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D:\Soranop\งบลงทุน-ค่าเสื่อม\งบลงทุน\งบลงทุน 2567\จัดทำคำขอ\"/>
    </mc:Choice>
  </mc:AlternateContent>
  <xr:revisionPtr revIDLastSave="0" documentId="13_ncr:1_{05C5DDA3-05C0-49C9-B879-BB55F07FEA03}" xr6:coauthVersionLast="47" xr6:coauthVersionMax="47" xr10:uidLastSave="{00000000-0000-0000-0000-000000000000}"/>
  <bookViews>
    <workbookView xWindow="-120" yWindow="-120" windowWidth="29040" windowHeight="15840" xr2:uid="{00000000-000D-0000-FFFF-FFFF00000000}"/>
  </bookViews>
  <sheets>
    <sheet name="รายการคำขอ งบลงทุน ปี2567" sheetId="1" r:id="rId1"/>
    <sheet name="บัญชีครุภัณฑ์ ณ พ.ค. 65" sheetId="3" r:id="rId2"/>
    <sheet name="บัญชีก่อสร้าง พร้อมใช้งาน" sheetId="4" r:id="rId3"/>
  </sheets>
  <externalReferences>
    <externalReference r:id="rId4"/>
    <externalReference r:id="rId5"/>
    <externalReference r:id="rId6"/>
    <externalReference r:id="rId7"/>
  </externalReferences>
  <definedNames>
    <definedName name="_xlnm._FilterDatabase" localSheetId="2" hidden="1">'บัญชีก่อสร้าง พร้อมใช้งาน'!$A$5:$Y$99</definedName>
    <definedName name="_xlnm._FilterDatabase" localSheetId="1" hidden="1">'บัญชีครุภัณฑ์ ณ พ.ค. 65'!$A$3:$T$1118</definedName>
    <definedName name="cc">#REF!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'[2]ข้อมูลหน่วยงาน ณ 17 ส.ค.63 '!#REF!</definedName>
    <definedName name="org">'[2]ข้อมูลหน่วยงาน ณ 17 ส.ค.63 '!$A$1:$P$11623</definedName>
    <definedName name="org_data">#REF!</definedName>
    <definedName name="org_new">#REF!</definedName>
    <definedName name="_xlnm.Print_Area" localSheetId="2">'บัญชีก่อสร้าง พร้อมใช้งาน'!$A$1:$Y$99</definedName>
    <definedName name="_xlnm.Print_Area" localSheetId="1">'บัญชีครุภัณฑ์ ณ พ.ค. 65'!$A$1:$I$1117</definedName>
    <definedName name="_xlnm.Print_Titles" localSheetId="2">'บัญชีก่อสร้าง พร้อมใช้งาน'!$4:$5</definedName>
    <definedName name="_xlnm.Print_Titles" localSheetId="1">'บัญชีครุภัณฑ์ ณ พ.ค. 65'!$1:$3</definedName>
    <definedName name="แ572">#REF!</definedName>
    <definedName name="กก">'[3]บัญชีครุภัณฑ์29ก.ย.63'!$A$2:$A$945</definedName>
    <definedName name="คอมเพิ่ม">#REF!</definedName>
    <definedName name="ดดดดดดด">#REF!</definedName>
    <definedName name="ฤ3947">#REF!</definedName>
    <definedName name="ออ">#REF!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 i="1" l="1"/>
  <c r="K2" i="1"/>
  <c r="L2" i="1"/>
  <c r="M2" i="1"/>
  <c r="I2" i="1"/>
  <c r="H99" i="4"/>
  <c r="G99" i="4"/>
  <c r="F99" i="4"/>
  <c r="H98" i="4"/>
  <c r="G98" i="4"/>
  <c r="F98" i="4"/>
  <c r="H97" i="4"/>
  <c r="G97" i="4"/>
  <c r="F97" i="4"/>
  <c r="H96" i="4"/>
  <c r="G96" i="4"/>
  <c r="F96" i="4"/>
  <c r="H95" i="4"/>
  <c r="G95" i="4"/>
  <c r="F95" i="4"/>
  <c r="H94" i="4"/>
  <c r="G94" i="4"/>
  <c r="F94" i="4"/>
  <c r="H93" i="4"/>
  <c r="G93" i="4"/>
  <c r="F93" i="4"/>
  <c r="H92" i="4"/>
  <c r="G92" i="4"/>
  <c r="F92" i="4"/>
  <c r="H91" i="4"/>
  <c r="G91" i="4"/>
  <c r="F91" i="4"/>
  <c r="H90" i="4"/>
  <c r="G90" i="4"/>
  <c r="F90" i="4"/>
  <c r="H89" i="4"/>
  <c r="G89" i="4"/>
  <c r="F89" i="4"/>
  <c r="H88" i="4"/>
  <c r="G88" i="4"/>
  <c r="F88" i="4"/>
  <c r="H87" i="4"/>
  <c r="G87" i="4"/>
  <c r="F87" i="4"/>
  <c r="H86" i="4"/>
  <c r="G86" i="4"/>
  <c r="F86" i="4"/>
  <c r="H85" i="4"/>
  <c r="G85" i="4"/>
  <c r="F85" i="4"/>
  <c r="H84" i="4"/>
  <c r="G84" i="4"/>
  <c r="F84" i="4"/>
  <c r="H83" i="4"/>
  <c r="G83" i="4"/>
  <c r="H82" i="4"/>
  <c r="G82" i="4"/>
  <c r="H81" i="4"/>
  <c r="G81" i="4"/>
  <c r="H80" i="4"/>
  <c r="G80" i="4"/>
  <c r="H79" i="4"/>
  <c r="G79" i="4"/>
  <c r="H78" i="4"/>
  <c r="G78" i="4"/>
  <c r="H77" i="4"/>
  <c r="G77" i="4"/>
  <c r="H76" i="4"/>
  <c r="G76" i="4"/>
  <c r="H75" i="4"/>
  <c r="G75" i="4"/>
  <c r="H74" i="4"/>
  <c r="G74" i="4"/>
  <c r="H73" i="4"/>
  <c r="G73" i="4"/>
  <c r="H72" i="4"/>
  <c r="G72" i="4"/>
  <c r="H71" i="4"/>
  <c r="G71" i="4"/>
  <c r="H70" i="4"/>
  <c r="G70" i="4"/>
  <c r="H69" i="4"/>
  <c r="G69" i="4"/>
  <c r="H68" i="4"/>
  <c r="G68" i="4"/>
  <c r="H67" i="4"/>
  <c r="G67" i="4"/>
  <c r="H66" i="4"/>
  <c r="G66" i="4"/>
  <c r="F66" i="4"/>
  <c r="H65" i="4"/>
  <c r="G65" i="4"/>
  <c r="F65" i="4"/>
  <c r="H62" i="4"/>
  <c r="G62" i="4"/>
  <c r="F62" i="4"/>
  <c r="H60" i="4"/>
  <c r="G60" i="4"/>
  <c r="F60" i="4"/>
  <c r="H59" i="4"/>
  <c r="G59" i="4"/>
  <c r="F59" i="4"/>
  <c r="H58" i="4"/>
  <c r="G58" i="4"/>
  <c r="F58" i="4"/>
  <c r="H49" i="4"/>
  <c r="G49" i="4"/>
  <c r="F49" i="4"/>
  <c r="H48" i="4"/>
  <c r="G48" i="4"/>
  <c r="F48" i="4"/>
  <c r="H47" i="4"/>
  <c r="G47" i="4"/>
  <c r="F47" i="4"/>
  <c r="H46" i="4"/>
  <c r="G46" i="4"/>
  <c r="F46" i="4"/>
  <c r="H45" i="4"/>
  <c r="G45" i="4"/>
  <c r="F45" i="4"/>
  <c r="H44" i="4"/>
  <c r="G44" i="4"/>
  <c r="F44" i="4"/>
  <c r="H43" i="4"/>
  <c r="G43" i="4"/>
  <c r="F43" i="4"/>
  <c r="H42" i="4"/>
  <c r="G42" i="4"/>
  <c r="F42" i="4"/>
  <c r="H41" i="4"/>
  <c r="G41" i="4"/>
  <c r="F41" i="4"/>
  <c r="H40" i="4"/>
  <c r="G40" i="4"/>
  <c r="F40" i="4"/>
  <c r="H39" i="4"/>
  <c r="G39" i="4"/>
  <c r="G3" i="4" s="1"/>
  <c r="F39" i="4"/>
  <c r="W38" i="4"/>
  <c r="H38" i="4"/>
  <c r="G38" i="4"/>
  <c r="F38" i="4"/>
  <c r="H37" i="4"/>
  <c r="G37" i="4"/>
  <c r="F37" i="4"/>
  <c r="H36" i="4"/>
  <c r="G36" i="4"/>
  <c r="F36" i="4"/>
  <c r="H35" i="4"/>
  <c r="G35" i="4"/>
  <c r="F35" i="4"/>
  <c r="H34" i="4"/>
  <c r="G34" i="4"/>
  <c r="F34" i="4"/>
  <c r="H33" i="4"/>
  <c r="G33" i="4"/>
  <c r="F33" i="4"/>
  <c r="H32" i="4"/>
  <c r="G32" i="4"/>
  <c r="F32" i="4"/>
  <c r="H31" i="4"/>
  <c r="G31" i="4"/>
  <c r="F31" i="4"/>
  <c r="H30" i="4"/>
  <c r="G30" i="4"/>
  <c r="F30" i="4"/>
  <c r="H29" i="4"/>
  <c r="G29" i="4"/>
  <c r="F29" i="4"/>
  <c r="H28" i="4"/>
  <c r="G28" i="4"/>
  <c r="F28" i="4"/>
  <c r="H27" i="4"/>
  <c r="G27" i="4"/>
  <c r="F27" i="4"/>
  <c r="H26" i="4"/>
  <c r="G26" i="4"/>
  <c r="F26" i="4"/>
  <c r="H25" i="4"/>
  <c r="G25" i="4"/>
  <c r="F25" i="4"/>
  <c r="H24" i="4"/>
  <c r="G24" i="4"/>
  <c r="F24" i="4"/>
  <c r="H23" i="4"/>
  <c r="G23" i="4"/>
  <c r="F23" i="4"/>
  <c r="H22" i="4"/>
  <c r="G22" i="4"/>
  <c r="F22" i="4"/>
  <c r="H21" i="4"/>
  <c r="G21" i="4"/>
  <c r="F21" i="4"/>
  <c r="H20" i="4"/>
  <c r="G20" i="4"/>
  <c r="F20" i="4"/>
  <c r="H19" i="4"/>
  <c r="G19" i="4"/>
  <c r="F19" i="4"/>
  <c r="H18" i="4"/>
  <c r="G18" i="4"/>
  <c r="F18" i="4"/>
  <c r="H17" i="4"/>
  <c r="G17" i="4"/>
  <c r="F17" i="4"/>
  <c r="H16" i="4"/>
  <c r="G16" i="4"/>
  <c r="F16" i="4"/>
  <c r="H15" i="4"/>
  <c r="G15" i="4"/>
  <c r="F15" i="4"/>
  <c r="H14" i="4"/>
  <c r="G14" i="4"/>
  <c r="F14" i="4"/>
  <c r="H13" i="4"/>
  <c r="G13" i="4"/>
  <c r="F13" i="4"/>
  <c r="H12" i="4"/>
  <c r="G12" i="4"/>
  <c r="F12" i="4"/>
  <c r="H11" i="4"/>
  <c r="G11" i="4"/>
  <c r="F11" i="4"/>
  <c r="H10" i="4"/>
  <c r="G10" i="4"/>
  <c r="F10" i="4"/>
  <c r="H9" i="4"/>
  <c r="G9" i="4"/>
  <c r="F9" i="4"/>
  <c r="H8" i="4"/>
  <c r="G8" i="4"/>
  <c r="F8" i="4"/>
  <c r="H7" i="4"/>
  <c r="H3" i="4" s="1"/>
  <c r="G7" i="4"/>
  <c r="F7" i="4"/>
  <c r="F3" i="4" s="1"/>
  <c r="H6" i="4"/>
  <c r="G6" i="4"/>
  <c r="F6" i="4"/>
  <c r="E3" i="4"/>
  <c r="O1112" i="3"/>
  <c r="P1112" i="3" s="1"/>
  <c r="O1111" i="3"/>
  <c r="P1111" i="3" s="1"/>
  <c r="O1110" i="3"/>
  <c r="P1110" i="3" s="1"/>
  <c r="O1109" i="3"/>
  <c r="P1109" i="3" s="1"/>
  <c r="O1108" i="3"/>
  <c r="P1108" i="3" s="1"/>
  <c r="O1107" i="3"/>
  <c r="P1107" i="3" s="1"/>
  <c r="O1105" i="3"/>
  <c r="P1105" i="3" s="1"/>
  <c r="O1104" i="3"/>
  <c r="P1104" i="3" s="1"/>
  <c r="O1103" i="3"/>
  <c r="P1103" i="3" s="1"/>
  <c r="O1101" i="3"/>
  <c r="P1101" i="3" s="1"/>
  <c r="O1100" i="3"/>
  <c r="P1100" i="3" s="1"/>
  <c r="O1099" i="3"/>
  <c r="P1099" i="3" s="1"/>
  <c r="O1098" i="3"/>
  <c r="P1098" i="3" s="1"/>
  <c r="O1097" i="3"/>
  <c r="P1097" i="3" s="1"/>
  <c r="O1096" i="3"/>
  <c r="P1096" i="3" s="1"/>
  <c r="O1095" i="3"/>
  <c r="P1095" i="3" s="1"/>
  <c r="O1094" i="3"/>
  <c r="P1094" i="3" s="1"/>
  <c r="O1093" i="3"/>
  <c r="P1093" i="3" s="1"/>
  <c r="O1092" i="3"/>
  <c r="P1092" i="3" s="1"/>
  <c r="O1091" i="3"/>
  <c r="P1091" i="3" s="1"/>
  <c r="O1090" i="3"/>
  <c r="P1090" i="3" s="1"/>
  <c r="O1089" i="3"/>
  <c r="P1089" i="3" s="1"/>
  <c r="O1088" i="3"/>
  <c r="P1088" i="3" s="1"/>
  <c r="O1087" i="3"/>
  <c r="P1087" i="3" s="1"/>
  <c r="O1085" i="3"/>
  <c r="P1085" i="3" s="1"/>
  <c r="O1084" i="3"/>
  <c r="P1084" i="3" s="1"/>
  <c r="O1083" i="3"/>
  <c r="P1083" i="3" s="1"/>
  <c r="O1082" i="3"/>
  <c r="P1082" i="3" s="1"/>
  <c r="O1081" i="3"/>
  <c r="P1081" i="3" s="1"/>
  <c r="O1080" i="3"/>
  <c r="P1080" i="3" s="1"/>
  <c r="O1079" i="3"/>
  <c r="P1079" i="3" s="1"/>
  <c r="O1078" i="3"/>
  <c r="P1078" i="3" s="1"/>
  <c r="O1077" i="3"/>
  <c r="P1077" i="3" s="1"/>
  <c r="O1076" i="3"/>
  <c r="P1076" i="3" s="1"/>
  <c r="O1074" i="3"/>
  <c r="P1074" i="3" s="1"/>
  <c r="O1073" i="3"/>
  <c r="P1073" i="3" s="1"/>
  <c r="O1072" i="3"/>
  <c r="P1072" i="3" s="1"/>
  <c r="O1071" i="3"/>
  <c r="P1071" i="3" s="1"/>
  <c r="O1070" i="3"/>
  <c r="P1070" i="3" s="1"/>
  <c r="O1069" i="3"/>
  <c r="P1069" i="3" s="1"/>
  <c r="O1068" i="3"/>
  <c r="P1068" i="3" s="1"/>
  <c r="O1067" i="3"/>
  <c r="P1067" i="3" s="1"/>
  <c r="O1066" i="3"/>
  <c r="P1066" i="3" s="1"/>
  <c r="O1065" i="3"/>
  <c r="P1065" i="3" s="1"/>
  <c r="O1064" i="3"/>
  <c r="P1064" i="3" s="1"/>
  <c r="O1063" i="3"/>
  <c r="P1063" i="3" s="1"/>
  <c r="O1062" i="3"/>
  <c r="P1062" i="3" s="1"/>
  <c r="O1061" i="3"/>
  <c r="P1061" i="3" s="1"/>
  <c r="O1060" i="3"/>
  <c r="P1060" i="3" s="1"/>
  <c r="O1059" i="3"/>
  <c r="P1059" i="3" s="1"/>
  <c r="O1058" i="3"/>
  <c r="P1058" i="3" s="1"/>
  <c r="O1057" i="3"/>
  <c r="P1057" i="3" s="1"/>
  <c r="O1056" i="3"/>
  <c r="P1056" i="3" s="1"/>
  <c r="O1055" i="3"/>
  <c r="P1055" i="3" s="1"/>
  <c r="O1054" i="3"/>
  <c r="P1054" i="3" s="1"/>
  <c r="O1053" i="3"/>
  <c r="P1053" i="3" s="1"/>
  <c r="O1052" i="3"/>
  <c r="P1052" i="3" s="1"/>
  <c r="O1051" i="3"/>
  <c r="P1051" i="3" s="1"/>
  <c r="O1049" i="3"/>
  <c r="P1049" i="3" s="1"/>
  <c r="O1048" i="3"/>
  <c r="P1048" i="3" s="1"/>
  <c r="O1047" i="3"/>
  <c r="P1047" i="3" s="1"/>
  <c r="O1046" i="3"/>
  <c r="P1046" i="3" s="1"/>
  <c r="O1045" i="3"/>
  <c r="P1045" i="3" s="1"/>
  <c r="O1044" i="3"/>
  <c r="P1044" i="3" s="1"/>
  <c r="O1043" i="3"/>
  <c r="P1043" i="3" s="1"/>
  <c r="O1042" i="3"/>
  <c r="P1042" i="3" s="1"/>
  <c r="O1041" i="3"/>
  <c r="P1041" i="3" s="1"/>
  <c r="O1040" i="3"/>
  <c r="P1040" i="3" s="1"/>
  <c r="O1039" i="3"/>
  <c r="P1039" i="3" s="1"/>
  <c r="O1038" i="3"/>
  <c r="P1038" i="3" s="1"/>
  <c r="O1037" i="3"/>
  <c r="P1037" i="3" s="1"/>
  <c r="O1036" i="3"/>
  <c r="P1036" i="3" s="1"/>
  <c r="O1035" i="3"/>
  <c r="P1035" i="3" s="1"/>
  <c r="O1034" i="3"/>
  <c r="P1034" i="3" s="1"/>
  <c r="O1033" i="3"/>
  <c r="P1033" i="3" s="1"/>
  <c r="O1032" i="3"/>
  <c r="P1032" i="3" s="1"/>
  <c r="O1031" i="3"/>
  <c r="P1031" i="3" s="1"/>
  <c r="O1030" i="3"/>
  <c r="P1030" i="3" s="1"/>
  <c r="O1029" i="3"/>
  <c r="P1029" i="3" s="1"/>
  <c r="O1028" i="3"/>
  <c r="P1028" i="3" s="1"/>
  <c r="O1027" i="3"/>
  <c r="P1027" i="3" s="1"/>
  <c r="O1026" i="3"/>
  <c r="P1026" i="3" s="1"/>
  <c r="O1025" i="3"/>
  <c r="P1025" i="3" s="1"/>
  <c r="O1024" i="3"/>
  <c r="P1024" i="3" s="1"/>
  <c r="O1023" i="3"/>
  <c r="P1023" i="3" s="1"/>
  <c r="O1022" i="3"/>
  <c r="P1022" i="3" s="1"/>
  <c r="O1021" i="3"/>
  <c r="P1021" i="3" s="1"/>
  <c r="O1020" i="3"/>
  <c r="P1020" i="3" s="1"/>
  <c r="O1019" i="3"/>
  <c r="P1019" i="3" s="1"/>
  <c r="O1018" i="3"/>
  <c r="P1018" i="3" s="1"/>
  <c r="O1017" i="3"/>
  <c r="P1017" i="3" s="1"/>
  <c r="O1016" i="3"/>
  <c r="P1016" i="3" s="1"/>
  <c r="O1015" i="3"/>
  <c r="P1015" i="3" s="1"/>
  <c r="O1014" i="3"/>
  <c r="P1014" i="3" s="1"/>
  <c r="O1013" i="3"/>
  <c r="P1013" i="3" s="1"/>
  <c r="O1012" i="3"/>
  <c r="P1012" i="3" s="1"/>
  <c r="O1011" i="3"/>
  <c r="P1011" i="3" s="1"/>
  <c r="O1010" i="3"/>
  <c r="P1010" i="3" s="1"/>
  <c r="O1009" i="3"/>
  <c r="P1009" i="3" s="1"/>
  <c r="O1008" i="3"/>
  <c r="P1008" i="3" s="1"/>
  <c r="O1007" i="3"/>
  <c r="P1007" i="3" s="1"/>
  <c r="O1006" i="3"/>
  <c r="P1006" i="3" s="1"/>
  <c r="O1005" i="3"/>
  <c r="P1005" i="3" s="1"/>
  <c r="O1004" i="3"/>
  <c r="P1004" i="3" s="1"/>
  <c r="O1003" i="3"/>
  <c r="P1003" i="3" s="1"/>
  <c r="O1002" i="3"/>
  <c r="P1002" i="3" s="1"/>
  <c r="O1001" i="3"/>
  <c r="P1001" i="3" s="1"/>
  <c r="O1000" i="3"/>
  <c r="P1000" i="3" s="1"/>
  <c r="O999" i="3"/>
  <c r="P999" i="3" s="1"/>
  <c r="O998" i="3"/>
  <c r="P998" i="3" s="1"/>
  <c r="O997" i="3"/>
  <c r="P997" i="3" s="1"/>
  <c r="O996" i="3"/>
  <c r="P996" i="3" s="1"/>
  <c r="O995" i="3"/>
  <c r="P995" i="3" s="1"/>
  <c r="O994" i="3"/>
  <c r="P994" i="3" s="1"/>
  <c r="O993" i="3"/>
  <c r="P993" i="3" s="1"/>
  <c r="O992" i="3"/>
  <c r="P992" i="3" s="1"/>
  <c r="O991" i="3"/>
  <c r="P991" i="3" s="1"/>
  <c r="O990" i="3"/>
  <c r="P990" i="3" s="1"/>
  <c r="O989" i="3"/>
  <c r="P989" i="3" s="1"/>
  <c r="O988" i="3"/>
  <c r="P988" i="3" s="1"/>
  <c r="O987" i="3"/>
  <c r="P987" i="3" s="1"/>
  <c r="O986" i="3"/>
  <c r="P986" i="3" s="1"/>
  <c r="O985" i="3"/>
  <c r="P985" i="3" s="1"/>
  <c r="O984" i="3"/>
  <c r="P984" i="3" s="1"/>
  <c r="O983" i="3"/>
  <c r="P983" i="3" s="1"/>
  <c r="O982" i="3"/>
  <c r="P982" i="3" s="1"/>
  <c r="O981" i="3"/>
  <c r="P981" i="3" s="1"/>
  <c r="O980" i="3"/>
  <c r="P980" i="3" s="1"/>
  <c r="O979" i="3"/>
  <c r="P979" i="3" s="1"/>
  <c r="O978" i="3"/>
  <c r="P978" i="3" s="1"/>
  <c r="O977" i="3"/>
  <c r="P977" i="3" s="1"/>
  <c r="O976" i="3"/>
  <c r="P976" i="3" s="1"/>
  <c r="O975" i="3"/>
  <c r="P975" i="3" s="1"/>
  <c r="O973" i="3"/>
  <c r="P973" i="3" s="1"/>
  <c r="O972" i="3"/>
  <c r="P972" i="3" s="1"/>
  <c r="O971" i="3"/>
  <c r="P971" i="3" s="1"/>
  <c r="O970" i="3"/>
  <c r="P970" i="3" s="1"/>
  <c r="O969" i="3"/>
  <c r="P969" i="3" s="1"/>
  <c r="O968" i="3"/>
  <c r="P968" i="3" s="1"/>
  <c r="O967" i="3"/>
  <c r="P967" i="3" s="1"/>
  <c r="O966" i="3"/>
  <c r="P966" i="3" s="1"/>
  <c r="O965" i="3"/>
  <c r="P965" i="3" s="1"/>
  <c r="O964" i="3"/>
  <c r="P964" i="3" s="1"/>
  <c r="O963" i="3"/>
  <c r="P963" i="3" s="1"/>
  <c r="O962" i="3"/>
  <c r="P962" i="3" s="1"/>
  <c r="O961" i="3"/>
  <c r="P961" i="3" s="1"/>
  <c r="O959" i="3"/>
  <c r="P959" i="3" s="1"/>
  <c r="O958" i="3"/>
  <c r="P958" i="3" s="1"/>
  <c r="O957" i="3"/>
  <c r="P957" i="3" s="1"/>
  <c r="O956" i="3"/>
  <c r="P956" i="3" s="1"/>
  <c r="O955" i="3"/>
  <c r="P955" i="3" s="1"/>
  <c r="O954" i="3"/>
  <c r="P954" i="3" s="1"/>
  <c r="O953" i="3"/>
  <c r="P953" i="3" s="1"/>
  <c r="O952" i="3"/>
  <c r="P952" i="3" s="1"/>
  <c r="O951" i="3"/>
  <c r="P951" i="3" s="1"/>
  <c r="O950" i="3"/>
  <c r="P950" i="3" s="1"/>
  <c r="O949" i="3"/>
  <c r="P949" i="3" s="1"/>
  <c r="O948" i="3"/>
  <c r="P948" i="3" s="1"/>
  <c r="O947" i="3"/>
  <c r="P947" i="3" s="1"/>
  <c r="O946" i="3"/>
  <c r="P946" i="3" s="1"/>
  <c r="O945" i="3"/>
  <c r="P945" i="3" s="1"/>
  <c r="O944" i="3"/>
  <c r="P944" i="3" s="1"/>
  <c r="O943" i="3"/>
  <c r="P943" i="3" s="1"/>
  <c r="O942" i="3"/>
  <c r="P942" i="3" s="1"/>
  <c r="O941" i="3"/>
  <c r="P941" i="3" s="1"/>
  <c r="O940" i="3"/>
  <c r="P940" i="3" s="1"/>
  <c r="O938" i="3"/>
  <c r="P938" i="3" s="1"/>
  <c r="O937" i="3"/>
  <c r="P937" i="3" s="1"/>
  <c r="O936" i="3"/>
  <c r="P936" i="3" s="1"/>
  <c r="O932" i="3"/>
  <c r="P932" i="3" s="1"/>
  <c r="O930" i="3"/>
  <c r="P930" i="3" s="1"/>
  <c r="O919" i="3"/>
  <c r="P919" i="3" s="1"/>
  <c r="O918" i="3"/>
  <c r="P918" i="3" s="1"/>
  <c r="O917" i="3"/>
  <c r="P917" i="3" s="1"/>
  <c r="O916" i="3"/>
  <c r="P916" i="3" s="1"/>
  <c r="O915" i="3"/>
  <c r="P915" i="3" s="1"/>
  <c r="O914" i="3"/>
  <c r="P914" i="3" s="1"/>
  <c r="O913" i="3"/>
  <c r="P913" i="3" s="1"/>
  <c r="O912" i="3"/>
  <c r="P912" i="3" s="1"/>
  <c r="O911" i="3"/>
  <c r="P911" i="3" s="1"/>
  <c r="O910" i="3"/>
  <c r="P910" i="3" s="1"/>
  <c r="O909" i="3"/>
  <c r="P909" i="3" s="1"/>
  <c r="O908" i="3"/>
  <c r="P908" i="3" s="1"/>
  <c r="O907" i="3"/>
  <c r="P907" i="3" s="1"/>
  <c r="O906" i="3"/>
  <c r="P906" i="3" s="1"/>
  <c r="O905" i="3"/>
  <c r="P905" i="3" s="1"/>
  <c r="O904" i="3"/>
  <c r="P904" i="3" s="1"/>
  <c r="O903" i="3"/>
  <c r="P903" i="3" s="1"/>
  <c r="O902" i="3"/>
  <c r="P902" i="3" s="1"/>
  <c r="O901" i="3"/>
  <c r="P901" i="3" s="1"/>
  <c r="O900" i="3"/>
  <c r="P900" i="3" s="1"/>
  <c r="O899" i="3"/>
  <c r="P899" i="3" s="1"/>
  <c r="O898" i="3"/>
  <c r="P898" i="3" s="1"/>
  <c r="O897" i="3"/>
  <c r="P897" i="3" s="1"/>
  <c r="O896" i="3"/>
  <c r="P896" i="3" s="1"/>
  <c r="O895" i="3"/>
  <c r="P895" i="3" s="1"/>
  <c r="O894" i="3"/>
  <c r="P894" i="3" s="1"/>
  <c r="O893" i="3"/>
  <c r="P893" i="3" s="1"/>
  <c r="O892" i="3"/>
  <c r="P892" i="3" s="1"/>
  <c r="O891" i="3"/>
  <c r="P891" i="3" s="1"/>
  <c r="O890" i="3"/>
  <c r="P890" i="3" s="1"/>
  <c r="O889" i="3"/>
  <c r="P889" i="3" s="1"/>
  <c r="O888" i="3"/>
  <c r="P888" i="3" s="1"/>
  <c r="O887" i="3"/>
  <c r="P887" i="3" s="1"/>
  <c r="O886" i="3"/>
  <c r="P886" i="3" s="1"/>
  <c r="O885" i="3"/>
  <c r="P885" i="3" s="1"/>
  <c r="O884" i="3"/>
  <c r="P884" i="3" s="1"/>
  <c r="O883" i="3"/>
  <c r="P883" i="3" s="1"/>
  <c r="O882" i="3"/>
  <c r="P882" i="3" s="1"/>
  <c r="O881" i="3"/>
  <c r="P881" i="3" s="1"/>
  <c r="O880" i="3"/>
  <c r="P880" i="3" s="1"/>
  <c r="O879" i="3"/>
  <c r="P879" i="3" s="1"/>
  <c r="O876" i="3"/>
  <c r="P876" i="3" s="1"/>
  <c r="Q876" i="3" s="1"/>
  <c r="O875" i="3"/>
  <c r="P875" i="3" s="1"/>
  <c r="Q875" i="3" s="1"/>
  <c r="O874" i="3"/>
  <c r="P874" i="3" s="1"/>
  <c r="O873" i="3"/>
  <c r="P873" i="3" s="1"/>
  <c r="O872" i="3"/>
  <c r="P872" i="3" s="1"/>
  <c r="O871" i="3"/>
  <c r="P871" i="3" s="1"/>
  <c r="O870" i="3"/>
  <c r="P870" i="3" s="1"/>
  <c r="O869" i="3"/>
  <c r="P869" i="3" s="1"/>
  <c r="O868" i="3"/>
  <c r="P868" i="3" s="1"/>
  <c r="O867" i="3"/>
  <c r="P867" i="3" s="1"/>
  <c r="O866" i="3"/>
  <c r="P866" i="3" s="1"/>
  <c r="O865" i="3"/>
  <c r="P865" i="3" s="1"/>
  <c r="O864" i="3"/>
  <c r="P864" i="3" s="1"/>
  <c r="O863" i="3"/>
  <c r="P863" i="3" s="1"/>
  <c r="O862" i="3"/>
  <c r="P862" i="3" s="1"/>
  <c r="O861" i="3"/>
  <c r="P861" i="3" s="1"/>
  <c r="O859" i="3"/>
  <c r="P859" i="3" s="1"/>
  <c r="Q859" i="3" s="1"/>
  <c r="O858" i="3"/>
  <c r="P858" i="3" s="1"/>
  <c r="O857" i="3"/>
  <c r="P857" i="3" s="1"/>
  <c r="O856" i="3"/>
  <c r="P856" i="3" s="1"/>
  <c r="O855" i="3"/>
  <c r="P855" i="3" s="1"/>
  <c r="O854" i="3"/>
  <c r="P854" i="3" s="1"/>
  <c r="P853" i="3"/>
  <c r="O853" i="3"/>
  <c r="O852" i="3"/>
  <c r="P852" i="3" s="1"/>
  <c r="O851" i="3"/>
  <c r="P851" i="3" s="1"/>
  <c r="O850" i="3"/>
  <c r="P850" i="3" s="1"/>
  <c r="O849" i="3"/>
  <c r="P849" i="3" s="1"/>
  <c r="O848" i="3"/>
  <c r="P848" i="3" s="1"/>
  <c r="O847" i="3"/>
  <c r="P847" i="3" s="1"/>
  <c r="O846" i="3"/>
  <c r="P846" i="3" s="1"/>
  <c r="O845" i="3"/>
  <c r="P845" i="3" s="1"/>
  <c r="O844" i="3"/>
  <c r="P844" i="3" s="1"/>
  <c r="O843" i="3"/>
  <c r="P843" i="3" s="1"/>
  <c r="O842" i="3"/>
  <c r="P842" i="3" s="1"/>
  <c r="O841" i="3"/>
  <c r="P841" i="3" s="1"/>
  <c r="O840" i="3"/>
  <c r="P840" i="3" s="1"/>
  <c r="O839" i="3"/>
  <c r="P839" i="3" s="1"/>
  <c r="O838" i="3"/>
  <c r="P838" i="3" s="1"/>
  <c r="O837" i="3"/>
  <c r="P837" i="3" s="1"/>
  <c r="O836" i="3"/>
  <c r="P836" i="3" s="1"/>
  <c r="O835" i="3"/>
  <c r="P835" i="3" s="1"/>
  <c r="O834" i="3"/>
  <c r="P834" i="3" s="1"/>
  <c r="O833" i="3"/>
  <c r="P833" i="3" s="1"/>
  <c r="O832" i="3"/>
  <c r="P832" i="3" s="1"/>
  <c r="O831" i="3"/>
  <c r="P831" i="3" s="1"/>
  <c r="O829" i="3"/>
  <c r="P829" i="3" s="1"/>
  <c r="Q829" i="3" s="1"/>
  <c r="O828" i="3"/>
  <c r="P828" i="3" s="1"/>
  <c r="O827" i="3"/>
  <c r="P827" i="3" s="1"/>
  <c r="O826" i="3"/>
  <c r="P826" i="3" s="1"/>
  <c r="O825" i="3"/>
  <c r="P825" i="3" s="1"/>
  <c r="O824" i="3"/>
  <c r="P824" i="3" s="1"/>
  <c r="O823" i="3"/>
  <c r="P823" i="3" s="1"/>
  <c r="O822" i="3"/>
  <c r="P822" i="3" s="1"/>
  <c r="O821" i="3"/>
  <c r="P821" i="3" s="1"/>
  <c r="O820" i="3"/>
  <c r="P820" i="3" s="1"/>
  <c r="O819" i="3"/>
  <c r="P819" i="3" s="1"/>
  <c r="O818" i="3"/>
  <c r="P818" i="3" s="1"/>
  <c r="O817" i="3"/>
  <c r="P817" i="3" s="1"/>
  <c r="O816" i="3"/>
  <c r="P816" i="3" s="1"/>
  <c r="O815" i="3"/>
  <c r="P815" i="3" s="1"/>
  <c r="O814" i="3"/>
  <c r="P814" i="3" s="1"/>
  <c r="O813" i="3"/>
  <c r="P813" i="3" s="1"/>
  <c r="O812" i="3"/>
  <c r="P812" i="3" s="1"/>
  <c r="O811" i="3"/>
  <c r="P811" i="3" s="1"/>
  <c r="O809" i="3"/>
  <c r="P809" i="3" s="1"/>
  <c r="O808" i="3"/>
  <c r="P808" i="3" s="1"/>
  <c r="O807" i="3"/>
  <c r="P807" i="3" s="1"/>
  <c r="O806" i="3"/>
  <c r="P806" i="3" s="1"/>
  <c r="O805" i="3"/>
  <c r="P805" i="3" s="1"/>
  <c r="O804" i="3"/>
  <c r="P804" i="3" s="1"/>
  <c r="O803" i="3"/>
  <c r="P803" i="3" s="1"/>
  <c r="O802" i="3"/>
  <c r="P802" i="3" s="1"/>
  <c r="O801" i="3"/>
  <c r="P801" i="3" s="1"/>
  <c r="O800" i="3"/>
  <c r="P800" i="3" s="1"/>
  <c r="O799" i="3"/>
  <c r="P799" i="3" s="1"/>
  <c r="O798" i="3"/>
  <c r="P798" i="3" s="1"/>
  <c r="O797" i="3"/>
  <c r="P797" i="3" s="1"/>
  <c r="O796" i="3"/>
  <c r="P796" i="3" s="1"/>
  <c r="O795" i="3"/>
  <c r="P795" i="3" s="1"/>
  <c r="O794" i="3"/>
  <c r="P794" i="3" s="1"/>
  <c r="O793" i="3"/>
  <c r="P793" i="3" s="1"/>
  <c r="O792" i="3"/>
  <c r="P792" i="3" s="1"/>
  <c r="Q792" i="3" s="1"/>
  <c r="O791" i="3"/>
  <c r="P791" i="3" s="1"/>
  <c r="O790" i="3"/>
  <c r="P790" i="3" s="1"/>
  <c r="Q790" i="3" s="1"/>
  <c r="O789" i="3"/>
  <c r="P789" i="3" s="1"/>
  <c r="O788" i="3"/>
  <c r="P788" i="3" s="1"/>
  <c r="Q788" i="3" s="1"/>
  <c r="O787" i="3"/>
  <c r="P787" i="3" s="1"/>
  <c r="Q787" i="3" s="1"/>
  <c r="O786" i="3"/>
  <c r="P786" i="3" s="1"/>
  <c r="Q786" i="3" s="1"/>
  <c r="O785" i="3"/>
  <c r="P785" i="3" s="1"/>
  <c r="Q785" i="3" s="1"/>
  <c r="O784" i="3"/>
  <c r="P784" i="3" s="1"/>
  <c r="O783" i="3"/>
  <c r="P783" i="3" s="1"/>
  <c r="O782" i="3"/>
  <c r="P782" i="3" s="1"/>
  <c r="O781" i="3"/>
  <c r="P781" i="3" s="1"/>
  <c r="O780" i="3"/>
  <c r="P780" i="3" s="1"/>
  <c r="O779" i="3"/>
  <c r="P779" i="3" s="1"/>
  <c r="O778" i="3"/>
  <c r="P778" i="3" s="1"/>
  <c r="O777" i="3"/>
  <c r="P777" i="3" s="1"/>
  <c r="O776" i="3"/>
  <c r="P776" i="3" s="1"/>
  <c r="Q776" i="3" s="1"/>
  <c r="O775" i="3"/>
  <c r="P775" i="3" s="1"/>
  <c r="Q775" i="3" s="1"/>
  <c r="O774" i="3"/>
  <c r="P774" i="3" s="1"/>
  <c r="O773" i="3"/>
  <c r="P773" i="3" s="1"/>
  <c r="Q773" i="3" s="1"/>
  <c r="O772" i="3"/>
  <c r="P772" i="3" s="1"/>
  <c r="Q772" i="3" s="1"/>
  <c r="O771" i="3"/>
  <c r="P771" i="3" s="1"/>
  <c r="Q771" i="3" s="1"/>
  <c r="O770" i="3"/>
  <c r="P770" i="3" s="1"/>
  <c r="Q770" i="3" s="1"/>
  <c r="O769" i="3"/>
  <c r="P769" i="3" s="1"/>
  <c r="O768" i="3"/>
  <c r="P768" i="3" s="1"/>
  <c r="O767" i="3"/>
  <c r="P767" i="3" s="1"/>
  <c r="O766" i="3"/>
  <c r="P766" i="3" s="1"/>
  <c r="O765" i="3"/>
  <c r="P765" i="3" s="1"/>
  <c r="P764" i="3"/>
  <c r="Q764" i="3" s="1"/>
  <c r="O764" i="3"/>
  <c r="O763" i="3"/>
  <c r="P763" i="3" s="1"/>
  <c r="Q763" i="3" s="1"/>
  <c r="O762" i="3"/>
  <c r="P762" i="3" s="1"/>
  <c r="O761" i="3"/>
  <c r="P761" i="3" s="1"/>
  <c r="O760" i="3"/>
  <c r="P760" i="3" s="1"/>
  <c r="O759" i="3"/>
  <c r="P759" i="3" s="1"/>
  <c r="O758" i="3"/>
  <c r="P758" i="3" s="1"/>
  <c r="O757" i="3"/>
  <c r="P757" i="3" s="1"/>
  <c r="Q757" i="3" s="1"/>
  <c r="O756" i="3"/>
  <c r="P756" i="3" s="1"/>
  <c r="O755" i="3"/>
  <c r="P755" i="3" s="1"/>
  <c r="O754" i="3"/>
  <c r="P754" i="3" s="1"/>
  <c r="O753" i="3"/>
  <c r="P753" i="3" s="1"/>
  <c r="Q753" i="3" s="1"/>
  <c r="O752" i="3"/>
  <c r="P752" i="3" s="1"/>
  <c r="O751" i="3"/>
  <c r="P751" i="3" s="1"/>
  <c r="O750" i="3"/>
  <c r="P750" i="3" s="1"/>
  <c r="O749" i="3"/>
  <c r="P749" i="3" s="1"/>
  <c r="O748" i="3"/>
  <c r="P748" i="3" s="1"/>
  <c r="O747" i="3"/>
  <c r="P747" i="3" s="1"/>
  <c r="O746" i="3"/>
  <c r="P746" i="3" s="1"/>
  <c r="O745" i="3"/>
  <c r="P745" i="3" s="1"/>
  <c r="O744" i="3"/>
  <c r="P744" i="3" s="1"/>
  <c r="O743" i="3"/>
  <c r="P743" i="3" s="1"/>
  <c r="O742" i="3"/>
  <c r="P742" i="3" s="1"/>
  <c r="O741" i="3"/>
  <c r="P741" i="3" s="1"/>
  <c r="O739" i="3"/>
  <c r="P739" i="3" s="1"/>
  <c r="O738" i="3"/>
  <c r="P738" i="3" s="1"/>
  <c r="O737" i="3"/>
  <c r="P737" i="3" s="1"/>
  <c r="O736" i="3"/>
  <c r="P736" i="3" s="1"/>
  <c r="O735" i="3"/>
  <c r="P735" i="3" s="1"/>
  <c r="O734" i="3"/>
  <c r="P734" i="3" s="1"/>
  <c r="O733" i="3"/>
  <c r="P733" i="3" s="1"/>
  <c r="O732" i="3"/>
  <c r="P732" i="3" s="1"/>
  <c r="O731" i="3"/>
  <c r="P731" i="3" s="1"/>
  <c r="O730" i="3"/>
  <c r="P730" i="3" s="1"/>
  <c r="O729" i="3"/>
  <c r="P729" i="3" s="1"/>
  <c r="O728" i="3"/>
  <c r="P728" i="3" s="1"/>
  <c r="O727" i="3"/>
  <c r="P727" i="3" s="1"/>
  <c r="O726" i="3"/>
  <c r="P726" i="3" s="1"/>
  <c r="O725" i="3"/>
  <c r="P725" i="3" s="1"/>
  <c r="O724" i="3"/>
  <c r="P724" i="3" s="1"/>
  <c r="O723" i="3"/>
  <c r="P723" i="3" s="1"/>
  <c r="O721" i="3"/>
  <c r="P721" i="3" s="1"/>
  <c r="O720" i="3"/>
  <c r="P720" i="3" s="1"/>
  <c r="O719" i="3"/>
  <c r="P719" i="3" s="1"/>
  <c r="O718" i="3"/>
  <c r="P718" i="3" s="1"/>
  <c r="O717" i="3"/>
  <c r="P717" i="3" s="1"/>
  <c r="O716" i="3"/>
  <c r="P716" i="3" s="1"/>
  <c r="O715" i="3"/>
  <c r="P715" i="3" s="1"/>
  <c r="O714" i="3"/>
  <c r="P714" i="3" s="1"/>
  <c r="O713" i="3"/>
  <c r="P713" i="3" s="1"/>
  <c r="O712" i="3"/>
  <c r="P712" i="3" s="1"/>
  <c r="O711" i="3"/>
  <c r="P711" i="3" s="1"/>
  <c r="O710" i="3"/>
  <c r="P710" i="3" s="1"/>
  <c r="O708" i="3"/>
  <c r="P708" i="3" s="1"/>
  <c r="O707" i="3"/>
  <c r="P707" i="3" s="1"/>
  <c r="O706" i="3"/>
  <c r="P706" i="3" s="1"/>
  <c r="O705" i="3"/>
  <c r="P705" i="3" s="1"/>
  <c r="O704" i="3"/>
  <c r="P704" i="3" s="1"/>
  <c r="O703" i="3"/>
  <c r="P703" i="3" s="1"/>
  <c r="O702" i="3"/>
  <c r="P702" i="3" s="1"/>
  <c r="O701" i="3"/>
  <c r="P701" i="3" s="1"/>
  <c r="O700" i="3"/>
  <c r="P700" i="3" s="1"/>
  <c r="O699" i="3"/>
  <c r="P699" i="3" s="1"/>
  <c r="O698" i="3"/>
  <c r="P698" i="3" s="1"/>
  <c r="O697" i="3"/>
  <c r="P697" i="3" s="1"/>
  <c r="O696" i="3"/>
  <c r="P696" i="3" s="1"/>
  <c r="O695" i="3"/>
  <c r="P695" i="3" s="1"/>
  <c r="O694" i="3"/>
  <c r="P694" i="3" s="1"/>
  <c r="O693" i="3"/>
  <c r="P693" i="3" s="1"/>
  <c r="O692" i="3"/>
  <c r="P692" i="3" s="1"/>
  <c r="O691" i="3"/>
  <c r="P691" i="3" s="1"/>
  <c r="O690" i="3"/>
  <c r="P690" i="3" s="1"/>
  <c r="O688" i="3"/>
  <c r="P688" i="3" s="1"/>
  <c r="O687" i="3"/>
  <c r="P687" i="3" s="1"/>
  <c r="O686" i="3"/>
  <c r="P686" i="3" s="1"/>
  <c r="O685" i="3"/>
  <c r="P685" i="3" s="1"/>
  <c r="O684" i="3"/>
  <c r="P684" i="3" s="1"/>
  <c r="O683" i="3"/>
  <c r="P683" i="3" s="1"/>
  <c r="O682" i="3"/>
  <c r="P682" i="3" s="1"/>
  <c r="O681" i="3"/>
  <c r="P681" i="3" s="1"/>
  <c r="O680" i="3"/>
  <c r="P680" i="3" s="1"/>
  <c r="O679" i="3"/>
  <c r="P679" i="3" s="1"/>
  <c r="O678" i="3"/>
  <c r="P678" i="3" s="1"/>
  <c r="O677" i="3"/>
  <c r="P677" i="3" s="1"/>
  <c r="O676" i="3"/>
  <c r="P676" i="3" s="1"/>
  <c r="O674" i="3"/>
  <c r="P674" i="3" s="1"/>
  <c r="Q674" i="3" s="1"/>
  <c r="O673" i="3"/>
  <c r="P673" i="3" s="1"/>
  <c r="Q673" i="3" s="1"/>
  <c r="O672" i="3"/>
  <c r="P672" i="3" s="1"/>
  <c r="O671" i="3"/>
  <c r="P671" i="3" s="1"/>
  <c r="O670" i="3"/>
  <c r="P670" i="3" s="1"/>
  <c r="O669" i="3"/>
  <c r="P669" i="3" s="1"/>
  <c r="O668" i="3"/>
  <c r="P668" i="3" s="1"/>
  <c r="O667" i="3"/>
  <c r="P667" i="3" s="1"/>
  <c r="O666" i="3"/>
  <c r="P666" i="3" s="1"/>
  <c r="O665" i="3"/>
  <c r="P665" i="3" s="1"/>
  <c r="O664" i="3"/>
  <c r="P664" i="3" s="1"/>
  <c r="O663" i="3"/>
  <c r="P663" i="3" s="1"/>
  <c r="O662" i="3"/>
  <c r="P662" i="3" s="1"/>
  <c r="O661" i="3"/>
  <c r="P661" i="3" s="1"/>
  <c r="O660" i="3"/>
  <c r="P660" i="3" s="1"/>
  <c r="O659" i="3"/>
  <c r="P659" i="3" s="1"/>
  <c r="O658" i="3"/>
  <c r="P658" i="3" s="1"/>
  <c r="O657" i="3"/>
  <c r="P657" i="3" s="1"/>
  <c r="O656" i="3"/>
  <c r="P656" i="3" s="1"/>
  <c r="O650" i="3"/>
  <c r="P650" i="3" s="1"/>
  <c r="Q650" i="3" s="1"/>
  <c r="O645" i="3"/>
  <c r="P645" i="3" s="1"/>
  <c r="Q645" i="3" s="1"/>
  <c r="O644" i="3"/>
  <c r="P644" i="3" s="1"/>
  <c r="Q644" i="3" s="1"/>
  <c r="O643" i="3"/>
  <c r="P643" i="3" s="1"/>
  <c r="Q643" i="3" s="1"/>
  <c r="P626" i="3"/>
  <c r="Q626" i="3" s="1"/>
  <c r="O624" i="3"/>
  <c r="P624" i="3" s="1"/>
  <c r="Q624" i="3" s="1"/>
  <c r="O623" i="3"/>
  <c r="P623" i="3" s="1"/>
  <c r="O622" i="3"/>
  <c r="P622" i="3" s="1"/>
  <c r="Q622" i="3" s="1"/>
  <c r="O621" i="3"/>
  <c r="P621" i="3" s="1"/>
  <c r="Q621" i="3" s="1"/>
  <c r="O620" i="3"/>
  <c r="P620" i="3" s="1"/>
  <c r="Q620" i="3" s="1"/>
  <c r="O619" i="3"/>
  <c r="P619" i="3" s="1"/>
  <c r="Q619" i="3" s="1"/>
  <c r="O618" i="3"/>
  <c r="P618" i="3" s="1"/>
  <c r="Q618" i="3" s="1"/>
  <c r="O617" i="3"/>
  <c r="P617" i="3" s="1"/>
  <c r="O616" i="3"/>
  <c r="P616" i="3" s="1"/>
  <c r="Q616" i="3" s="1"/>
  <c r="O615" i="3"/>
  <c r="P615" i="3" s="1"/>
  <c r="O614" i="3"/>
  <c r="P614" i="3" s="1"/>
  <c r="O613" i="3"/>
  <c r="P613" i="3" s="1"/>
  <c r="O612" i="3"/>
  <c r="P612" i="3" s="1"/>
  <c r="O611" i="3"/>
  <c r="P611" i="3" s="1"/>
  <c r="O610" i="3"/>
  <c r="P610" i="3" s="1"/>
  <c r="Q610" i="3" s="1"/>
  <c r="O604" i="3"/>
  <c r="P604" i="3" s="1"/>
  <c r="O603" i="3"/>
  <c r="P603" i="3" s="1"/>
  <c r="O602" i="3"/>
  <c r="P602" i="3" s="1"/>
  <c r="O601" i="3"/>
  <c r="P601" i="3" s="1"/>
  <c r="O600" i="3"/>
  <c r="P600" i="3" s="1"/>
  <c r="O599" i="3"/>
  <c r="P599" i="3" s="1"/>
  <c r="O598" i="3"/>
  <c r="P598" i="3" s="1"/>
  <c r="O594" i="3"/>
  <c r="P594" i="3" s="1"/>
  <c r="O593" i="3"/>
  <c r="P593" i="3" s="1"/>
  <c r="O592" i="3"/>
  <c r="P592" i="3" s="1"/>
  <c r="O591" i="3"/>
  <c r="P591" i="3" s="1"/>
  <c r="O590" i="3"/>
  <c r="P590" i="3" s="1"/>
  <c r="O589" i="3"/>
  <c r="P589" i="3" s="1"/>
  <c r="O588" i="3"/>
  <c r="P588" i="3" s="1"/>
  <c r="O587" i="3"/>
  <c r="P587" i="3" s="1"/>
  <c r="O586" i="3"/>
  <c r="P586" i="3" s="1"/>
  <c r="O585" i="3"/>
  <c r="P585" i="3" s="1"/>
  <c r="O584" i="3"/>
  <c r="P584" i="3" s="1"/>
  <c r="O583" i="3"/>
  <c r="P583" i="3" s="1"/>
  <c r="O582" i="3"/>
  <c r="P582" i="3" s="1"/>
  <c r="O581" i="3"/>
  <c r="P581" i="3" s="1"/>
  <c r="O580" i="3"/>
  <c r="P580" i="3" s="1"/>
  <c r="O579" i="3"/>
  <c r="P579" i="3" s="1"/>
  <c r="O578" i="3"/>
  <c r="P578" i="3" s="1"/>
  <c r="O577" i="3"/>
  <c r="P577" i="3" s="1"/>
  <c r="O576" i="3"/>
  <c r="P576" i="3" s="1"/>
  <c r="O566" i="3"/>
  <c r="P566" i="3" s="1"/>
  <c r="P565" i="3"/>
  <c r="Q565" i="3" s="1"/>
  <c r="O565" i="3"/>
  <c r="O564" i="3"/>
  <c r="P564" i="3" s="1"/>
  <c r="O563" i="3"/>
  <c r="P563" i="3" s="1"/>
  <c r="Q563" i="3" s="1"/>
  <c r="O562" i="3"/>
  <c r="P562" i="3" s="1"/>
  <c r="O561" i="3"/>
  <c r="P561" i="3" s="1"/>
  <c r="O560" i="3"/>
  <c r="P560" i="3" s="1"/>
  <c r="O559" i="3"/>
  <c r="P559" i="3" s="1"/>
  <c r="O558" i="3"/>
  <c r="P558" i="3" s="1"/>
  <c r="O557" i="3"/>
  <c r="P557" i="3" s="1"/>
  <c r="O556" i="3"/>
  <c r="P556" i="3" s="1"/>
  <c r="O555" i="3"/>
  <c r="P555" i="3" s="1"/>
  <c r="O554" i="3"/>
  <c r="P554" i="3" s="1"/>
  <c r="O553" i="3"/>
  <c r="P553" i="3" s="1"/>
  <c r="O550" i="3"/>
  <c r="P550" i="3" s="1"/>
  <c r="O549" i="3"/>
  <c r="P549" i="3" s="1"/>
  <c r="O548" i="3"/>
  <c r="P548" i="3" s="1"/>
  <c r="O547" i="3"/>
  <c r="P547" i="3" s="1"/>
  <c r="O546" i="3"/>
  <c r="P546" i="3" s="1"/>
  <c r="O545" i="3"/>
  <c r="P545" i="3" s="1"/>
  <c r="O544" i="3"/>
  <c r="P544" i="3" s="1"/>
  <c r="O542" i="3"/>
  <c r="P542" i="3" s="1"/>
  <c r="O541" i="3"/>
  <c r="P541" i="3" s="1"/>
  <c r="O540" i="3"/>
  <c r="P540" i="3" s="1"/>
  <c r="O539" i="3"/>
  <c r="P539" i="3" s="1"/>
  <c r="O538" i="3"/>
  <c r="P538" i="3" s="1"/>
  <c r="O537" i="3"/>
  <c r="P537" i="3" s="1"/>
  <c r="O536" i="3"/>
  <c r="P536" i="3" s="1"/>
  <c r="Q536" i="3" s="1"/>
  <c r="O535" i="3"/>
  <c r="P535" i="3" s="1"/>
  <c r="O534" i="3"/>
  <c r="P534" i="3" s="1"/>
  <c r="O533" i="3"/>
  <c r="P533" i="3" s="1"/>
  <c r="O532" i="3"/>
  <c r="P532" i="3" s="1"/>
  <c r="Q532" i="3" s="1"/>
  <c r="O531" i="3"/>
  <c r="P531" i="3" s="1"/>
  <c r="Q531" i="3" s="1"/>
  <c r="O530" i="3"/>
  <c r="P530" i="3" s="1"/>
  <c r="Q530" i="3" s="1"/>
  <c r="O529" i="3"/>
  <c r="P529" i="3" s="1"/>
  <c r="O528" i="3"/>
  <c r="P528" i="3" s="1"/>
  <c r="O526" i="3"/>
  <c r="P526" i="3" s="1"/>
  <c r="O525" i="3"/>
  <c r="P525" i="3" s="1"/>
  <c r="O524" i="3"/>
  <c r="P524" i="3" s="1"/>
  <c r="O523" i="3"/>
  <c r="P523" i="3" s="1"/>
  <c r="O513" i="3"/>
  <c r="P513" i="3" s="1"/>
  <c r="O511" i="3"/>
  <c r="P511" i="3" s="1"/>
  <c r="O510" i="3"/>
  <c r="P510" i="3" s="1"/>
  <c r="O509" i="3"/>
  <c r="P509" i="3" s="1"/>
  <c r="O508" i="3"/>
  <c r="P508" i="3" s="1"/>
  <c r="O507" i="3"/>
  <c r="P507" i="3" s="1"/>
  <c r="O506" i="3"/>
  <c r="P506" i="3" s="1"/>
  <c r="O505" i="3"/>
  <c r="P505" i="3" s="1"/>
  <c r="O504" i="3"/>
  <c r="P504" i="3" s="1"/>
  <c r="O501" i="3"/>
  <c r="P501" i="3" s="1"/>
  <c r="O500" i="3"/>
  <c r="P500" i="3" s="1"/>
  <c r="O499" i="3"/>
  <c r="P499" i="3" s="1"/>
  <c r="O498" i="3"/>
  <c r="P498" i="3" s="1"/>
  <c r="O497" i="3"/>
  <c r="P497" i="3" s="1"/>
  <c r="O496" i="3"/>
  <c r="P496" i="3" s="1"/>
  <c r="O495" i="3"/>
  <c r="P495" i="3" s="1"/>
  <c r="O494" i="3"/>
  <c r="P494" i="3" s="1"/>
  <c r="O492" i="3"/>
  <c r="P492" i="3" s="1"/>
  <c r="O491" i="3"/>
  <c r="P491" i="3" s="1"/>
  <c r="O490" i="3"/>
  <c r="P490" i="3" s="1"/>
  <c r="O489" i="3"/>
  <c r="P489" i="3" s="1"/>
  <c r="O488" i="3"/>
  <c r="P488" i="3" s="1"/>
  <c r="O486" i="3"/>
  <c r="P486" i="3" s="1"/>
  <c r="O485" i="3"/>
  <c r="P485" i="3" s="1"/>
  <c r="O484" i="3"/>
  <c r="P484" i="3" s="1"/>
  <c r="O483" i="3"/>
  <c r="P483" i="3" s="1"/>
  <c r="O482" i="3"/>
  <c r="P482" i="3" s="1"/>
  <c r="O481" i="3"/>
  <c r="P481" i="3" s="1"/>
  <c r="O479" i="3"/>
  <c r="P479" i="3" s="1"/>
  <c r="Q479" i="3" s="1"/>
  <c r="P478" i="3"/>
  <c r="O478" i="3"/>
  <c r="O477" i="3"/>
  <c r="P477" i="3" s="1"/>
  <c r="O476" i="3"/>
  <c r="P476" i="3" s="1"/>
  <c r="O475" i="3"/>
  <c r="P475" i="3" s="1"/>
  <c r="O474" i="3"/>
  <c r="P474" i="3" s="1"/>
  <c r="O473" i="3"/>
  <c r="P473" i="3" s="1"/>
  <c r="O472" i="3"/>
  <c r="P472" i="3" s="1"/>
  <c r="O471" i="3"/>
  <c r="P471" i="3" s="1"/>
  <c r="O470" i="3"/>
  <c r="P470" i="3" s="1"/>
  <c r="O469" i="3"/>
  <c r="P469" i="3" s="1"/>
  <c r="O466" i="3"/>
  <c r="P466" i="3" s="1"/>
  <c r="O464" i="3"/>
  <c r="P464" i="3" s="1"/>
  <c r="O463" i="3"/>
  <c r="P463" i="3" s="1"/>
  <c r="O462" i="3"/>
  <c r="P462" i="3" s="1"/>
  <c r="O461" i="3"/>
  <c r="P461" i="3" s="1"/>
  <c r="O460" i="3"/>
  <c r="P460" i="3" s="1"/>
  <c r="O459" i="3"/>
  <c r="P459" i="3" s="1"/>
  <c r="O458" i="3"/>
  <c r="P458" i="3" s="1"/>
  <c r="O457" i="3"/>
  <c r="P457" i="3" s="1"/>
  <c r="O455" i="3"/>
  <c r="P455" i="3" s="1"/>
  <c r="O454" i="3"/>
  <c r="P454" i="3" s="1"/>
  <c r="O453" i="3"/>
  <c r="P453" i="3" s="1"/>
  <c r="O452" i="3"/>
  <c r="P452" i="3" s="1"/>
  <c r="O451" i="3"/>
  <c r="P451" i="3" s="1"/>
  <c r="O450" i="3"/>
  <c r="P450" i="3" s="1"/>
  <c r="O449" i="3"/>
  <c r="P449" i="3" s="1"/>
  <c r="O448" i="3"/>
  <c r="P448" i="3" s="1"/>
  <c r="O447" i="3"/>
  <c r="P447" i="3" s="1"/>
  <c r="O445" i="3"/>
  <c r="P445" i="3" s="1"/>
  <c r="O444" i="3"/>
  <c r="P444" i="3" s="1"/>
  <c r="O443" i="3"/>
  <c r="P443" i="3" s="1"/>
  <c r="O442" i="3"/>
  <c r="P442" i="3" s="1"/>
  <c r="O441" i="3"/>
  <c r="P441" i="3" s="1"/>
  <c r="O440" i="3"/>
  <c r="P440" i="3" s="1"/>
  <c r="O439" i="3"/>
  <c r="P439" i="3" s="1"/>
  <c r="O438" i="3"/>
  <c r="P438" i="3" s="1"/>
  <c r="O437" i="3"/>
  <c r="P437" i="3" s="1"/>
  <c r="O436" i="3"/>
  <c r="P436" i="3" s="1"/>
  <c r="O435" i="3"/>
  <c r="P435" i="3" s="1"/>
  <c r="O434" i="3"/>
  <c r="P434" i="3" s="1"/>
  <c r="O433" i="3"/>
  <c r="P433" i="3" s="1"/>
  <c r="O432" i="3"/>
  <c r="P432" i="3" s="1"/>
  <c r="O431" i="3"/>
  <c r="P431" i="3" s="1"/>
  <c r="O430" i="3"/>
  <c r="P430" i="3" s="1"/>
  <c r="O429" i="3"/>
  <c r="P429" i="3" s="1"/>
  <c r="O428" i="3"/>
  <c r="P428" i="3" s="1"/>
  <c r="O426" i="3"/>
  <c r="P426" i="3" s="1"/>
  <c r="O425" i="3"/>
  <c r="P425" i="3" s="1"/>
  <c r="Q425" i="3" s="1"/>
  <c r="O424" i="3"/>
  <c r="P424" i="3" s="1"/>
  <c r="Q424" i="3" s="1"/>
  <c r="O423" i="3"/>
  <c r="P423" i="3" s="1"/>
  <c r="O422" i="3"/>
  <c r="P422" i="3" s="1"/>
  <c r="Q422" i="3" s="1"/>
  <c r="O421" i="3"/>
  <c r="P421" i="3" s="1"/>
  <c r="Q421" i="3" s="1"/>
  <c r="O420" i="3"/>
  <c r="P420" i="3" s="1"/>
  <c r="Q420" i="3" s="1"/>
  <c r="O419" i="3"/>
  <c r="P419" i="3" s="1"/>
  <c r="Q419" i="3" s="1"/>
  <c r="O418" i="3"/>
  <c r="P418" i="3" s="1"/>
  <c r="O417" i="3"/>
  <c r="P417" i="3" s="1"/>
  <c r="Q417" i="3" s="1"/>
  <c r="O416" i="3"/>
  <c r="P416" i="3" s="1"/>
  <c r="Q416" i="3" s="1"/>
  <c r="O415" i="3"/>
  <c r="P415" i="3" s="1"/>
  <c r="Q415" i="3" s="1"/>
  <c r="O414" i="3"/>
  <c r="P414" i="3" s="1"/>
  <c r="Q414" i="3" s="1"/>
  <c r="O413" i="3"/>
  <c r="P413" i="3" s="1"/>
  <c r="Q413" i="3" s="1"/>
  <c r="O412" i="3"/>
  <c r="P412" i="3" s="1"/>
  <c r="O411" i="3"/>
  <c r="P411" i="3" s="1"/>
  <c r="Q411" i="3" s="1"/>
  <c r="O409" i="3"/>
  <c r="P409" i="3" s="1"/>
  <c r="O408" i="3"/>
  <c r="P408" i="3" s="1"/>
  <c r="O407" i="3"/>
  <c r="P407" i="3" s="1"/>
  <c r="O406" i="3"/>
  <c r="P406" i="3" s="1"/>
  <c r="O405" i="3"/>
  <c r="P405" i="3" s="1"/>
  <c r="O404" i="3"/>
  <c r="P404" i="3" s="1"/>
  <c r="O403" i="3"/>
  <c r="P403" i="3" s="1"/>
  <c r="O402" i="3"/>
  <c r="P402" i="3" s="1"/>
  <c r="O401" i="3"/>
  <c r="P401" i="3" s="1"/>
  <c r="O400" i="3"/>
  <c r="P400" i="3" s="1"/>
  <c r="O399" i="3"/>
  <c r="P399" i="3" s="1"/>
  <c r="O398" i="3"/>
  <c r="P398" i="3" s="1"/>
  <c r="O397" i="3"/>
  <c r="P397" i="3" s="1"/>
  <c r="O396" i="3"/>
  <c r="P396" i="3" s="1"/>
  <c r="O395" i="3"/>
  <c r="P395" i="3" s="1"/>
  <c r="O394" i="3"/>
  <c r="P394" i="3" s="1"/>
  <c r="O393" i="3"/>
  <c r="P393" i="3" s="1"/>
  <c r="Q393" i="3" s="1"/>
  <c r="O392" i="3"/>
  <c r="P392" i="3" s="1"/>
  <c r="O391" i="3"/>
  <c r="P391" i="3" s="1"/>
  <c r="O390" i="3"/>
  <c r="P390" i="3" s="1"/>
  <c r="O389" i="3"/>
  <c r="P389" i="3" s="1"/>
  <c r="O384" i="3"/>
  <c r="P384" i="3" s="1"/>
  <c r="O383" i="3"/>
  <c r="P383" i="3" s="1"/>
  <c r="O382" i="3"/>
  <c r="P382" i="3" s="1"/>
  <c r="O381" i="3"/>
  <c r="P381" i="3" s="1"/>
  <c r="O380" i="3"/>
  <c r="P380" i="3" s="1"/>
  <c r="O379" i="3"/>
  <c r="P379" i="3" s="1"/>
  <c r="O378" i="3"/>
  <c r="P378" i="3" s="1"/>
  <c r="O377" i="3"/>
  <c r="P377" i="3" s="1"/>
  <c r="O371" i="3"/>
  <c r="P371" i="3" s="1"/>
  <c r="O370" i="3"/>
  <c r="P370" i="3" s="1"/>
  <c r="O369" i="3"/>
  <c r="P369" i="3" s="1"/>
  <c r="O368" i="3"/>
  <c r="P368" i="3" s="1"/>
  <c r="O367" i="3"/>
  <c r="P367" i="3" s="1"/>
  <c r="O366" i="3"/>
  <c r="P366" i="3" s="1"/>
  <c r="O365" i="3"/>
  <c r="P365" i="3" s="1"/>
  <c r="Q365" i="3" s="1"/>
  <c r="O364" i="3"/>
  <c r="P364" i="3" s="1"/>
  <c r="Q364" i="3" s="1"/>
  <c r="O363" i="3"/>
  <c r="P363" i="3" s="1"/>
  <c r="O362" i="3"/>
  <c r="P362" i="3" s="1"/>
  <c r="Q362" i="3" s="1"/>
  <c r="O361" i="3"/>
  <c r="P361" i="3" s="1"/>
  <c r="Q361" i="3" s="1"/>
  <c r="O360" i="3"/>
  <c r="P360" i="3" s="1"/>
  <c r="O359" i="3"/>
  <c r="P359" i="3" s="1"/>
  <c r="O358" i="3"/>
  <c r="P358" i="3" s="1"/>
  <c r="O357" i="3"/>
  <c r="P357" i="3" s="1"/>
  <c r="O356" i="3"/>
  <c r="P356" i="3" s="1"/>
  <c r="O355" i="3"/>
  <c r="P355" i="3" s="1"/>
  <c r="O354" i="3"/>
  <c r="P354" i="3" s="1"/>
  <c r="O353" i="3"/>
  <c r="P353" i="3" s="1"/>
  <c r="O352" i="3"/>
  <c r="P352" i="3" s="1"/>
  <c r="O351" i="3"/>
  <c r="P351" i="3" s="1"/>
  <c r="O350" i="3"/>
  <c r="P350" i="3" s="1"/>
  <c r="O349" i="3"/>
  <c r="P349" i="3" s="1"/>
  <c r="O348" i="3"/>
  <c r="P348" i="3" s="1"/>
  <c r="O347" i="3"/>
  <c r="P347" i="3" s="1"/>
  <c r="O346" i="3"/>
  <c r="P346" i="3" s="1"/>
  <c r="O344" i="3"/>
  <c r="P344" i="3" s="1"/>
  <c r="O343" i="3"/>
  <c r="P343" i="3" s="1"/>
  <c r="O342" i="3"/>
  <c r="P342" i="3" s="1"/>
  <c r="O341" i="3"/>
  <c r="P341" i="3" s="1"/>
  <c r="Q341" i="3" s="1"/>
  <c r="O340" i="3"/>
  <c r="P340" i="3" s="1"/>
  <c r="Q340" i="3" s="1"/>
  <c r="O339" i="3"/>
  <c r="P339" i="3" s="1"/>
  <c r="O333" i="3"/>
  <c r="P333" i="3" s="1"/>
  <c r="O332" i="3"/>
  <c r="P332" i="3" s="1"/>
  <c r="O329" i="3"/>
  <c r="P329" i="3" s="1"/>
  <c r="O328" i="3"/>
  <c r="P328" i="3" s="1"/>
  <c r="O326" i="3"/>
  <c r="P326" i="3" s="1"/>
  <c r="O325" i="3"/>
  <c r="P325" i="3" s="1"/>
  <c r="O324" i="3"/>
  <c r="P324" i="3" s="1"/>
  <c r="O323" i="3"/>
  <c r="P323" i="3" s="1"/>
  <c r="O322" i="3"/>
  <c r="P322" i="3" s="1"/>
  <c r="O321" i="3"/>
  <c r="P321" i="3" s="1"/>
  <c r="O320" i="3"/>
  <c r="P320" i="3" s="1"/>
  <c r="O319" i="3"/>
  <c r="P319" i="3" s="1"/>
  <c r="O318" i="3"/>
  <c r="P318" i="3" s="1"/>
  <c r="O317" i="3"/>
  <c r="P317" i="3" s="1"/>
  <c r="O316" i="3"/>
  <c r="P316" i="3" s="1"/>
  <c r="O315" i="3"/>
  <c r="P315" i="3" s="1"/>
  <c r="O313" i="3"/>
  <c r="P313" i="3" s="1"/>
  <c r="O312" i="3"/>
  <c r="P312" i="3" s="1"/>
  <c r="O311" i="3"/>
  <c r="P311" i="3" s="1"/>
  <c r="O310" i="3"/>
  <c r="P310" i="3" s="1"/>
  <c r="O309" i="3"/>
  <c r="P309" i="3" s="1"/>
  <c r="O307" i="3"/>
  <c r="P307" i="3" s="1"/>
  <c r="O306" i="3"/>
  <c r="P306" i="3" s="1"/>
  <c r="O305" i="3"/>
  <c r="P305" i="3" s="1"/>
  <c r="O304" i="3"/>
  <c r="P304" i="3" s="1"/>
  <c r="O301" i="3"/>
  <c r="P301" i="3" s="1"/>
  <c r="O300" i="3"/>
  <c r="P300" i="3" s="1"/>
  <c r="O299" i="3"/>
  <c r="P299" i="3" s="1"/>
  <c r="O298" i="3"/>
  <c r="P298" i="3" s="1"/>
  <c r="O296" i="3"/>
  <c r="P296" i="3" s="1"/>
  <c r="O293" i="3"/>
  <c r="P293" i="3" s="1"/>
  <c r="O292" i="3"/>
  <c r="P292" i="3" s="1"/>
  <c r="O290" i="3"/>
  <c r="P290" i="3" s="1"/>
  <c r="O289" i="3"/>
  <c r="P289" i="3" s="1"/>
  <c r="Q289" i="3" s="1"/>
  <c r="O288" i="3"/>
  <c r="P288" i="3" s="1"/>
  <c r="O287" i="3"/>
  <c r="P287" i="3" s="1"/>
  <c r="O286" i="3"/>
  <c r="P286" i="3" s="1"/>
  <c r="O285" i="3"/>
  <c r="P285" i="3" s="1"/>
  <c r="O284" i="3"/>
  <c r="P284" i="3" s="1"/>
  <c r="O283" i="3"/>
  <c r="P283" i="3" s="1"/>
  <c r="O281" i="3"/>
  <c r="P281" i="3" s="1"/>
  <c r="O280" i="3"/>
  <c r="P280" i="3" s="1"/>
  <c r="Q280" i="3" s="1"/>
  <c r="O279" i="3"/>
  <c r="P279" i="3" s="1"/>
  <c r="O278" i="3"/>
  <c r="P278" i="3" s="1"/>
  <c r="O277" i="3"/>
  <c r="P277" i="3" s="1"/>
  <c r="Q277" i="3" s="1"/>
  <c r="O276" i="3"/>
  <c r="P276" i="3" s="1"/>
  <c r="O273" i="3"/>
  <c r="P273" i="3" s="1"/>
  <c r="Q273" i="3" s="1"/>
  <c r="O272" i="3"/>
  <c r="P272" i="3" s="1"/>
  <c r="Q272" i="3" s="1"/>
  <c r="O270" i="3"/>
  <c r="P270" i="3" s="1"/>
  <c r="Q270" i="3" s="1"/>
  <c r="O269" i="3"/>
  <c r="P269" i="3" s="1"/>
  <c r="O268" i="3"/>
  <c r="P268" i="3" s="1"/>
  <c r="Q268" i="3" s="1"/>
  <c r="O267" i="3"/>
  <c r="P267" i="3" s="1"/>
  <c r="O266" i="3"/>
  <c r="P266" i="3" s="1"/>
  <c r="O259" i="3"/>
  <c r="P259" i="3" s="1"/>
  <c r="O258" i="3"/>
  <c r="P258" i="3" s="1"/>
  <c r="O257" i="3"/>
  <c r="P257" i="3" s="1"/>
  <c r="O256" i="3"/>
  <c r="P256" i="3" s="1"/>
  <c r="O255" i="3"/>
  <c r="P255" i="3" s="1"/>
  <c r="O254" i="3"/>
  <c r="P254" i="3" s="1"/>
  <c r="O253" i="3"/>
  <c r="P253" i="3" s="1"/>
  <c r="O252" i="3"/>
  <c r="P252" i="3" s="1"/>
  <c r="O251" i="3"/>
  <c r="P251" i="3" s="1"/>
  <c r="O249" i="3"/>
  <c r="P249" i="3" s="1"/>
  <c r="O248" i="3"/>
  <c r="P248" i="3" s="1"/>
  <c r="O247" i="3"/>
  <c r="P247" i="3" s="1"/>
  <c r="Q247" i="3" s="1"/>
  <c r="O246" i="3"/>
  <c r="P246" i="3" s="1"/>
  <c r="Q246" i="3" s="1"/>
  <c r="O245" i="3"/>
  <c r="P245" i="3" s="1"/>
  <c r="Q245" i="3" s="1"/>
  <c r="O244" i="3"/>
  <c r="P244" i="3" s="1"/>
  <c r="Q244" i="3" s="1"/>
  <c r="O243" i="3"/>
  <c r="P243" i="3" s="1"/>
  <c r="O242" i="3"/>
  <c r="P242" i="3" s="1"/>
  <c r="O241" i="3"/>
  <c r="P241" i="3" s="1"/>
  <c r="O240" i="3"/>
  <c r="P240" i="3" s="1"/>
  <c r="O239" i="3"/>
  <c r="P239" i="3" s="1"/>
  <c r="O238" i="3"/>
  <c r="P238" i="3" s="1"/>
  <c r="O237" i="3"/>
  <c r="P237" i="3" s="1"/>
  <c r="O236" i="3"/>
  <c r="P236" i="3" s="1"/>
  <c r="O235" i="3"/>
  <c r="P235" i="3" s="1"/>
  <c r="O234" i="3"/>
  <c r="P234" i="3" s="1"/>
  <c r="Q234" i="3" s="1"/>
  <c r="O233" i="3"/>
  <c r="P233" i="3" s="1"/>
  <c r="O232" i="3"/>
  <c r="P232" i="3" s="1"/>
  <c r="O231" i="3"/>
  <c r="P231" i="3" s="1"/>
  <c r="O230" i="3"/>
  <c r="P230" i="3" s="1"/>
  <c r="O229" i="3"/>
  <c r="P229" i="3" s="1"/>
  <c r="O228" i="3"/>
  <c r="P228" i="3" s="1"/>
  <c r="O227" i="3"/>
  <c r="P227" i="3" s="1"/>
  <c r="Q227" i="3" s="1"/>
  <c r="O226" i="3"/>
  <c r="P226" i="3" s="1"/>
  <c r="Q226" i="3" s="1"/>
  <c r="O225" i="3"/>
  <c r="P225" i="3" s="1"/>
  <c r="Q225" i="3" s="1"/>
  <c r="O224" i="3"/>
  <c r="P224" i="3" s="1"/>
  <c r="O223" i="3"/>
  <c r="P223" i="3" s="1"/>
  <c r="Q223" i="3" s="1"/>
  <c r="O222" i="3"/>
  <c r="P222" i="3" s="1"/>
  <c r="Q222" i="3" s="1"/>
  <c r="O221" i="3"/>
  <c r="P221" i="3" s="1"/>
  <c r="O220" i="3"/>
  <c r="P220" i="3" s="1"/>
  <c r="O219" i="3"/>
  <c r="P219" i="3" s="1"/>
  <c r="O218" i="3"/>
  <c r="P218" i="3" s="1"/>
  <c r="O217" i="3"/>
  <c r="P217" i="3" s="1"/>
  <c r="O216" i="3"/>
  <c r="P216" i="3" s="1"/>
  <c r="Q216" i="3" s="1"/>
  <c r="O215" i="3"/>
  <c r="P215" i="3" s="1"/>
  <c r="Q215" i="3" s="1"/>
  <c r="O214" i="3"/>
  <c r="P214" i="3" s="1"/>
  <c r="O212" i="3"/>
  <c r="P212" i="3" s="1"/>
  <c r="Q212" i="3" s="1"/>
  <c r="O211" i="3"/>
  <c r="P211" i="3" s="1"/>
  <c r="Q211" i="3" s="1"/>
  <c r="O203" i="3"/>
  <c r="P203" i="3" s="1"/>
  <c r="O202" i="3"/>
  <c r="P202" i="3" s="1"/>
  <c r="O199" i="3"/>
  <c r="P199" i="3" s="1"/>
  <c r="O191" i="3"/>
  <c r="P191" i="3" s="1"/>
  <c r="O187" i="3"/>
  <c r="P187" i="3" s="1"/>
  <c r="O181" i="3"/>
  <c r="P181" i="3" s="1"/>
  <c r="Q181" i="3" s="1"/>
  <c r="O180" i="3"/>
  <c r="P180" i="3" s="1"/>
  <c r="O179" i="3"/>
  <c r="P179" i="3" s="1"/>
  <c r="Q179" i="3" s="1"/>
  <c r="O176" i="3"/>
  <c r="P176" i="3" s="1"/>
  <c r="O175" i="3"/>
  <c r="P175" i="3" s="1"/>
  <c r="O174" i="3"/>
  <c r="P174" i="3" s="1"/>
  <c r="O172" i="3"/>
  <c r="P172" i="3" s="1"/>
  <c r="Q172" i="3" s="1"/>
  <c r="O171" i="3"/>
  <c r="P171" i="3" s="1"/>
  <c r="Q171" i="3" s="1"/>
  <c r="O167" i="3"/>
  <c r="P167" i="3" s="1"/>
  <c r="O166" i="3"/>
  <c r="P166" i="3" s="1"/>
  <c r="Q166" i="3" s="1"/>
  <c r="O165" i="3"/>
  <c r="P165" i="3" s="1"/>
  <c r="Q165" i="3" s="1"/>
  <c r="O164" i="3"/>
  <c r="P164" i="3" s="1"/>
  <c r="Q164" i="3" s="1"/>
  <c r="O163" i="3"/>
  <c r="P163" i="3" s="1"/>
  <c r="O162" i="3"/>
  <c r="P162" i="3" s="1"/>
  <c r="O161" i="3"/>
  <c r="P161" i="3" s="1"/>
  <c r="O160" i="3"/>
  <c r="P160" i="3" s="1"/>
  <c r="O159" i="3"/>
  <c r="P159" i="3" s="1"/>
  <c r="O158" i="3"/>
  <c r="P158" i="3" s="1"/>
  <c r="Q158" i="3" s="1"/>
  <c r="O157" i="3"/>
  <c r="P157" i="3" s="1"/>
  <c r="O156" i="3"/>
  <c r="P156" i="3" s="1"/>
  <c r="O155" i="3"/>
  <c r="P155" i="3" s="1"/>
  <c r="O154" i="3"/>
  <c r="P154" i="3" s="1"/>
  <c r="O153" i="3"/>
  <c r="P153" i="3" s="1"/>
  <c r="Q153" i="3" s="1"/>
  <c r="O152" i="3"/>
  <c r="P152" i="3" s="1"/>
  <c r="O150" i="3"/>
  <c r="P150" i="3" s="1"/>
  <c r="O149" i="3"/>
  <c r="P149" i="3" s="1"/>
  <c r="Q149" i="3" s="1"/>
  <c r="O148" i="3"/>
  <c r="P148" i="3" s="1"/>
  <c r="Q148" i="3" s="1"/>
  <c r="O146" i="3"/>
  <c r="P146" i="3" s="1"/>
  <c r="O145" i="3"/>
  <c r="P145" i="3" s="1"/>
  <c r="Q145" i="3" s="1"/>
  <c r="O144" i="3"/>
  <c r="P144" i="3" s="1"/>
  <c r="Q144" i="3" s="1"/>
  <c r="O142" i="3"/>
  <c r="P142" i="3" s="1"/>
  <c r="O141" i="3"/>
  <c r="P141" i="3" s="1"/>
  <c r="O140" i="3"/>
  <c r="P140" i="3" s="1"/>
  <c r="O139" i="3"/>
  <c r="P139" i="3" s="1"/>
  <c r="O137" i="3"/>
  <c r="P137" i="3" s="1"/>
  <c r="O136" i="3"/>
  <c r="P136" i="3" s="1"/>
  <c r="Q136" i="3" s="1"/>
  <c r="O135" i="3"/>
  <c r="P135" i="3" s="1"/>
  <c r="O133" i="3"/>
  <c r="P133" i="3" s="1"/>
  <c r="O132" i="3"/>
  <c r="P132" i="3" s="1"/>
  <c r="O131" i="3"/>
  <c r="P131" i="3" s="1"/>
  <c r="O130" i="3"/>
  <c r="P130" i="3" s="1"/>
  <c r="O129" i="3"/>
  <c r="P129" i="3" s="1"/>
  <c r="Q129" i="3" s="1"/>
  <c r="O128" i="3"/>
  <c r="P128" i="3" s="1"/>
  <c r="O127" i="3"/>
  <c r="P127" i="3" s="1"/>
  <c r="Q127" i="3" s="1"/>
  <c r="O126" i="3"/>
  <c r="P126" i="3" s="1"/>
  <c r="O125" i="3"/>
  <c r="P125" i="3" s="1"/>
  <c r="Q125" i="3" s="1"/>
  <c r="O124" i="3"/>
  <c r="P124" i="3" s="1"/>
  <c r="O123" i="3"/>
  <c r="P123" i="3" s="1"/>
  <c r="O122" i="3"/>
  <c r="P122" i="3" s="1"/>
  <c r="O121" i="3"/>
  <c r="P121" i="3" s="1"/>
  <c r="O120" i="3"/>
  <c r="P120" i="3" s="1"/>
  <c r="O119" i="3"/>
  <c r="P119" i="3" s="1"/>
  <c r="O118" i="3"/>
  <c r="P118" i="3" s="1"/>
  <c r="O117" i="3"/>
  <c r="P117" i="3" s="1"/>
  <c r="O116" i="3"/>
  <c r="P116" i="3" s="1"/>
  <c r="O115" i="3"/>
  <c r="P115" i="3" s="1"/>
  <c r="O114" i="3"/>
  <c r="P114" i="3" s="1"/>
  <c r="O113" i="3"/>
  <c r="P113" i="3" s="1"/>
  <c r="O112" i="3"/>
  <c r="P112" i="3" s="1"/>
  <c r="O105" i="3"/>
  <c r="P105" i="3" s="1"/>
  <c r="Q105" i="3" s="1"/>
  <c r="O104" i="3"/>
  <c r="P104" i="3" s="1"/>
  <c r="O103" i="3"/>
  <c r="P103" i="3" s="1"/>
  <c r="O102" i="3"/>
  <c r="P102" i="3" s="1"/>
  <c r="O101" i="3"/>
  <c r="P101" i="3" s="1"/>
  <c r="O100" i="3"/>
  <c r="P100" i="3" s="1"/>
  <c r="O99" i="3"/>
  <c r="P99" i="3" s="1"/>
  <c r="O98" i="3"/>
  <c r="P98" i="3" s="1"/>
  <c r="Q98" i="3" s="1"/>
  <c r="O97" i="3"/>
  <c r="P97" i="3" s="1"/>
  <c r="Q97" i="3" s="1"/>
  <c r="O96" i="3"/>
  <c r="P96" i="3" s="1"/>
  <c r="Q96" i="3" s="1"/>
  <c r="O95" i="3"/>
  <c r="P95" i="3" s="1"/>
  <c r="Q95" i="3" s="1"/>
  <c r="O94" i="3"/>
  <c r="P94" i="3" s="1"/>
  <c r="O93" i="3"/>
  <c r="P93" i="3" s="1"/>
  <c r="O92" i="3"/>
  <c r="P92" i="3" s="1"/>
  <c r="O91" i="3"/>
  <c r="P91" i="3" s="1"/>
  <c r="Q91" i="3" s="1"/>
  <c r="O90" i="3"/>
  <c r="P90" i="3" s="1"/>
  <c r="Q90" i="3" s="1"/>
  <c r="O89" i="3"/>
  <c r="P89" i="3" s="1"/>
  <c r="Q89" i="3" s="1"/>
  <c r="O88" i="3"/>
  <c r="P88" i="3" s="1"/>
  <c r="P87" i="3"/>
  <c r="O87" i="3"/>
  <c r="O86" i="3"/>
  <c r="P86" i="3" s="1"/>
  <c r="O85" i="3"/>
  <c r="P85" i="3" s="1"/>
  <c r="O84" i="3"/>
  <c r="P84" i="3" s="1"/>
  <c r="Q84" i="3" s="1"/>
  <c r="O83" i="3"/>
  <c r="P83" i="3" s="1"/>
  <c r="O82" i="3"/>
  <c r="P82" i="3" s="1"/>
  <c r="O81" i="3"/>
  <c r="P81" i="3" s="1"/>
  <c r="O80" i="3"/>
  <c r="P80" i="3" s="1"/>
  <c r="O79" i="3"/>
  <c r="P79" i="3" s="1"/>
  <c r="O78" i="3"/>
  <c r="P78" i="3" s="1"/>
  <c r="O75" i="3"/>
  <c r="P75" i="3" s="1"/>
  <c r="O74" i="3"/>
  <c r="P74" i="3" s="1"/>
  <c r="O73" i="3"/>
  <c r="P73" i="3" s="1"/>
  <c r="O72" i="3"/>
  <c r="P72" i="3" s="1"/>
  <c r="Q72" i="3" s="1"/>
  <c r="O71" i="3"/>
  <c r="P71" i="3" s="1"/>
  <c r="O70" i="3"/>
  <c r="P70" i="3" s="1"/>
  <c r="O69" i="3"/>
  <c r="P69" i="3" s="1"/>
  <c r="O68" i="3"/>
  <c r="P68" i="3" s="1"/>
  <c r="O66" i="3"/>
  <c r="P66" i="3" s="1"/>
  <c r="O65" i="3"/>
  <c r="P65" i="3" s="1"/>
  <c r="O64" i="3"/>
  <c r="P64" i="3" s="1"/>
  <c r="O62" i="3"/>
  <c r="P62" i="3" s="1"/>
  <c r="O61" i="3"/>
  <c r="P61" i="3" s="1"/>
  <c r="O59" i="3"/>
  <c r="P59" i="3" s="1"/>
  <c r="Q59" i="3" s="1"/>
  <c r="O58" i="3"/>
  <c r="P58" i="3" s="1"/>
  <c r="Q58" i="3" s="1"/>
  <c r="O57" i="3"/>
  <c r="P57" i="3" s="1"/>
  <c r="O55" i="3"/>
  <c r="P55" i="3" s="1"/>
  <c r="O54" i="3"/>
  <c r="P54" i="3" s="1"/>
  <c r="Q54" i="3" s="1"/>
  <c r="O53" i="3"/>
  <c r="P53" i="3" s="1"/>
  <c r="O52" i="3"/>
  <c r="P52" i="3" s="1"/>
  <c r="Q52" i="3" s="1"/>
  <c r="O51" i="3"/>
  <c r="P51" i="3" s="1"/>
  <c r="O50" i="3"/>
  <c r="P50" i="3" s="1"/>
  <c r="Q50" i="3" s="1"/>
  <c r="O49" i="3"/>
  <c r="P49" i="3" s="1"/>
  <c r="Q49" i="3" s="1"/>
  <c r="O48" i="3"/>
  <c r="P48" i="3" s="1"/>
  <c r="Q48" i="3" s="1"/>
  <c r="O47" i="3"/>
  <c r="P47" i="3" s="1"/>
  <c r="O46" i="3"/>
  <c r="P46" i="3" s="1"/>
  <c r="Q46" i="3" s="1"/>
  <c r="O45" i="3"/>
  <c r="P45" i="3" s="1"/>
  <c r="O44" i="3"/>
  <c r="P44" i="3" s="1"/>
  <c r="P43" i="3"/>
  <c r="Q43" i="3" s="1"/>
  <c r="O42" i="3"/>
  <c r="P42" i="3" s="1"/>
  <c r="Q42" i="3" s="1"/>
  <c r="O41" i="3"/>
  <c r="P41" i="3" s="1"/>
  <c r="Q41" i="3" s="1"/>
  <c r="O40" i="3"/>
  <c r="P40" i="3" s="1"/>
  <c r="O39" i="3"/>
  <c r="P39" i="3" s="1"/>
  <c r="P38" i="3"/>
  <c r="Q38" i="3" s="1"/>
  <c r="O37" i="3"/>
  <c r="P37" i="3" s="1"/>
  <c r="O36" i="3"/>
  <c r="P36" i="3" s="1"/>
  <c r="O35" i="3"/>
  <c r="P35" i="3" s="1"/>
  <c r="O34" i="3"/>
  <c r="P34" i="3" s="1"/>
  <c r="O32" i="3"/>
  <c r="P32" i="3" s="1"/>
  <c r="O31" i="3"/>
  <c r="P31" i="3" s="1"/>
  <c r="O30" i="3"/>
  <c r="P30" i="3" s="1"/>
  <c r="O28" i="3"/>
  <c r="P28" i="3" s="1"/>
  <c r="O27" i="3"/>
  <c r="P27" i="3" s="1"/>
  <c r="O26" i="3"/>
  <c r="P26" i="3" s="1"/>
  <c r="Q26" i="3" s="1"/>
  <c r="O25" i="3"/>
  <c r="P25" i="3" s="1"/>
  <c r="Q25" i="3" s="1"/>
  <c r="O24" i="3"/>
  <c r="P24" i="3" s="1"/>
  <c r="O23" i="3"/>
  <c r="P23" i="3" s="1"/>
  <c r="O22" i="3"/>
  <c r="P22" i="3" s="1"/>
  <c r="Q22" i="3" s="1"/>
  <c r="O21" i="3"/>
  <c r="P21" i="3" s="1"/>
  <c r="Q21" i="3" s="1"/>
  <c r="O20" i="3"/>
  <c r="P20" i="3" s="1"/>
  <c r="Q20" i="3" s="1"/>
  <c r="O19" i="3"/>
  <c r="P19" i="3" s="1"/>
  <c r="Q19" i="3" s="1"/>
  <c r="O18" i="3"/>
  <c r="P18" i="3" s="1"/>
  <c r="O17" i="3"/>
  <c r="P17" i="3" s="1"/>
  <c r="Q17" i="3" s="1"/>
  <c r="O16" i="3"/>
  <c r="P16" i="3" s="1"/>
  <c r="O15" i="3"/>
  <c r="P15" i="3" s="1"/>
  <c r="O14" i="3"/>
  <c r="P14" i="3" s="1"/>
  <c r="O13" i="3"/>
  <c r="P13" i="3" s="1"/>
  <c r="Q13" i="3" s="1"/>
  <c r="O12" i="3"/>
  <c r="P12" i="3" s="1"/>
  <c r="O10" i="3"/>
  <c r="P10" i="3" s="1"/>
  <c r="Q10" i="3" s="1"/>
  <c r="O9" i="3"/>
  <c r="P9" i="3" s="1"/>
  <c r="O8" i="3"/>
  <c r="P8" i="3" s="1"/>
  <c r="Q8" i="3" s="1"/>
  <c r="O7" i="3"/>
  <c r="P7" i="3" s="1"/>
  <c r="O6" i="3"/>
  <c r="P6" i="3" s="1"/>
  <c r="J76" i="1"/>
  <c r="M76" i="1" s="1"/>
  <c r="J75" i="1"/>
  <c r="M75" i="1" s="1"/>
  <c r="J74" i="1"/>
  <c r="M74" i="1" s="1"/>
  <c r="J73" i="1"/>
  <c r="M73" i="1" s="1"/>
  <c r="J72" i="1"/>
  <c r="M72" i="1" s="1"/>
  <c r="J71" i="1"/>
  <c r="M71" i="1" s="1"/>
  <c r="J70" i="1"/>
  <c r="M70" i="1" s="1"/>
  <c r="J69" i="1"/>
  <c r="M69" i="1" s="1"/>
  <c r="J68" i="1"/>
  <c r="M68" i="1" s="1"/>
  <c r="J67" i="1"/>
  <c r="M67" i="1" s="1"/>
  <c r="J66" i="1"/>
  <c r="M66" i="1" s="1"/>
  <c r="J65" i="1"/>
  <c r="M65" i="1" s="1"/>
  <c r="J64" i="1"/>
  <c r="M64" i="1" s="1"/>
  <c r="J63" i="1"/>
  <c r="M63" i="1" s="1"/>
  <c r="J62" i="1"/>
  <c r="M62" i="1" s="1"/>
  <c r="J61" i="1"/>
  <c r="M61" i="1" s="1"/>
  <c r="J60" i="1"/>
  <c r="M60" i="1" s="1"/>
  <c r="J59" i="1"/>
  <c r="M59" i="1" s="1"/>
  <c r="J58" i="1"/>
  <c r="M58" i="1" s="1"/>
  <c r="J57" i="1"/>
  <c r="M57" i="1" s="1"/>
  <c r="J56" i="1"/>
  <c r="M56" i="1" s="1"/>
  <c r="J55" i="1"/>
  <c r="M55" i="1" s="1"/>
  <c r="J54" i="1"/>
  <c r="M54" i="1" s="1"/>
  <c r="J53" i="1"/>
  <c r="M53" i="1" s="1"/>
  <c r="J52" i="1"/>
  <c r="M52" i="1" s="1"/>
  <c r="J51" i="1"/>
  <c r="M51" i="1" s="1"/>
  <c r="J50" i="1"/>
  <c r="M50" i="1" s="1"/>
  <c r="J49" i="1"/>
  <c r="M49" i="1" s="1"/>
  <c r="J48" i="1"/>
  <c r="M48" i="1" s="1"/>
  <c r="J47" i="1"/>
  <c r="M47" i="1" s="1"/>
  <c r="J46" i="1"/>
  <c r="M46" i="1" s="1"/>
  <c r="J45" i="1"/>
  <c r="M45" i="1" s="1"/>
  <c r="J44" i="1"/>
  <c r="M44" i="1" s="1"/>
  <c r="J43" i="1"/>
  <c r="M43" i="1" s="1"/>
  <c r="J42" i="1"/>
  <c r="M42" i="1" s="1"/>
  <c r="J41" i="1"/>
  <c r="M41" i="1" s="1"/>
  <c r="J40" i="1"/>
  <c r="M40" i="1" s="1"/>
  <c r="J39" i="1"/>
  <c r="M39" i="1" s="1"/>
  <c r="J38" i="1"/>
  <c r="M38" i="1" s="1"/>
  <c r="J37" i="1"/>
  <c r="M37" i="1" s="1"/>
  <c r="J36" i="1"/>
  <c r="M36" i="1" s="1"/>
  <c r="J35" i="1"/>
  <c r="M35" i="1" s="1"/>
  <c r="J34" i="1"/>
  <c r="M34" i="1" s="1"/>
  <c r="J33" i="1"/>
  <c r="M33" i="1" s="1"/>
  <c r="J32" i="1"/>
  <c r="M32" i="1" s="1"/>
  <c r="J31" i="1"/>
  <c r="M31" i="1" s="1"/>
  <c r="J30" i="1"/>
  <c r="M30" i="1" s="1"/>
  <c r="J29" i="1"/>
  <c r="M29" i="1" s="1"/>
  <c r="J28" i="1"/>
  <c r="M28" i="1" s="1"/>
  <c r="J27" i="1"/>
  <c r="M27" i="1" s="1"/>
  <c r="J26" i="1"/>
  <c r="M26" i="1" s="1"/>
  <c r="J25" i="1"/>
  <c r="M25" i="1" s="1"/>
  <c r="J24" i="1"/>
  <c r="M24" i="1" s="1"/>
  <c r="J23" i="1"/>
  <c r="M23" i="1" s="1"/>
  <c r="J22" i="1"/>
  <c r="M22" i="1" s="1"/>
  <c r="J21" i="1"/>
  <c r="M21" i="1" s="1"/>
  <c r="J20" i="1"/>
  <c r="M20" i="1" s="1"/>
  <c r="J19" i="1"/>
  <c r="M19" i="1" s="1"/>
  <c r="J18" i="1"/>
  <c r="M18" i="1" s="1"/>
  <c r="J17" i="1"/>
  <c r="M17" i="1" s="1"/>
  <c r="J16" i="1"/>
  <c r="M16" i="1" s="1"/>
  <c r="J15" i="1"/>
  <c r="M15" i="1" s="1"/>
  <c r="J14" i="1"/>
  <c r="M14" i="1" s="1"/>
  <c r="J13" i="1"/>
  <c r="M13" i="1" s="1"/>
  <c r="J12" i="1"/>
  <c r="M12" i="1" s="1"/>
  <c r="J11" i="1"/>
  <c r="M11" i="1" s="1"/>
  <c r="J10" i="1"/>
  <c r="M10" i="1" s="1"/>
  <c r="J9" i="1"/>
  <c r="M9" i="1" s="1"/>
  <c r="J8" i="1"/>
  <c r="M8" i="1" s="1"/>
  <c r="J7" i="1"/>
  <c r="M7" i="1" s="1"/>
  <c r="J6" i="1"/>
  <c r="M6" i="1" s="1"/>
  <c r="J5" i="1"/>
  <c r="M5" i="1" s="1"/>
  <c r="J4" i="1"/>
  <c r="M4" i="1" s="1"/>
</calcChain>
</file>

<file path=xl/sharedStrings.xml><?xml version="1.0" encoding="utf-8"?>
<sst xmlns="http://schemas.openxmlformats.org/spreadsheetml/2006/main" count="14999" uniqueCount="3882">
  <si>
    <t>เขต</t>
  </si>
  <si>
    <t>ลำดับความสำคัญ</t>
  </si>
  <si>
    <t xml:space="preserve">รายการครุภัณฑ์/ก่อสร้าง
</t>
  </si>
  <si>
    <t xml:space="preserve">เลขที่แบบ (สำหรับก่อสร้าง)
</t>
  </si>
  <si>
    <t>จำนวน (หน่วย)</t>
  </si>
  <si>
    <t>ตั้งงบ ปี 67
(บาท)</t>
  </si>
  <si>
    <t>ตั้งงบ ปี 68
(บาท)</t>
  </si>
  <si>
    <t>ตำบล</t>
  </si>
  <si>
    <t>อำเภอ</t>
  </si>
  <si>
    <t>จังหวัด</t>
  </si>
  <si>
    <t>ระดับ
หน่วยงาน</t>
  </si>
  <si>
    <t>ตั้งงบ ปี 69
(บาท)</t>
  </si>
  <si>
    <t>ประเภทการขอ (ขอใหม่/ขอทดแทน)</t>
  </si>
  <si>
    <t>ประเภท (ครุภัณฑ์/ก่อสร้าง)</t>
  </si>
  <si>
    <t>บัญชีรายการครุภัณฑ์ สำนักงานปลัดกระทรวงสาธารณสุข</t>
  </si>
  <si>
    <t>ข้อมูล ณ พฤษภาคม 2565</t>
  </si>
  <si>
    <t>ประเภทครุภัณฑ์</t>
  </si>
  <si>
    <t>กลุ่มเครื่องมือ</t>
  </si>
  <si>
    <t>รหัสครุภัณฑ์</t>
  </si>
  <si>
    <t>ชื่อรายการ (ภาษาไทย)</t>
  </si>
  <si>
    <t>รายการ (ภาษาอังกฤษ)</t>
  </si>
  <si>
    <t>ราคา
 (ต่อหน่วย)</t>
  </si>
  <si>
    <t>หน่วยนับ</t>
  </si>
  <si>
    <t>แหล่งอ้างอิง</t>
  </si>
  <si>
    <t>รอบบัญชี
การอ้างอิง</t>
  </si>
  <si>
    <t>ประเภทนวัตกรรม</t>
  </si>
  <si>
    <t>ประเภท(รอง)เครื่องมือแพทย์</t>
  </si>
  <si>
    <t>CODE ประเภท (รอง)</t>
  </si>
  <si>
    <t xml:space="preserve">คุณสมบัติเพิ่มเติม </t>
  </si>
  <si>
    <t>ชื่อเดิม</t>
  </si>
  <si>
    <t>ราคาเดิม</t>
  </si>
  <si>
    <t>ส่วนต่างราคาที่ปรับ</t>
  </si>
  <si>
    <t>ร้อยละส่วนต่างจากราคาเดิม</t>
  </si>
  <si>
    <t>ช่วงร้อยละส่วนต่าง</t>
  </si>
  <si>
    <t>ช่วงเรตราคาใหม่</t>
  </si>
  <si>
    <t>สรุปรูปแบบการปรับปรุง</t>
  </si>
  <si>
    <t>ครุภัณฑ์การแพทย์</t>
  </si>
  <si>
    <t>กระตุกไฟฟ้าหัวใจ</t>
  </si>
  <si>
    <t>DF</t>
  </si>
  <si>
    <t>Defibrillation</t>
  </si>
  <si>
    <t>DF-1</t>
  </si>
  <si>
    <t>เครื่องกระตุกไฟฟ้าหัวใจชนิดอัตโนมัติ</t>
  </si>
  <si>
    <t>Automated External Defibrillator</t>
  </si>
  <si>
    <t>เครื่อง</t>
  </si>
  <si>
    <t>สป.สธ.</t>
  </si>
  <si>
    <t>ครุภัณฑ์การแพทย์ช่วยชีวิต</t>
  </si>
  <si>
    <t>Life</t>
  </si>
  <si>
    <t>เพิ่มรายการ</t>
  </si>
  <si>
    <t>ต่ำกว่า 1 ลบ.</t>
  </si>
  <si>
    <t>DF-2</t>
  </si>
  <si>
    <t>เครื่องกระตุกไฟฟ้าหัวใจชนิดอัตโนมัติ พร้อมตู้ตั้งพื้นจอแสดงผล และระบบสัญญาณเตือน</t>
  </si>
  <si>
    <t>Automated External Defibrillator with Cabinet</t>
  </si>
  <si>
    <t>เครื่องกระตุกไฟฟ้าหัวใจชนิดอัตโนมัติ(AED) พร้อมตู้ตั้งพื้นจอแสดงผล และระบบสัญญาณเตือน</t>
  </si>
  <si>
    <t>ปรับชื่อ</t>
  </si>
  <si>
    <t>DF-3</t>
  </si>
  <si>
    <t>เครื่องกระตุกไฟฟ้าหัวใจชนิดพกพา พร้อมแสดงประสิทธิภาพการนวดหัวใจ</t>
  </si>
  <si>
    <t>Automated External Defibrillator with Heart Massage Efficiency</t>
  </si>
  <si>
    <t>เครื่องกระตุกไฟฟ้าหัวใจชนิดพกพาพร้อมแสดงประสิทธิภาพการนวดหัวใจ</t>
  </si>
  <si>
    <t>คงเดิม</t>
  </si>
  <si>
    <t>DF-4</t>
  </si>
  <si>
    <t>เครื่องกระตุกไฟฟ้าหัวใจชนิดไบเฟสิค พร้อมภาควัดออกซิเจนในเลือด</t>
  </si>
  <si>
    <t>Biphasic Defibrillator with Blood Oxygen Monitor</t>
  </si>
  <si>
    <t>เครื่องกระตุกไฟฟ้าหัวใจชนิดไบเฟสิคพร้อมภาควัดออกซิเจนในเลือด</t>
  </si>
  <si>
    <t xml:space="preserve"> 5 - 10 %</t>
  </si>
  <si>
    <t>ปรับราคา</t>
  </si>
  <si>
    <t>DF-5</t>
  </si>
  <si>
    <t>เครื่องกระตุกไฟฟ้าหัวใจชนิดพกพาในอากาศยาน</t>
  </si>
  <si>
    <t>Portable Defibrillator in Aircraft</t>
  </si>
  <si>
    <t>DF-6</t>
  </si>
  <si>
    <t>เครื่องกระตุกไฟฟ้าหัวใจชนิดไบเฟสิค พร้อมภาควัดออกซิเจนและคาร์บอนไดออกไซด์ในเลือด</t>
  </si>
  <si>
    <t>Biphasic Defibrillator with Blood Oxygen and Carbon Dioxide Oxygen Monitor</t>
  </si>
  <si>
    <t>เครื่องกระตุกไฟฟ้าหัวใจชนิดไบเฟสิคแบบจอสีพร้อมภาควัดคาร์บอนไดออกไซด์และออกซิเจน</t>
  </si>
  <si>
    <t>ปรับชื่อ และราคา</t>
  </si>
  <si>
    <t>กล้องจุลทรรศน์ในการผ่าตัด</t>
  </si>
  <si>
    <t>MC</t>
  </si>
  <si>
    <t>Microscopy</t>
  </si>
  <si>
    <t>MC-1</t>
  </si>
  <si>
    <t>กล้องจุลทรรศน์ผ่าตัดหู คอ จมูก</t>
  </si>
  <si>
    <t xml:space="preserve">ENT Surgical Microscope </t>
  </si>
  <si>
    <t>ครุภัณฑ์การแพทย์รักษา</t>
  </si>
  <si>
    <t>Rx</t>
  </si>
  <si>
    <t>กล้องจุลทรรศน์ผ่าตัด หู คอ จมูก</t>
  </si>
  <si>
    <t xml:space="preserve"> 1 - 3 ลบ.</t>
  </si>
  <si>
    <t>MC-2</t>
  </si>
  <si>
    <t>กล้องจุลทรรศน์ผ่าตัดหู คอ จมูก พร้อมระบบโฟกัสด้วยไฟฟ้า</t>
  </si>
  <si>
    <t>ENT Surgical Microscope with Autofocus</t>
  </si>
  <si>
    <t>กล้องจุลทรรศน์ผ่าตัด หูคอจมูก พร้อมระบบโฟกัสด้วยไฟฟ้า</t>
  </si>
  <si>
    <t>น้อยกว่า 5 %</t>
  </si>
  <si>
    <t>MC-3</t>
  </si>
  <si>
    <t>กล้องจุลทรรศน์ผ่าตัดหู คอ จมูก พร้อมระบบโฟกัสด้วยไฟฟ้าและกล้องผู้ช่วย</t>
  </si>
  <si>
    <t>ENT Surgical Microscope with Autofocus and assistant camera</t>
  </si>
  <si>
    <t>กล้องจุลทรรศน์ผ่าตัด หูคอจมูก พร้อมระบบโฟกัสด้วยไฟฟ้าและกล้องผู้ช่วย</t>
  </si>
  <si>
    <t xml:space="preserve"> 3 - 5 ลบ.</t>
  </si>
  <si>
    <t>MC-4</t>
  </si>
  <si>
    <t>กล้องจุลทรรศน์ผ่าตัดหู คอ จมูก พร้อมระบบโฟกัสด้วยไฟฟ้ากล้องผู้ช่วยและล็อคหัวกล้องด้วยไฟฟ้า</t>
  </si>
  <si>
    <t>Advanced ENT Surgical Microscope</t>
  </si>
  <si>
    <t>กล้องจุลทรรศน์ผ่าตัด หูคอจมูก พร้อมระบบโฟกัสด้วยไฟฟ้ากล้องผู้ช่วยและล็อคหัวกล้องด้วยไฟฟ้า</t>
  </si>
  <si>
    <t>MC-5</t>
  </si>
  <si>
    <t>กล้องจุลทรรศน์สำหรับผ่าตัดตาชนิดเคลื่อนที่</t>
  </si>
  <si>
    <t>Mobile Ophthalmic Surgical Microscope</t>
  </si>
  <si>
    <t>MC-6</t>
  </si>
  <si>
    <t>กล้องจุลทรรศน์สำหรับผ่าตัดตา</t>
  </si>
  <si>
    <t>Ophthalmic Surgical Microscope</t>
  </si>
  <si>
    <t>MC-7</t>
  </si>
  <si>
    <t>กล้องจุลทรรศน์สำหรับผ่าตัดตา พร้อมระบบบันทึกวีดิทัศน์</t>
  </si>
  <si>
    <t>Ophthalmic Surgical Microscope with Video Camera with Video Recording System</t>
  </si>
  <si>
    <t>กล้องจุลทรรศน์สำหรับผ่าตัดตาพร้อมระบบบันทึกวีดิทัศน์</t>
  </si>
  <si>
    <t>MC-8</t>
  </si>
  <si>
    <t>กล้องจุลทรรศน์สำหรับผ่าตัดตาคมชัดสูง พร้อมระบบบันทึกวีดิทัศน์</t>
  </si>
  <si>
    <t>Ophthalmic Surgical Microscope with Enhance Red Reflex and High Definition Video Recording System</t>
  </si>
  <si>
    <t>กล้องจุลทรรศน์สำหรับผ่าตัดตาคมชัดสูงพร้อมระบบบันทึกวีดิทัศน์</t>
  </si>
  <si>
    <t>MC-9</t>
  </si>
  <si>
    <t>กล้องจุลทรรศน์สำหรับผ่าตัดจอประสาทตา</t>
  </si>
  <si>
    <t>Ophthalmic Surgical Microscope for Retinal Surgery</t>
  </si>
  <si>
    <t>MC-10</t>
  </si>
  <si>
    <t>กล้องจุลทรรศน์สำหรับผ่าตัดจอประสาทตา พร้อมชุดกลับภาพระบบไฟฟ้า</t>
  </si>
  <si>
    <t>Ophthalmic Surgical Microscope for Retinal Surgery with Inverter Tube</t>
  </si>
  <si>
    <t xml:space="preserve"> 5 -10 ลบ.</t>
  </si>
  <si>
    <t>MC-11</t>
  </si>
  <si>
    <t>กล้องจุลทรรศน์สำหรับงานทันตกรรม</t>
  </si>
  <si>
    <t>Dental Operating Microscope</t>
  </si>
  <si>
    <t>มากกว่า 10 %</t>
  </si>
  <si>
    <t>MC-12</t>
  </si>
  <si>
    <t>กล้องจุลทรรศน์สำหรับงานทันตกรรม พร้อมชุดถ่ายทอดภาพ</t>
  </si>
  <si>
    <t>Dental Operating Microscope with Video  System</t>
  </si>
  <si>
    <t>MC-13</t>
  </si>
  <si>
    <t>กล้องจุลทรรศน์ผ่าตัดฟันระบบปรับและล็อคหัวกล้องด้วยไฟฟ้า พร้อมชุดถ่ายทอดภาพ</t>
  </si>
  <si>
    <t>Dental Operating Microscope with Motorized Focus Controller and Video System</t>
  </si>
  <si>
    <t>MC-14</t>
  </si>
  <si>
    <t>กล้องจุลทรรศน์สำหรับผ่าตัดจุลศัลยศาสตร์แบบพื้นฐานคมชัดสูง</t>
  </si>
  <si>
    <t>Basic Operating Microscope</t>
  </si>
  <si>
    <t>MC-15</t>
  </si>
  <si>
    <t>กล้องจุลทรรศน์สำหรับผ่าตัดจุลศัลยศาสตร์แบบพื้นฐานคมชัดสูง พร้อมระบบฉีดสี</t>
  </si>
  <si>
    <t xml:space="preserve">Operating Microscope with Fluorescene </t>
  </si>
  <si>
    <t>MC-16</t>
  </si>
  <si>
    <t>กล้องจุลทรรศน์สำหรับผ่าตัดจุลศัลยศาสตร์แบบขั้นสูงคมชัดสูง พร้อมกล้องผู้ช่วยและระบบบันทึกภาพ</t>
  </si>
  <si>
    <t>Advanced Operating Microscope</t>
  </si>
  <si>
    <t>MC-17</t>
  </si>
  <si>
    <t>กล้องจุลทรรศน์สำหรับผ่าตัดจุลศัลยศาสตร์แบบขั้นสูงคมชัดสูง พร้อมกล้องผู้ช่วยและระบบบันทึกภาพพร้อมระบบฉีดสี</t>
  </si>
  <si>
    <t xml:space="preserve">Advanced Operating Microscope with Fluorescene </t>
  </si>
  <si>
    <t>มากกว่า 10 ลบ.</t>
  </si>
  <si>
    <t>กล้องส่องตรวจวินิจฉัยและรักษา</t>
  </si>
  <si>
    <t>ES</t>
  </si>
  <si>
    <t>Endoscopic examination</t>
  </si>
  <si>
    <t>ES-1</t>
  </si>
  <si>
    <t>เครื่องส่องกล่องเสียงแบบไฟเบอร์ออปติค</t>
  </si>
  <si>
    <t>Laryngoscope</t>
  </si>
  <si>
    <t>ครุภัณฑ์การแพทย์วินิจฉัย</t>
  </si>
  <si>
    <t>Dx</t>
  </si>
  <si>
    <t>เครื่องส่องกล้องเสียงแบบไฟเบอร์ออปติค (Laryngoscope)</t>
  </si>
  <si>
    <t>ES-2</t>
  </si>
  <si>
    <t>เครื่องส่องตรวจทางเดินหายใจระบบวีดิทัศน์ ขนาดเล็ก</t>
  </si>
  <si>
    <t>Videolaryngoscope : Portable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</si>
  <si>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</si>
  <si>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ES-3</t>
  </si>
  <si>
    <t>กล้องส่องตรวจท่อทางเดินปัสสาวะและกระเพาะปัสสาวะ</t>
  </si>
  <si>
    <t xml:space="preserve">Cysto-Urethroscope  </t>
  </si>
  <si>
    <t>ชุดกล้องส่องตรวจท่อทางเดินปัสสาวะและกระเพาะปัสสาวะ</t>
  </si>
  <si>
    <t>ES-4</t>
  </si>
  <si>
    <t xml:space="preserve">กล้องส่องตรวจทางเดินหายใจชนิดแท่ง Stylet </t>
  </si>
  <si>
    <t>Videolaryngoscope stylet type</t>
  </si>
  <si>
    <t>ES-5</t>
  </si>
  <si>
    <t>กล้องส่องตรวจและรักษาในไต</t>
  </si>
  <si>
    <t xml:space="preserve">Percutaneous Nephroscope </t>
  </si>
  <si>
    <t>ครุภัณฑ์การแพทย์วินิจฉัยและรักษา</t>
  </si>
  <si>
    <t>DxRx</t>
  </si>
  <si>
    <t>ES-6</t>
  </si>
  <si>
    <t>กล้องส่องตรวจท่อไต</t>
  </si>
  <si>
    <t xml:space="preserve">Semi-Rigid Ureterorenoscope </t>
  </si>
  <si>
    <t>ES-7</t>
  </si>
  <si>
    <t>กล้องส่องตรวจและผ่าตัดต่อมลูกหมาก</t>
  </si>
  <si>
    <t xml:space="preserve">TURP </t>
  </si>
  <si>
    <t>ชุดกล้องส่องตรวจและผ่าตัดต่อมลูกหมาก</t>
  </si>
  <si>
    <t>ES-8</t>
  </si>
  <si>
    <t>กล้องส่องตรวจกระเพาะอาหารและลำไส้เล็กส่วนต้นแบบพื้นฐาน</t>
  </si>
  <si>
    <t>Standard Gastroscope</t>
  </si>
  <si>
    <t>ES-9</t>
  </si>
  <si>
    <t>เครื่องส่องตรวจทางเดินหายใจระบบวีดิทัศน์ ขนาดกลาง</t>
  </si>
  <si>
    <t>Videolaryngoscope : Standard</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</si>
  <si>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</si>
  <si>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ES-10</t>
  </si>
  <si>
    <t>กล้องส่องตรวจลำไส้ใหญ่แบบพื้นฐาน</t>
  </si>
  <si>
    <t>Standard Colonoscope</t>
  </si>
  <si>
    <t>ES-11</t>
  </si>
  <si>
    <t>กล้องส่องตรวจท่อทางเดินปัสสาวะและกระเพาะปัสสาวะแบบโค้งงอ</t>
  </si>
  <si>
    <t>Flexible Cystoscope</t>
  </si>
  <si>
    <t>ES-12</t>
  </si>
  <si>
    <t>กล้องส่องตรวจท่อไตและไตแบบโค้งงอ</t>
  </si>
  <si>
    <t xml:space="preserve">Flexible Ureterorenoscope </t>
  </si>
  <si>
    <t>ES-13</t>
  </si>
  <si>
    <t>กล้องส่องตรวจเนื้อเยื่อปากมดลูก</t>
  </si>
  <si>
    <t>Colposcopy</t>
  </si>
  <si>
    <t>ES-14</t>
  </si>
  <si>
    <t>เครื่องส่องตรวจทางเดินหายใจระบบวีดิทัศน์ ขนาดใหญ่</t>
  </si>
  <si>
    <t>Videolaryngoscope : Special / Complete</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</si>
  <si>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</si>
  <si>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</si>
  <si>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ES-15</t>
  </si>
  <si>
    <t>กล้องส่องตรวจกระเพาะอาหารและลำไส้เล็กส่วนต้นแบบพื้นฐาน พร้อมชุดควบคุมสัญญาณภาพ</t>
  </si>
  <si>
    <t>Standard Gastrovideoscop with Control  System</t>
  </si>
  <si>
    <t>ES-16</t>
  </si>
  <si>
    <t>กล้องส่องตรวจลำไส้ใหญ่แบบพื้นฐาน พร้อมชุดควบคุมสัญญาณภาพ</t>
  </si>
  <si>
    <t>Standard Colonovideoscope with Control System</t>
  </si>
  <si>
    <t>กล้องส่องตรวจลำไส้ใหญ่แบบพื้นฐานพร้อมชุดควบคุมสัญญาณภาพ</t>
  </si>
  <si>
    <t>ES-17</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</si>
  <si>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</si>
  <si>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</si>
  <si>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t>
  </si>
  <si>
    <t>ES-18</t>
  </si>
  <si>
    <t>กล้องส่องตรวจทางเดินหายใจแบบวีดิทัศน์ชนิดโค้งงอได้</t>
  </si>
  <si>
    <t xml:space="preserve"> Flexible Intubating Videoscope</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</si>
  <si>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</si>
  <si>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ES-19</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</si>
  <si>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</si>
  <si>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</si>
  <si>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t>
  </si>
  <si>
    <t>ES-20</t>
  </si>
  <si>
    <t>กล้องส่องตรวจระบบทางเดินหายใจชนิดไฟเบอร์ออฟติค</t>
  </si>
  <si>
    <t xml:space="preserve">Rigid Fiberoptic  Bronchoscopy </t>
  </si>
  <si>
    <t>กล้องส่องตรวจระบบทางเดินหายใจ ชนิด fiberoptic</t>
  </si>
  <si>
    <t>ES-21</t>
  </si>
  <si>
    <t>กล้องส่องตรวจท่อไตและไตแบบโค้งงอชนิดวีดิทัศน์</t>
  </si>
  <si>
    <t>Flexible Ureterorenovideoscop</t>
  </si>
  <si>
    <t>ES-22</t>
  </si>
  <si>
    <t>กล้องส่องตรวจท่อทางเดินปัสสาวะและกระเพาะปัสสาวะแบบโค้งงอชนิดวีดิทัศน์</t>
  </si>
  <si>
    <t>Flexible Cysto-Videoscope</t>
  </si>
  <si>
    <t>ES-23</t>
  </si>
  <si>
    <t>กล้องส่องตรวจลำไส้ใหญ่ชนิดวีดิทัศน์แบบคมชัด</t>
  </si>
  <si>
    <t>Colonovideoscope</t>
  </si>
  <si>
    <t>กล้องส่องตรวจลำไส้ใหญ่ชนิดวิดีทัศน์แบบคมชัด</t>
  </si>
  <si>
    <t>ES-24</t>
  </si>
  <si>
    <t>กล้องส่องตรวจลำไส้ใหญ่ชนิดวีดิทัศน์แบบคมชัดสูง</t>
  </si>
  <si>
    <t>High Definition  Colonovideoscope</t>
  </si>
  <si>
    <t>กล้องส่องตรวจลำไส้ใหญ่ชนิดวิดีทัศน์แบบคมชัดสูง</t>
  </si>
  <si>
    <t>ES-25</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</si>
  <si>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</si>
  <si>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</si>
  <si>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t>
  </si>
  <si>
    <t>ES-26</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</si>
  <si>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</si>
  <si>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</si>
  <si>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t>
  </si>
  <si>
    <t>ES-27</t>
  </si>
  <si>
    <t>กล้องส่องตรวจมะเร็งปากมดลูกวีดิทัศน์แบบคมชัดสูง</t>
  </si>
  <si>
    <t>High Definition Video Colposcopy</t>
  </si>
  <si>
    <t>ES-28</t>
  </si>
  <si>
    <t>กล้องส่องตรวจทางเดินหายใจแบบวีดิทัศน์ชนิดโค้งงอได้แบบไฟเบอร์ออฟติค พร้อมอุปกรณ์แสดงผลที่จอภาพ</t>
  </si>
  <si>
    <t xml:space="preserve"> Flexible  Fiberoptic  Intubating Bronchooscope</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</si>
  <si>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</si>
  <si>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ES-29</t>
  </si>
  <si>
    <t>กล้องส่องตรวจกระเพาะอาหารและลำไส้เล็กส่วนต้นชนิดวีดิทัศน์แบบคมชัด พร้อมชุดควบคุมสัญญาณภาพ</t>
  </si>
  <si>
    <t>Gastrovideoscope with  Control System</t>
  </si>
  <si>
    <t>กล้องส่องตรวจกระเพาะอาหารและลำไส้เล็กส่วนต้นชนิดวิดีทัศน์แบบคมชัด พร้อมชุดควบคุมสัญญาณภาพ</t>
  </si>
  <si>
    <t>ES-30</t>
  </si>
  <si>
    <t>กล้องส่องตรวจลำไส้ใหญ่ชนิดวีดิทัศน์วีดิทัศน์แบบคมชัด พร้อมชุดควบคุมสัญญาณภาพ</t>
  </si>
  <si>
    <t>High Definition Colonovideoscope with Control System</t>
  </si>
  <si>
    <t>กล้องส่องตรวจลำไส้ใหญ่ชนิดวิดีทัศน์แบบคมชัดพร้อมชุดควบคุมสัญญาณภาพ</t>
  </si>
  <si>
    <t>ES-31</t>
  </si>
  <si>
    <t>กล้องส่องตรวจมะเร็งปากมดลูกวีดิทัศน์แบบ 4K</t>
  </si>
  <si>
    <t xml:space="preserve"> Video Colposcopy with 4K</t>
  </si>
  <si>
    <t>ES-32</t>
  </si>
  <si>
    <t>กล้องส่องตรวจโพรงมดลูก พร้อมชุดถ่ายทอดสัญญาณชนิดไฟเบอร์ออฟติค</t>
  </si>
  <si>
    <t>Hysteroscopy</t>
  </si>
  <si>
    <t>กล้องส่องตรวจโพรงมดลูกพร้อมชุดถ่ายทอดสัญญาณชนิดไฟเบอร์ออฟติค</t>
  </si>
  <si>
    <t>ES-33</t>
  </si>
  <si>
    <t>กล้องส่องตรวจท่อไตและไตชนิดโค้งงอได้ พร้อมชุดถ่ายทอดสัญญาณความละเอียดสูง</t>
  </si>
  <si>
    <t>Flexible Ureterorenoscope with HD Camera System</t>
  </si>
  <si>
    <t>ES-34</t>
  </si>
  <si>
    <t>กล้องส่องตรวจมะเร็งปากมดลูกวีดิทัศน์แบบ 3 chip full HD</t>
  </si>
  <si>
    <t xml:space="preserve"> Video Colposcopy with 3 Chip Full HD</t>
  </si>
  <si>
    <t>ES-35</t>
  </si>
  <si>
    <t>กล้องส่องตรวจท่อทางเดินน้ำดีและตับอ่อนชนิดวีดิทัศน์แบบคมชัด พร้อมชุดควบคุมสัญญาณภาพ</t>
  </si>
  <si>
    <t>Duodenovideoscope with Control System</t>
  </si>
  <si>
    <t>กล้องส่องตรวจท่อทางเดินน้ำดีและตับอ่อนชนิดวิดีทัศน์แบบคมชัดพร้อมชุดควบคุมสัญญาณภาพ</t>
  </si>
  <si>
    <t>ES-36</t>
  </si>
  <si>
    <t>กล้องส่องตรวจท่อทางเดินปัสสาวะและกระเพาะปัสสาวะชนิดโค้งงอได้ พร้อมชุดถ่ายทอดสัญญาณความละเอียดสูง</t>
  </si>
  <si>
    <t>Flexible Cysto -Urethroscope with HD Camera System</t>
  </si>
  <si>
    <t>ES-37</t>
  </si>
  <si>
    <t>กล้องส่องตรวจและผ่าตัดภายในช่องท้องชนิดวีดิทัศน์แบบคมชัดสูงชนิดภาพ 2 มิติ</t>
  </si>
  <si>
    <t>High Definition Laparoscopic 2D with Control System</t>
  </si>
  <si>
    <t>กล้องส่องตรวจและผ่าตัดในช่องท้องชนิดวีดีทัศน์แบบคมชัดสูง ภาพ 2 มิติ</t>
  </si>
  <si>
    <t>ES-38</t>
  </si>
  <si>
    <t>กล้องส่องตรวจเนื้อเยื่อปากมดลูกชนิดวีดิทัศน์ความคมชัดสูง</t>
  </si>
  <si>
    <t>Colposcopy with Video Processor</t>
  </si>
  <si>
    <t>ES-39</t>
  </si>
  <si>
    <t>ชุดกล้องส่องตรวจระบบทางเดินหายใจ พร้อมชุดประมวลสัญญาณภาพระบบวีดิทัศน์</t>
  </si>
  <si>
    <t>Video fiberoptic  Bronchoscopy with Video Processor</t>
  </si>
  <si>
    <t>ชุดกล้องส่องตรวจระบบทางเดินหายใจพร้อมชุดประมวลสัญญาณภาพระบบวิดีทัศน์</t>
  </si>
  <si>
    <t>ES-40</t>
  </si>
  <si>
    <t>กล้องส่องตรวจกระเพาะอาหารและลำไส้เล็กส่วนต้นชนิดวีดิทัศน์แบบคมชัดสูง พร้อมชุดควบคุมสัญญาณภาพ</t>
  </si>
  <si>
    <t>High Definition Gastrovideoscope with Control System</t>
  </si>
  <si>
    <t>กล้องส่องตรวจกระเพาะอาหารและลำไส้เล็กส่วนต้นชนิดวิดีทัศน์แบบคมชัดสูงพร้อมชุดควบคุมสัญญาณภาพ</t>
  </si>
  <si>
    <t>ES-41</t>
  </si>
  <si>
    <t>กล้องส่องตรวจลำไส้ใหญ่ชนิดวีดิทัศน์แบบคมชัดสูง พร้อมชุดควบคุมสัญญาณภาพ</t>
  </si>
  <si>
    <t>High Definition Gastrovideoscop and Colonovideoscope with Control System</t>
  </si>
  <si>
    <t>กล้องส่องตรวจลำไส้ใหญ่ชนิดวิดีทัศน์แบบคมชัดสูงพร้อมชุดควบคุมสัญญาณภาพ</t>
  </si>
  <si>
    <t>ES-42</t>
  </si>
  <si>
    <t>กล้องส่องตรวจท่อทางเดินน้ำดีและตับอ่อนชนิดวีดิทัศน์แบบคมชัดสูง พร้อมชุดควบคุมสัญญาณภาพ</t>
  </si>
  <si>
    <t>High Definition Duodenovideoscope with Control System</t>
  </si>
  <si>
    <t>กล้องส่องตรวจท่อทางเดินน้ำดีและตับอ่อนชนิดวิดีทัศน์แบบคมชัดสูงพร้อมชุดควบคุมสัญญาณภาพ</t>
  </si>
  <si>
    <t>ES-43</t>
  </si>
  <si>
    <t>กล้องส่องตรวจและผ่าตัดภายในช่องท้องและลำไส้ใหญ่ พร้อมระบบวีดิทัศน์ชนิดภาพ 3 มิติ</t>
  </si>
  <si>
    <t>Rigid Laparoscopic 3D with Control System</t>
  </si>
  <si>
    <t>กล้องส่องตรวจและผ่าตัดภายในช่องท้องและลำไส้ใหญ่พร้อมระบบวิดีทัศน์ ชนิดภาพ 3 มิติ</t>
  </si>
  <si>
    <t>ES-44</t>
  </si>
  <si>
    <t>กล้องส่องตรวจและผ่าตัดภายในช่องท้องและลำไส้ใหญ่ชนิดวีดิทัศน์ชนิดภาพ 3 มิติ กล้องปรับได้</t>
  </si>
  <si>
    <t>Flexible Laparoscopic 3D with Control System</t>
  </si>
  <si>
    <t>กล้องส่องตรวจและผ่าตัดภายในช่องท้องและลำไส้ใหญ่ชนิดวิดีทัศน์ ภาพ 3 มิติ ชนิดกล้องปรับได้</t>
  </si>
  <si>
    <t>ES-45</t>
  </si>
  <si>
    <t>กล้องส่องตรวจระบบทางเดินหายใจ ด้วยคลื่นเสียงความถี่สูง</t>
  </si>
  <si>
    <t>Endobronchial Ultrasound</t>
  </si>
  <si>
    <t>กล้องส่องตรวจระบบทางเดินหายใจ ด้วยคลื่นเสียงความถี่สูง (EBUS)</t>
  </si>
  <si>
    <t>ES-46</t>
  </si>
  <si>
    <t>กล้องส่องตรวจระบบทางเดินอาหาร ทางเดินน้ำดีและตับอ่อนด้วยคลื่นเสียงความถี่สูง พร้อมชุดควบคุมสัญญาณภาพ</t>
  </si>
  <si>
    <t>Ultrasound Gastrovideoscopes with Control System</t>
  </si>
  <si>
    <t>กล้องส่องตรวจระบบทางเดินอาหาร ทางเดินน้ำดีและตับอ่อนด้วยคลื่นเสียงความถี่สูง พร้อมชุดควบคุมสัญญาณภาพ (EUS)</t>
  </si>
  <si>
    <t>ES-47</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</si>
  <si>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</si>
  <si>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Portable Flexible  Bronchooscope</t>
  </si>
  <si>
    <t>กายภาพบำบัด</t>
  </si>
  <si>
    <t>PT</t>
  </si>
  <si>
    <t>Physical Therapy</t>
  </si>
  <si>
    <t>PT-1</t>
  </si>
  <si>
    <t>เครื่องวัดแรงบีบมือ</t>
  </si>
  <si>
    <t>hand pressure gauge</t>
  </si>
  <si>
    <t>ครุภัณฑ์การแพทย์สนับสนุน</t>
  </si>
  <si>
    <t>Sup</t>
  </si>
  <si>
    <t>PT-2</t>
  </si>
  <si>
    <t>เครื่องฝึกยืน พร้อมเตียงไฟฟ้า</t>
  </si>
  <si>
    <t>Standing trainer with electric bed</t>
  </si>
  <si>
    <t>เครื่องฝึกยืนพร้อมเตียงไฟฟ้า</t>
  </si>
  <si>
    <t>PT-3</t>
  </si>
  <si>
    <t>ราวฝึกเดินแบบปรับระดับได้</t>
  </si>
  <si>
    <t>Parallel Bar</t>
  </si>
  <si>
    <t>ชุด</t>
  </si>
  <si>
    <t>ราวฝึกเดินแบบปรับระดับได้ (Parallel bar)</t>
  </si>
  <si>
    <t>PT-4</t>
  </si>
  <si>
    <t>จักรยานไฟฟ้าออกกำลังกาย</t>
  </si>
  <si>
    <t>electric exercise bike</t>
  </si>
  <si>
    <t>คัน</t>
  </si>
  <si>
    <t>PT-5</t>
  </si>
  <si>
    <t>หม้อแช่พาราฟิน</t>
  </si>
  <si>
    <t>paraffin cauldron</t>
  </si>
  <si>
    <t>PT-6</t>
  </si>
  <si>
    <t>หม้อต้มแผ่นความร้อน ขนาดไม่น้อยกว่า 6 แผ่น</t>
  </si>
  <si>
    <t>hot plate boiler At least 6 sheets in size</t>
  </si>
  <si>
    <t>หม้อต้มแผ่นความร้อน ขนาดไม่น้อยกว่า6แผ่น(พร้อมแผ่นความร้อน)</t>
  </si>
  <si>
    <t>PT-7</t>
  </si>
  <si>
    <t>เครื่องกระตุ้นปลายประสาทด้วยไฟฟ้า</t>
  </si>
  <si>
    <t>electrical nerve ending stimulator</t>
  </si>
  <si>
    <t>PT-8</t>
  </si>
  <si>
    <t>จักรยานนั่งปั่น</t>
  </si>
  <si>
    <t>Stationary Bicycle</t>
  </si>
  <si>
    <t>จักรยานนั่งปั่น (Stationary bicycle)</t>
  </si>
  <si>
    <t>PT-9</t>
  </si>
  <si>
    <t>เครื่องอัลตราซาวด์เพื่อการรักษา</t>
  </si>
  <si>
    <t>Therapeutic Ultrasound</t>
  </si>
  <si>
    <t>เครื่องอัลตราซาวด์เพื่อการรักษา (Therapeutic Ultrasound)</t>
  </si>
  <si>
    <t>PT-10</t>
  </si>
  <si>
    <t>หม้อต้มแผ่นความร้อนขนาดไม่น้อยกว่า 12 แผ่น</t>
  </si>
  <si>
    <t>Hot plate boiler, no less than 12 plates</t>
  </si>
  <si>
    <t>หม้อต้มแผ่นความร้อนขนาดไม่น้อยกว่า12แผ่น(พร้อมแผ่นร้อน)</t>
  </si>
  <si>
    <t>PT-11</t>
  </si>
  <si>
    <t>ลู่วิ่งไฟฟ้า</t>
  </si>
  <si>
    <t>treadmill</t>
  </si>
  <si>
    <t>PT-12</t>
  </si>
  <si>
    <t>เครื่องดึงคอและหลังอัตโนมัติ พร้อมเตียงไม่ปรับระดับ</t>
  </si>
  <si>
    <t>Automatic neck and back traction machine with non-leveling bed</t>
  </si>
  <si>
    <t>เครื่องดึงคอและหลังอัตโนมัติพร้อมเตียงไม่ปรับระดับ</t>
  </si>
  <si>
    <t>PT-13</t>
  </si>
  <si>
    <t>เครื่องกระตุ้นกล้ามเนื้อด้วยไฟฟ้า</t>
  </si>
  <si>
    <t>Electrical Stimulation</t>
  </si>
  <si>
    <t>เครื่องกระตุ้นกล้ามเนื้อด้วยไฟฟ้า (Electrical stimulation)</t>
  </si>
  <si>
    <t>PT-14</t>
  </si>
  <si>
    <t>เครื่องกระตุ้นกล้ามเนื้อด้วยไฟฟ้า พร้อมอัลตราซาวด์</t>
  </si>
  <si>
    <t>Electrical muscle stimulator with ultrasound</t>
  </si>
  <si>
    <t>เครื่องกระตุ้นกล้ามเนื้อด้วยไฟฟ้าพร้อมอัลตราซาวด์</t>
  </si>
  <si>
    <t>PT-15</t>
  </si>
  <si>
    <t>เครื่องกระตุ้นการกลืนด้วยกระแสไฟฟ้า</t>
  </si>
  <si>
    <t>electrical swallowing stimulator</t>
  </si>
  <si>
    <t>PT-16</t>
  </si>
  <si>
    <t>เครื่องบริหารข้อเข่าและสะโพกแบบต่อเนื่อง</t>
  </si>
  <si>
    <t>Continuous Knee and Hip Exercise Machine</t>
  </si>
  <si>
    <t>PT-17</t>
  </si>
  <si>
    <t>เครื่องช่วยการเคลื่อนไหวข้อเข่าแบบต่อเนื่อง</t>
  </si>
  <si>
    <t>Knee CPM</t>
  </si>
  <si>
    <t>เครื่องช่วยการเคลื่อนไหวข้อเข่าแบบต่อเนื่อง (Knee CPM)</t>
  </si>
  <si>
    <t>PT-18</t>
  </si>
  <si>
    <t>เครื่องบริหารข้อไหล่แบบต่อเนื่อง</t>
  </si>
  <si>
    <t>Continuous shoulder exercise machine</t>
  </si>
  <si>
    <t>PT-19</t>
  </si>
  <si>
    <t>เครื่องดึงคอและหลังอัตโนมัติ พร้อมเตียงปรับระดับได้</t>
  </si>
  <si>
    <t>Automatic neck and back traction machine with adjustable bed</t>
  </si>
  <si>
    <t>เครื่องดึงคอและหลังอัตโนมัติพร้อมเตียงปรับระดับได้</t>
  </si>
  <si>
    <t>PT-20</t>
  </si>
  <si>
    <t>เครื่องอบความร้อนคลื่นสั้น</t>
  </si>
  <si>
    <t>short wave heater</t>
  </si>
  <si>
    <t>PT-21</t>
  </si>
  <si>
    <t>เครื่องช่วยพยุงตัวแบบมีรางเลื่อน</t>
  </si>
  <si>
    <t>buoyancy aids with sliding rails</t>
  </si>
  <si>
    <t>PT-22</t>
  </si>
  <si>
    <t>เครื่องให้การรักษาด้วยแสงเลเซอร์กำลังสูง</t>
  </si>
  <si>
    <t>High Power Laser Therapy</t>
  </si>
  <si>
    <t>เครื่องให้การรักษาด้วยแสงเลเซอร์กำลังสูง (High power laser therapy)</t>
  </si>
  <si>
    <t>PT-23</t>
  </si>
  <si>
    <t>เครื่องให้การรักษาด้วยคลื่นกระแทกแบบ Radial</t>
  </si>
  <si>
    <t>Shock Wave, Radial</t>
  </si>
  <si>
    <t>เครื่องให้การรักษาด้วยคลื่นกระแทก (Shock wave)แบบRadial</t>
  </si>
  <si>
    <t>PT-24</t>
  </si>
  <si>
    <t>เครื่องตรวจสมรรภาพการทํางานของหัวใจขณะออกกําลังกาย</t>
  </si>
  <si>
    <t>Heart rate monitor during exercise</t>
  </si>
  <si>
    <t>PT-25</t>
  </si>
  <si>
    <t>เครื่องตรวจกล้ามเนื้อด้วยคลื่นไฟฟ้า</t>
  </si>
  <si>
    <t>Electromyography</t>
  </si>
  <si>
    <t>เครื่องตรวจกล้ามเนื้อด้วยคลื่นไฟฟ้า (EMG)</t>
  </si>
  <si>
    <t>PT-26</t>
  </si>
  <si>
    <t>เครื่องตรวจวัดสมรรถนะหลอดเลือดแดงสวนปลาย</t>
  </si>
  <si>
    <t>ABI</t>
  </si>
  <si>
    <t>เครื่องตรวจวัดสมรรถนะหลอดเลือดแดงสวนปลาย(ABI)</t>
  </si>
  <si>
    <t>PT-27</t>
  </si>
  <si>
    <t>เครื่องให้การรักษาด้วยคลื่นกระแทกแบบ Focused</t>
  </si>
  <si>
    <t>Shock Wave, Focused</t>
  </si>
  <si>
    <t>เครื่องให้การรักษาด้วยคลื่นกระแทก (Shock wave) แบบFocused</t>
  </si>
  <si>
    <t>PT-28</t>
  </si>
  <si>
    <t>เครื่องตรวจพลศาสตร์กระเพาะปัสสาวะ</t>
  </si>
  <si>
    <t>Bladder dynamics tester</t>
  </si>
  <si>
    <t>PT-29</t>
  </si>
  <si>
    <t>เครื่องวิเคราะห์การใช้พลังงานขณะออกกำลังกาย</t>
  </si>
  <si>
    <t>Cardio Pulmonary Exercise Test</t>
  </si>
  <si>
    <t>PT-30</t>
  </si>
  <si>
    <t>ชุดจักรยานฟื้นฟูสมรรถภาพผู้ป่วยแบบนั่งปั่น) พร้อมวัดความดันโลหิต และวัดปริมาณความอิ่มตัวของออกซิเจนในเลือด</t>
  </si>
  <si>
    <t>Leg Ergometer with BP and SpO2</t>
  </si>
  <si>
    <t>PT-31</t>
  </si>
  <si>
    <t>เครื่องสั่นปอดความถี่สูงระบบอัตโนมัติ</t>
  </si>
  <si>
    <t>High Frequency Chest Wall Oscillation</t>
  </si>
  <si>
    <t>PT-32</t>
  </si>
  <si>
    <t>อุปกรณ์ช่วยฝึกเดิน พร้อมระบบพยุงน้ำหนักบางส่วน (ชุดพื้นฐาน) SPW1</t>
  </si>
  <si>
    <t>นวัตกรรมไทย</t>
  </si>
  <si>
    <t>ฉบับ เม.ย. 65</t>
  </si>
  <si>
    <t>sup</t>
  </si>
  <si>
    <t>PT-33</t>
  </si>
  <si>
    <t>อุปกรณ์ช่วยฝึกเดิน พร้อมระบบพยุงน้ำหนักบางส่วน (ชุด Full Set) SPW1</t>
  </si>
  <si>
    <t>คลังเลือด</t>
  </si>
  <si>
    <t>BB</t>
  </si>
  <si>
    <t>Blood Bank</t>
  </si>
  <si>
    <t>BB-1</t>
  </si>
  <si>
    <t>เครื่องมืออุ่นสารน้ำหรือเลือดเพื่อให้ทางหลอดเลือดดำ</t>
  </si>
  <si>
    <t>Intravenous Fluid Warming System</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</si>
  <si>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</si>
  <si>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BB-2</t>
  </si>
  <si>
    <t>ตู้อุ่นสารน้ำ ความจุต้องไม่น้อยกว่า 20 ขวด</t>
  </si>
  <si>
    <t>Warming Cabinet</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</si>
  <si>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</si>
  <si>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</si>
  <si>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BB-3</t>
  </si>
  <si>
    <t>เครื่องอุ่นเลือดและส่วนประกอบของเลือดชนิดไม่สัมผัสน้ำสามารถอุ่นเลือดได้ พร้อมกันไม่น้อยกว่า 3 ถุง</t>
  </si>
  <si>
    <t xml:space="preserve">Blood Warming </t>
  </si>
  <si>
    <t>เครื่องอุ่นเลือดและส่วนประกอบของเลือด ชนิดไม่สัมผัสน้ำสามารถอุ่นเลือดได้พร้อมกันไม่น้อยกว่า 3 ถุง</t>
  </si>
  <si>
    <t>BB-4</t>
  </si>
  <si>
    <t>ตู้แช่แข็งเก็บพลาสมาอุณหภูมิ -20 องศาเซลเซียส ไม่น้อยกว่า 80 ถุง</t>
  </si>
  <si>
    <t>Freezer to store plasma at -20 degrees Celsius, not less than 80 bags</t>
  </si>
  <si>
    <t>BB-5</t>
  </si>
  <si>
    <t>เครื่องปั่นเม็ดเลือดแดงอัดแน่น</t>
  </si>
  <si>
    <t xml:space="preserve">Hematocrit Centrifuge </t>
  </si>
  <si>
    <t>BB-6</t>
  </si>
  <si>
    <t>เครื่องปั่นแยกส่วนประกอบของเลือด พร้อมระบบควบคุมความเย็น 6 ถุง</t>
  </si>
  <si>
    <t>Blood Component Centrifuge with Cooling Control 6 Bags</t>
  </si>
  <si>
    <t>เครื่องปั่นแยกส่วนประกอบของเลือดพร้อมระบบควบคุมความเย็น 6 ถุง</t>
  </si>
  <si>
    <t>BB-7</t>
  </si>
  <si>
    <t>เครื่องปั่นแยกส่วนประกอบของเลือด พร้อมระบบควบคุมความเย็น 12 ถุง</t>
  </si>
  <si>
    <t>Blood Centrifuge with Cooling Control System 12 Bags</t>
  </si>
  <si>
    <t>เครื่องปั่นแยกส่วนประกอบของเลือดพร้อมระบบควบคุมความเย็น 12 ถุง</t>
  </si>
  <si>
    <t>BB-8</t>
  </si>
  <si>
    <t>เครื่องเขย่า พร้อมชั่งน้ำหนักถุงเลือดอัตโนมัติ</t>
  </si>
  <si>
    <t>Electronic Blood Collection Monitor</t>
  </si>
  <si>
    <t>เครื่องเขย่าพร้อมชั่งน้ำหนักถุงเลือดอัตโนมัติ</t>
  </si>
  <si>
    <t>BB-9</t>
  </si>
  <si>
    <t>เครื่องผนึกสายถุงบรรจุโลหิตแบบตั้งโต๊ะ 1 หัว</t>
  </si>
  <si>
    <t>Automatic Benchtop Tube Sealer</t>
  </si>
  <si>
    <t>BB-10</t>
  </si>
  <si>
    <t>ตู้แช่แข็งเก็บพลาสมาอุณหภูมิ -20 องศาเซลเซียส ไม่น้อยกว่า 300 ถุง</t>
  </si>
  <si>
    <t>Freezer to store plasma at -20 ° C, not less than 300 bags</t>
  </si>
  <si>
    <t>BB-11</t>
  </si>
  <si>
    <t>ตู้แช่แข็งเก็บพลาสมาอุณหภูมิ -40 องศาเซลเซียส ไม่น้อยกว่า 150 ถุง</t>
  </si>
  <si>
    <t>Freezer to store plasma at -40 degrees Celsius, not less than 150 bags</t>
  </si>
  <si>
    <t>BB-12</t>
  </si>
  <si>
    <t>ตู้แช่แข็งเก็บพลาสมาอุณหภูมิ -40 องศาเซลเซียส ไม่น้อยกว่า 300 ถุง</t>
  </si>
  <si>
    <t>Freezer to store plasma at -40 degrees Celsius, not less than 300 bags</t>
  </si>
  <si>
    <t>BB-13</t>
  </si>
  <si>
    <t>เครื่องผนึกสายถุงบรรจุโลหิตแบบเคลื่อนที่</t>
  </si>
  <si>
    <t>Mobile Tube Sealer</t>
  </si>
  <si>
    <t>BB-14</t>
  </si>
  <si>
    <t>เครื่องละลายพลาสมาและอุ่นเลือด</t>
  </si>
  <si>
    <t xml:space="preserve">Plasma Thawing Bath  </t>
  </si>
  <si>
    <t>BB-15</t>
  </si>
  <si>
    <t>เครื่องละลายพลาสมาและอุ่นเลือดระบบความร้อนแห้ง</t>
  </si>
  <si>
    <t>Dry Plasma Thawer</t>
  </si>
  <si>
    <t>BB-16</t>
  </si>
  <si>
    <t>ตู้ปลอดเชื้อ class II ไม่น้อยกว่า 2 ฟุต</t>
  </si>
  <si>
    <t xml:space="preserve">Biosafety Cabinet ClassIIA2 </t>
  </si>
  <si>
    <t>BB-17</t>
  </si>
  <si>
    <t>ตู้ปลอดเชื้อ class II ไม่น้อยกว่า 4 ฟุต</t>
  </si>
  <si>
    <t>Biosafety Cabinet ClassIIA3</t>
  </si>
  <si>
    <t>BB-18</t>
  </si>
  <si>
    <t>ตู้ปลอดเชื้อ class II ไม่น้อยกว่า 6 ฟุต</t>
  </si>
  <si>
    <t>Biosafety Cabinet ClassIIA4</t>
  </si>
  <si>
    <t>BB-19</t>
  </si>
  <si>
    <t>ตู้เย็นเก็บเลือดขนาดไม่น้อยกว่า 20 คิว</t>
  </si>
  <si>
    <t>A refrigerator to store blood with a size of not less than 20 cubic meters</t>
  </si>
  <si>
    <t>BB-20</t>
  </si>
  <si>
    <t>ตู้เก็บเกล็ดเลือด พร้อมเครื่องเขย่า ไม่น้อยกว่า 24 ถุง</t>
  </si>
  <si>
    <t>Platelet storage cabinet with shaker, not less than 24 bags</t>
  </si>
  <si>
    <t>ตู้เก็บเกล็ดเลือดพร้อมเครื่องเขย่า ไม่น้อยกว่า 24 ถุง</t>
  </si>
  <si>
    <t>BB-21</t>
  </si>
  <si>
    <t>ตู้เก็บเกล็ดเลือด พร้อมเครื่องเขย่า ไม่น้อยกว่า 60 ถุง</t>
  </si>
  <si>
    <t>Platelet storage cabinet with shaker, not less than 60 bags</t>
  </si>
  <si>
    <t>ตู้เก็บเกล็ดเลือดพร้อมเครื่องเขย่า ไม่น้อยกว่า 60 ถุง</t>
  </si>
  <si>
    <t>BB-22</t>
  </si>
  <si>
    <t>ตู้เก็บเกล็ดเลือด พร้อมเครื่องเขย่า ไม่น้อยกว่า 120 ถุง</t>
  </si>
  <si>
    <t>Platelet storage cabinet with shaker, not less than 120 bags</t>
  </si>
  <si>
    <t>ตู้เก็บเกล็ดเลือดพร้อมเครื่องเขย่า ไม่น้อยกว่า 120 ถุง</t>
  </si>
  <si>
    <t>ควบคุมการให้สารน้ำ</t>
  </si>
  <si>
    <t>IP</t>
  </si>
  <si>
    <t>Infusion pump</t>
  </si>
  <si>
    <t>IP-1</t>
  </si>
  <si>
    <t>เครื่องควบคุมการให้สารละลายโดยใช้กระบอกฉีด</t>
  </si>
  <si>
    <t>Syringe Pump</t>
  </si>
  <si>
    <t>IP-2</t>
  </si>
  <si>
    <t>เครื่องควบคุมการให้สารน้ำทางหลอดเลือดดำชนิด 1 สาย</t>
  </si>
  <si>
    <t>Infusion Pump</t>
  </si>
  <si>
    <t>IP-3</t>
  </si>
  <si>
    <t>เครื่องควบคุมการให้สารน้ำทางหลอดเลือดดำชนิด 3 สาย</t>
  </si>
  <si>
    <t>3-wire intravenous fluid control device</t>
  </si>
  <si>
    <t>เครื่องควบคุมการให้สารน้ำทางหลอดเลือดดำ ชนิด 3 สาย</t>
  </si>
  <si>
    <t>โคมไฟผ่าตัด</t>
  </si>
  <si>
    <t>LO</t>
  </si>
  <si>
    <t>Lamp operation</t>
  </si>
  <si>
    <t>LO-1</t>
  </si>
  <si>
    <t>โคมไฟตรวจภายใน</t>
  </si>
  <si>
    <t>interior examination lamp</t>
  </si>
  <si>
    <t>โคมไฟตรวจภายใน/ผ่าตัดเล็ก</t>
  </si>
  <si>
    <t>LO-2</t>
  </si>
  <si>
    <t>โคมไฟผ่าตัดเล็กขนาดไม่น้อยกว่า 60,000 ลักซ์</t>
  </si>
  <si>
    <t>Mini surgical lamp, size not less than 60,000 lux</t>
  </si>
  <si>
    <t>โคมไฟผ่าตัดเล็กขนาดไม่น้อยกว่า 60,000 ลักซ์ ชนิดแขวนเพดาน</t>
  </si>
  <si>
    <t>LO-3</t>
  </si>
  <si>
    <t>โคมไฟผ่าตัดใหญ่โคมคู่ขนาดไม่น้อยกว่า 130,000 ลักซ์</t>
  </si>
  <si>
    <t>Large surgical lamp, double lamp, size not less than 130,000 lux</t>
  </si>
  <si>
    <t>LO-4</t>
  </si>
  <si>
    <t>โคมไฟผ่าตัดใหญ่โคมคู่ขนาดไม่น้อยกว่า 130,000 ลักซ์ หลอดแอลอีดี</t>
  </si>
  <si>
    <t>Large surgical lamp, double lamp, size not less than 130,000 lux, LED lamp</t>
  </si>
  <si>
    <t>โคมไฟผ่าตัดใหญ่โคมคู่ขนาดไม่น้อยกว่า 130,000 ลักซ์หลอดแอลอีดี</t>
  </si>
  <si>
    <t>จักษุ</t>
  </si>
  <si>
    <t>EM</t>
  </si>
  <si>
    <t>Eye medical</t>
  </si>
  <si>
    <t>EM-1</t>
  </si>
  <si>
    <t>เครื่องตรวจจอประสาทตาทางอ้อม</t>
  </si>
  <si>
    <t>Indirect Ophthalmoscope</t>
  </si>
  <si>
    <t>EM-2</t>
  </si>
  <si>
    <t>เครื่องวัดความดันตาชนิดสัมผัสกระจกตาชนิดมือถือระบบดิจิตอล</t>
  </si>
  <si>
    <t>Handheld Contact  Tonometer</t>
  </si>
  <si>
    <t>EM-3</t>
  </si>
  <si>
    <t>เครื่องวัดความดันลูกตาชนิดสัมผัสกระจกตา</t>
  </si>
  <si>
    <t>Goldmann Applanation Tonometer</t>
  </si>
  <si>
    <t>EM-4</t>
  </si>
  <si>
    <t>ชุดเครื่องมือผ่าตัดตา</t>
  </si>
  <si>
    <t>eye surgery tool kit</t>
  </si>
  <si>
    <t>EM-5</t>
  </si>
  <si>
    <t>เครื่องวัดความหนาของกระจกตา</t>
  </si>
  <si>
    <t>Corneal Pachymeter</t>
  </si>
  <si>
    <t>EM-6</t>
  </si>
  <si>
    <t>เครื่องวัดเลนส์แก้วตาเทียมด้วยคลื่นเสียงความถี่สูง</t>
  </si>
  <si>
    <t>Ophthalmic Ultrasound Biometry</t>
  </si>
  <si>
    <t>EM-7</t>
  </si>
  <si>
    <t>กล้องตรวจจอประสาทตาชนิดมือถือ</t>
  </si>
  <si>
    <t>Hand-held Fundus Camera</t>
  </si>
  <si>
    <t>EM-8</t>
  </si>
  <si>
    <t>เครื่องวิเคราะห์โรคทางจอประสาทตาระบบอัตโนมัติ</t>
  </si>
  <si>
    <t>Digital Image Box</t>
  </si>
  <si>
    <t>EM-9</t>
  </si>
  <si>
    <t>เครื่องวัดความดันลูกตาแบบไม่สัมผัสกระจกตา</t>
  </si>
  <si>
    <t>Air-Puff Tonometer (Air-puff Pneumatic Tonometry)</t>
  </si>
  <si>
    <t>EM-10</t>
  </si>
  <si>
    <t>กล้องจุลทรรศน์ตรวจตาชนิดลำแสงแคบ</t>
  </si>
  <si>
    <t>Slit-Lamp Biomicroscope</t>
  </si>
  <si>
    <t>EM-11</t>
  </si>
  <si>
    <t>เครื่องวัดสายตาอัตโนมัติ</t>
  </si>
  <si>
    <t>Autorefractor</t>
  </si>
  <si>
    <t>EM-12</t>
  </si>
  <si>
    <t>กล้องจุลทรรศน์ตรวจตาชนิดลำแสงแคบ พร้อมระบบเก็บภาพดิจิตอล</t>
  </si>
  <si>
    <t>Slit-Lamp Biomicroscope with Digital Imaging System</t>
  </si>
  <si>
    <t>กล้องจุลทรรศน์ตรวจตาชนิดลำแสงแคบพร้อมระบบเก็บภาพดิจิตอล</t>
  </si>
  <si>
    <t>EM-13</t>
  </si>
  <si>
    <t>กล้องถ่ายภาพจอประสาทตาดิจิตอล</t>
  </si>
  <si>
    <t>Digital Fundus Camera</t>
  </si>
  <si>
    <t>EM-14</t>
  </si>
  <si>
    <t>เครื่องตรวจตาด้วยคลื่นเสียงความถี่สูงชนิดเอและบีสแกน</t>
  </si>
  <si>
    <t>Ophthalmic Ultrasound A, B Scan</t>
  </si>
  <si>
    <t>เครื่องตรวจตาด้วยคลื่นเสียงความถี่สูง ชนิดเอ และบีสแกน</t>
  </si>
  <si>
    <t>EM-15</t>
  </si>
  <si>
    <t>เครื่องรักษาโรคตาด้วยแสงเลเซอร์แย็ก</t>
  </si>
  <si>
    <t>Ophthalmic Neodymium YAG laser</t>
  </si>
  <si>
    <t>EM-16</t>
  </si>
  <si>
    <t>เครื่องตรวจกระจกตาแบบ Specular Microscopy</t>
  </si>
  <si>
    <t>Corneal Specular Microscopy</t>
  </si>
  <si>
    <t>เครื่องตรวจกระจกตาแบบ specular microscopy</t>
  </si>
  <si>
    <t>EM-17</t>
  </si>
  <si>
    <t>เครื่องวิเคราะห์ความโค้งของกระจกตา</t>
  </si>
  <si>
    <t>Corneal Topography</t>
  </si>
  <si>
    <t>EM-18</t>
  </si>
  <si>
    <t>เครื่องรักษาโรคตาด้วยแสงเลเซอร์สีเขียว</t>
  </si>
  <si>
    <t>Frequency-Doubled Ophthalmic Green Laser</t>
  </si>
  <si>
    <t>EM-19</t>
  </si>
  <si>
    <t>เครื่องวัดเลนส์แก้วตาเทียมด้วยเลเซอร์</t>
  </si>
  <si>
    <t>Optical Biometry for Intraocular Lens Calculation</t>
  </si>
  <si>
    <t>EM-20</t>
  </si>
  <si>
    <t>เครื่องตรวจตาด้วยคลื่นเสียงความถี่สูงชนิดเอและบีสแกน ยูบีเอ็ม</t>
  </si>
  <si>
    <t>Ophthalmic Ultrasound A, B Scan with UBM</t>
  </si>
  <si>
    <t>เครื่องตรวจตาด้วยคลื่นเสียงความถี่สูง ชนิดเอ และบีสแกน ยูบีเอ็ม</t>
  </si>
  <si>
    <t>EM-21</t>
  </si>
  <si>
    <t>เครื่องมือรักษาโรคตาด้วยไดโอดเลเซอร์</t>
  </si>
  <si>
    <t>Ophthalmic Transcleral Diode Laser</t>
  </si>
  <si>
    <t>EM-22</t>
  </si>
  <si>
    <t>เครื่องตรวจวัดลานสายตาอัตโนมัติ</t>
  </si>
  <si>
    <t>Automated Visual Field</t>
  </si>
  <si>
    <t>EM-23</t>
  </si>
  <si>
    <t>เครื่องรักษาโรคต้อหินด้วยวิธีเลเซอร์</t>
  </si>
  <si>
    <t>Laser for Selective Laser Trabeculoplasty (SLT)</t>
  </si>
  <si>
    <t>EM-24</t>
  </si>
  <si>
    <t>เครื่องรักษาโรคตาด้วยเลเซอร์ พร้อมชุด เลเซอร์จอประสาทตาทางอ้อม</t>
  </si>
  <si>
    <t>Ophthalmic Laser with Indirect Ophthalmoscope (LIO)</t>
  </si>
  <si>
    <t>เครื่องรักษาโรคตาด้วยเลเซอร์พร้อมชุด เลเซอร์จอประสาทตาทางอ้อม</t>
  </si>
  <si>
    <t>EM-25</t>
  </si>
  <si>
    <t>เครื่องวิเคราะห์การมองเห็นของจุดรับภาพจอประสาทตา</t>
  </si>
  <si>
    <t>Microperimeter with Confocal Scanning Laser Ophthalmoscopy (SLO)</t>
  </si>
  <si>
    <t>EM-26</t>
  </si>
  <si>
    <t>เครื่องถ่ายภาพจอประสาทตามุมกว้างวิเคราะห์การไหลเวียนของเส้นเลือด</t>
  </si>
  <si>
    <t>Widefield Retinal Imaging  with Fluorescein Angiography</t>
  </si>
  <si>
    <t>EM-27</t>
  </si>
  <si>
    <t>เครื่องตรวจวิเคราะห์กระจกตาและความโค้งกระจกตาระบบวงแหวนพลาซิโด้</t>
  </si>
  <si>
    <t>Corneal Topography, Tomography</t>
  </si>
  <si>
    <t>EM-28</t>
  </si>
  <si>
    <t>เครื่องผ่าตัดต้อกระจกด้วยคลื่นเสียงความถี่สูง</t>
  </si>
  <si>
    <t>Phacoemulsification Machine</t>
  </si>
  <si>
    <t>EM-29</t>
  </si>
  <si>
    <t>เครื่องผ่าตัดน้ำวุ้นลูกตา</t>
  </si>
  <si>
    <t>Vitrectomy Machine</t>
  </si>
  <si>
    <t>EM-30</t>
  </si>
  <si>
    <t>เครื่องตรวจวิเคราะห์ช่องว่างลูกตาส่วนหน้าและมุมตาด้วยคลื่นเสียงความถี่สูง</t>
  </si>
  <si>
    <t xml:space="preserve"> Anterior Segment Swept Beam Ultrasound  High Resolution Image </t>
  </si>
  <si>
    <t>EM-31</t>
  </si>
  <si>
    <t>เครื่องรักษาโรคตาด้วยแสงเลเซอร์แบบแพทเทิน</t>
  </si>
  <si>
    <t>Ophthalmic Pattern Laser</t>
  </si>
  <si>
    <t>EM-32</t>
  </si>
  <si>
    <t>เครื่องถ่ายภาพจอประสาทตาด้วยเลเซอร์ชนิดมุมกว้าง</t>
  </si>
  <si>
    <t xml:space="preserve">Ultra Widefield Fundus Camera </t>
  </si>
  <si>
    <t>มุมกว้าง 150 องศาขึ้นไป</t>
  </si>
  <si>
    <t>EM-33</t>
  </si>
  <si>
    <t>เครื่องตรวจวิเคราะห์ภาพตัดขวางของลูกตาส่วนหน้า</t>
  </si>
  <si>
    <t>Anterior Segment OCT</t>
  </si>
  <si>
    <t>EM-34</t>
  </si>
  <si>
    <t>เครื่องตรวจวิเคราะห์กระจกตาและความโค้งกระจกตา พร้อมวัดความยาวลูกตา</t>
  </si>
  <si>
    <t>Corneal and corneal curvature analyzer with intraocular length measurement</t>
  </si>
  <si>
    <t>EM-35</t>
  </si>
  <si>
    <t>เครื่องผ่าตัดต้อกระจกและผ่าตัดน้ำวุ้นลูกตาส่วนหลัง</t>
  </si>
  <si>
    <t>Phacoemulsification,Vitrectomy Machine</t>
  </si>
  <si>
    <t>EM-36</t>
  </si>
  <si>
    <t>เครื่องตรวจวิเคราะห์แยกชั้นส่วนหลังของดวงตาชนิดความละเอียดสูง</t>
  </si>
  <si>
    <t>Posterior Segment Optical Coherence Tomography with High Definition</t>
  </si>
  <si>
    <t>เครื่องตรวจวิเคราะห์แยกชั้นส่วนหลังของดวงตา ชนิดความละเอียดสูง</t>
  </si>
  <si>
    <t>EM-37</t>
  </si>
  <si>
    <t>เครื่องถ่ายภาพจอประสาทตามุมกว้างชนิดสัมผัส</t>
  </si>
  <si>
    <t>Wide-Field, Contact Fundus Camera</t>
  </si>
  <si>
    <t>EM-38</t>
  </si>
  <si>
    <t>เครื่องผ่าตัดน้ำวุ้นลูกตา พร้อมเลเซอร์</t>
  </si>
  <si>
    <t>Vitrectomy Machine with Laser</t>
  </si>
  <si>
    <t>มี retina specialist</t>
  </si>
  <si>
    <t>เครื่องผ่าตัดน้ำวุ้นลูกตาพร้อมเลเซอร์</t>
  </si>
  <si>
    <t>EM-39</t>
  </si>
  <si>
    <t>เครื่องตรวจวิเคราะห์แยกชั้นจอประสาทตาชนิดถ่ายภาพจอประสาทตา</t>
  </si>
  <si>
    <t>High Speed Scan OCT and Fundus Camera</t>
  </si>
  <si>
    <t>EM-40</t>
  </si>
  <si>
    <t>เครื่องตรวจวิเคราะห์แยกชั้นส่วนหลังของดวงตาและคำนวนเลนส์แก้วตาเทียม</t>
  </si>
  <si>
    <t xml:space="preserve">Posterior Segment Optical Coherence Tomography and Optical Biometry </t>
  </si>
  <si>
    <t>EM-41</t>
  </si>
  <si>
    <t>เครื่องตรวจวิเคราะห์แยกชั้นส่วนหลังของตา พร้อมตรวจวัดวิเคราะห์พื้นผิวกระจกตา</t>
  </si>
  <si>
    <t>Posterior Segment Optical Coherence Tomography and Topography</t>
  </si>
  <si>
    <t>EM-42</t>
  </si>
  <si>
    <t>เครื่องรักษาโรคตาด้วยแสงเลเซอร์ชนิด 2สีแบบแพทเทิน</t>
  </si>
  <si>
    <t xml:space="preserve">Ophthalmic  Pattern Laser with 2 Wavelength </t>
  </si>
  <si>
    <t>EM-43</t>
  </si>
  <si>
    <t>ระบบการจัดเก็บภาพเครื่องมือด้านจักษุ ไม่น้อยกว่า 20 จุด</t>
  </si>
  <si>
    <t>Image Management</t>
  </si>
  <si>
    <t>EM-44</t>
  </si>
  <si>
    <t>เครื่องตรวจวิเคราะห์แยกชั้นและตรวจหลอดเลือดส่วนหลังของดวงตา</t>
  </si>
  <si>
    <t>A stratified analyzer and an examination of the posterior blood vessels of the eye</t>
  </si>
  <si>
    <t>EM-45</t>
  </si>
  <si>
    <t>เครื่องรักษาโรคตาด้วยแสงเลเซอร์ชนิด 3 สีแบบแพทเทิน</t>
  </si>
  <si>
    <t xml:space="preserve">Ophthalmic  Pattern Laser with 3 Wavelength </t>
  </si>
  <si>
    <t>EM-46</t>
  </si>
  <si>
    <t xml:space="preserve">เครื่องถ่ายภาพจอประสาทตาและแยกชั้นส่วนหลัง พร้อมวัดเลนส์แก้วตาเทียม </t>
  </si>
  <si>
    <t xml:space="preserve">Fundus Camera and Optical Coherence Tomography and Optical Biometry. </t>
  </si>
  <si>
    <t>EM-47</t>
  </si>
  <si>
    <t>เครื่องรักษาโรคตาด้วยแสงเลเซอร์ชนิด 4 สีแบบแพทเทิน</t>
  </si>
  <si>
    <t xml:space="preserve">Ophthalmic  Pattern Laser with 4 Wavelength </t>
  </si>
  <si>
    <t>EM-48</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</si>
  <si>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</si>
  <si>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</si>
  <si>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EM-49</t>
  </si>
  <si>
    <t>เครื่องวิเคราะห์ชั้นจอประสาทตาและเส้นเลือดแบบมุมกว้าง 3 มิติ</t>
  </si>
  <si>
    <t>Posterior Segment Optical Coherence Tomography and OCTA  with  Wide-Field Swept Source OCT</t>
  </si>
  <si>
    <t>EM-50</t>
  </si>
  <si>
    <t>เครื่องถ่ายภาพจอประสาทตา 200อาศาและแยกชั้นส่วนหลังของดวงตา</t>
  </si>
  <si>
    <t>Ultra-Widefield Retinal Imaging 200 Degree and FFA and ICG  Device with  Swept Source OCT</t>
  </si>
  <si>
    <t>EM-51</t>
  </si>
  <si>
    <t>เครื่องสแกนภาพตัดขวางช่องว่างลูกตาส่วนหน้าและกระจกตาอัตโนมัติ</t>
  </si>
  <si>
    <t>Very high frequency ultrasonic arc scan</t>
  </si>
  <si>
    <t>EM-52</t>
  </si>
  <si>
    <t>กล้องถ่ายภาพจอประสาทตาแบบดิจิตอล พร้อมระบบวัดลานสายตา</t>
  </si>
  <si>
    <t>Digital fundus camera  with visual field</t>
  </si>
  <si>
    <t>EM-53</t>
  </si>
  <si>
    <t>เครื่องตรวจวิเคราะห์ตาแห้งแบบไม่สัมผัส วิเคราะห์ไขมันในน้ำตา การแตกตัวผิวน้ำตา และปริมาณน้ำในน้ำตา</t>
  </si>
  <si>
    <t>Dry Eye Diagnostic with Interferometer Test, Tear Meniscus Height and NIBUT</t>
  </si>
  <si>
    <t>EM-54</t>
  </si>
  <si>
    <t xml:space="preserve">เครื่องนับความหนาแน่นของเซลล์กระจกตาชั้นใน  ด้วยระบบภาพถ่ายสี </t>
  </si>
  <si>
    <t>Specular Microscope for Endothelium Cell Count</t>
  </si>
  <si>
    <t>จ่ายกลาง</t>
  </si>
  <si>
    <t>CSSD</t>
  </si>
  <si>
    <t>Central Sterile Supply Department</t>
  </si>
  <si>
    <t>CSSD-1</t>
  </si>
  <si>
    <t>หม้อต้มเครื่องมือ</t>
  </si>
  <si>
    <t>สำนักงบประมาณ</t>
  </si>
  <si>
    <t>ฉบับ ธ.ค.64</t>
  </si>
  <si>
    <t>CSSD-2</t>
  </si>
  <si>
    <t xml:space="preserve">เครื่องซีลซองแบบมีเครื่องตัดในตัวเครื่องอัตโนมัติ </t>
  </si>
  <si>
    <t>envelope sealing machine with a built-in automatic cutter</t>
  </si>
  <si>
    <t>CSSD-3</t>
  </si>
  <si>
    <t>เครื่องอบฆ่าเชื้อบนพื้นผิวและในอากาศด้วยแก๊สไฮโดรเจนเปอร์ออกไซด์พลาสมา ขนาดห้องไม่น้อยกว่า 3,500 ลูกบาศก์เมตร</t>
  </si>
  <si>
    <t>Surface and Air Sterilizer with Hydrogen Peroxide Plasma Gas Room size not less than 3,500 cubic meters</t>
  </si>
  <si>
    <t>CSSD-4</t>
  </si>
  <si>
    <t>เครื่องล้างกล้องส่องตรวจชนิด 1 หัว</t>
  </si>
  <si>
    <t>Endoscopic Washer,1</t>
  </si>
  <si>
    <t>CSSD-5</t>
  </si>
  <si>
    <t>เครื่องล้างกล้องส่องตรวจชนิด 2 หัว</t>
  </si>
  <si>
    <t>Endoscopic Washer,2</t>
  </si>
  <si>
    <t>CSSD-6</t>
  </si>
  <si>
    <t>เครื่องล้างและฆ่าเชื้อถังขยะติดเชื้อชนิดเปิด-ปิด แบบอัตโนมัติขนาดความจุไม่น้อยกว่า 900 ลิตร</t>
  </si>
  <si>
    <t>Automatic open-close type infectious waste bin washing and sterilization machine with a capacity of not less than 900 liters</t>
  </si>
  <si>
    <t>CSSD-7</t>
  </si>
  <si>
    <t>เครื่องฆ่าเชื้อและกำจัดฝุ่นละอองในอากาศชนิดไร้แผ่นกรองขนาดไม่น้อยกว่า 600 ลูกบาศ์กเมตรต่อชั่วโมง</t>
  </si>
  <si>
    <t>Air sterilizer and dust removal filterless type with a size of not less than 600 cubic meters per hour</t>
  </si>
  <si>
    <t>CSSD-8</t>
  </si>
  <si>
    <t>รถไฟฟ้า พร้อมตู้อลูมิเนียมรับส่งวัสดุอุปกรณ์ทางการแพทย์ด้วยระบบปิด</t>
  </si>
  <si>
    <t>Electric train with aluminum cabinet for delivering medical equipment with a closed system</t>
  </si>
  <si>
    <t>CSSD-9</t>
  </si>
  <si>
    <t>เครื่องล้างเครื่องมืออัตโนมัติขนาดไม่น้อยกว่า 200 ลิตร</t>
  </si>
  <si>
    <t>Automatic tool washer with a capacity of not less than 200 liters</t>
  </si>
  <si>
    <t>CSSD-10</t>
  </si>
  <si>
    <t>เครื่องล้างเครื่องมืออัตโนมัติขนาดไม่น้อยกว่า 650 ลิตร</t>
  </si>
  <si>
    <t>Automatic tool washer with a capacity of not less than 650 liters</t>
  </si>
  <si>
    <t>CSSD-11</t>
  </si>
  <si>
    <t>เครื่องล้างเร็วเครื่องมืออัตโนมัติชนิด 2 ห้องล้างขนาดไม่น้อยกว่า 500 ลิตร</t>
  </si>
  <si>
    <t>Fast washing machine, automatic type, 2 washing rooms, no less than 500 liters</t>
  </si>
  <si>
    <t>CSSD-12</t>
  </si>
  <si>
    <t>เครื่องอบฆ่าเชื้อด้วยแก๊สไฮโดรเจนเปอร์ออกไซด์พลาสมาชนิดตั้งโต๊ะ ขนาด 50 ลิตร</t>
  </si>
  <si>
    <t>Hydrogen Peroxide Plasma Sterilizer</t>
  </si>
  <si>
    <t>CSSD-13</t>
  </si>
  <si>
    <t>เครื่องนึ่งฆ่าเชื้อจุลินทรีย์ด้วยไอน้ำระบบอัตโนมัติขนาดไม่น้อยกว่า 20 ลิตร</t>
  </si>
  <si>
    <t>Automatic steam sterilizer with a capacity of not less than 20 liters</t>
  </si>
  <si>
    <t>เครื่องนึ่งฆ่าเชื้อจุลินทรีย์ระบบอัตโนมัติขนาดไม่น้อยกว่า 20 ลิตร สำหรับศูนย์สุขภาพชุมชน</t>
  </si>
  <si>
    <t>CSSD-14</t>
  </si>
  <si>
    <t>เครื่องนึ่งฆ่าเชื้อจุลินทรีย์ด้วยไอน้ำระบบอัตโนมัติขนาดไม่น้อยกว่า 40 ลิตร</t>
  </si>
  <si>
    <t>Automatic steam sterilizer with a capacity of not less than 40 liters</t>
  </si>
  <si>
    <t>CSSD-15</t>
  </si>
  <si>
    <t>เครื่องนึ่งฆ่าเชื้อจุลินทรีย์ด้วยไอน้ำระบบอัตโนมัติขนาดไม่น้อยกว่า 50 ลิตร</t>
  </si>
  <si>
    <t>Automatic steam sterilizer with a capacity of not less than 50 liters</t>
  </si>
  <si>
    <t>CSSD-16</t>
  </si>
  <si>
    <t>เครื่องปิดซองบรรจุเวชภัณฑ์ชนิดมือกด</t>
  </si>
  <si>
    <t>Hand-pressed type of medical packaging pouch sealing machine</t>
  </si>
  <si>
    <t>CSSD-17</t>
  </si>
  <si>
    <t>เครื่องกำเนิดไอน้ำ ขนาดไม่น้อยกว่า 100 แรงม้า</t>
  </si>
  <si>
    <t>steam generator not less than 100 horsepower</t>
  </si>
  <si>
    <t>เครื่องกำเนิดไอน้ำ ขนาด 100 แรงม้า</t>
  </si>
  <si>
    <t>CSSD-18</t>
  </si>
  <si>
    <t>เครื่องกำเนิดไอน้ำ ขนาดไม่น้อยกว่า 150 แรงม้า</t>
  </si>
  <si>
    <t>steam generator not less than 150 horsepower</t>
  </si>
  <si>
    <t>เครื่องกำเนิดแรงดันไอน้ำขนาดไม่น้อยกว่า 150 แรงม้า</t>
  </si>
  <si>
    <t>ราคาเพิ่มขึ้น</t>
  </si>
  <si>
    <t>CSSD-19</t>
  </si>
  <si>
    <t>เครื่องกำเนิดไอน้ำ ขนาดไม่น้อยกว่า 200 แรงม้า</t>
  </si>
  <si>
    <t>steam generator not less than 200 horsepower</t>
  </si>
  <si>
    <t>เครื่องกำเนิดไอน้ำ ขนาด 200 แรงม้า</t>
  </si>
  <si>
    <t>CSSD-20</t>
  </si>
  <si>
    <t>เครื่องเก็บและเป่าแห้งกล้องส่องตรวจระบบทางเดินอาหารชนิดอัตโนมัติขนาดความจุไม่น้อยกว่า 6 ชุด</t>
  </si>
  <si>
    <t>Gastrointestinal gastroscopy automatic collecting and drying machine, capacity of not less than 6 sets</t>
  </si>
  <si>
    <t>CSSD-21</t>
  </si>
  <si>
    <t>เครื่องควบคุมการจ่ายแก๊สไนตริกออกไซด์ พร้อมจอแสดงผล</t>
  </si>
  <si>
    <t>Nitric Oxide Gas Regulator with Display</t>
  </si>
  <si>
    <t>เครื่องควบคุมการจ่ายแก๊สไนตริกออกไซต์พร้อมจอแสดงผล</t>
  </si>
  <si>
    <t>CSSD-22</t>
  </si>
  <si>
    <t>เครื่องนึ่งฆ่าเชื้อจุลินทรีย์ด้วยไอน้ำระบบอัตโนมัติขนาดไม่น้อยกว่า 100 ลิตร ห้องนึ่งทรงกระบอก</t>
  </si>
  <si>
    <t>Pre - Post - Vac, 100 L</t>
  </si>
  <si>
    <t>เครื่องนึ่งฆ่าเชื้อจุลินทรีย์ด้วยไอน้ำระบบอัตโนมัติขนาดไม่น้อยกว่า 100 ลิตร (Pre - Post - Vac) ห้องนึ่งทรงกระบอก</t>
  </si>
  <si>
    <t>CSSD-23</t>
  </si>
  <si>
    <t>เครื่องนึ่งฆ่าเชื้อจุลินทรีย์ด้วยไอน้ำระบบอัตโนมัติขนาดไม่น้อยกว่า 700 ลิตร ห้องนึ่งทรงกระบอกชนิด 1 ประตู</t>
  </si>
  <si>
    <t>Pre - Post - Vac, 700 L</t>
  </si>
  <si>
    <t>เครื่องนึ่งฆ่าเชื้อจุลินทรีย์ด้วยไอน้ำระบบอัตโนมัติขนาดไม่น้อยกว่า 700 ลิตร(Pre-Post Vac) ห้องนึ่งทรงกระบอก ชนิด 1 ประตู</t>
  </si>
  <si>
    <t>CSSD-24</t>
  </si>
  <si>
    <t xml:space="preserve">เครื่องนึ่งฆ่าเชื้อจุลินทรีย์ด้วยไอน้ำระบบอัตโนมัติขนาดไม่น้อยกว่า 350 ลิตร </t>
  </si>
  <si>
    <t>Pre - Post - Vac, 350 L</t>
  </si>
  <si>
    <t>เครื่องนึ่งฆ่าเชื้อจุลินทรีย์ด้วยไอน้ำระบบอัตโนมัติขนาดไม่น้อยกว่า 350 ลิตร (Pre-Post Vac)</t>
  </si>
  <si>
    <t>CSSD-25</t>
  </si>
  <si>
    <t>เครื่องนึ่งฆ่าเชื้อจุลินทรีย์ด้วยไอน้ำระบบอัตโนมัติขนาดไม่น้อยกว่า 560 ลิตร ห้องนึ่งทรงสี่เหลี่ยมชนิด 1 ประตู</t>
  </si>
  <si>
    <t>Pre - Post - Vac, 560 L</t>
  </si>
  <si>
    <t>เครื่องนึ่งฆ่าเชื้อจุลินทรีย์ด้วยไอน้ำระบบอัตโนมัติขนาดไม่น้อยกว่า 560 ลิตร(Pre-Post Vac) ห้องนึ่งทรงสี่เหลี่ยม ชนิด 1 ประตู</t>
  </si>
  <si>
    <t>CSSD-26</t>
  </si>
  <si>
    <t>เครื่องนึ่งฆ่าเชื้อจุลินทรีย์ด้วยไอน้ำระบบอัตโนมัติขนาดไม่น้อยกว่า 850 ลิตร ห้องนึ่งทรงสี่เหลี่ยมชนิด 1 ประตู</t>
  </si>
  <si>
    <t>Pre - Post - Vac, 850 L</t>
  </si>
  <si>
    <t>เครื่องนึ่งฆ่าเชื้อจุลินทรีย์ด้วยไอน้ำระบบอัตโนมัติขนาดไม่น้อยกว่า 850 ลิตร(Pre-Post Vac) ห้องนึ่งทรงสี่เหลี่ยม ชนิด 1 ประตู</t>
  </si>
  <si>
    <t>CSSD-27</t>
  </si>
  <si>
    <t>เครื่องนึ่งฆ่าเชื้อจุลินทรีย์ด้วยไอน้ำระบบอัตโนมัติขนาดไม่น้อยกว่า 1,300 ลิตร ห้องนึ่งทรงสี่เหลี่ยมชนิด 1 ประตู</t>
  </si>
  <si>
    <t>Pre - Post - Vac, 1,300 L</t>
  </si>
  <si>
    <t>เครื่องนึ่งฆ่าเชื้อจุลินทรีย์ด้วยไอน้ำระบบอัตโนมัติขนาดไม่น้อยกว่า 1,300 ลิตร(Pre-Post Vac) ห้องนึ่งทรงสี่เหลี่ยม ชนิด 1 ประตู</t>
  </si>
  <si>
    <t>CSSD-28</t>
  </si>
  <si>
    <t>เครื่องนึ่งฆ่าเชื้อจุลินทรีย์ด้วยไอน้ำระบบอัตโนมัติขนาดไม่น้อยกว่า 570 ลิตรชนิด 2 ประตู</t>
  </si>
  <si>
    <t>Pre - Post - Vac, 570 L</t>
  </si>
  <si>
    <t>เครื่องนึ่งฆ่าเชื้อจุลินทรีย์ด้วยไอน้ำระบบอัตโนมัติขนาดไม่น้อยกว่า 570 ลิตร(Pre-Post Vac) ชนิด 2 ประตู</t>
  </si>
  <si>
    <t>CSSD-29</t>
  </si>
  <si>
    <t>เครื่องนึ่งฆ่าเชื้อจุลินทรีย์ด้วยไอน้ำระบบอัตโนมัติขนาดไม่น้อยกว่า 890 ลิตรชนิด 2 ประตู</t>
  </si>
  <si>
    <t>Pre - Post - Vac, 890 L</t>
  </si>
  <si>
    <t>เครื่องนึ่งฆ่าเชื้อจุลินทรีย์ด้วยไอน้ำระบบอัตโนมัติขนาดไม่น้อยกว่า 890 ลิตร(Pre-Post Vac) ชนิด 2 ประตู</t>
  </si>
  <si>
    <t>CSSD-30</t>
  </si>
  <si>
    <t>เครื่องนึ่งฆ่าเชื้อด้วยแก๊สฟอร์มาลดิไฮด์ขนาดไม่น้อยกว่า 240 ลิตร</t>
  </si>
  <si>
    <t>No less than 240 liters of formaldehyde gas sterilizer</t>
  </si>
  <si>
    <t>เครื่องนึ่งฆ่าเชื้อด้วยแก๊สฟอมัลดิไฮขนาดไม่น้อยกว่า 240 ลิตร</t>
  </si>
  <si>
    <t>CSSD-31</t>
  </si>
  <si>
    <t>เครื่องล้างเครื่องมืออัตโนมัติขนาดไม่น้อยกว่า 150 ลิตร</t>
  </si>
  <si>
    <t>Automatic tool washer with a capacity of not less than 150 liters</t>
  </si>
  <si>
    <t>CSSD-32</t>
  </si>
  <si>
    <t>เครื่องล้างเครื่องมืออัตโนมัติขนาดไม่น้อยกว่า 250 ลิตร</t>
  </si>
  <si>
    <t>Automatic tool washer with a capacity of not less than 250 liters</t>
  </si>
  <si>
    <t>CSSD-33</t>
  </si>
  <si>
    <t>เครื่องล้างเครื่องมืออัตโนมัติขนาดไม่น้อยกว่า 320 ลิตร</t>
  </si>
  <si>
    <t>Automatic tool washer with a capacity of not less than 320 liters</t>
  </si>
  <si>
    <t>CSSD-34</t>
  </si>
  <si>
    <t>เครื่องล้างเครื่องมืออัตโนมัติขนาดไม่น้อยกว่า 450 ลิตร</t>
  </si>
  <si>
    <t>Automatic tool washer with a capacity of not less than 450 liters</t>
  </si>
  <si>
    <t>เครื่องล้างทำความสะอาดและทำลายเชื้อแบบเร่งด่วน2ประตูบานสไลด์ พร้อมอบแห้งขนาดไม่น้อยกว่า 450 ลิตร (Autowasher and Disinfactor)</t>
  </si>
  <si>
    <t>CSSD-35</t>
  </si>
  <si>
    <t>เครื่องล้างเครื่องมืออัตโนมัติขนาดไม่น้อยกว่า 500 ลิตร</t>
  </si>
  <si>
    <t>Automatic tool washer with a capacity of not less than 500 liters</t>
  </si>
  <si>
    <t>CSSD-36</t>
  </si>
  <si>
    <t>เครื่องล้างเครื่องมืออัตโนมัติขนาดไม่น้อยกว่า 2,000 ลิตร</t>
  </si>
  <si>
    <t>Automatic tool washer with a capacity of not less than 2,000 liters</t>
  </si>
  <si>
    <t>CSSD-37</t>
  </si>
  <si>
    <t>เครื่องล้างเครื่องมืออัลตราโซนิก ขนาดไม่น้อยกว่า 20 ลิตร</t>
  </si>
  <si>
    <t>Ultrasonic tool cleaner size not less than 20 liters</t>
  </si>
  <si>
    <t>เครื่องล้างเครื่องมืออัลตร้าโซนิค ขนาดไม่น้อยกว่า 20 ลิตร</t>
  </si>
  <si>
    <t>CSSD-38</t>
  </si>
  <si>
    <t>เครื่องล้างเครื่องมืออัลตราโซนิก ขนาดไม่น้อยกว่า 40 ลิตร</t>
  </si>
  <si>
    <t>Ultrasonic tool cleaner size not less than 40 liters</t>
  </si>
  <si>
    <t>เครื่องล้างเครื่องมืออัลตร้าโซนิค ขนาดไม่น้อยกว่า 40 ลิตร</t>
  </si>
  <si>
    <t>CSSD-39</t>
  </si>
  <si>
    <t>เครื่องล้างเครื่องมืออัลตราโซนิก ชนิด 2 หลุมล้าง ขนาดความจุไม่น้อยกว่า 50 ลิตร</t>
  </si>
  <si>
    <t>Ultrasonic cleaning machine, type 2 washing holes, capacity not less than 50 liters</t>
  </si>
  <si>
    <t>เครื่องล้างเครื่องมืออัลตร้าโซนิค ชนิด 2 หลุมล้าง ขนาดความจุไม่น้อยกว่า 50 ลิตร</t>
  </si>
  <si>
    <t>CSSD-40</t>
  </si>
  <si>
    <t>เครื่องล้างเครื่องมืออัลตร้าโซนิก ชนิด 3 หลุมล้าง ขนาดความจุไม่น้อยกว่า 80 ลิตร</t>
  </si>
  <si>
    <t>Ultrasonic cleaning machine, type 3 washing holes, capacity not less than 80 liters</t>
  </si>
  <si>
    <t>เครื่องล้างเครื่องมืออัลตร้าโซนิค ชนิด 3 หลุมล้าง ขนาดความจุไม่น้อยกว่า 80 ลิตร</t>
  </si>
  <si>
    <t>CSSD-41</t>
  </si>
  <si>
    <t>เครื่องล้างเครื่องมืออัลตร้าโซนิก ชนิด 3 หลุมล้าง ขนาดความจุไม่น้อยกว่า 120 ลิตร</t>
  </si>
  <si>
    <t>Ultrasonic cleaning machine, type 3 washing holes, capacity not less than 120 liters</t>
  </si>
  <si>
    <t>เครื่องล้างเครื่องมืออัลตร้าโซนิค ชนิด 3 หลุมล้าง ขนาดความจุไม่น้อยกว่า 120 ลิตร</t>
  </si>
  <si>
    <t>CSSD-42</t>
  </si>
  <si>
    <t>เครื่องล้างสายยางอัตโนมัติ พร้อมอบแห้ง ขนาดความจุไม่น้อยกว่า 800 ลิตร</t>
  </si>
  <si>
    <t>Automatic hose washer and dryer Capacity not less than 800 liters</t>
  </si>
  <si>
    <t>เครื่องล้างสายยางอัตโนมัติพร้อมอบแห้ง ขนาดความจุไม่น้อยกว่า 800 ลิตร</t>
  </si>
  <si>
    <t>CSSD-43</t>
  </si>
  <si>
    <t>เครื่องล้างสายยางอัตโนมัติ พร้อมอบแห้ง ขนาดความจุไม่น้อยกว่า 1,200 ลิตร</t>
  </si>
  <si>
    <t>Automatic hose washer and dryer The capacity is not less than 1,200 liters</t>
  </si>
  <si>
    <t>เครื่องล้างสายยางอัตโนมัติพร้อมอบแห้ง ขนาดความจุไม่น้อยกว่า 1,200 ลิตร</t>
  </si>
  <si>
    <t>CSSD-44</t>
  </si>
  <si>
    <t>เครื่องอบฆ่าเชื้ออัตโนมัติด้วยแก๊สเอทิลีนออกไซด์ 100 % แบบเจาะแก๊สอัตโนมัติขนาดความจุไม่น้อยกว่า 150 ลิตร</t>
  </si>
  <si>
    <t>100% Ethylene Oxide Gas Sterilizer, Automatic Gas Penetration Type, Capacity Not Less Than 150 Liters</t>
  </si>
  <si>
    <t>เครื่องอบฆ่าเชื้ออัตโนมัติชนิดอุณหภูมิต่ำด้วยแก๊สเอทธิลีนออกไซด์ 100 % แบบเจาะแก๊สอัตโนมัติขนาดความจุไม่น้อยกว่า 150 ลิตร</t>
  </si>
  <si>
    <t>CSSD-45</t>
  </si>
  <si>
    <t>เครื่องอบฆ่าเชื้ออัตโนมัติด้วยแก๊สเอทิลีนออกไซด์ 100 % แบบเจาะแก๊สอัตโนมัติขนาดความจุไม่น้อยกว่า 240 ลิตร</t>
  </si>
  <si>
    <t>100% Ethylene Oxide Gas Sterilizer, Automatic Gas Penetration Type, Capacity not less than 240 liters</t>
  </si>
  <si>
    <t>เครื่องอบฆ่าเชื้ออัตโนมัติชนิดอุณหภูมิต่ำด้วยแก๊สเอทธิลีนออกไซด์ 100 % แบบเจาะแก๊สอัตโนมัติขนาดความจุไม่น้อยกว่า 240 ลิตร</t>
  </si>
  <si>
    <t>CSSD-46</t>
  </si>
  <si>
    <t>เครื่องอบฆ่าเชื้ออัตโนมัติด้วยแก๊สเอทิลีนออกไซด์ 100 % แบบเจาะแก๊สอัตโนมัติขนาดความจุไม่น้อยกว่า 450 ลิตร</t>
  </si>
  <si>
    <t>100% Ethylene Oxide Gas Sterilizer, Automatic Gas Penetration Type, Capacity not less than 450 liters</t>
  </si>
  <si>
    <t>เครื่องอบฆ่าเชื้ออัตโนมัติชนิดอุณหภูมิต่ำด้วยแก๊สเอทธิลีนออกไซด์ 100 % แบบเจาะแก๊สอัตโนมัติขนาดความจุไม่น้อยกว่า 450 ลิตร</t>
  </si>
  <si>
    <t>CSSD-47</t>
  </si>
  <si>
    <t>เครื่องอบฆ่าเชื้ออัตโนมัติด้วยแก๊สเอทิลีนออกไซด์ 100 % แบบเจาะแก๊สอัตโนมัติขนาดความจุไม่น้อยกว่า 650 ลิตร</t>
  </si>
  <si>
    <t>100% Ethylene Oxide Gas Sterilizer, Automatic Gas Penetration Type, Capacity Not Less Than 650 Liters</t>
  </si>
  <si>
    <t>เครื่องอบฆ่าเชื้ออัตโนมัติชนิดอุณหภูมิต่ำด้วยแก๊สเอทธิลีนออกไซด์ 100 % แบบเจาะแก๊สอัตโนมัติขนาดความจุไม่น้อยกว่า 650 ลิตร</t>
  </si>
  <si>
    <t>CSSD-48</t>
  </si>
  <si>
    <t>เครื่องอบฆ่าเชื้ออัตโนมัติด้วยไฮโดรเจนเปอร์ออกไซด์ ขนาดความจุไม่น้อยกว่า 160 ลิตร</t>
  </si>
  <si>
    <t>Automatic Sterilizer with Hydrogen Peroxide The capacity is not less than 160 liters</t>
  </si>
  <si>
    <t>เครื่องอบฆ่าเชื้ออัตโนมัติชนิดอุณหภูมิต่ำด้วยไฮโดรเจนเปอร์ออกไซด์ ขนาดความจุไม่น้อยกว่า 160 ลิตร</t>
  </si>
  <si>
    <t>CSSD-49</t>
  </si>
  <si>
    <t>เครื่องอบฆ่าเชื้ออัตโนมัติด้วยไฮโดรเจนเปอร์ออกไซด์ ขนาดความจุไม่น้อยกว่า 240 ลิตร</t>
  </si>
  <si>
    <t>Automatic Sterilizer with Hydrogen Peroxide The capacity is not less than 240 liters</t>
  </si>
  <si>
    <t>เครื่องอบฆ่าเชื้ออัตโนมัติชนิดอุณหภูมิต่ำด้วยไฮโดรเจนเปอร์ออกไซด์ ขนาดความจุไม่น้อยกว่า 240 ลิตร</t>
  </si>
  <si>
    <t>CSSD-50</t>
  </si>
  <si>
    <t>เครื่องอ่านและจ่ายก๊าซไนตริกออกไซด์</t>
  </si>
  <si>
    <t>Nitric Oxide gas reader and dispenser</t>
  </si>
  <si>
    <t>CSSD-51</t>
  </si>
  <si>
    <t>ตู้อบเครื่องมือแพทย์ความจุไม่น้อยกว่า 570 ลิตร</t>
  </si>
  <si>
    <t>Medical device incubator with a capacity of not less than 570 liters</t>
  </si>
  <si>
    <t>CSSD-52</t>
  </si>
  <si>
    <t>เครื่องอบฆ่าเชื้อแบบรวดเร็วด้วยระบบไฮโดรเจนเพอร์ออกไซด์พลาสมา</t>
  </si>
  <si>
    <t>Plasma Sterilizer</t>
  </si>
  <si>
    <t>CSSD-53</t>
  </si>
  <si>
    <t>เครื่องอบฆ่าเชื้อด้วยแก๊สไฮโดรเจนเปอร์ออกไซด์พลาสมา (Hydrogen Peroxide Plasma Sterilizer) HO-160 ขนาด 160 ลิตร</t>
  </si>
  <si>
    <t>Hydrogen Peroxide Plasma Sterilizer szie 60 Litre</t>
  </si>
  <si>
    <t>ฉบับ ม.ค. 64</t>
  </si>
  <si>
    <t>เครื่องอบฆ่าเชื้อ แก๊สไฮโดรเจนเปอร์ออกไซด์ ขนาด 160 ลิตร</t>
  </si>
  <si>
    <t>นวัตกรรม_ครุภัณฑ์การแพทย์สนับสนุน</t>
  </si>
  <si>
    <t>INNO_Sup</t>
  </si>
  <si>
    <t>03020020</t>
  </si>
  <si>
    <t>CSSD-54</t>
  </si>
  <si>
    <t>เครื่องอบฆ่าเชื้อด้วยแก๊สไฮโดรเจนเปอร์ออกไซด์พลาสมา (Hydrogen Peroxide Plasma Sterilizer) HO-240 ขนาด 240 ลิตร</t>
  </si>
  <si>
    <t>Hydrogen Peroxide Plasma Sterilizer szie 240 Litre</t>
  </si>
  <si>
    <t>เครื่องอบฆ่าเชื้อ แก๊สไฮโดรเจนเปอร์ออกไซด์ ขนาด 240 ลิตร</t>
  </si>
  <si>
    <t>CSSD-55</t>
  </si>
  <si>
    <t>เครื่องนึ่งฆ่าเชื้อจุลินทรีย์ด้วยไอน้ำระบบอัตโนมัติขนาดความจุ 600 ลิตร (Steam Sterilizers) / A995P / ขนาด 600 ลิตร</t>
  </si>
  <si>
    <t>Steam Sterilizers, 600 L</t>
  </si>
  <si>
    <t>ฉบับ เม.ย. 63</t>
  </si>
  <si>
    <t>เครื่องนึ่งฆ่าเชื้อ ขนาด 600 ลิตร</t>
  </si>
  <si>
    <t>03020025</t>
  </si>
  <si>
    <t>CSSD-56</t>
  </si>
  <si>
    <t>เครื่องนึ่งฆ่าเชื้อจุลินทรีย์ด้วยไอน้ำระบบอัตโนมัติขนาดความจุ 900 ลิตร (Steam Sterilizers) / A999P / ขนาด 900 ลิตร</t>
  </si>
  <si>
    <t>Steam Sterilizers, 900 L</t>
  </si>
  <si>
    <t>เครื่องนึ่งฆ่าเชื้อ ขนาด 900 ลิตร</t>
  </si>
  <si>
    <t>CSSD-57</t>
  </si>
  <si>
    <t>เครื่องนึ่งฆ่าเชื้อจุลินทรีย์ด้วยไอน้ำระบบอัตโนมัติ (Steam Sterilizers) / A879 / ขนาด 60 ลิตร</t>
  </si>
  <si>
    <t>Steam Sterilizers, 60 L</t>
  </si>
  <si>
    <t>ฉบับ พ.ย. 64</t>
  </si>
  <si>
    <t>เครื่องนึ่งฆ่าเชื้อ ขนาด 60 ลิตร</t>
  </si>
  <si>
    <t>03020029</t>
  </si>
  <si>
    <t>CSSD-58</t>
  </si>
  <si>
    <t>เครื่องนึ่งฆ่าเชื้อจุลินทรีย์ด้วยไอน้ำระบบอัตโนมัติ (Steam Sterilizers) / A881 / ขนาด 100 ลิตร</t>
  </si>
  <si>
    <t>Steam Sterilizers, 100 L</t>
  </si>
  <si>
    <t>เครื่องนึ่งฆ่าเชื้อ ขนาด 100 ลิตร</t>
  </si>
  <si>
    <t>CSSD-59</t>
  </si>
  <si>
    <t>เครื่องนึ่งฆ่าเชื้อจุลินทรีย์ด้วยไอน้ำระบบอัตโนมัติ (Steam Sterilizers) / A882 / ขนาด 265 ลิตร</t>
  </si>
  <si>
    <t>Steam Sterilizers, 265 L</t>
  </si>
  <si>
    <t>เครื่องนึ่งฆ่าเชื้อ ขนาด 265 ลิตร</t>
  </si>
  <si>
    <t>CSSD-60</t>
  </si>
  <si>
    <t>เครื่องนึ่งฆ่าเชื้อจุลินทรีย์ด้วยไอน้ำระบบอัตโนมัติ (Steam Sterilizers) / A884 / ขนาด 360 ลิตร</t>
  </si>
  <si>
    <t>Steam Sterilizers, 360 L</t>
  </si>
  <si>
    <t>เครื่องนึ่งฆ่าเชื้อ ขนาด 360 ลิตร</t>
  </si>
  <si>
    <t>CSSD-61</t>
  </si>
  <si>
    <t>เครื่องนึ่งฆ่าเชื้อจุลินทรีย์ด้วยไอน้ำระบบอัตโนมัติ (Steam Sterilizers) / A870 / ขนาด 700 ลิตร</t>
  </si>
  <si>
    <t>Steam Sterilizers, 700 L</t>
  </si>
  <si>
    <t>เครื่องนึ่งฆ่าเชื้อ ขนาด 700 ลิตร</t>
  </si>
  <si>
    <t>CSSD-62</t>
  </si>
  <si>
    <t>เครื่องกรองอนุภาคในอากาศและกำจัดไวรัสชนิดเคลื่อนย้ายได้</t>
  </si>
  <si>
    <t>Mobile Air Sterilization Station</t>
  </si>
  <si>
    <t>CSSD-63</t>
  </si>
  <si>
    <t>เครื่องบำบัดขยะติดเชื้อด้วยการบดย่อยและฆ่าเชื้อด้วยไอน้ำแบบอัตโนมัติ ขนาดความจุไม่น้อยกว่า  350 ลิตร</t>
  </si>
  <si>
    <t>Medical waste autoclave with shredder 350 liters</t>
  </si>
  <si>
    <t>CSSD-64</t>
  </si>
  <si>
    <t>เครื่องบำบัดขยะติดเชื้อด้วยการบดย่อยและฆ่าเชื้อด้วยไอน้ำแบบอัตโนมัติ ขนาดความจุไม่น้อยกว่า  700 ลิตร</t>
  </si>
  <si>
    <t>Medical waste autoclave with shredder 700 liters</t>
  </si>
  <si>
    <t>CSSD-65</t>
  </si>
  <si>
    <t>เครื่องบำบัดขยะติดเชื้อด้วยการบดย่อยและฆ่าเชื้อด้วยไอน้ำแบบอัตโนมัติ ขนาดความจุไม่น้อยกว่า  1,000 ลิตร</t>
  </si>
  <si>
    <t>Medical waste autoclave with shredder 1,000 liters</t>
  </si>
  <si>
    <t>CSSD-66</t>
  </si>
  <si>
    <t>เครื่องบำบัดขยะติดเชื้อด้วยการบดย่อยและฆ่าเชื้อด้วยไอน้ำแบบอัตโนมัติ ขนาดความจุไม่น้อยกว่า  2,000 ลิตร</t>
  </si>
  <si>
    <t>Medical waste autoclave with shredder 2,000 liters</t>
  </si>
  <si>
    <t>จี้ห้ามเลือดและตัดเนื้อเยื่อ</t>
  </si>
  <si>
    <t>CE</t>
  </si>
  <si>
    <t>Cauterization equipment</t>
  </si>
  <si>
    <t>CE-1</t>
  </si>
  <si>
    <t>ชุดเครื่องจี้ชนิดสองขั้ว</t>
  </si>
  <si>
    <t>Bipolar Coagulator Set</t>
  </si>
  <si>
    <t>CE-2</t>
  </si>
  <si>
    <t>เครื่องจี้ตัดและห้ามเลือดในระบบทางเดินอาหารด้วยไฟฟ้า และก๊าซอาร์กอน</t>
  </si>
  <si>
    <t>Electrosurgical Unit with Argon Plasma System</t>
  </si>
  <si>
    <t>เครื่องจี้ตัดและห้ามเลือดในระบบทางเดินอาหารด้วยไฟฟ้า และก๊าซอากอน</t>
  </si>
  <si>
    <t>CE-3</t>
  </si>
  <si>
    <t>เครื่องจี้ตัดและห้ามเลือดในระบบทางเดินอาหารด้วยไฟฟ้า และก๊าซอาร์กอนชนิดควบคุมความลึก</t>
  </si>
  <si>
    <t>Electrosurgical Unit with Argon Plasma System (Automatic System)</t>
  </si>
  <si>
    <t>เครื่องจี้ตัดและห้ามเลือดในระบบทางเดินอาหารด้วยไฟฟ้า และก๊าซอากอน ชนิดควบคุมความลึก</t>
  </si>
  <si>
    <t>CE-4</t>
  </si>
  <si>
    <t>เครื่องตัดผิวหนังด้วยไฟฟ้า หรือแรงดันลม</t>
  </si>
  <si>
    <t>Electrical Dermatome or Air Dermatome</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</si>
  <si>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</si>
  <si>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</si>
  <si>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CE-5</t>
  </si>
  <si>
    <t>เครื่องมือตัดเนื้อตายโดยใช้แรงขับเคลื่อนของน้ำ</t>
  </si>
  <si>
    <t>Hydrosurgery System</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</si>
  <si>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</si>
  <si>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CE-6</t>
  </si>
  <si>
    <t>เครื่องจี้ทำลายเนื้อเยื่อปากมดลูกด้วยความร้อน</t>
  </si>
  <si>
    <t>Thermo- coagulation for cervical lesion</t>
  </si>
  <si>
    <t>CE-7</t>
  </si>
  <si>
    <t>เครื่องจี้ตัดปากมดลูกด้วยไฟฟ้า</t>
  </si>
  <si>
    <t>Electric cervical cutting machine</t>
  </si>
  <si>
    <t>CE-8</t>
  </si>
  <si>
    <t>เครื่องตัดปากมดลูก และเครื่องจี้เย็น</t>
  </si>
  <si>
    <t>Cervical cutter and cool pendant</t>
  </si>
  <si>
    <t>CE-9</t>
  </si>
  <si>
    <t>เครื่องจี้ตัดปากมดลูกด้วยคลื่นวิทยุความถี่สูงระบบสองความถี่ พร้อมเครื่องดูดควัน</t>
  </si>
  <si>
    <t>High-frequency radiofrequency cervical slitting machine Dual-frequency system with hood</t>
  </si>
  <si>
    <t>CE-10</t>
  </si>
  <si>
    <t>เครื่องจี้และตัดเนื้อเยื่อด้วยคลื่นวิทยุความถี่สูง พร้อมเครื่องดูดควัน</t>
  </si>
  <si>
    <t>High Frequency Radiofrequency Tissue Slitting and Cutting Machine with Hood</t>
  </si>
  <si>
    <t>CE-11</t>
  </si>
  <si>
    <t>เครื่องจี้ห้ามเลือดและตัดเนื้อเยื่อด้วยไฟฟ้าขนาดไม่น้อยกว่า 120 วัตต์</t>
  </si>
  <si>
    <t>Electrosurgical Power 120 watts</t>
  </si>
  <si>
    <t>CE-12</t>
  </si>
  <si>
    <t>เครื่องจี้ห้ามเลือดและตัดเนื้อเยื่อด้วยไฟฟ้าขนาดไม่น้อยกว่า 200 วัตต์</t>
  </si>
  <si>
    <t>Electrosurgical Power 200 watts</t>
  </si>
  <si>
    <t>CE-13</t>
  </si>
  <si>
    <t>เครื่องจี้ห้ามเลือดและตัดเนื้อเยื่อด้วยไฟฟ้าขนาดไม่น้อยกว่า 300 วัตต์</t>
  </si>
  <si>
    <t>Electrosurgical Power 300 watts</t>
  </si>
  <si>
    <t>CE-14</t>
  </si>
  <si>
    <t>เครื่องจี้ห้ามเลือดและตัดเนื้อเยื่อด้วยไฟฟ้าชนิดปรับพลังงานอัตโนมัติ</t>
  </si>
  <si>
    <t>Electrosurgical Power Automatic Adjustment</t>
  </si>
  <si>
    <t>เครื่องจี้ห้ามเลือดและตัดเนื้อเยื่อด้วยไฟฟ้า ชนิดปรับพลังงานอัตโนมัติ</t>
  </si>
  <si>
    <t>CE-15</t>
  </si>
  <si>
    <t>เครื่องจี้ห้ามเลือด เลาะเนื้อเยื่อ และเชื่อมปิดหลอดเลือดด้วยระบบไฟฟ้า</t>
  </si>
  <si>
    <t>hemostasis tissue and connect the blood vessels with an electrical system</t>
  </si>
  <si>
    <t>CE-16</t>
  </si>
  <si>
    <t>เครื่องจี้ห้ามเลือด เลาะเนื้อเยื่อ และเชื่อมปิดหลอดเลือดด้วยคลื่นวิทยุความถี่สูง</t>
  </si>
  <si>
    <t>hemostasis tissue and connect the blood vessels with high-frequency radio waves</t>
  </si>
  <si>
    <t>ช่วยหายใจ</t>
  </si>
  <si>
    <t>RS</t>
  </si>
  <si>
    <t>respiration</t>
  </si>
  <si>
    <t>RS-1</t>
  </si>
  <si>
    <t>เครื่องช่วยหายใจชนิดควบคุมด้วยปริมาตรสำหรับทารกแรกเกิด</t>
  </si>
  <si>
    <t>Infant Ventilator</t>
  </si>
  <si>
    <t>RS-2</t>
  </si>
  <si>
    <t>เครื่องช่วยหายใจสำหรับทารกแรกเกิดชนิดความถี่สูง</t>
  </si>
  <si>
    <t>High Frequency Oscillatory Ventilator</t>
  </si>
  <si>
    <t>RS-3</t>
  </si>
  <si>
    <t>เครื่องช่วยหายใจชนิดควบคุมด้วยปริมาตรและความดัน ขนาดเล็ก</t>
  </si>
  <si>
    <t>Small Pressure and Volume Control Ventilator</t>
  </si>
  <si>
    <t>ต้องมีทีมพยาบาลที่ผ่านการอบรมการดูแลผป.ใส่เครื่องช่วยหายใจ</t>
  </si>
  <si>
    <t>RS-4</t>
  </si>
  <si>
    <t>เครื่องช่วยหายใจชนิดควบคุมด้วยปริมาตรและความดัน ขนาดกลาง</t>
  </si>
  <si>
    <t>Medium Pressure and Volume Control Ventilator</t>
  </si>
  <si>
    <t>ต้องมีหอผู้ป่วยไอซียู</t>
  </si>
  <si>
    <t>RS-5</t>
  </si>
  <si>
    <t>เครื่องช่วยหายใจชนิดควบคุมด้วยปริมาตรและความดัน ขนาดใหญ่</t>
  </si>
  <si>
    <t>Large Pressure and Volume Control Ventilator</t>
  </si>
  <si>
    <t>RS-6</t>
  </si>
  <si>
    <t>เครื่องช่วยหายใจชนิดควบคุมด้วยปริมาตรและความดันเคลื่อนย้ายได้</t>
  </si>
  <si>
    <t>Portable Pressure and Volume Control Ventilator</t>
  </si>
  <si>
    <t>RS-7</t>
  </si>
  <si>
    <t>เครื่องให้ออกซิเจนด้วยอัตราการไหลสูง</t>
  </si>
  <si>
    <t>High Flow Oxygen Therapy</t>
  </si>
  <si>
    <t>RS-8</t>
  </si>
  <si>
    <t>เครื่องช่วยหายใจสำหรับใช้ในรถพยาบาล</t>
  </si>
  <si>
    <t>Mobile Ventilator for Ambulance</t>
  </si>
  <si>
    <t>RS-9</t>
  </si>
  <si>
    <t>เครื่องช่วยหายใจสำหรับทารกแรกเกิดชนิดความถี่สูงแบบซับซ้อน</t>
  </si>
  <si>
    <t>Complex High Frequency Oscillatory Ventilator</t>
  </si>
  <si>
    <t>RS-10</t>
  </si>
  <si>
    <t>เครื่องผลิตออกซิเจนขนาด 5 ลิตร</t>
  </si>
  <si>
    <t>5 liter oxygen concentrator</t>
  </si>
  <si>
    <t>RS-11</t>
  </si>
  <si>
    <t>เครื่องผลิตออกซิเจนขนาด 10 ลิตร</t>
  </si>
  <si>
    <t>10 liter oxygen concentrator</t>
  </si>
  <si>
    <t>RS-12</t>
  </si>
  <si>
    <t>เครื่องช่วยหายใจแรงดันเสริม</t>
  </si>
  <si>
    <t>Pressure Support Ventilator</t>
  </si>
  <si>
    <t>ชันสูตร</t>
  </si>
  <si>
    <t>LAB</t>
  </si>
  <si>
    <t>Laboratory</t>
  </si>
  <si>
    <t>LAB-1</t>
  </si>
  <si>
    <t>เครื่องหมุนเหวี่ยงเพื่อตรวจปริมาตรเม็ดเลือดแดงอัดแน่น</t>
  </si>
  <si>
    <t>Hematocrit Centrifuge</t>
  </si>
  <si>
    <t>เครื่องหมุนเหวี่ยงเพื่อตรวจปริมาตรเม็ดเลือดแดงอัดแน่น (Hematocrit centrifuge) สำหรับปฐมภูมิหรือศูนย์สุขภาพชุมชน</t>
  </si>
  <si>
    <t>LAB-2</t>
  </si>
  <si>
    <t>เครื่องตัดชิ้นเนื้อในงานพยาธิวิทยา</t>
  </si>
  <si>
    <t>Biopsy in pathology</t>
  </si>
  <si>
    <t>LAB-9</t>
  </si>
  <si>
    <t>กล้องจุลทรรศน์ ชนิดตาเดียว</t>
  </si>
  <si>
    <t>Monocular microscope</t>
  </si>
  <si>
    <t>กล้อง</t>
  </si>
  <si>
    <t>ครุภัณฑ์วิทยาศาสตร์</t>
  </si>
  <si>
    <t>LAB-10</t>
  </si>
  <si>
    <t>กล้องจุลทรรศน์ ชนิด 2 ตา</t>
  </si>
  <si>
    <t>Binocular Microscope</t>
  </si>
  <si>
    <t>LAB-11</t>
  </si>
  <si>
    <t>กล้องจุลทรรศน์ ชนิด 3 ตา พร้อมชุดถ่ายภาพระบบดิจิตอล</t>
  </si>
  <si>
    <t>Triocular microscope with digital imaging</t>
  </si>
  <si>
    <t>LAB-12</t>
  </si>
  <si>
    <t>เครื่องวัดความเป็นกรด - ด่าง แบบตั้งโต๊ะ</t>
  </si>
  <si>
    <t>LAB-3</t>
  </si>
  <si>
    <t>เครื่องเตรียมชิ้นเนื้ออัตโนมัติ</t>
  </si>
  <si>
    <t>Enclosed tissure processor</t>
  </si>
  <si>
    <t>LAB-4</t>
  </si>
  <si>
    <t>เครื่องเพิ่มปริมาณสารพันธุกรรม</t>
  </si>
  <si>
    <t>PCR machine</t>
  </si>
  <si>
    <t>LAB-5</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</si>
  <si>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</si>
  <si>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Real -Time PCR System (Operation Software and Automated Extraction)</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</si>
  <si>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</si>
  <si>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LAB-6</t>
  </si>
  <si>
    <t>ตู้บ่มเชื้อควบคุมอุณหภูมิ ไม่น้อยกว่า 100 ลิตร</t>
  </si>
  <si>
    <t>Incubator</t>
  </si>
  <si>
    <t>LAB-7</t>
  </si>
  <si>
    <t>ตู้บ่มเชื้อควบคุมอุณหภูมิ ไม่น้อยกว่า 200 ลิตร</t>
  </si>
  <si>
    <t>LAB-8</t>
  </si>
  <si>
    <t>กล้องจุลทรรศน์ชนิด 2 ตา</t>
  </si>
  <si>
    <t>ตรวจทารกในครรภ์</t>
  </si>
  <si>
    <t>FT</t>
  </si>
  <si>
    <t>Fetus</t>
  </si>
  <si>
    <t>FT-1</t>
  </si>
  <si>
    <t>เครื่องตรวจสมรรถภาพทารกในครรภ์</t>
  </si>
  <si>
    <t>Fetal Monitor</t>
  </si>
  <si>
    <t>FT-2</t>
  </si>
  <si>
    <t>เครื่องตรวจสมรรถภาพทารกในครรภ์สำหรับตรวจเด็กแฝด</t>
  </si>
  <si>
    <t>Twins Fetal Monitor</t>
  </si>
  <si>
    <t>FT-3</t>
  </si>
  <si>
    <t>เครื่องตรวจสมรรถภาพทารกในครรภ์ภาวะวิกฤตรวมศูนย์ 8 เตียง</t>
  </si>
  <si>
    <t>Central Monitor for Fetal Monitoring</t>
  </si>
  <si>
    <t>FT-4</t>
  </si>
  <si>
    <t>เครื่องฟังเสียงหัวใจทารกในครรภ์</t>
  </si>
  <si>
    <t>Doptone</t>
  </si>
  <si>
    <t>FT-5</t>
  </si>
  <si>
    <t>เครื่องฟังเสียงหัวใจเด็กในครรภ์สำหรับศูนย์สุขภาพชุมชน</t>
  </si>
  <si>
    <t>Fetal Heart Stethoscope for Community Health Center</t>
  </si>
  <si>
    <t>ตรวจรักษาหัวใจและปอด</t>
  </si>
  <si>
    <t>HL</t>
  </si>
  <si>
    <t>Heart Lung</t>
  </si>
  <si>
    <t>HL-1</t>
  </si>
  <si>
    <t>เครื่องกระตุ้นไฟฟ้าหัวใจชนิดชั่วคราวแบบกระตุ้นหัวใจสองห้องต่อเนื่องกัน</t>
  </si>
  <si>
    <t>Dual Temporary Pacemaker</t>
  </si>
  <si>
    <t>เครื่องกระตุ้นไฟฟ้าหัวใจชนิดชั่วคราว แบบกระตุ้นหัวใจสองห้องต่อเนื่องกัน</t>
  </si>
  <si>
    <t>HL-2</t>
  </si>
  <si>
    <t>เครื่องกระตุ้นไฟฟ้าหัวใจชนิดชั่วคราวแบบกระตุ้นหัวใจห้องเดียว</t>
  </si>
  <si>
    <t>Temporary Pacemaker</t>
  </si>
  <si>
    <t>เครื่องกระตุ้นไฟฟ้าหัวใจชนิดชั่วคราว แบบกระตุ้นหัวใจห้องเดียว</t>
  </si>
  <si>
    <t>HL-3</t>
  </si>
  <si>
    <t>เครื่องกำจัดลิ่มเลือดภายในหลอดเลือดแดงชนิดใช้แรงดันสูง</t>
  </si>
  <si>
    <t>Blood clot removal machine high pressure type</t>
  </si>
  <si>
    <t>เครื่องกำจัดลิ่มเลือดภายในหลอดเลือดแดง ชนิดใช้แรงดันสูง</t>
  </si>
  <si>
    <t>HL-4</t>
  </si>
  <si>
    <t>เครื่องควบคุมความร้อนเย็นของเลือดใช้กับเครื่องหัวใจและปอดเทียมระบบอัตโนมัติ</t>
  </si>
  <si>
    <t>The cold-blood heating regulator is used with an automated artificial heart and lung machine</t>
  </si>
  <si>
    <t>HL-5</t>
  </si>
  <si>
    <t>เครื่องตรวจสมรรภาพการทำงานของหัวใจขณะออกกำลังกาย พร้อมลู่วิ่ง</t>
  </si>
  <si>
    <t>Exercise Stress Test : EST</t>
  </si>
  <si>
    <t>เครื่องตรวจสมรรภาพการทำงานของหัวใจขณะออกกำลังกายพร้อมลู่วิ่ง</t>
  </si>
  <si>
    <t>HL-6</t>
  </si>
  <si>
    <t>เครื่องตรวจสรีรวิทยาไฟฟ้าหัวใจชนิดสร้างภาพ 3 มิติ</t>
  </si>
  <si>
    <t>Cardiac Electrophysiology with 3-D Images</t>
  </si>
  <si>
    <t>เครื่องตรวจสรีระวิทยาไฟฟ้าหัวใจชนิดสร้างภาพ 3 มิติ</t>
  </si>
  <si>
    <t>HL-7</t>
  </si>
  <si>
    <t>เครื่องตรวจหัวใจด้วยคลื่นเสียงความถี่สูงชนิด 4 มิติ</t>
  </si>
  <si>
    <t>4-D Echocardiography</t>
  </si>
  <si>
    <t>เครื่องตรวจหัวใจด้วยคลื่นเสียงความถี่สูง ชนิด 4 มิติ</t>
  </si>
  <si>
    <t>HL-8</t>
  </si>
  <si>
    <t>เครื่องตรวจหัวใจด้วยคลื่นเสียงความถี่สูงชนิดผ่านหลอดอาหาร</t>
  </si>
  <si>
    <t>Echocardiography with TEE</t>
  </si>
  <si>
    <t>เครื่องตรวจหัวใจด้วยคลื่นเสียงความถี่สูง ชนิดผ่านหลอดอาหาร</t>
  </si>
  <si>
    <t>HL-9</t>
  </si>
  <si>
    <t>เครื่องตรวจหัวใจด้วยคลื่นเสียงความถี่สูงชนิดความคมชัดสูงแบบเคลื่อนที่</t>
  </si>
  <si>
    <t>Portable Echocardiography</t>
  </si>
  <si>
    <t>เครื่องตรวจหัวใจด้วยคลื่นเสียงความถี่สูงชนิดความคมชัดสูง แบบเคลื่อนที่</t>
  </si>
  <si>
    <t>HL-10</t>
  </si>
  <si>
    <t>เครื่องตรวจหัวใจด้วยคลื่นเสียงความถี่สูงชนิดความคมชัดสูงไม่น้อยกว่า 2 หัวตรวจ</t>
  </si>
  <si>
    <t>Echocardiography</t>
  </si>
  <si>
    <t>HL-11</t>
  </si>
  <si>
    <t>เครื่องวัดอัตราการไหลและความเร็วของเลือดในเส้นเลือด</t>
  </si>
  <si>
    <t>Blood Flow Velocity Machine</t>
  </si>
  <si>
    <t>HL-12</t>
  </si>
  <si>
    <t>เครื่องสวนหัวใจระนาบเดี่ยว</t>
  </si>
  <si>
    <t>Single Plane Cath Lab</t>
  </si>
  <si>
    <t>HL-13</t>
  </si>
  <si>
    <t>เครื่องสวนหัวใจระนาบเดี่ยว พร้อมเครื่องอัลตราซาวด์หลอดเลือดหัวใจ</t>
  </si>
  <si>
    <t>Single Plane Cath Lab with Intravascular Ultrasound</t>
  </si>
  <si>
    <t>HL-14</t>
  </si>
  <si>
    <t>เครื่องสวนหัวใจสองระนาบ</t>
  </si>
  <si>
    <t>Biplane Cath Lab</t>
  </si>
  <si>
    <t>HL-15</t>
  </si>
  <si>
    <t>เครื่องหัวใจและปอดเทียม</t>
  </si>
  <si>
    <t>Heart Lung Machine</t>
  </si>
  <si>
    <t>HL-16</t>
  </si>
  <si>
    <t>เครื่องหัวใจและปอดเทียมแบบปรับหัวจ่ายได้</t>
  </si>
  <si>
    <t>Heart Lung Machine with adjustable</t>
  </si>
  <si>
    <t>HL-17</t>
  </si>
  <si>
    <t>เครื่องพยุงการทำงานของหัวใจและหลอดเลือด</t>
  </si>
  <si>
    <t>intra Aortic balloon pumb (IABP)</t>
  </si>
  <si>
    <t>HL-18</t>
  </si>
  <si>
    <t>เครื่องตรวจสมรรถภาพปอดด้วยเครื่องคอมพิวเตอร์</t>
  </si>
  <si>
    <t>Spirometer</t>
  </si>
  <si>
    <t>HL-19</t>
  </si>
  <si>
    <t>เครื่องตรวจสมรรถภาพปอดด้วยเครื่องคอมพิวเตอร์ระดับสูง</t>
  </si>
  <si>
    <t>Lung Function Test</t>
  </si>
  <si>
    <t>HL-20</t>
  </si>
  <si>
    <t>เครื่องพยุงการทำงานของหัวใจและปอด</t>
  </si>
  <si>
    <t>Extracorporeal Membrane Oxygenation(ECMO)</t>
  </si>
  <si>
    <t>HL-21</t>
  </si>
  <si>
    <t>เครื่องพยุงการทำงานของหัวใจและปอดชนิดเคลื่อนย้ายได้</t>
  </si>
  <si>
    <t>Mobile Extracorporeal Membrane Oxygenation(ECMO)</t>
  </si>
  <si>
    <t>HL-22</t>
  </si>
  <si>
    <t>เครื่องตรวจสวนหลอดเลือดหัวใจด้วยคลื่นเสียงความถี่สูง</t>
  </si>
  <si>
    <t>intravascular ultrasound (IVUS)</t>
  </si>
  <si>
    <t>HL-23</t>
  </si>
  <si>
    <t>เครื่องตรวจสวนหลอดเลือดหัวใจด้วยคลื่นแสง</t>
  </si>
  <si>
    <t>intravascular optical coherence tomography (IOCT)</t>
  </si>
  <si>
    <t>ตรวจวินิจฉัยและรักษาสมอง</t>
  </si>
  <si>
    <t>NE</t>
  </si>
  <si>
    <t>Neuro equipment</t>
  </si>
  <si>
    <t>NE-1</t>
  </si>
  <si>
    <t>เครื่องควบคุมอุณหภูมิร่างกายผู้ป่วย</t>
  </si>
  <si>
    <t>Hypo-Hyperthermia Control System</t>
  </si>
  <si>
    <t>เครื่องควบคุมอุณหภูมิกายผู้ป่วย ใช้กรณีต้องการปรับให้อุณหภูมิกายผู้ป่วยสูงขึ้น หรือต่ำลง</t>
  </si>
  <si>
    <t>NE-2</t>
  </si>
  <si>
    <t>เครื่องรักษาโดยการทำให้ชักด้วยไฟฟ้า</t>
  </si>
  <si>
    <t>Electroconvulsive Therapy: ECT</t>
  </si>
  <si>
    <t>ใช้ใน โรงพยาบาลที่มีจิตแพทย์ ระดับ A,S,M1                หรือ โรงพยาบาลที่มีจิตแพทย์</t>
  </si>
  <si>
    <t>NE-3</t>
  </si>
  <si>
    <t>เครื่องรักษาโดยการทำให้ชักด้วยไฟฟ้า พร้อมระบบติดตาม</t>
  </si>
  <si>
    <t xml:space="preserve">Electroconvulsive Therapy: ECT with Monitor </t>
  </si>
  <si>
    <t>เครื่องรักษาโดยการทำให้ชักด้วยไฟฟ้าพร้อมระบบติดตาม</t>
  </si>
  <si>
    <t>NE-4</t>
  </si>
  <si>
    <t>เครื่องรักษาด้วยความเย็น พร้อมเครื่องติดตามการทำงานของคลื่นสมอง</t>
  </si>
  <si>
    <t>Hypo-Hyperthermia System Unit (Cooling System with EEG Monitoring)</t>
  </si>
  <si>
    <t>NE-5</t>
  </si>
  <si>
    <t>เครื่องวัดและติดตามความดันในกะโหลกศีรษะ</t>
  </si>
  <si>
    <t>Intracranial Pressure Monitor</t>
  </si>
  <si>
    <t>NE-6</t>
  </si>
  <si>
    <t>เครื่องตรวจวัดคลื่นไฟฟ้าสมอง</t>
  </si>
  <si>
    <t>Electroencephalogram</t>
  </si>
  <si>
    <t>เครื่องตรวจวัดคลื่นไฟฟ้าสมอง (EEG)</t>
  </si>
  <si>
    <t>ติดตามการทำงานของหัวใจและสัญญาณชีพ</t>
  </si>
  <si>
    <t>ME</t>
  </si>
  <si>
    <t>Monitor equipment</t>
  </si>
  <si>
    <t>ME-1</t>
  </si>
  <si>
    <t>เครื่องฟังเสียงหลอดเลือดด้วยคลื่นเสียงความถี่สูงชนิดพกพา</t>
  </si>
  <si>
    <t>Handheld Ultrasound Doppler</t>
  </si>
  <si>
    <t>เครื่องฟังเสียงหลอดเลือดด้วยคลื่นความถี่สูง ชนิดพกพา</t>
  </si>
  <si>
    <t>ME-2</t>
  </si>
  <si>
    <t>เครื่องติดตามสัญญาณชีพทารกในครรภ์และวัดการหดรัดตัวของมดลูกแบบรวมศูนย์ ไม่น้อยกว่า 4 เตียง</t>
  </si>
  <si>
    <t>Centralized Fetal Vital Monitor and Contraction Monitor for no less than 4 beds</t>
  </si>
  <si>
    <t>เครื่องติดตามเสียงหัวใจเด็กในครรภ์และวัดการหดรัดตัวของมดลูกแบบรวมศูนย์ ไม่น้อยกว่า 4 เตียง</t>
  </si>
  <si>
    <t>ME-3</t>
  </si>
  <si>
    <t>เครื่องช่วยนวดหัวใจและฟื้นคืนชีพผู้ป่วยอัตโนมัติ</t>
  </si>
  <si>
    <t>Auto pulse</t>
  </si>
  <si>
    <t>เครื่องช่วยกระบวนการปั๊มและฟื้นคืนชีพผู้ป่วย</t>
  </si>
  <si>
    <t>ME-4</t>
  </si>
  <si>
    <t>เครื่องติดตามวัดปริมาณเลือดออกจากหัวใจต่อเนื่องชนิด Non-Invasive</t>
  </si>
  <si>
    <t>Non-Invasive Continuous Cardiac Output Monitor</t>
  </si>
  <si>
    <t>เครื่องติดตามวัดปริมาณเลือดออกจากหัวใจต่อเนื่อง ชนิด Non-Invasive</t>
  </si>
  <si>
    <t>ME-5</t>
  </si>
  <si>
    <t>เครื่องตรวจคลื่นไฟฟ้าหัวใจ พร้อมระบบวิเคราะห์ผล บันทึกกระดาษความร้อนขนาดเอ 4</t>
  </si>
  <si>
    <t xml:space="preserve">Electrocardiography </t>
  </si>
  <si>
    <t>เครื่องตรวจคลื่นไฟฟ้าหัวใจพร้อมระบบประมวลผลขนาดกระดาษบันทึกแบบกระดาษความร้อนขนาดไม่น้อยกว่าเอ 4</t>
  </si>
  <si>
    <t>ME-6</t>
  </si>
  <si>
    <t>เครื่องตรวจคลื่นไฟฟ้าหัวใจ พร้อมระบบวิเคราะห์ผล และจัดเก็บภาพในระบบเครือข่าย</t>
  </si>
  <si>
    <t xml:space="preserve">Electrocardiography with DiCOM </t>
  </si>
  <si>
    <t>เครื่องตรวจคลื่นไฟฟ้าหัวใจพร้อมระบบประมวลผลชนิดสามารถจัดเก็บภาพในระบบเครือข่าย</t>
  </si>
  <si>
    <t>ME-7</t>
  </si>
  <si>
    <t>เครื่องตรวจติดตามการทำงานของหัวใจชนิดต่อเนื่องไม่น้อยกว่า 24 ชั่วโมง พร้อมระบบประมวลผล ไม่น้อยกว่า 4 เครื่อง</t>
  </si>
  <si>
    <t>Holter Monitoring</t>
  </si>
  <si>
    <t>เครื่องตรวจติดตามการทำงานของหัวใจชนิดต่อเนื่องไม่น้อยกว่า 24 ชั่วโมงพร้อมระบบประมวลผล ไม่น้อยกว่า 4 ลูก</t>
  </si>
  <si>
    <t>ME-8</t>
  </si>
  <si>
    <t>เครื่องตรวจและจี้รักษาภาวะหัวใจเต้นผิดจังหวะ</t>
  </si>
  <si>
    <t>Electrophysiology Study and RS Generator</t>
  </si>
  <si>
    <t>ME-9</t>
  </si>
  <si>
    <t>เครื่องตรวจวัดสมรรถนะหลอดเลือดแดงส่วนปลาย</t>
  </si>
  <si>
    <t xml:space="preserve"> ABI</t>
  </si>
  <si>
    <t>ME-10</t>
  </si>
  <si>
    <t>เครื่องตรวจหัวใจด้วยคลื่นเสียงสะท้อนความถี่สูงในเด็ก</t>
  </si>
  <si>
    <t>Pediatric Echocardiogram</t>
  </si>
  <si>
    <t>ME-11</t>
  </si>
  <si>
    <t>เครื่องติดตามการทำงานของหัวใจไร้สายแบบรวมศูนย์ไม่น้อยกว่า 8 ยูนิต</t>
  </si>
  <si>
    <t>Central Monitor + Telemetry 8 Units</t>
  </si>
  <si>
    <t>เครื่องติดตามการทำงานของหัวใจไร้สาย แบบรวมศูนย์ 8 ยูนิต</t>
  </si>
  <si>
    <t>ME-12</t>
  </si>
  <si>
    <t>เครื่องติดตามการทำงานของหัวใจและสัญญาณชีพ 4 พารามิเตอร์ ระบบรวมศูนย์ไม่น้อยกว่า 4 เตียง</t>
  </si>
  <si>
    <t xml:space="preserve">Central+4 Parameter Monitor ECG,BP,SpO2 IBP,PCO2 4 Beds </t>
  </si>
  <si>
    <t>ME-13</t>
  </si>
  <si>
    <t>เครื่องติดตามการทำงานของหัวใจและสัญญาณชีพ 4 พารามิเตอร์ ระบบรวมศูนย์ไม่น้อยกว่า 8 เตียง</t>
  </si>
  <si>
    <t xml:space="preserve">Central+4 Parameter Monitor ECG,BP,SpO2 IBP,PCO2 8 Beds </t>
  </si>
  <si>
    <t>ME-14</t>
  </si>
  <si>
    <t>เครื่องติดตามการทำงานของหัวใจและสัญญาณชีพ 6 พารามิเตอร์ ระบบรวมศูนย์ไม่น้อยกว่า 4 เตียง</t>
  </si>
  <si>
    <t xml:space="preserve">Central+6 Parameter Monitor ECG,BP,SpO2 IBP,PCO2 4 Beds </t>
  </si>
  <si>
    <t>ME-15</t>
  </si>
  <si>
    <t>เครื่องติดตามการทำงานของหัวใจและสัญญาณชีพ 6 พารามิเตอร์ ระบบรวมศูนย์ไม่น้อยกว่า 8 เตียง</t>
  </si>
  <si>
    <t xml:space="preserve">Central+6 Parameter Monitor ECG,BP,SpO2 IBP,PCO2 Temp 8 Beds </t>
  </si>
  <si>
    <t>ME-16</t>
  </si>
  <si>
    <t>เครื่องติดตามการทำงานของหัวใจและสัญญาณชีพอัตโนมัติ ขนาดกลาง</t>
  </si>
  <si>
    <t>Medium Bedside Monitor</t>
  </si>
  <si>
    <t>เครื่องติดตามการทำงานของหัวใจและสัญญาณชีพอัตโนมัติ ขนาดกลาง เชื่อมต่อระบบ Central monitor</t>
  </si>
  <si>
    <t>ME-17</t>
  </si>
  <si>
    <t>เครื่องติดตามการทำงานของหัวใจและสัญญาณชีพอัตโนมัติ ขนาดเล็ก</t>
  </si>
  <si>
    <t>Small Bedside Monitor</t>
  </si>
  <si>
    <t>ME-18</t>
  </si>
  <si>
    <t>เครื่องติดตามการทำงานของหัวใจและสัญญาณชีพอัตโนมัติ ขนาดใหญ่</t>
  </si>
  <si>
    <t>Large Bedside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</si>
  <si>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</si>
  <si>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ME-19</t>
  </si>
  <si>
    <t>เครื่องติดตามสัญญาณชีพ พร้อมเครื่องกระตุกหัวใจในรถพยาบาลเพื่อเชื่อมต่อระบบศูนย์กลางการรักษาทางไกล</t>
  </si>
  <si>
    <t>Defibrillator with Monitoring for Telemedicine</t>
  </si>
  <si>
    <t>เครื่องติดตามสัญญาณชีพพร้อมเครื่องกระตุกหัวใจในรถพยาบาลเพื่อเชื่อมต่อระบบศูนย์กลางการรักษาทางไกล</t>
  </si>
  <si>
    <t>ME-20</t>
  </si>
  <si>
    <t>เครื่องวัดออกซิเจนในเลือดอัตโนมัติชนิดพกพา</t>
  </si>
  <si>
    <t>Pulse Oximeter</t>
  </si>
  <si>
    <t>ME-21</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</si>
  <si>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</si>
  <si>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Central Station for Defibrillator with Monitoring for Telemedicine</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</si>
  <si>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</si>
  <si>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ME-22</t>
  </si>
  <si>
    <t>เครื่องวัดความดันแบบปรอทตั้งโต๊ะ</t>
  </si>
  <si>
    <t>Desktop Mercury Sphygmonometer</t>
  </si>
  <si>
    <t>ME-23</t>
  </si>
  <si>
    <t>เครื่องวัดความดันโลหิตชนิดอัตโนมัติ พร้อมวัดความอิ่มตัวของออกซิเจนในเลือด</t>
  </si>
  <si>
    <t>Automatic Blood Pressure with Pulse Oximeter</t>
  </si>
  <si>
    <t>เครื่องวัดความดันโลหิตชนิดอัตโนมัติพร้อมวัดความอิ่มตัวของออกซิเจนในเลือด</t>
  </si>
  <si>
    <t>ME-24</t>
  </si>
  <si>
    <t>เครื่องวัดความดันโลหิตแบบปรอทตั้งพื้น</t>
  </si>
  <si>
    <t>Floor Stand Mercury Sphygmonometer</t>
  </si>
  <si>
    <t>ME-25</t>
  </si>
  <si>
    <t>เครื่องวัดความดันอัตโนมัติชนิดตั้งโต๊ะ</t>
  </si>
  <si>
    <t>Automatic Blood Pressure</t>
  </si>
  <si>
    <t>ME-26</t>
  </si>
  <si>
    <t>เครื่องวัดความดันอัตโนมัติ พร้อมวัดความเข้มข้นออกซิเจนในเลือดสำหรับทารกแรกคลอด</t>
  </si>
  <si>
    <t>Bedside Infant Monitor (BP with O2 sat)</t>
  </si>
  <si>
    <t>เครื่องวัดความดันอัตโนมัติพร้อมวัดความเข้มข้นออกซิเจนในเลือดสำหรับทารกแรกคลอด</t>
  </si>
  <si>
    <t>ME-27</t>
  </si>
  <si>
    <t>เครื่องวัดความดันโลหิตแบบสอดแขนชนิดอัตโนมัติ พร้อมระบบเชื่อมต่อฐานข้อมูลโรงพยาบาล</t>
  </si>
  <si>
    <t>Upload-Pressurized Fully Automatic Blood Pressure Monitor with HIS Connectivity</t>
  </si>
  <si>
    <t>ME-28</t>
  </si>
  <si>
    <t>เครื่องวัดความดันโลหิตชนิดอัตโนมัติ วัดความอิ่มตัวของออกซิเจนในเลือด อุณหภูมิร่างกาย พร้อมระบบเชื่อมต่อฐานข้อมูล</t>
  </si>
  <si>
    <t>Vital Signs Monitor</t>
  </si>
  <si>
    <t>ME-29</t>
  </si>
  <si>
    <t>เครื่องวัดความดันโลหิตแบบสอดแขน พร้อมระบบเชื่อมต่อฐานข้อมูล</t>
  </si>
  <si>
    <t>Automatic Blood Pressure Monitor</t>
  </si>
  <si>
    <t>ME-30</t>
  </si>
  <si>
    <t>เครื่องวัดความดันโลหิตแบบสอดแขน อุณหภูมิร่างกาย ดัชนีมวลกาย พร้อมระบบเชื่อมต่อฐานข้อมูล</t>
  </si>
  <si>
    <t>เตียงผ่าตัด-คลอด</t>
  </si>
  <si>
    <t>OB</t>
  </si>
  <si>
    <t>Operation Bed</t>
  </si>
  <si>
    <t>OB-1</t>
  </si>
  <si>
    <t>เตียงทำคลอด</t>
  </si>
  <si>
    <t>เตียง</t>
  </si>
  <si>
    <t>OB-2</t>
  </si>
  <si>
    <t>เตียงคลอดไฟฟ้า</t>
  </si>
  <si>
    <t xml:space="preserve">Operating Bed for Labour </t>
  </si>
  <si>
    <t>OB-3</t>
  </si>
  <si>
    <t>เตียงผ่าตัดทั่วไป</t>
  </si>
  <si>
    <t>Operating Bed</t>
  </si>
  <si>
    <t>เตียงผ่าตัดผู้ป่วยทั่วไป</t>
  </si>
  <si>
    <t>OB-4</t>
  </si>
  <si>
    <t>เตียงผ่าตัดทั่วไประบบไฟฟ้า พร้อมรีโมทคอนโทรล</t>
  </si>
  <si>
    <t>Operating Bed Electric Control</t>
  </si>
  <si>
    <t>เตียงผ่าตัดทั่วไประบบไฟฟ้าพร้อมรีโมทคอนโทล</t>
  </si>
  <si>
    <t>OB-5</t>
  </si>
  <si>
    <t>เตียงผ่าตัดด้านศัลยกรรมออร์โธปิดิกส์</t>
  </si>
  <si>
    <t xml:space="preserve">Operating Bed for Orthopedic Surgery </t>
  </si>
  <si>
    <t>OB-6</t>
  </si>
  <si>
    <t>เตียงผ่าตัดศัลยกรรมหลอดเลือดและทรวงอกชนิดเอกซเรย์ผ่านได้</t>
  </si>
  <si>
    <t>Operating Bed for CVT</t>
  </si>
  <si>
    <t>เตียงผ่าตัดศัลยกรรมหลอดเลือดและทรวงอกพร้อมแผงควบคุมแบบ JoyStick ชนิด x-ray ผ่านได้</t>
  </si>
  <si>
    <t>OB-7</t>
  </si>
  <si>
    <t>เตียงผ่าตัดสมอง</t>
  </si>
  <si>
    <t>Operating Bed for Neuro</t>
  </si>
  <si>
    <t>เตียงผ่าตัดสมองและกระดูก</t>
  </si>
  <si>
    <t>OB-8</t>
  </si>
  <si>
    <t>เตียงผ่าตัดด้านศัลยกรรมออร์โธปิดิกส์และกระดูกสันหลังชนิดเอกซเรย์ผ่านได้</t>
  </si>
  <si>
    <t xml:space="preserve">Operating Bed for Orthopedic and Spine Surgery </t>
  </si>
  <si>
    <t>OB-9</t>
  </si>
  <si>
    <t>เตียงผ่าตัดผู้ป่วยโรคกระดูกสันหลังชนิดหมุนเตียงได้ 360 องศา</t>
  </si>
  <si>
    <t xml:space="preserve">Operating Bed for Orthopedic and Spine Surgery 360 Degree </t>
  </si>
  <si>
    <t>OB-10</t>
  </si>
  <si>
    <t>เตียงผ่าตัดตาระบบไฟฟ้า พร้อมรีโมทคอนโทรล</t>
  </si>
  <si>
    <t>Ophthalmic operating bed Electric Control</t>
  </si>
  <si>
    <t>OB-11</t>
  </si>
  <si>
    <t>เตียงผ่าตัดระบบทางเดินปัสสาวะ ควบคุมการทำงานด้วยระบบไฟฟ้า</t>
  </si>
  <si>
    <t>เตียงผู้ป่วย</t>
  </si>
  <si>
    <t>BP</t>
  </si>
  <si>
    <t>Bed patient</t>
  </si>
  <si>
    <t>BP-1</t>
  </si>
  <si>
    <t>เตียงเฟาว์เลอร์ ชนิดมือหมุน แบบ ก</t>
  </si>
  <si>
    <t>BP-2</t>
  </si>
  <si>
    <t>เตียงเฟาว์เลอร์ ชนิดมือหมุน แบบ ข</t>
  </si>
  <si>
    <t>BP-3</t>
  </si>
  <si>
    <t>เตียงเฟาว์เลอร์ ชนิดไฟฟ้า</t>
  </si>
  <si>
    <t>BP-4</t>
  </si>
  <si>
    <t>เตียงตรวจภายใน</t>
  </si>
  <si>
    <t>BP-5</t>
  </si>
  <si>
    <t>เตียงเคลื่อนย้ายผู้ป่วยปรับระดับมือหมุน</t>
  </si>
  <si>
    <t>Hand-cranked adjustable patient transport bed</t>
  </si>
  <si>
    <t>BP-6</t>
  </si>
  <si>
    <t>เตียงเคลื่อนย้ายผู้ป่วยปรับระดับไฮดรอลิก พร้อมเอกซเรย์ผ่านได้</t>
  </si>
  <si>
    <t>Hydraulic adjustable patient transport bed with X-ray passable</t>
  </si>
  <si>
    <t>เตียงเคลื่อนย้ายผู้ป่วยปรับระดับไฮโดรลิคพร้อมเอกซเรย์ผ่านได้</t>
  </si>
  <si>
    <t>BP-7</t>
  </si>
  <si>
    <t>เตียงตรวจภายในไฟฟ้า</t>
  </si>
  <si>
    <t>electric examination bed</t>
  </si>
  <si>
    <t>BP-8</t>
  </si>
  <si>
    <t>เตียงตรวจโรคทั่วไป</t>
  </si>
  <si>
    <t>general examination bed</t>
  </si>
  <si>
    <t>BP-9</t>
  </si>
  <si>
    <t>เตียงผู้ป่วยชนิดมีอุปกรณ์ช่วยพยุงและดึงกระดูก</t>
  </si>
  <si>
    <t>Patient bed with support and bone traction device</t>
  </si>
  <si>
    <t>BP-10</t>
  </si>
  <si>
    <t>เตียงผู้ป่วยชนิดสองไกร์ราวสไลด์ พร้อมเบาะและเสาน้ำเกลือ</t>
  </si>
  <si>
    <t>Double slide rail bed with cushion and saline column</t>
  </si>
  <si>
    <t>เตียงผู้ป่วยชนิดสองไกราวสไลด์พร้อมเบาะและเสาน้ำเกลือ</t>
  </si>
  <si>
    <t>BP-11</t>
  </si>
  <si>
    <t>เตียงผู้ป่วยชนิดสองไกร์ราวสไลด์ พร้อมเบาะเสาน้ำเกลือตู้ข้างเตียงและถาดคร่อมเตียง</t>
  </si>
  <si>
    <t>Double bed with slide rails with saline column cushions, bedside cabinets and bed tray</t>
  </si>
  <si>
    <t>เตียงผู้ป่วยชนิดสองไกราวสไลด์พร้อมเบาะเสาน้ำเกลือตู้ข้างเตียงและถาดคร่อมเตียง</t>
  </si>
  <si>
    <t>BP-12</t>
  </si>
  <si>
    <t>เตียงผู้ป่วยชนิดสามไกร์ปรับด้วยไฟฟ้าราวปีกนก พร้อมเบาะและเสาน้ำเกลือ</t>
  </si>
  <si>
    <t>Electrically adjustable three-gauge pedestal bed with cushion and saline column</t>
  </si>
  <si>
    <t>เตียงผู้ป่วยชนิดสามไกปรับด้วยไฟฟ้าราวปีกนกพร้อมเบาะและเสาน้ำเกลือ</t>
  </si>
  <si>
    <t>BP-13</t>
  </si>
  <si>
    <t>เตียงผู้ป่วยชนิดสามไกร์ปรับด้วยไฟฟ้าราวสไลด์ พร้อมเบาะและเสาน้ำเกลือ</t>
  </si>
  <si>
    <t>Electrically adjustable three-trigger bed, slide rail with cushion and saline column</t>
  </si>
  <si>
    <t>เตียงผู้ป่วยชนิดสามไกปรับด้วยไฟฟ้าราวสไลด์พร้อมเบาะและเสาน้ำเกลือ</t>
  </si>
  <si>
    <t>BP-14</t>
  </si>
  <si>
    <t>เตียงผู้ป่วยชนิดสามไกร์ราวปีกนก พร้อมเบาะและเสาน้ำเกลือ</t>
  </si>
  <si>
    <t>Three-gauge bunk bed with cushion and saline column</t>
  </si>
  <si>
    <t>เตียงผู้ป่วยชนิดสามไกราวปีกนกพร้อมเบาะและเสาน้ำเกลือ</t>
  </si>
  <si>
    <t>BP-15</t>
  </si>
  <si>
    <t>เตียงผู้ป่วยชนิดสามไกร์ราวปีกนก พร้อมเบาะเสาน้ำเกลือตู้ข้างเตียงและถาดคร่อมเตียง</t>
  </si>
  <si>
    <t>Three-gauge pedestal bed with saline column cushion, bedside cabinet and bed tray</t>
  </si>
  <si>
    <t>เตียงผู้ป่วยชนิดสามไกราวปีกนกพร้อมเบาะเสาน้ำเกลือตู้ข้างเตียงและถาดคร่อมเตียง</t>
  </si>
  <si>
    <t>BP-16</t>
  </si>
  <si>
    <t>เตียงผู้ป่วยชนิดสามไกร์ราวสไลด์ พร้อมเบาะและเสาน้ำเกลือ</t>
  </si>
  <si>
    <t>Three slide rail bed with cushion and saline column</t>
  </si>
  <si>
    <t>เตียงผู้ป่วยชนิดสามไกราวสไลด์พร้อมเบาะและเสาน้ำเกลือ</t>
  </si>
  <si>
    <t>BP-17</t>
  </si>
  <si>
    <t>เตียงผู้ป่วยชนิดสามไกร์ราวสไลด์ พร้อมเบาะเสาน้ำเกลือ ตู้ข้างเตียงและถาดคร่อมเตียง</t>
  </si>
  <si>
    <t>Three-rail type patient bed, slide trigger with saline column cushion. Bedside cabinets and bed trays</t>
  </si>
  <si>
    <t>เตียงผู้ป่วยชนิดสามราวสไลด์ไกพร้อมเบาะเสาน้ำเกลือ ตู้ข้างเตียงและถาดคร่อมเตียง</t>
  </si>
  <si>
    <t>BP-18</t>
  </si>
  <si>
    <t>เตียงผู้ป่วยปรับด้วยไฟฟ้าชนิดมีอุปกรณ์ช่วยพยุงและดึงกระดูก</t>
  </si>
  <si>
    <t>Electric adjustable patient bed with support and bone traction device</t>
  </si>
  <si>
    <t>BP-19</t>
  </si>
  <si>
    <t>เตียงผู้ป่วยสำหรับไอซียูปรับด้วยไฟฟ้าชนิด 4 motor</t>
  </si>
  <si>
    <t>4 motor electric adjustable ICU bed</t>
  </si>
  <si>
    <t>BP-20</t>
  </si>
  <si>
    <t>เตียงเคลื่อนย้ายผู้ป่วยปรับระดับไฮดรอลิก</t>
  </si>
  <si>
    <t>hydraulic adjustable patient transport bed</t>
  </si>
  <si>
    <t>เตียงเคลื่อนย้ายผู้ป่วยปรับระดับไฮโดรลิค</t>
  </si>
  <si>
    <t>BP-21</t>
  </si>
  <si>
    <t>เตียงผู้ป่วย (เตียงเฟาว์เลอร์) (Hospital Bed (Fowler Bed)) รุ่น AEC - 3M ชนิดมือหมุน แบบ 3 ไกร์ ราวกั้นเตียงกันตกแบบพับ (Manual Hospital Bed 3 Function with 3/4-Length Side Rail)</t>
  </si>
  <si>
    <t>ฉบับ ต.ค. 63</t>
  </si>
  <si>
    <t>เตียงผู้ป่วย (เตียงเฟาว์เลอร์)</t>
  </si>
  <si>
    <t>03020026</t>
  </si>
  <si>
    <t>ไตเทียม</t>
  </si>
  <si>
    <t>CKD</t>
  </si>
  <si>
    <t>Chronic Kidney Disease</t>
  </si>
  <si>
    <t>CKD-1</t>
  </si>
  <si>
    <t>เครื่องผลิตน้ำบริสุทธิ์สำหรับฟอกเลือด รองรับเครื่องไตเทียม 30 เครื่อง</t>
  </si>
  <si>
    <t>Pure water machine for dialysis (Reverse Osmosis machine) supports 30 hemodialysis machines</t>
  </si>
  <si>
    <t>เครื่องผลิตน้ำบริสุทธิ์สำหรับฟอกเลือด (Reverse Osmosis machine ) รองรับเครื่องไตเทียม 30 เครื่อง</t>
  </si>
  <si>
    <t>CKD-2</t>
  </si>
  <si>
    <t>เครื่องผลิตน้ำบริสุทธิ์สำหรับฟอกเลือดชนิดเคลื่อนที่แบบ 2 หัวจ่าย</t>
  </si>
  <si>
    <t>Reverse Osmosis Machine Portable</t>
  </si>
  <si>
    <t>เครื่องผลิตน้ำบริสุทธิ์สำหรับฟอกเลือดชนิดเคลื่อนที่ แบบ 2 หัวจ่าย (portabl RO)</t>
  </si>
  <si>
    <t>CKD-3</t>
  </si>
  <si>
    <t>ระบบผลิตน้ำบริสุทธิ์แบบจ่ายตรงขนาดไม่น้อยกว่า 5 หัวจ่าย</t>
  </si>
  <si>
    <t>Direct-dispensing pure water production system with a size of not less than 5 nozzles</t>
  </si>
  <si>
    <t>ระบบ</t>
  </si>
  <si>
    <t>CKD-4</t>
  </si>
  <si>
    <t>ระบบผลิตน้ำบริสุทธิ์แบบจ่ายตรงขนาดไม่น้อยกว่า 10 หัวจ่าย</t>
  </si>
  <si>
    <t>Direct-dispensing pure water production system with a size of not less than 10 nozzles</t>
  </si>
  <si>
    <t>CKD-5</t>
  </si>
  <si>
    <t>ระบบผลิตน้ำบริสุทธิ์แบบจ่ายตรงขนาดไม่น้อยกว่า 15 หัวจ่าย</t>
  </si>
  <si>
    <t>Direct-dispensing pure water production system with a size of not less than 15 nozzles</t>
  </si>
  <si>
    <t>CKD-6</t>
  </si>
  <si>
    <t>ระบบผลิตน้ำบริสุทธิ์แบบจ่ายตรงขนาดไม่น้อยกว่า 20 หัวจ่าย</t>
  </si>
  <si>
    <t>Direct-dispensing pure water production system with a size of not less than 20 nozzles</t>
  </si>
  <si>
    <t>CKD-7</t>
  </si>
  <si>
    <t>ระบบผลิตน้ำบริสุทธิ์แบบจ่ายตรงขนาดไม่น้อยกว่า 30 หัวจ่าย</t>
  </si>
  <si>
    <t>Direct-dispensing pure water production system with a size of not less than 30 nozzles</t>
  </si>
  <si>
    <t>CKD-8</t>
  </si>
  <si>
    <t>ระบบผลิตน้ำบริสุทธิ์แบบพักน้ำขนาดไม่น้อยกว่า 5 หัวจ่าย</t>
  </si>
  <si>
    <t>Pure water production system with water holding size of not less than 5 nozzles</t>
  </si>
  <si>
    <t>CKD-9</t>
  </si>
  <si>
    <t>ระบบผลิตน้ำบริสุทธิ์แบบพักน้ำขนาดไม่น้อยกว่า 10 หัวจ่าย</t>
  </si>
  <si>
    <t>Pure water production system with water holding size of not less than 10 nozzles</t>
  </si>
  <si>
    <t>CKD-10</t>
  </si>
  <si>
    <t>ระบบผลิตน้ำบริสุทธิ์แบบพักน้ำขนาดไม่น้อยกว่า 15 หัวจ่าย</t>
  </si>
  <si>
    <t>Pure water production system with water holding size of not less than 15 nozzles</t>
  </si>
  <si>
    <t>CKD-11</t>
  </si>
  <si>
    <t>ระบบผลิตน้ำบริสุทธิ์แบบพักน้ำขนาดไม่น้อยกว่า 20 หัวจ่าย</t>
  </si>
  <si>
    <t>Pure water production system with water holding size of not less than 20 nozzles</t>
  </si>
  <si>
    <t>CKD-12</t>
  </si>
  <si>
    <t>ระบบผลิตน้ำบริสุทธิ์แบบพักน้ำขนาดไม่น้อยกว่า 30 หัวจ่าย</t>
  </si>
  <si>
    <t>Pure water production system with water holding size of not less than 30 nozzles</t>
  </si>
  <si>
    <t>CKD-13</t>
  </si>
  <si>
    <t>เครื่องฟอกไตแบบมาตรฐาน</t>
  </si>
  <si>
    <t>Standard Dialysis Machine</t>
  </si>
  <si>
    <t>CKD-14</t>
  </si>
  <si>
    <t>เครื่องฟอกไตแบบพิเศษ</t>
  </si>
  <si>
    <t>Special dialysis machine</t>
  </si>
  <si>
    <t>CKD-15</t>
  </si>
  <si>
    <t>เครื่องฟอกไตแบบต่อเนื่อง</t>
  </si>
  <si>
    <t>continuous renal replacement therapy(CRRT)</t>
  </si>
  <si>
    <t>CKD-16</t>
  </si>
  <si>
    <t>เครื่องล้างตัวกรองเลือด</t>
  </si>
  <si>
    <t>blood filter cleaner</t>
  </si>
  <si>
    <t>ทันตกรรม</t>
  </si>
  <si>
    <t>DE</t>
  </si>
  <si>
    <t>Dental equipment</t>
  </si>
  <si>
    <t>DE-1</t>
  </si>
  <si>
    <t>เครื่องปั่นและผสมสารอุดฟัน</t>
  </si>
  <si>
    <t>Amalgamator</t>
  </si>
  <si>
    <t>DE-2</t>
  </si>
  <si>
    <t>เครื่องไมโครมอเตอร์ สำหรับกรอฟันปลอม</t>
  </si>
  <si>
    <t>Dental Lab Electric Micro Motor</t>
  </si>
  <si>
    <t>DE-3</t>
  </si>
  <si>
    <t>ชุดบันทึกความสัมพันธ์ของขากรรไกร</t>
  </si>
  <si>
    <t xml:space="preserve">Face Bow Transfer </t>
  </si>
  <si>
    <t>DE-4</t>
  </si>
  <si>
    <t>เครื่องสั่นผสมปูน</t>
  </si>
  <si>
    <t>Vibrator for Cement Mixing</t>
  </si>
  <si>
    <t>DE-5</t>
  </si>
  <si>
    <t>เครื่องขูดหินปูนแบบ Electro Magnetic</t>
  </si>
  <si>
    <t>Electro Magnetic Ultrasonic Scaler</t>
  </si>
  <si>
    <t>เครื่องขูดหินปูน แบบ Electro Magnetic</t>
  </si>
  <si>
    <t>DE-6</t>
  </si>
  <si>
    <t>เครื่องฉายแสง พร้อมที่วัดความเข้มแสง</t>
  </si>
  <si>
    <t>Light Cured Unit</t>
  </si>
  <si>
    <t>DE-7</t>
  </si>
  <si>
    <t>เครื่องเป่าทราย</t>
  </si>
  <si>
    <t>Sand Blast Machine</t>
  </si>
  <si>
    <t>DE-8</t>
  </si>
  <si>
    <t>แบบสำรวจขนาดของฟัน</t>
  </si>
  <si>
    <t>Surveyor</t>
  </si>
  <si>
    <t>DE-9</t>
  </si>
  <si>
    <t>เครื่องสั่นความถี่เหนือเสียง ขนาดไม่น้อยกว่า 1.5 ลิตร</t>
  </si>
  <si>
    <t>Ultra-Sonic Cleanser</t>
  </si>
  <si>
    <t>DE-10</t>
  </si>
  <si>
    <t>เครื่องตัดแต่งปูนปลาสเตอร์</t>
  </si>
  <si>
    <t>Plaster Mofel Trimmer</t>
  </si>
  <si>
    <t>DE-11</t>
  </si>
  <si>
    <t>เครื่องวัดความมีชีวิตของฟัน</t>
  </si>
  <si>
    <t>Electric Pulp Tester</t>
  </si>
  <si>
    <t>DE-12</t>
  </si>
  <si>
    <t>เครื่องวัดความยาวรากฟัน</t>
  </si>
  <si>
    <t>Electronic  Apex Locator</t>
  </si>
  <si>
    <t>DE-13</t>
  </si>
  <si>
    <t>เครื่องจี้ตัดไฟฟ้าทางทันตกรรม</t>
  </si>
  <si>
    <t>Dental Electrosurgery</t>
  </si>
  <si>
    <t>DE-14</t>
  </si>
  <si>
    <t>เครื่องแสดงการสบฟันที่ปรับได้บางส่วน</t>
  </si>
  <si>
    <t>Semi-Adjaustable Articulator</t>
  </si>
  <si>
    <t>DE-15</t>
  </si>
  <si>
    <t>เครื่องขูดหินปูนแบบ Piezo-Electric</t>
  </si>
  <si>
    <t>Piezo-Electric Ultrasonic Scaler</t>
  </si>
  <si>
    <t>เครื่องขูดหินปูน แบบ Piezo-Electric</t>
  </si>
  <si>
    <t>DE-16</t>
  </si>
  <si>
    <t>เครื่องมอเตอร์สำหรับงานรักษาคลองรากฟัน พร้อมอุปกรณ์</t>
  </si>
  <si>
    <t xml:space="preserve">Endodontic  Rotary Motor </t>
  </si>
  <si>
    <t>เครื่องมอเตอร์สำหรับงานรักษาคลองรากฟันพร้อมอุปกณ์</t>
  </si>
  <si>
    <t>DE-17</t>
  </si>
  <si>
    <t>เครื่องกำเนิดความร้อน สำหรับงานรักษาคลองรากฟัน</t>
  </si>
  <si>
    <t>Endodontic Machine Assisted Obturation &amp; Warm Gutta Percha Technics</t>
  </si>
  <si>
    <t>DE-18</t>
  </si>
  <si>
    <t>ชุดทันตกรรมเคลื่อนที่ พร้อมเก้าอี้สนามและโคมไฟ</t>
  </si>
  <si>
    <t>Mobile Dental Unit</t>
  </si>
  <si>
    <t>ชุดทันตกรรมเคลื่อนที่พร้อมเก้าอี้สนามและโคมไฟ</t>
  </si>
  <si>
    <t>DE-19</t>
  </si>
  <si>
    <t>เครื่องมอเตอร์ซัคชั่นแรงดูดกำลังสูง</t>
  </si>
  <si>
    <t>High Volume Evacuator</t>
  </si>
  <si>
    <t>DE-20</t>
  </si>
  <si>
    <t>เครื่องผสมปูนระบบสูญญากาศ</t>
  </si>
  <si>
    <t xml:space="preserve">Vacuum Mixer </t>
  </si>
  <si>
    <t>DE-21</t>
  </si>
  <si>
    <t>ชุดกล้องถ่ายภาพและตรวจภายในช่องปาก</t>
  </si>
  <si>
    <t>Intra Oral Camera</t>
  </si>
  <si>
    <t>DE-22</t>
  </si>
  <si>
    <t>เครื่องผสมวัสดุพิมพ์ปากทางทันตกรรม</t>
  </si>
  <si>
    <t>Impression Material Mixer</t>
  </si>
  <si>
    <t>DE-23</t>
  </si>
  <si>
    <t>เครื่องพ่นสเปรย์น้ำมันทำความสะอาดด้ามกรอฟันแบบไม่น้อยกว่า 3 ช่อง</t>
  </si>
  <si>
    <t>Dental Handpiece Lubrication and Cleaner Machines</t>
  </si>
  <si>
    <t>เครื่องพ่นสเปรย์น้ำมันทำความสะอาดด้ามกรอฟัน แบบไม่น้อยกว่า 3 ช่อง</t>
  </si>
  <si>
    <t>DE-24</t>
  </si>
  <si>
    <t>เครื่องมอเตอร์สำหรับงานทันตกรรมรากเทียม พร้อมอุปกรณ์</t>
  </si>
  <si>
    <t>Implant Surgical Motor System</t>
  </si>
  <si>
    <t>DE-25</t>
  </si>
  <si>
    <t>เครื่องกรอฟันแบบเคลื่อนที่ได้</t>
  </si>
  <si>
    <t>Mobile Airotor</t>
  </si>
  <si>
    <t>DE-26</t>
  </si>
  <si>
    <t>เครื่องนึ่งฆ่าเชื้อโรค สำหรับด้ามกรอฟัน</t>
  </si>
  <si>
    <t>dental Handpiece Sterilizer</t>
  </si>
  <si>
    <t>DE-27</t>
  </si>
  <si>
    <t>เครื่องมือตรวจวัดการโยกของรากฟันเทียมในกระดูก</t>
  </si>
  <si>
    <t>Periotest</t>
  </si>
  <si>
    <t>DE-28</t>
  </si>
  <si>
    <t>ชุดทันตกรรมเคลื่อนที่ พร้อมเครื่องกรอฟันแบบเคลื่อนที่ได้</t>
  </si>
  <si>
    <t>Mobile Dental Unit and Mobile Airotor</t>
  </si>
  <si>
    <t>ชุดทันตกรรมเคลื่อนที่พร้อมเครื่องกรอฟันแบบเคลื่อนที่ได้</t>
  </si>
  <si>
    <t>DE-29</t>
  </si>
  <si>
    <t>ชุดเครื่องมือทันตกรรม</t>
  </si>
  <si>
    <t>dental kit</t>
  </si>
  <si>
    <t>DE-30</t>
  </si>
  <si>
    <t>ยูนิตทำฟันสำหรับงานพื้นฐาน</t>
  </si>
  <si>
    <t>Basic treatment cente</t>
  </si>
  <si>
    <t>ยูนิต</t>
  </si>
  <si>
    <t>ยูนิตทำฟัน</t>
  </si>
  <si>
    <t>Dent</t>
  </si>
  <si>
    <t>DE-31</t>
  </si>
  <si>
    <t>ยูนิตทำฟัน (Dental Master Unit) รุ่น Eco II</t>
  </si>
  <si>
    <t>ฉบับ มิ.ย. 60</t>
  </si>
  <si>
    <t>นวัตกรรม_ยูนิตทำฟัน</t>
  </si>
  <si>
    <t>INNO_Dent</t>
  </si>
  <si>
    <t>03020005</t>
  </si>
  <si>
    <t>DE-32</t>
  </si>
  <si>
    <t>เครื่องแปลงสัญญาณภาพเอกซเรย์เป็นดิจิตอลในช่องปาก</t>
  </si>
  <si>
    <t>Intraoral Phosphor Plate X-ray System</t>
  </si>
  <si>
    <t>เครื่องแปลงสัญญาณภาพ เอกซเรย์ เป็นดิจิตอล ในช่องปาก</t>
  </si>
  <si>
    <t>DE-33</t>
  </si>
  <si>
    <t>ยูนิตทำฟัน (Dental Master Unit) รุ่น Platinum II</t>
  </si>
  <si>
    <t>DE-34</t>
  </si>
  <si>
    <t>เครื่องศัลยกรรมกระดูกด้วยระบบอัลตราโซนิก และกรอกระดูกในงานทันตกรรมรากฟันเทียม</t>
  </si>
  <si>
    <t xml:space="preserve">Ultrasonic System and Motor System for Bone Surgery </t>
  </si>
  <si>
    <t>เครื่องศัลยกรรมกระดูกด้วยระบบอัลตราโซนิกและกรอกระดูกในงานทันตกรรมรากฟันเทียม</t>
  </si>
  <si>
    <t>DE-35</t>
  </si>
  <si>
    <t>DE-36</t>
  </si>
  <si>
    <t>เครื่องสแกนในช่องปาก 3 มิติ</t>
  </si>
  <si>
    <t>3 Dimension Intraoral Scanner</t>
  </si>
  <si>
    <t>DE-37</t>
  </si>
  <si>
    <t>เครื่องเอกซเรย์คอมพิวเตอร์สำหรับงานทันตกรรม (Dental CT)</t>
  </si>
  <si>
    <t>Dental CT</t>
  </si>
  <si>
    <t>ฉบับ ม.ค. 63</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</si>
  <si>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</si>
  <si>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</si>
  <si>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</si>
  <si>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ทารกแรกคลอด</t>
  </si>
  <si>
    <t>NB</t>
  </si>
  <si>
    <t>New born</t>
  </si>
  <si>
    <t>NB-1</t>
  </si>
  <si>
    <t>ตู้อบเด็ก</t>
  </si>
  <si>
    <t>NB-2</t>
  </si>
  <si>
    <t>เครื่องส่องรักษาทารกตัวเหลืองแบบห่อตัว</t>
  </si>
  <si>
    <t>Wrapped jaundice baby monitor</t>
  </si>
  <si>
    <t>NB-3</t>
  </si>
  <si>
    <t>เครื่องให้การรักษาทางกายภาพด้วยอัลตราซาวด์</t>
  </si>
  <si>
    <t>Ultrasound Physical Therapy Machine</t>
  </si>
  <si>
    <t>NB-4</t>
  </si>
  <si>
    <t>เครื่องควบคุมอุณหภูมิทารกแรกเกิด</t>
  </si>
  <si>
    <t>Infant Radiant Warmer</t>
  </si>
  <si>
    <t>NB-5</t>
  </si>
  <si>
    <t>เครื่องควบคุมอุณหภูมิศรีษะทารกแรกเกิด</t>
  </si>
  <si>
    <t>Head Cooling System</t>
  </si>
  <si>
    <t>NB-6</t>
  </si>
  <si>
    <t>เครื่องควบคุมอุณหภูมิร่างกายสำหรับทารก</t>
  </si>
  <si>
    <t>Hypo-Hyperthermia System Unit (Cooling System)</t>
  </si>
  <si>
    <t>เครื่องควบคุมอุณหภูมิร่างกาย Hypo-Hyperthermia สำหรับทารก</t>
  </si>
  <si>
    <t>NB-7</t>
  </si>
  <si>
    <t>เครื่องช่วยกู้ชีวิตทารกแบบแรงดันบวก</t>
  </si>
  <si>
    <t>T-Piece Resuscitator</t>
  </si>
  <si>
    <t>NB-8</t>
  </si>
  <si>
    <t>เครื่องวัดระดับบิลิรูบินในทารก</t>
  </si>
  <si>
    <t>Microbilirubinometer</t>
  </si>
  <si>
    <t>NB-9</t>
  </si>
  <si>
    <t>เครื่องส่องรักษาทารกตัวเหลืองแบบด้านเดียว</t>
  </si>
  <si>
    <t>Phototherapy Unit</t>
  </si>
  <si>
    <t>NB-10</t>
  </si>
  <si>
    <t>เครื่องส่องรักษาทารกตัวเหลืองแบบสองด้าน</t>
  </si>
  <si>
    <t>Double Phototherapy Unit</t>
  </si>
  <si>
    <t>NB-11</t>
  </si>
  <si>
    <t>เครื่องให้ออกซิเจนด้วยอัตราการไหลสูงสำหรับเด็ก</t>
  </si>
  <si>
    <t>High Flow Oxygen Delivery System</t>
  </si>
  <si>
    <t>เครื่องให้ออกซิเจนด้วยอัตราการไหลสูงสำหรับเด็ก (high flow oxygen therapy)</t>
  </si>
  <si>
    <t>NB-12</t>
  </si>
  <si>
    <t>ชุดอุปกรณ์ช่วยชีวิตทารกแรกคลอด</t>
  </si>
  <si>
    <t>Newborn Resuscilator Set</t>
  </si>
  <si>
    <t>NB-13</t>
  </si>
  <si>
    <t>ตู้อบเด็กสำหรับลำเลียงทารกแรกคลอด</t>
  </si>
  <si>
    <t>Transport Incubator</t>
  </si>
  <si>
    <t>NB-14</t>
  </si>
  <si>
    <t>เครื่องดูดสูญญากาศช่วยคลอด</t>
  </si>
  <si>
    <t>vacuum aspirator for childbirth</t>
  </si>
  <si>
    <t>ผ่าตัด</t>
  </si>
  <si>
    <t>OE</t>
  </si>
  <si>
    <t>Operation equipment</t>
  </si>
  <si>
    <t>OE-1</t>
  </si>
  <si>
    <t>สว่านเจาะกะโหลกศีรษะด้วยมือ</t>
  </si>
  <si>
    <t xml:space="preserve"> Hudson Brace Burr and Perforators</t>
  </si>
  <si>
    <t>OE-2</t>
  </si>
  <si>
    <t>แว่นขยายกำลังสูงสำหรับการผ่าตัด</t>
  </si>
  <si>
    <t>Operating Loope</t>
  </si>
  <si>
    <t>OE-3</t>
  </si>
  <si>
    <t>เครื่อง พร้อมอุปกรณ์ป้องกันหลอดเลือดส่วนลึกอุดตันด้วยแรงดันอากาศอัตโนมัติ</t>
  </si>
  <si>
    <t>Automatic Pneumatic Pressure Device</t>
  </si>
  <si>
    <t>เครื่องพร้อมอุปกรณ์ป้องกันหลอดเลือดดส่วนลึดอุดตันด้วยแรงดันอากาศอัตโนมัติ</t>
  </si>
  <si>
    <t>OE-4</t>
  </si>
  <si>
    <t>ชุดเครื่องมือทำหมัน</t>
  </si>
  <si>
    <t>Sterilization Tool Kit</t>
  </si>
  <si>
    <t>ชุดทำหมัน TR</t>
  </si>
  <si>
    <t>OE-5</t>
  </si>
  <si>
    <t>เครื่องทำหัตถการปลูกถ่ายผิวหนังด้วยเทคนิคตัดขยายแบบตาราง</t>
  </si>
  <si>
    <t>MEEK Micrograft</t>
  </si>
  <si>
    <t>OE-6</t>
  </si>
  <si>
    <t>เครื่องรีดขยายผิวหนัง</t>
  </si>
  <si>
    <t>Mesh Graft</t>
  </si>
  <si>
    <t>OE-7</t>
  </si>
  <si>
    <t>ชุดเครื่องมือผ่าตัดขนาดเล็ก</t>
  </si>
  <si>
    <t>Minor Set</t>
  </si>
  <si>
    <t>OE-8</t>
  </si>
  <si>
    <t>เครื่องรัดห้ามเลือด</t>
  </si>
  <si>
    <t>Touniquet System</t>
  </si>
  <si>
    <t>OE-9</t>
  </si>
  <si>
    <t>ชุดเครื่องมือเจาะกะโหลกศีรษะ</t>
  </si>
  <si>
    <t xml:space="preserve"> Burr Hole Set</t>
  </si>
  <si>
    <t>OE-10</t>
  </si>
  <si>
    <t>ชุดไฟส่องผ่าตัดแบบครอบศีรษะ</t>
  </si>
  <si>
    <t>Head Light Instrument Set</t>
  </si>
  <si>
    <t>OE-11</t>
  </si>
  <si>
    <t>ชุดเครื่องมือถ่างขยายช่องท้อง พร้อมอุปกรณ์ถ่างดึงไม่น้อยกว่า 6 ชิ้น</t>
  </si>
  <si>
    <t>Abdominal Self Retractor</t>
  </si>
  <si>
    <t>OE-12</t>
  </si>
  <si>
    <t>ชุดจับยึดกะโหลกศีรษะระหว่างผ่าตัด (รังสีผ่านไม่ได้)</t>
  </si>
  <si>
    <t>Skull  Clamp Instrument Set</t>
  </si>
  <si>
    <t>OE-13</t>
  </si>
  <si>
    <t>ชุดเครื่องมือผ่าตัดใหญ่</t>
  </si>
  <si>
    <t>Major Surgical Instruments</t>
  </si>
  <si>
    <t>OE-14</t>
  </si>
  <si>
    <t>ชุดเครื่องมือผ่าตัดสมองพื้นฐาน</t>
  </si>
  <si>
    <t xml:space="preserve"> Basic Cranial Set</t>
  </si>
  <si>
    <t>OE-15</t>
  </si>
  <si>
    <t>ชุดเครื่องมือผ่าตัดสมองผ่านทางช่องจมูก</t>
  </si>
  <si>
    <t>Transsphenoidal Set</t>
  </si>
  <si>
    <t>OE-16</t>
  </si>
  <si>
    <t>ชุดเครื่องมือถ่างเนื้อสมองชนิดยึดด้วยตัวเอง</t>
  </si>
  <si>
    <t>Cranial Self-Retaining Retractors Set</t>
  </si>
  <si>
    <t>OE-17</t>
  </si>
  <si>
    <t>เครื่องมือจับตัวหนีบเส้นเลือดในสมอง พร้อมเครื่องวัดความเร็วของเลือดในหลอดเลือดสมองขณะผ่าตัด</t>
  </si>
  <si>
    <t>Aneurysmal Clip Applier Set and Vascular Dopplers</t>
  </si>
  <si>
    <t>เครื่องมือจับตัวหนีบเส้นเลือดในสมอพร้อมเครื่องวัดความเร็วของเลือดในหลอดเลือดสมองขณะผ่าตัด</t>
  </si>
  <si>
    <t>OE-18</t>
  </si>
  <si>
    <t>ชุดจับยึดกะโหลกศีรษะระหว่างผ่าตัด (รังสีผ่านได้)</t>
  </si>
  <si>
    <t>Skull Clamp Instrument Set  (Radiolucent)</t>
  </si>
  <si>
    <t>OE-19</t>
  </si>
  <si>
    <t>ชุดเครื่องมือกรอและเปิดกะโหลกศีรษะด้วยความเร็วสูง</t>
  </si>
  <si>
    <t xml:space="preserve"> Neurosurgical High Speed Drill Set </t>
  </si>
  <si>
    <t>OE-20</t>
  </si>
  <si>
    <t>เครื่องตรวจวัดสัญญาณสื่อประสาทขณะทำการผ่าตัด</t>
  </si>
  <si>
    <t>Neurotransmitter sensors during surgery</t>
  </si>
  <si>
    <t>OE-21</t>
  </si>
  <si>
    <t>เครื่องสลายเนื้องอกด้วยคลื่นเสียงความถี่สูง</t>
  </si>
  <si>
    <t>Ultrasonic Surgical Aspirator</t>
  </si>
  <si>
    <t>OE-22</t>
  </si>
  <si>
    <t>ชุดแขนหุ่นยนต์ถือกล้องขณะผ่าตัดผ่านกล้อง</t>
  </si>
  <si>
    <t>Robotic Endoscope Holder</t>
  </si>
  <si>
    <t>เภสัชกรรม</t>
  </si>
  <si>
    <t>PHR</t>
  </si>
  <si>
    <t>Pharmacy</t>
  </si>
  <si>
    <t>PHR-1</t>
  </si>
  <si>
    <t>เครื่องนับเม็ดยาอัตโนมัติ</t>
  </si>
  <si>
    <t>Prepack Machine</t>
  </si>
  <si>
    <t>PHR-2</t>
  </si>
  <si>
    <t>ตู้ผสมยาเคมีบำบัดแบบขั้นสูง</t>
  </si>
  <si>
    <t>Isolator (Biosafety Cabinet Class III)</t>
  </si>
  <si>
    <t>ตู้ผสมยาเคมีบำบัด แบบขั้นสูง</t>
  </si>
  <si>
    <t>PHR-3</t>
  </si>
  <si>
    <t>ตู้ผสมยาเคมีบำบัดแบบพื้นฐาน</t>
  </si>
  <si>
    <t>Biosafety Cabinet Class II type B1</t>
  </si>
  <si>
    <t>ตู้ผสมยาเคมีบำบัด แบบพื้นฐาน</t>
  </si>
  <si>
    <t>PHR-4</t>
  </si>
  <si>
    <t>ตู้ผสมยาเตรียมปราศจากเชื้อเฉพาะราย 4 ฟุต</t>
  </si>
  <si>
    <t>Biosafety Cabinet Class II type B3</t>
  </si>
  <si>
    <t>PHR-5</t>
  </si>
  <si>
    <t>ตู้ผสมยาเตรียมปราศจากเชื้อเฉพาะราย 6 ฟุต</t>
  </si>
  <si>
    <t>PHR-6</t>
  </si>
  <si>
    <t>ตู้ผสมสารอาหารทางหลอดเลือดดำ ขนาด 4 ฟุต</t>
  </si>
  <si>
    <t>Laminar Air Flow Hood (Horizontal)</t>
  </si>
  <si>
    <t>PHR-7</t>
  </si>
  <si>
    <t>ตู้ผสมสารอาหารทางหลอดเลือดดำ ขนาด 6 ฟุต</t>
  </si>
  <si>
    <t>PHR-8</t>
  </si>
  <si>
    <t>เครื่องนับเม็ดยา</t>
  </si>
  <si>
    <t>รังสีรักษา</t>
  </si>
  <si>
    <t>RT</t>
  </si>
  <si>
    <t>Radio therapy</t>
  </si>
  <si>
    <t>RT-1</t>
  </si>
  <si>
    <t>เครื่องจำลองและวางแผนการรักษา</t>
  </si>
  <si>
    <t xml:space="preserve">CT Simulator </t>
  </si>
  <si>
    <t>RT-2</t>
  </si>
  <si>
    <t>เครื่องฉายรังสีชนิดเครื่องเร่งอนุภาคชนิดสามมิติ</t>
  </si>
  <si>
    <t>Linear Accelerator with 3D Radiotherapy</t>
  </si>
  <si>
    <t>RT-3</t>
  </si>
  <si>
    <t>เครื่องฉายรังสีชนิดเครื่องเร่งอนุภาคพลังงานสูงแบบสี่มิติ</t>
  </si>
  <si>
    <t>Linear Accelerator with 4D Radiotherapy</t>
  </si>
  <si>
    <t>RT-4</t>
  </si>
  <si>
    <t>ชุดเพิ่มประสิทธิภาพเพื่อทำรังสีศัลยกรรมสำหรับเครื่องฉายรังสี</t>
  </si>
  <si>
    <t>Stereotactic Radiosurgery Option</t>
  </si>
  <si>
    <t>RT-5</t>
  </si>
  <si>
    <t>เครื่องตรวจสอบตำแหน่งผู้ป่วยระหว่างการฉายแสง</t>
  </si>
  <si>
    <t xml:space="preserve">Surface Tracking System </t>
  </si>
  <si>
    <t>RT-6</t>
  </si>
  <si>
    <t>เครื่องสอดใส่แร่พลังงานสูงชนิดอิริเดียม 192</t>
  </si>
  <si>
    <t xml:space="preserve">High Dose Rate Ir-192 Brachytherapy </t>
  </si>
  <si>
    <t>RT-7</t>
  </si>
  <si>
    <t>เครื่องตรวจสอบคุณภาพรังสีแบบสามมิติ</t>
  </si>
  <si>
    <t xml:space="preserve">3D Water Phantom </t>
  </si>
  <si>
    <t>RT-8</t>
  </si>
  <si>
    <t>เครื่องทวนสอบคุณภาพแผนการรักษา</t>
  </si>
  <si>
    <t xml:space="preserve">Patient and Machine QA  </t>
  </si>
  <si>
    <t>RT-9</t>
  </si>
  <si>
    <t>เครื่องเร่งอนุภาคชนิดเนกาตีฟไอออนสำหรับผลิตสารกำเนิดโพสิตรอน</t>
  </si>
  <si>
    <t>Negative Ion Cyclotron</t>
  </si>
  <si>
    <t>วิสัญญี</t>
  </si>
  <si>
    <t>AE</t>
  </si>
  <si>
    <t>Anesthesia equipment</t>
  </si>
  <si>
    <t>AE-1</t>
  </si>
  <si>
    <t>เครื่องดมยาสลบชนิดพื้นฐาน</t>
  </si>
  <si>
    <t xml:space="preserve">Anesthetic Machine and Ventilator with Gas Monitoring : Mandatory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</si>
  <si>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</si>
  <si>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AE-2</t>
  </si>
  <si>
    <t>เครื่องดมยาสลบชนิดมาตรฐาน</t>
  </si>
  <si>
    <t xml:space="preserve">Anesthetic Machine and Ventilator with Gas Monitoring : Standard </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</si>
  <si>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</si>
  <si>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</si>
  <si>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AE-3</t>
  </si>
  <si>
    <t>เครื่องดมยาสลบชนิดซับซ้อน</t>
  </si>
  <si>
    <t xml:space="preserve">Anesthetic Machine and Ventilator with Gas Monitoring : Advanced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</si>
  <si>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</si>
  <si>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AE-4</t>
  </si>
  <si>
    <t>เครื่องตรวจวัดคาร์บอนไดออกไซด์และยาดมสลบในลมหายใจออก</t>
  </si>
  <si>
    <t>Anesthetic Gas Monitoring</t>
  </si>
  <si>
    <t>ศัลยกรรมออร์โธปิดิกส์</t>
  </si>
  <si>
    <t>ORT</t>
  </si>
  <si>
    <t xml:space="preserve">Orthopedic </t>
  </si>
  <si>
    <t>ORT-1</t>
  </si>
  <si>
    <t>เครื่องมือเจาะ ตัด กระดูก ขนาดเล็ก</t>
  </si>
  <si>
    <t>small bone cutting tool</t>
  </si>
  <si>
    <t>ORT-2</t>
  </si>
  <si>
    <t>ชุดเครื่องมือเจาะตัดกระดูกความเร็วสูงด้วยไฟฟ้า</t>
  </si>
  <si>
    <t>Electric high speed bone cutting tool kit</t>
  </si>
  <si>
    <t>ORT-3</t>
  </si>
  <si>
    <t>ชุดเครื่องมือเปิดกระโหลกศีรษะ</t>
  </si>
  <si>
    <t>Skull opening tool kit</t>
  </si>
  <si>
    <t>ORT-4</t>
  </si>
  <si>
    <t>ชุดเครื่องมือผ่าตัดกระดูกใช้แบตเตอรี่</t>
  </si>
  <si>
    <t>Battery Operated Orthopedic Instrument Kit</t>
  </si>
  <si>
    <t>ORT-5</t>
  </si>
  <si>
    <t>ชุดเครื่องมือผ่าตัดกระดูกพื้นฐาน</t>
  </si>
  <si>
    <t>Basic Orthopedic Surgical Instruments Set</t>
  </si>
  <si>
    <t>ORT-6</t>
  </si>
  <si>
    <t>ชุดสว่านสำหรับผ่าตัดกระดูกขนาดเล็ก</t>
  </si>
  <si>
    <t>Drill set for small orthopedic surgery</t>
  </si>
  <si>
    <t>ORT-7</t>
  </si>
  <si>
    <t>ชุดสว่านเจาะและเลื่อยตัดกระดูกมาตรฐาน</t>
  </si>
  <si>
    <t>Standard drill and hacksaw set</t>
  </si>
  <si>
    <t>ORT-8</t>
  </si>
  <si>
    <t>สว่านใช้แรงดันลมขนาดมาตรฐาน</t>
  </si>
  <si>
    <t>The drill uses standard size air pressure</t>
  </si>
  <si>
    <t>ORT-9</t>
  </si>
  <si>
    <t>สว่านใช้แรงดันลมขนาดเล็ก</t>
  </si>
  <si>
    <t>The drill uses small air pressure</t>
  </si>
  <si>
    <t>ORT-10</t>
  </si>
  <si>
    <t>สว่านใช้แรงดันลมขนาดมาตรฐาน พร้อมเลื่อย</t>
  </si>
  <si>
    <t>Standard size pneumatic drill with saw</t>
  </si>
  <si>
    <t>สว่านใช้แรงดันลมขนาดมาตรฐานพร้อมเลื่อย</t>
  </si>
  <si>
    <t>ORT-11</t>
  </si>
  <si>
    <t>ชุดเครื่องมือผ่าตัดกระดูกสันหลังระดับคอ</t>
  </si>
  <si>
    <t xml:space="preserve"> Cervical Spinal Set</t>
  </si>
  <si>
    <t>ORT-12</t>
  </si>
  <si>
    <t>ชุดเครื่องมือผ่าตัดกระดูกสันหลัง</t>
  </si>
  <si>
    <t xml:space="preserve"> Laminectomy Set</t>
  </si>
  <si>
    <t>ORT-13</t>
  </si>
  <si>
    <t>ชุดเครื่องมือถ่างกระดูกสันหลังระดับคอด้านหน้าชนิดยึดด้วยตัวเอง</t>
  </si>
  <si>
    <t xml:space="preserve">Anterior Cervical Spinal self-Retaining Retractors </t>
  </si>
  <si>
    <t>ORT-14</t>
  </si>
  <si>
    <t>ชุดเครื่องมือถ่างกระดูกสันหลังด้านหลังชนิดยึดด้วยตัวเอง</t>
  </si>
  <si>
    <t>Posterior Spinal Self-Retaining Retractors</t>
  </si>
  <si>
    <t>ORT-15</t>
  </si>
  <si>
    <t>เครื่องติดตามสัญญาณประสาทขณะผ่าตัดเส้นประสาทไขสันหลัง</t>
  </si>
  <si>
    <t>Nerve monitor during spinal cord surgery</t>
  </si>
  <si>
    <t>ศัลยศาสตร์ทางเดินปัสสาวะ</t>
  </si>
  <si>
    <t>URO</t>
  </si>
  <si>
    <t>Urology</t>
  </si>
  <si>
    <t>URO-1</t>
  </si>
  <si>
    <t>ชุดเครื่องมือส่องตรวจรักษาท่อปัสสาวะและกระเพาะปัสสาวะสำหรับเด็ก</t>
  </si>
  <si>
    <t>Pediatric Cysto-Ureteroscope</t>
  </si>
  <si>
    <t>URO-2</t>
  </si>
  <si>
    <t>ชุดเครื่องมือผ่าตัดต่อมลูกหมากด้วยกระแสไฟฟ้าชนิดสองขั้ว</t>
  </si>
  <si>
    <t xml:space="preserve">TURP Set with Electrocautery Type Bipolar </t>
  </si>
  <si>
    <t>URO-3</t>
  </si>
  <si>
    <t>เครื่องสลายนิ่วภายในระบบทางเดินปัสสาวะด้วยคลื่นความถี่สูง</t>
  </si>
  <si>
    <t>Ultrasonic Lithotripsy Unit</t>
  </si>
  <si>
    <t>URO-4</t>
  </si>
  <si>
    <t>เครื่องสลายนิ่วภายในระบบทางเดินปัสสาวะด้วยคลื่นความถี่สูงและการกระแทก พร้อมระบบดูดเศษนิ่ว</t>
  </si>
  <si>
    <t xml:space="preserve">Dual Action Lithotripsy </t>
  </si>
  <si>
    <t>เครื่องสลายนิ่วภายในระบบทางเดินปัสสาวะด้วยคลื่นความถี่สูงและการกระแทกพร้อมระบบดูดเศษนิ่ว</t>
  </si>
  <si>
    <t>URO-5</t>
  </si>
  <si>
    <t>ชุดเครื่องกระแทกนิ่วภายในระบบทางเดินปัสสาวะด้วยพลังงานลม</t>
  </si>
  <si>
    <t>Pneumatic Lithotripsy Set</t>
  </si>
  <si>
    <t>URO-6</t>
  </si>
  <si>
    <t>เครื่องสลายนิ่วในระบบทางเดินปัสสาวะด้วยเลเซอร์ ขนาดไม่น้อยกว่า 20 วัตต์</t>
  </si>
  <si>
    <t>Laser Lithotripsy ≥ 20 w</t>
  </si>
  <si>
    <t>URO-7</t>
  </si>
  <si>
    <t>ชุดถ่ายทอดสัญญาณความละเอียดสูงสำหรับการผ่าตัดผ่านกล้องระบบทางเดินปัสสาวะ</t>
  </si>
  <si>
    <t xml:space="preserve">Urological HD Camera System </t>
  </si>
  <si>
    <t>URO-8</t>
  </si>
  <si>
    <t>เครื่องเลเซอร์พลังงานสูงขนาดไม่น้อยกว่า100 วัตต์</t>
  </si>
  <si>
    <t>laser high power</t>
  </si>
  <si>
    <t>สนับสนุนการแพทย์</t>
  </si>
  <si>
    <t>MP</t>
  </si>
  <si>
    <t>Medical Support</t>
  </si>
  <si>
    <t>MP-1</t>
  </si>
  <si>
    <t>รถเข็นชนิดนั่ง</t>
  </si>
  <si>
    <t>MP-2</t>
  </si>
  <si>
    <t>รถเข็นชนิดนอน</t>
  </si>
  <si>
    <t>MP-3</t>
  </si>
  <si>
    <t>รถเข็นทำแผล</t>
  </si>
  <si>
    <t>MP-4</t>
  </si>
  <si>
    <t>รถเข็นอาหาร</t>
  </si>
  <si>
    <t>MP-5</t>
  </si>
  <si>
    <t>รถเข็นผ้าเปื้อน</t>
  </si>
  <si>
    <t>MP-6</t>
  </si>
  <si>
    <t>เครื่องดูดเสมหะ</t>
  </si>
  <si>
    <t>MP-7</t>
  </si>
  <si>
    <t>เครื่องชั่งน้ำหนักแบบดิจิตอล พร้อมที่วัดส่วนสูง</t>
  </si>
  <si>
    <t>เครื่องชั่งน้ำหนักแบบดิจิตอลพร้อมที่วัดส่วนสูง</t>
  </si>
  <si>
    <t>MP-8</t>
  </si>
  <si>
    <t>เครื่องวัดความดันโลหิตชนิดอัตโนมัติแบบสอดแขน</t>
  </si>
  <si>
    <t>MP-9</t>
  </si>
  <si>
    <t>เครื่องควบคุมการฉีดยา</t>
  </si>
  <si>
    <t>Syringe Driver</t>
  </si>
  <si>
    <t>เครื่องSyringe Driver</t>
  </si>
  <si>
    <t>MP-10</t>
  </si>
  <si>
    <t>ห้องอบไอน้ำเดี่ยว</t>
  </si>
  <si>
    <t>Single steam room</t>
  </si>
  <si>
    <t>MP-11</t>
  </si>
  <si>
    <t>เครื่องให้ความอบอุ่นชนิดเป่าลมร้อน</t>
  </si>
  <si>
    <t>Forced-Air Warmer</t>
  </si>
  <si>
    <t>MP-12</t>
  </si>
  <si>
    <t>ชุดแขวนอุปกรณ์ช่วยชีวิตทางการแพทย์ชนิดไม่มีแขน</t>
  </si>
  <si>
    <t>Pendant</t>
  </si>
  <si>
    <t>ชุดแขวนอุปกรณ์ช่วยชีวิตทางการแพทย์</t>
  </si>
  <si>
    <t>MP-13</t>
  </si>
  <si>
    <t>ชุดแขวนอุปกรณ์ช่วยชีวิตทางการแพทย์ชนิดมีแขน</t>
  </si>
  <si>
    <t>Pendant with arm</t>
  </si>
  <si>
    <t>MP-14</t>
  </si>
  <si>
    <t>เครื่องผลิตแรงดันอากาศทางการแพทย์</t>
  </si>
  <si>
    <t>Medical Air Pressure Generator</t>
  </si>
  <si>
    <t>ครุภัณฑ์สำนักงาน</t>
  </si>
  <si>
    <t>Off</t>
  </si>
  <si>
    <t>เครื่องผลิตอากาศอัดทางการแพทย์</t>
  </si>
  <si>
    <t>MP-15</t>
  </si>
  <si>
    <t>ตู้เคลื่อนย้ายผู้ป่วยติดเชื้อ</t>
  </si>
  <si>
    <t xml:space="preserve"> transport Isolator</t>
  </si>
  <si>
    <t>MP-16</t>
  </si>
  <si>
    <t>เครื่องกรองน้ำบริสุทธิ์ ขนาดไม่น้อยกว่า 250 ลิตรต่อชั่วโมง</t>
  </si>
  <si>
    <t>pure water filter not less than 250 liters per hour</t>
  </si>
  <si>
    <t>MP-17</t>
  </si>
  <si>
    <t>เครื่องชั่งน้ำหนักผู้ป่วยบนเปลนอน</t>
  </si>
  <si>
    <t>Weighing the patient on the stretcher</t>
  </si>
  <si>
    <t>MP-18</t>
  </si>
  <si>
    <t>เครื่องบรรจุของเหลวและปิดฝาเกลียวอัตโนมัติชนิด 4 หัว</t>
  </si>
  <si>
    <t>Automatic liquid filling and capping machine, 4-head type</t>
  </si>
  <si>
    <t>MP-19</t>
  </si>
  <si>
    <t xml:space="preserve">เครื่องตรวจสแกนหาหลอดเลือดดำตื้นใต้ผิวหนัง </t>
  </si>
  <si>
    <t>venous scanner for superficial skin</t>
  </si>
  <si>
    <t>MP-20</t>
  </si>
  <si>
    <t>ชุดแขวนอุปกรณ์การแพทย์แบบ 2 แขน พร้อมโคมไฟแอลอีดี ขนาดไม่น้อยกว่า 60,000 ลักซ์</t>
  </si>
  <si>
    <t>Pendant with LCD lamp size not less than 60,000 lux</t>
  </si>
  <si>
    <t>MP-21</t>
  </si>
  <si>
    <t xml:space="preserve">หมวกเลเซอร์ปลูกผมโดยใช้เทคโนโลยีบำบัดด้วยแสงเลเซอร์กำลังต่ำ </t>
  </si>
  <si>
    <t>MP-22</t>
  </si>
  <si>
    <t>ชุดชั้นวางอุปกรณ์ทางการแพทย์</t>
  </si>
  <si>
    <t>หู คอ จมูก</t>
  </si>
  <si>
    <t>ENT</t>
  </si>
  <si>
    <t>Ear Nose Trost</t>
  </si>
  <si>
    <t>ENT-1</t>
  </si>
  <si>
    <t>กล้องส่องตรวจ รักษาโพรงจมูกและกล่องเสียง</t>
  </si>
  <si>
    <t>endoscope Treatment of the nasal cavity and larynx</t>
  </si>
  <si>
    <t>ENT-2</t>
  </si>
  <si>
    <t>กล้องส่องตรวจสายเสียงชนิดตัดชิ้นเนื้อส่งตรวจได้</t>
  </si>
  <si>
    <t>A biopsy type endoscope can be sent for examination</t>
  </si>
  <si>
    <t>ENT-3</t>
  </si>
  <si>
    <t>เครื่องกรอกระดูกหลังหู</t>
  </si>
  <si>
    <t xml:space="preserve"> boring tool for posteiror auircular bone</t>
  </si>
  <si>
    <t>ENT-4</t>
  </si>
  <si>
    <t>เครื่องตรวจการได้ยินด้วยคอมพิวเตอร์</t>
  </si>
  <si>
    <t>computerized hearing examination</t>
  </si>
  <si>
    <t>ENT-5</t>
  </si>
  <si>
    <t>เครื่องตรวจการได้ยินระบบคอมพิวเตอร์ชนิดตั้งโต๊ะ</t>
  </si>
  <si>
    <t>Desktop type hearing exmamination</t>
  </si>
  <si>
    <t>ENT-6</t>
  </si>
  <si>
    <t>เครื่องตรวจวัดสมรรถภาพของหูชั้นกลาง</t>
  </si>
  <si>
    <t>middle ear function tester</t>
  </si>
  <si>
    <t>ENT-7</t>
  </si>
  <si>
    <t>เครื่องทดสอบการได้ยิน</t>
  </si>
  <si>
    <t>OAE+ Automated ABR</t>
  </si>
  <si>
    <t>เครื่องทดสอบการได้ยิน (OAE+ Automate ABR)</t>
  </si>
  <si>
    <t>ENT-8</t>
  </si>
  <si>
    <t>เครื่องนำวิถีผ่าตัดไซนัส</t>
  </si>
  <si>
    <t>ENT Navigation</t>
  </si>
  <si>
    <t>เครื่องนำวิถีผ่าตัดไซนัส (ENT Navigation)</t>
  </si>
  <si>
    <t>ENT-9</t>
  </si>
  <si>
    <t>เครื่องมือตรวจคัดกรองการได้ยินในเด็กแรกเกิด</t>
  </si>
  <si>
    <t>TEOAE</t>
  </si>
  <si>
    <t>เครื่องมือตรวจคัดกรองการได้ยินในเด็กแรกเกิด (TEOAE)</t>
  </si>
  <si>
    <t>ENT-11</t>
  </si>
  <si>
    <t>เครื่องมือผ่าตัดในโพรงจมูกด้วยระบบ ตัด ปั่น ดูด</t>
  </si>
  <si>
    <t>Micro Debrider</t>
  </si>
  <si>
    <t>เครื่องมือผ่าตัดในโพรงจมูกด้วยระบบ ตัด ปั่น ดูด (Micro debrider)</t>
  </si>
  <si>
    <t>ENT-12</t>
  </si>
  <si>
    <t>เครื่องเลเซอร์ผ่าตัดหู คอ จมูก</t>
  </si>
  <si>
    <t>Laser machine for ear, nose and throat surgery</t>
  </si>
  <si>
    <t>เครื่องเลเซอร์ผ่าตัด หู คอ จมูก</t>
  </si>
  <si>
    <t>ENT-13</t>
  </si>
  <si>
    <t>ชุดเครื่องมือคว้านโพรงกระดูก</t>
  </si>
  <si>
    <t>Bone boring tool set</t>
  </si>
  <si>
    <t>ENT-14</t>
  </si>
  <si>
    <t>ชุดเครื่องมือตรวจหู คอ จมูก วีดิทัศน์ชุดเล็ก</t>
  </si>
  <si>
    <t>Ear, Nose, Throat Examination Tool Kit, Small Video Set</t>
  </si>
  <si>
    <t>ชุดเครื่องมือตรวจหู คอ จมูก วีดีทัศน์ชุดเล็ก</t>
  </si>
  <si>
    <t>ENT-15</t>
  </si>
  <si>
    <t>ชุดเครื่องมือตรวจหู คอ จมูก วีดิทัศน์ชุดกลาง</t>
  </si>
  <si>
    <t>Ear, Nose, Throat Examination Tool Kit, Video Medium Set</t>
  </si>
  <si>
    <t>ชุดเครื่องมือตรวจหู คอ จมูก วีดีทัศน์ชุดกลาง</t>
  </si>
  <si>
    <t>ENT-16</t>
  </si>
  <si>
    <t>ชุดเครื่องมือตรวจหู คอ จมูก วีดิทัศน์ชุดใหญ่</t>
  </si>
  <si>
    <t>Ear, Nose, Throat Examination Tool Kit, Video Large Set</t>
  </si>
  <si>
    <t>ชุดเครื่องมือตรวจหู คอ จมูก วีดีทัศน์ชุดใหญ่</t>
  </si>
  <si>
    <t>ENT-17</t>
  </si>
  <si>
    <t>ชุดถ่ายทอดสัญญาณภาพจากเลนส์ ส่องโพรงจมูก และไซนัส ออกจอภาพ</t>
  </si>
  <si>
    <t>Transmitting the image signal from the lens, looking at the nasal cavity and sinuses out of the screen</t>
  </si>
  <si>
    <t>ENT-18</t>
  </si>
  <si>
    <t>ชุดไฟส่องสวมศีรษะใช้ในการผ่าตัด 400 วัตต์</t>
  </si>
  <si>
    <t>400 watt surgical headlamp</t>
  </si>
  <si>
    <t>ENT-19</t>
  </si>
  <si>
    <t>ตู้ตรวจการได้ยิน ขนาดไม่น้อยกว่า 2 เมตร</t>
  </si>
  <si>
    <t>hearing test cabinet</t>
  </si>
  <si>
    <t>ENT-20</t>
  </si>
  <si>
    <t>ชุดตรวจหู ตา</t>
  </si>
  <si>
    <t>OpthalmoOtoscope</t>
  </si>
  <si>
    <t>ชุดตรวจหู ตา (OpthalmoOtoscope)</t>
  </si>
  <si>
    <t>ENT-21</t>
  </si>
  <si>
    <t>เครื่องตรวจชุดตรวจตา หู ช่องปาก ผิวหนังชนิดมือถือด้วยระบบดิจิตอล</t>
  </si>
  <si>
    <t>Digital Hand-held Diagnostic Set</t>
  </si>
  <si>
    <t>อัลตราซาวด์</t>
  </si>
  <si>
    <t>US</t>
  </si>
  <si>
    <t>Ultrasound</t>
  </si>
  <si>
    <t>US-1</t>
  </si>
  <si>
    <t>เครื่องอัลตราซาวด์แบบมือถือ</t>
  </si>
  <si>
    <t>Handheld ultrasound doppler</t>
  </si>
  <si>
    <t>US-2</t>
  </si>
  <si>
    <t>เครื่องตรวจอวัยวะภายในด้วยคลื่นเสียงความคมชัดสูง 2 หัวตรวจ</t>
  </si>
  <si>
    <t>2-Probes High Definition Ultrasound</t>
  </si>
  <si>
    <t>US-3</t>
  </si>
  <si>
    <t>เครื่องตรวจอวัยวะภายในด้วยคลื่นเสียงความคมชัดสูงชนิดสีระดับสูง 5 หัวตรวจ</t>
  </si>
  <si>
    <t>5-Probes High Definition Ultrasound</t>
  </si>
  <si>
    <t>เครื่องตรวจอวัยวะภายในด้วยคลื่นเสียงความคมชัดสูง ชนิดสีระดับสูง 5 หัวตรวจ</t>
  </si>
  <si>
    <t>US-4</t>
  </si>
  <si>
    <t>เครื่องตรวจอวัยวะภายในด้วยคลื่นเสียงความถี่สูงชนิดใช้ในห้องผ่าตัด</t>
  </si>
  <si>
    <t>Operating Room Ultrasound</t>
  </si>
  <si>
    <t>เครื่องตรวจอวัยวะภายในด้วยคลื่นเสียงความถี่สูง ชนิดใช้ในห้องผ่าตัด</t>
  </si>
  <si>
    <t>US-5</t>
  </si>
  <si>
    <t>เครื่องตรวจอวัยวะภายในด้วยคลื่นเสียงความถี่สูงชนิดสี 2 หัวตรวจ</t>
  </si>
  <si>
    <t>2-Probes Color Doppler Ultrasound</t>
  </si>
  <si>
    <t>เครื่องตรวจอวัยวะภายในด้วยคลื่นเสียงความถี่สูง ชนิดสี 2 หัวตรวจ</t>
  </si>
  <si>
    <t>US-6</t>
  </si>
  <si>
    <t>เครื่องตรวจอวัยวะภายในด้วยคลื่นเสียงความถี่สูงชนิดหิ้วถือ 2 หัวตรวจ</t>
  </si>
  <si>
    <t>2-Probes Portable Ultrasound</t>
  </si>
  <si>
    <t>เครื่องตรวจอวัยวะภายในด้วยคลื่นเสียงความถี่สูง ชนิดหิ้วถือ 2 หัวตรวจ</t>
  </si>
  <si>
    <t>US-7</t>
  </si>
  <si>
    <t>เครื่องตรวจอวัยวะภายในด้วยคลื่นเสียงความถี่สูง ระดับความคมชัดสูง 3 หัวตรวจ</t>
  </si>
  <si>
    <t>3-Probes High Definition Ultrasound</t>
  </si>
  <si>
    <t>US-8</t>
  </si>
  <si>
    <t>เครื่องตรวจอวัยวะภายในด้วยคลื่นเสียงความถี่สูง สำหรับทำ Vascular access Reginal nerve block</t>
  </si>
  <si>
    <t>Vascular access Reginal Nerve Block</t>
  </si>
  <si>
    <t>US-9</t>
  </si>
  <si>
    <t xml:space="preserve">เครื่องอัลตราซาวด์แบบไร้สาย </t>
  </si>
  <si>
    <t>Wiless Ultrasound Probe</t>
  </si>
  <si>
    <t>US-10</t>
  </si>
  <si>
    <t>เครื่องตรวจหาภาวะพังผืดในตับและตรวจวัดปริมาณไขมันสะสมในตับ</t>
  </si>
  <si>
    <t>transient elastograph</t>
  </si>
  <si>
    <t>เอกซเรย์</t>
  </si>
  <si>
    <t>XR</t>
  </si>
  <si>
    <t>Xray</t>
  </si>
  <si>
    <t>XR-1</t>
  </si>
  <si>
    <t>เครื่องอ่านและแปลงสัญญาณข้อมูลภาพเอกซเรย์เป็นระบบดิจิตอล</t>
  </si>
  <si>
    <t>Digital X-ray image data reader and converter</t>
  </si>
  <si>
    <t>XR-2</t>
  </si>
  <si>
    <t>ชุดแขวนหลอดเอกซเรย์ติดเพดาน</t>
  </si>
  <si>
    <t>X-ray lamp hanging kit, ceiling mounted</t>
  </si>
  <si>
    <t>XR-3</t>
  </si>
  <si>
    <t>เครื่องรับสัญญาณภาพเอกซเรย์เป็นดิจิตอลชนิดชุดรับภาพแฟลตพาแนลไร้สาย</t>
  </si>
  <si>
    <t>Wireless Digital Flat Panel Detector</t>
  </si>
  <si>
    <t>เครื่องรับสัญญาณภาพเอกซเรย์เป็นดิจิตอล ชนิดชุดรับภาพแฟลตพาแนลไร้สาย</t>
  </si>
  <si>
    <t>XR-4</t>
  </si>
  <si>
    <t>เครื่องเอกซเรย์ฟัน</t>
  </si>
  <si>
    <t>Intraoral X-ray Unit</t>
  </si>
  <si>
    <t>XR-5</t>
  </si>
  <si>
    <t>เครื่องเอกซเรย์ฟันทั้งปาก พร้อมกะโหลกศีรษะแบบ 2 มิติ</t>
  </si>
  <si>
    <t>2 Dimension Panoramic and Cephalometric Dental Radiography</t>
  </si>
  <si>
    <t>เครื่องเอกซเรย์ฟันทั้งปากพร้อมกะโหลกศีรษะ แบบ 2 มิติ</t>
  </si>
  <si>
    <t>XR-6</t>
  </si>
  <si>
    <t>เครื่องเอกซเรย์ฟันทั้งปาก พร้อมกะโหลกศีรษะแบบ 3 มิติ</t>
  </si>
  <si>
    <t>3 Dimension Panoramic and Cephalometric Dental Radiography</t>
  </si>
  <si>
    <t>เครื่องเอกซเรย์ฟันทั้งปากพร้อมกะโหลกศีรษะ แบบ 3 มิติ</t>
  </si>
  <si>
    <t>XR-7</t>
  </si>
  <si>
    <t>เครื่องเอกซเรย์เคลื่อนที่ขนาดไม่น้อยกว่า 100 mA.</t>
  </si>
  <si>
    <t>Mobile X-Ray 100 mA</t>
  </si>
  <si>
    <t>XR-8</t>
  </si>
  <si>
    <t>เครื่องเอกซเรย์เคลื่อนที่ขนาดไม่น้อยกว่า 300 mA.ขับเคลื่อนด้วยมอเตอร์ไฟฟ้า</t>
  </si>
  <si>
    <t>Motorized Mobile X-Ray 300 mA</t>
  </si>
  <si>
    <t>XR-9</t>
  </si>
  <si>
    <t>เครื่องเอกซเรย์เคลื่อนที่ดิจิตอลไม่น้อยกว่า 300 mA.</t>
  </si>
  <si>
    <t>Mobile Digital Radiography 300 mA</t>
  </si>
  <si>
    <t>XR-10</t>
  </si>
  <si>
    <t>เครื่องเอกซเรย์ดิจิตอลฟลูออโรสโคป</t>
  </si>
  <si>
    <t>Digital Fluoroscopy</t>
  </si>
  <si>
    <t>เครื่องเอกซเรย์ดิจิตอล ฟลูออโรสโคป</t>
  </si>
  <si>
    <t>XR-11</t>
  </si>
  <si>
    <t>เครื่องเอกซเรย์ทั่วไปขนาดไม่น้อยกว่า 1,000 mA.แบบแขวนเพดาน</t>
  </si>
  <si>
    <t>Ceiling Mounted General Radiography 1000 mA</t>
  </si>
  <si>
    <t>เครื่องเอกซเรย์ทั่วไปขนาดไม่น้อยกว่า 1,000 mA. แบบแขวนเพดาน</t>
  </si>
  <si>
    <t>XR-12</t>
  </si>
  <si>
    <t>เครื่องเอกซเรย์ทั่วไปขนาดไม่น้อยกว่า 1,000 mA.แบบแขวนเพดานดิจิตอล 1 จอรับภาพ</t>
  </si>
  <si>
    <t>Ceiling Mounted Digital Radiography 1000 mA 1 Detector</t>
  </si>
  <si>
    <t>เครื่องเอกซเรย์ทั่วไปขนาดไม่น้อยกว่า 1,000 mA. แบบแขวนเพดานดิจิตอล 1 จอรับภาพ</t>
  </si>
  <si>
    <t>XR-13</t>
  </si>
  <si>
    <t>เครื่องเอกซเรย์ทั่วไปขนาดไม่น้อยกว่า 1,000 mA.แบบแขวนเพดานดิจิตอล 2 จอรับภาพ</t>
  </si>
  <si>
    <t>Ceiling Mounted Digital Radiography 1000 mA 2 Detector</t>
  </si>
  <si>
    <t>เครื่องเอกซเรย์ทั่วไปขนาดไม่น้อยกว่า 1,000 mA. แบบแขวนเพดานดิจิตอล 2 จอรับภาพ</t>
  </si>
  <si>
    <t>XR-14</t>
  </si>
  <si>
    <t>เครื่องเอกซเรย์ทั่วไปขนาดไม่น้อยกว่า 500 mA.แบบแขวนเพดาน</t>
  </si>
  <si>
    <t>Ceiling Mounted General Radiography 500 mA</t>
  </si>
  <si>
    <t>เครื่องเอกซเรย์ทั่วไปขนาดไม่น้อยกว่า 500 mA. แบบแขวนเพดาน</t>
  </si>
  <si>
    <t>XR-15</t>
  </si>
  <si>
    <t>เครื่องเอกซเรย์ทั่วไปขนาดไม่น้อยกว่า 500 mA.แบบตั้งพื้น</t>
  </si>
  <si>
    <t>Floor Mounted General Radiography 500 mA</t>
  </si>
  <si>
    <t>เครื่องเอกซเรย์ทั่วไปขนาดไม่น้อยกว่า 500 mA. แบบตั้งพื้น</t>
  </si>
  <si>
    <t>XR-16</t>
  </si>
  <si>
    <t>เครื่องเอกซเรย์ฟลูโอโรสโคปเคลื่อนที่แบบซีอาร์มกำลังไม่น้อยกว่า 15 kw</t>
  </si>
  <si>
    <t>Mobile C-Arm with Image Intensifier 15 kW</t>
  </si>
  <si>
    <t>เครื่องเอกซเรย์ฟลูโอโรสโคปเคลื่อนที่แบบซีอาร์มกำลังไม่น้อยกว่า15 kw</t>
  </si>
  <si>
    <t>XR-17</t>
  </si>
  <si>
    <t>เครื่องเอกซเรย์ฟลูโอโรสโคปเคลื่อนที่แบบซีอาร์มกำลังไม่น้อยกว่า 2.2 kw</t>
  </si>
  <si>
    <t>Mobile C-Arm with Image Intensifier 2.2 kW</t>
  </si>
  <si>
    <t>เครื่องเอกซเรย์ฟลูโอโรสโคปเคลื่อนที่แบบซีอาร์มกำลังไม่น้อยกว่า2.2 kw</t>
  </si>
  <si>
    <t>XR-18</t>
  </si>
  <si>
    <t>เครื่องเอกซเรย์ฟลูโอโรสโคปเคลื่อนที่แบบซีอาร์มกำลังไม่น้อยกว่า 2.2 kw ชุดรับภาพชนิดแฟลตพาแนล</t>
  </si>
  <si>
    <t>Mobile C-Arm with Flat Panel Detector 2.2 kW</t>
  </si>
  <si>
    <t>XR-19</t>
  </si>
  <si>
    <t>เครื่องเอกซเรย์ฟลูโอโรสโคปเคลื่อนที่แบบซีอาร์มกำลังไม่น้อยกว่า 15 kW ชุดรับภาพชนิดแฟลตพาแนล</t>
  </si>
  <si>
    <t>Mobile C-Arm with Flat Panel Detector 15 kW</t>
  </si>
  <si>
    <t xml:space="preserve">เครื่องเอกซเรย์ฟลูโอโรสโคปเคลื่อนที่แบบซีอาร์มชุดรับภาพชนิดแฟลตพาแนล </t>
  </si>
  <si>
    <t>XR-20</t>
  </si>
  <si>
    <t>เครื่องเอกซเรย์หลอดเลือดชนิดระนาบเดี่ยว</t>
  </si>
  <si>
    <t>Single Plane Digital Subtraction Angiography</t>
  </si>
  <si>
    <t>XR-21</t>
  </si>
  <si>
    <t>เครื่องเอกซเรย์หลอดเลือดชนิดระนาบเดี่ยวแบบใช้งานร่วมกับเตียงผ่าตัดชนิดไฮบริด</t>
  </si>
  <si>
    <t>Single Plane Hybrid OR Digital Subtraction Angiography</t>
  </si>
  <si>
    <t>XR-22</t>
  </si>
  <si>
    <t>เครื่องเอกซเรย์หลอดเลือดชนิดระนาบเดี่ยวร่วมกับภาพเอกซเรย์คอมพิวเตอร์</t>
  </si>
  <si>
    <t>Single Plane Digital Subtraction Angiography with Computed Tomography</t>
  </si>
  <si>
    <t>XR-23</t>
  </si>
  <si>
    <t>เครื่องเอกซเรย์หลอดเลือดชนิดสองระนาบ</t>
  </si>
  <si>
    <t>Biplane Digital Subtraction Angiography</t>
  </si>
  <si>
    <t>XR-24</t>
  </si>
  <si>
    <t>เครื่องถ่ายภาพรังสีโพสิตรอนร่วมกับภาพเอกซเรย์คอมพิวเตอร์</t>
  </si>
  <si>
    <t>Positron Emission Tomography/Computed Tomography</t>
  </si>
  <si>
    <t>XR-25</t>
  </si>
  <si>
    <t>เครื่องถ่ายภาพรังสีโพสิตรอนร่วมกับภาพตรวจวินิจฉัยโรคด้วยคลื่นแม่เหล็กไฟฟ้า</t>
  </si>
  <si>
    <t>Positron Emission Tomography/Magnetic Resonance Imaging</t>
  </si>
  <si>
    <t>XR-26</t>
  </si>
  <si>
    <t>เครื่องถ่ายภาพรังสีแกมม่าหลายระนาบ พร้อมเอกซเรย์คอมพิวเตอร์</t>
  </si>
  <si>
    <t>Single Photon Emission Computed Tomography/Computed Tomography</t>
  </si>
  <si>
    <t>XR-27</t>
  </si>
  <si>
    <t>เครื่องเอกซเรย์คอมพิวเตอร์ ขนาดไม่น้อยกว่า 16 สไลซ์</t>
  </si>
  <si>
    <t>16 Slice Computed Tomography</t>
  </si>
  <si>
    <t>XR-28</t>
  </si>
  <si>
    <t>เครื่องเอกซเรย์คอมพิวเตอร์ ขนาดไม่น้อยกว่า 32 สไลซ์</t>
  </si>
  <si>
    <t>32 Slice Computed Tomography</t>
  </si>
  <si>
    <t>XR-29</t>
  </si>
  <si>
    <t>เครื่องเอกซเรย์คอมพิวเตอร์ ขนาดไม่น้อยกว่า 64 สไลซ์</t>
  </si>
  <si>
    <t>64 Slice Computed Tomography</t>
  </si>
  <si>
    <t>XR-30</t>
  </si>
  <si>
    <t>เครื่องเอกซเรย์คอมพิวเตอร์ ขนาดไม่น้อยกว่า 128 สไลซ์</t>
  </si>
  <si>
    <t>128 Slice Computed Tomography</t>
  </si>
  <si>
    <t>XR-31</t>
  </si>
  <si>
    <t>เครื่องเอกซเรย์คอมพิวเตอร์ ขนาดไม่น้อยกว่า 256 สไลซ์</t>
  </si>
  <si>
    <t>256 Slice Computed Tomography</t>
  </si>
  <si>
    <t>XR-32</t>
  </si>
  <si>
    <t>ชุดคอมพิวเตอร์ พร้อมจออ่านภาพเอกซเรย์ดิจิตอล ขนาดไม่น้อยกว่า 3 ล้านพิกเซลชนิดจอคู่</t>
  </si>
  <si>
    <t xml:space="preserve">Diagnostic Workstation 3 MP Dual Monitor </t>
  </si>
  <si>
    <t>XR-33</t>
  </si>
  <si>
    <t>ชุดคอมพิวเตอร์ พร้อมจออ่านภาพเอกซเรย์ดิจิตอล ขนาดไม่น้อยกว่า 6 ล้านพิกเซลชนิดจอเดี่ยว</t>
  </si>
  <si>
    <t>Diagnostic Workstation 6 MP  Monitor Fusion</t>
  </si>
  <si>
    <t>XR-34</t>
  </si>
  <si>
    <t>ชุดคอมพิวเตอร์ พร้อมจออ่านภาพเอกซเรย์ดิจิตอล ขนาดไม่น้อยกว่า 5 ล้านพิกเซลชนิดจอคู่</t>
  </si>
  <si>
    <t xml:space="preserve">Diagnostic Workstation 5 MP Dual Monitor </t>
  </si>
  <si>
    <t>XR-35</t>
  </si>
  <si>
    <t>ชุดคอมพิวเตอร์ พร้อมจออ่านภาพเอกซเรย์ดิจิตอล ขนาดไม่น้อยกว่า 12 ล้านพิกเซลชนิดจอเดี่ยว</t>
  </si>
  <si>
    <t>Diagnostic Workstation 12 MP  Monitor Fusion</t>
  </si>
  <si>
    <t>XR-36</t>
  </si>
  <si>
    <t>เครื่องฉีดสารทึบรังสีชนิด 1 หัวฉีด แรงดันต่ำ</t>
  </si>
  <si>
    <t>Single Head Low Pressure Injector</t>
  </si>
  <si>
    <t>เครื่องฉีดสารทึบรังสี ชนิด 1 หัวฉีด แรงดันต่ำ</t>
  </si>
  <si>
    <t>XR-37</t>
  </si>
  <si>
    <t>เครื่องฉีดสารทึบรังสีชนิด 1 หัวฉีด แรงดันสูง</t>
  </si>
  <si>
    <t>Single Head High Pressure Injector</t>
  </si>
  <si>
    <t>เครื่องฉีดสารทึบรังสี ชนิด 1 หัวฉีด แรงดันสูง</t>
  </si>
  <si>
    <t>XR-38</t>
  </si>
  <si>
    <t>เครื่องฉีดสารทึบรังสีชนิด 2 หัวฉีด แรงดันต่ำ</t>
  </si>
  <si>
    <t>Dual Head Low Pressure Injector</t>
  </si>
  <si>
    <t>เครื่องฉีดสารทึบรังสี ชนิด 2 หัวฉีด แรงดันต่ำ</t>
  </si>
  <si>
    <t>XR-39</t>
  </si>
  <si>
    <t>เครื่องตรวจอวัยวะภายในด้วยคลื่นแม่เหล็กไฟฟ้าขนาดไม่น้อยกว่า 1.5 เทสลา</t>
  </si>
  <si>
    <t>1.5 Tesla Magnetic Resonance Imaging</t>
  </si>
  <si>
    <t>XR-40</t>
  </si>
  <si>
    <t>เครื่องตรวจอวัยวะภายในด้วยคลื่นแม่เหล็กไฟฟ้าขนาดไม่น้อยกว่า 3.0 เทสลา</t>
  </si>
  <si>
    <t>3.0 Tesla Magnetic Resonance Imaging</t>
  </si>
  <si>
    <t>XR-41</t>
  </si>
  <si>
    <t>เครื่องให้การรักษาทางกายภาพด้วยคลื่นแม่เหล็กไฟฟ้า</t>
  </si>
  <si>
    <t>Electromagnetic resonance physical therapy machine</t>
  </si>
  <si>
    <t>XR-42</t>
  </si>
  <si>
    <t>เครื่องเอกซเรย์เต้านมระบบดิจิตอล</t>
  </si>
  <si>
    <t>Digital Mammogram</t>
  </si>
  <si>
    <t>XR-43</t>
  </si>
  <si>
    <t>เครื่องเอกซเรย์เต้านมระบบดิจิตอล 3 มิติ</t>
  </si>
  <si>
    <t>Digital Mammogram with 3D</t>
  </si>
  <si>
    <t>XR-44</t>
  </si>
  <si>
    <t>เครื่องเอกซเรย์เต้านมระบบดิจิตอล 3 มิติ พร้อมชุดอุปกรณ์ระบุตำแหน่งในการเจาะตัดชิ้นเนื้อเต้านม</t>
  </si>
  <si>
    <t xml:space="preserve">Digital Mammogram with 3D Tomosystersis with Stereotactic </t>
  </si>
  <si>
    <t>XR-45</t>
  </si>
  <si>
    <t>รถคัดกรองมะเร็งเต้านมเคลื่อนที่ระบบดิจิตอล</t>
  </si>
  <si>
    <t>Digital Mamogram Vehicle</t>
  </si>
  <si>
    <t>XR-46</t>
  </si>
  <si>
    <t>เครื่องวัดสัญญาณชีพในห้องตรวจคลื่นแม่เหล็กไฟฟ้า</t>
  </si>
  <si>
    <t>Bedside Monitor for Magnetic Resonance Imaging Room</t>
  </si>
  <si>
    <t>XR-47</t>
  </si>
  <si>
    <t>ตู้อุ่นสารทึบรังสี</t>
  </si>
  <si>
    <t>Radiant warming cabinet</t>
  </si>
  <si>
    <t>ครุภํณฑ์ไฟฟ้าและวิทยุ</t>
  </si>
  <si>
    <t>ไฟฟ้าและวิทยุ</t>
  </si>
  <si>
    <t>EE</t>
  </si>
  <si>
    <t>Electric equipment</t>
  </si>
  <si>
    <t>EE-1</t>
  </si>
  <si>
    <t>หม้อแปลงไฟฟ้าขนาดไม่น้อยกว่า 350 kVA</t>
  </si>
  <si>
    <t>Transformer size not less than 350 kVA</t>
  </si>
  <si>
    <t>หม้อ</t>
  </si>
  <si>
    <t>ครุภัณฑ์ไฟฟ้าและวิทยุ</t>
  </si>
  <si>
    <t>Elec</t>
  </si>
  <si>
    <t>หม้อแปลงไฟฟ้าขนาดไม่น้อยกว่า 350 เควีเอ. (ไม่รวมอุปกณ์ต่อพ่วงและค่าติดตั้ง)</t>
  </si>
  <si>
    <t>EE-2</t>
  </si>
  <si>
    <t>หม้อแปลงไฟฟ้าขนาดไม่น้อยกว่า 500 kVA</t>
  </si>
  <si>
    <t>Transformer size not less than 500 kVA</t>
  </si>
  <si>
    <t>หม้อแปลงไฟฟ้าขนาดไม่น้อยกว่า 500 เควีเอ. (ไม่รวมอุปกณ์ต่อพ่วงและค่าติดตั้ง)</t>
  </si>
  <si>
    <t>EE-3</t>
  </si>
  <si>
    <t>หม้อแปลงไฟฟ้าขนาดไม่น้อยกว่า 1,000 kVA</t>
  </si>
  <si>
    <t>Transformer size not less than 1,000 kVA</t>
  </si>
  <si>
    <t>หม้อแปลงไฟฟ้าขนาดไม่น้อยกว่า 1,000 เควีเอ. (ไม่รวมอุปกณ์ต่อพ่วงและค่าติดตั้ง)</t>
  </si>
  <si>
    <t>EE-4</t>
  </si>
  <si>
    <t>เครื่องรับส่งวิทยุ ระบบ VHF/FM ชนิดมือถือ 5 วัตต์</t>
  </si>
  <si>
    <t>EE-5</t>
  </si>
  <si>
    <t>เครื่องรับส่งวิทยุ ระบบ VHF/FM ชนิดประจำที่ขนาด 10 วัตต์</t>
  </si>
  <si>
    <t>EE-6</t>
  </si>
  <si>
    <t>เครื่องรับส่งวิทยุ ระบบ VHF/FM ชนิดประจำที่ขนาด 40 วัตต์</t>
  </si>
  <si>
    <t>EE-7</t>
  </si>
  <si>
    <t>เครื่องรับส่งวิทยุ ระบบ VHF/FM ชนิดติดรถยนต์ 25 วัตต์</t>
  </si>
  <si>
    <t>EE-8</t>
  </si>
  <si>
    <t>เครื่องกำเนิดไฟฟ้า (ราคาไม่รวมค่าติดตั้ง) ขนาด 5 กิโลวัตต์</t>
  </si>
  <si>
    <t>EE-9</t>
  </si>
  <si>
    <t>เครื่องกำเนิดไฟฟ้า (ราคาไม่รวมค่าติดตั้ง) ขนาด 10 กิโลวัตต์</t>
  </si>
  <si>
    <t>EE-10</t>
  </si>
  <si>
    <t>เครื่องกำเนิดไฟฟ้า (ราคาไม่รวมค่าติดตั้ง) ขนาด 15 กิโลวัตต์</t>
  </si>
  <si>
    <t>EE-11</t>
  </si>
  <si>
    <t>เครื่องกำเนิดไฟฟ้า (ราคาไม่รวมค่าติดตั้ง) ขนาด 25 กิโลวัตต์</t>
  </si>
  <si>
    <t>EE-12</t>
  </si>
  <si>
    <t>เครื่องกำเนิดไฟฟ้า (ราคาไม่รวมค่าติดตั้ง) ขนาด 50 กิโลวัตต์</t>
  </si>
  <si>
    <t>EE-13</t>
  </si>
  <si>
    <t>เครื่องกำเนิดไฟฟ้า (ราคาไม่รวมค่าติดตั้ง) ขนาด 100 กิโลวัตต์</t>
  </si>
  <si>
    <t>EE-14</t>
  </si>
  <si>
    <t>เครื่องกำเนิดไฟฟ้า (ราคาไม่รวมค่าติดตั้ง) ขนาด 200 กิโลวัตต์</t>
  </si>
  <si>
    <t>EE-15</t>
  </si>
  <si>
    <t>เครื่องกำเนิดไฟฟ้า (ราคาไม่รวมค่าติดตั้ง) ขนาด 300 กิโลวัตต์</t>
  </si>
  <si>
    <t>EE-16</t>
  </si>
  <si>
    <t>เครื่องกำเนิดไฟฟ้า (ราคาไม่รวมค่าติดตั้ง) ขนาด 400 กิโลวัตต์</t>
  </si>
  <si>
    <t>EE-17</t>
  </si>
  <si>
    <t>เครื่องกำเนิดไฟฟ้า (ราคาไม่รวมค่าติดตั้ง) ขนาด 500 กิโลวัตต์</t>
  </si>
  <si>
    <t>EE-18</t>
  </si>
  <si>
    <t>เครื่องกำเนิดไฟฟ้า ขนาดไม่น้อยกว่า 800 กิโลวัตต์</t>
  </si>
  <si>
    <t>generator size not less than 800 kilowatts</t>
  </si>
  <si>
    <t>EE-19</t>
  </si>
  <si>
    <t>เครื่องกำเนิดไฟฟ้า ขนาดไม่น้อยกว่า 1,000 กิโลวัตต์</t>
  </si>
  <si>
    <t>generator size not less than 1000 kilowatts</t>
  </si>
  <si>
    <t>ครุภํณฑ์โรงงาน</t>
  </si>
  <si>
    <t>ช่างซ่อมบำรุง</t>
  </si>
  <si>
    <t>HT</t>
  </si>
  <si>
    <t>Hand Tool</t>
  </si>
  <si>
    <t>HT-1</t>
  </si>
  <si>
    <t>กบไฟฟ้า แบบมือถือ ขนาด 5 นิ้ว</t>
  </si>
  <si>
    <t>ตัว</t>
  </si>
  <si>
    <t>ครุภัณฑ์โรงงาน</t>
  </si>
  <si>
    <t>HT-2</t>
  </si>
  <si>
    <t>เครื่องเจีย/ตัด แบบมือถือ ขนาด 5 นิ้ว</t>
  </si>
  <si>
    <t>HT-3</t>
  </si>
  <si>
    <t>เครื่องเจีย/ตัด แบบมือถือ ขนาด 6 นิ้ว</t>
  </si>
  <si>
    <t>HT-4</t>
  </si>
  <si>
    <t>เครื่องเจีย/ตัด แบบมือถือ ขนาด 7 นิ้ว</t>
  </si>
  <si>
    <t>HT-5</t>
  </si>
  <si>
    <t>เครื่องเจีย/ตัด แบบมือถือ ขนาด 9 นิ้ว</t>
  </si>
  <si>
    <t>HT-6</t>
  </si>
  <si>
    <t>เครื่องขัดกระดาษทราย แบบมือถือ แบบสั่น ขนาด 112 x 225 มิลลิเมตร</t>
  </si>
  <si>
    <t>HT-7</t>
  </si>
  <si>
    <t>เครื่องขัดกระดาษทราย แบบมือถือ แบบสายพาน ขนาด 75 มิลลิเมตร</t>
  </si>
  <si>
    <t>HT-8</t>
  </si>
  <si>
    <t>เครื่องขัดกระดาษทราย แบบมือถือ แบบสายพาน ขนาด 100 มิลลิเมตร</t>
  </si>
  <si>
    <t>HT-9</t>
  </si>
  <si>
    <t>เลื่อยวงเดือนไฟฟ้า แบบมือถือ ขนาด 8 นิ้ว</t>
  </si>
  <si>
    <t>HT-10</t>
  </si>
  <si>
    <t>เลื่อยวงเดือนไฟฟ้า แบบมือถือ ขนาด 9 นิ้ว</t>
  </si>
  <si>
    <t>HT-11</t>
  </si>
  <si>
    <t>เครื่องลอกบัว แบบมือถือ ขนาด 12 มิลลิเมตร</t>
  </si>
  <si>
    <t>HT-12</t>
  </si>
  <si>
    <t>เครื่องตัดเหล็ก แบบมือถือ ขนาด 1.60 มิลลิเมตร</t>
  </si>
  <si>
    <t>HT-13</t>
  </si>
  <si>
    <t>เครื่องตัดเหล็ก แบบมือถือ ขนาด 2.50 มิลลิเมตร</t>
  </si>
  <si>
    <t>ครุภัณฑ์การเกษตร</t>
  </si>
  <si>
    <t>การเกษตร</t>
  </si>
  <si>
    <t>AC</t>
  </si>
  <si>
    <t>Agriculture</t>
  </si>
  <si>
    <t>AC-1</t>
  </si>
  <si>
    <t>เครื่องพ่นยา แบบใช้แรงดันของเหลว ชนิดตั้งพื้น ขนาด 2.5 แรงม้า</t>
  </si>
  <si>
    <t>AC-2</t>
  </si>
  <si>
    <t>เครื่องพ่นยา แบบใช้แรงดันของเหลว ชนิดตั้งพื้น ขนาด 3.5 แรงม้า</t>
  </si>
  <si>
    <t>AC-3</t>
  </si>
  <si>
    <t>เครื่องพ่นยา แบบใช้แรงลม ชนิดสะพายหลัง ขนาด 3.5 แรงม้า</t>
  </si>
  <si>
    <t>AC-4</t>
  </si>
  <si>
    <t>เครื่องพ่นหมอกควัน</t>
  </si>
  <si>
    <t>AC-5</t>
  </si>
  <si>
    <t>เครื่องชั่ง แบบมีตุ้มถ่วง ขนาด 1,000 กิโลกรัม</t>
  </si>
  <si>
    <t>AC-6</t>
  </si>
  <si>
    <t>เครื่องชั่ง แบบมีตุ้มถ่วง ขนาด 2,000 กิโลกรัม</t>
  </si>
  <si>
    <t>AC-7</t>
  </si>
  <si>
    <t>เครื่องชั่ง แบบดิจิตอล ขนาด 300 กิโลกรัม</t>
  </si>
  <si>
    <t>AC-8</t>
  </si>
  <si>
    <t>เครื่องชั่ง แบบดิจิตอล ขนาด 500 กิโลกรัม</t>
  </si>
  <si>
    <t>AC-9</t>
  </si>
  <si>
    <t>เครื่องชั่ง แบบดิจิตอล ขนาด 1,000 กิโลกรัม</t>
  </si>
  <si>
    <t>AC-10</t>
  </si>
  <si>
    <t>เครื่องชั่ง แบบดิจิตอล ขนาด 2,000 กิโลกรัม</t>
  </si>
  <si>
    <t>AC-11</t>
  </si>
  <si>
    <t>เครื่องสูบน้ำแบบหอยโข่ง เครื่องยนต์เบนซินสูบน้ำได้ 450 ลิตรต่อนาที</t>
  </si>
  <si>
    <t>AC-12</t>
  </si>
  <si>
    <t>เครื่องสูบน้ำแบบหอยโข่ง เครื่องยนต์เบนซินสูบน้ำได้ 1,000 ลิตรต่อนาที ขนาด 5 แรงม้า</t>
  </si>
  <si>
    <t>AC-13</t>
  </si>
  <si>
    <t>เครื่องสูบน้ำแบบหอยโข่ง เครื่องยนต์เบนซินสูบน้ำได้ 1,000 ลิตรต่อนาที ขนาด 7 แรงม้า</t>
  </si>
  <si>
    <t>AC-14</t>
  </si>
  <si>
    <t>เครื่องสูบน้ำแบบหอยโข่ง เครื่องยนต์ดีเซลสูบน้ำได้ 1,750 ลิตรต่อนาที</t>
  </si>
  <si>
    <t>AC-15</t>
  </si>
  <si>
    <t>เครื่องสูบน้ำแบบหอยโข่ง เครื่องยนต์ดีเซลสูบน้ำได้ 3,800 ลิตรต่อนาที</t>
  </si>
  <si>
    <t>AC-16</t>
  </si>
  <si>
    <t>เครื่องสูบน้ำแบบหอยโข่ง มอเตอร์ไฟฟ้าสูบน้ำได้ 450 ลิตรต่อนาที</t>
  </si>
  <si>
    <t>AC-17</t>
  </si>
  <si>
    <t>เครื่องสูบน้ำแบบหอยโข่ง มอเตอร์ไฟฟ้าสูบน้ำได้ 1,130 ลิตรต่อนาที</t>
  </si>
  <si>
    <t>AC-18</t>
  </si>
  <si>
    <t>เครื่องสูบน้ำแบบหอยโข่ง มอเตอร์ไฟฟ้าสูบน้ำได้ 1,500 ลิตรต่อนาที</t>
  </si>
  <si>
    <t>AC-19</t>
  </si>
  <si>
    <t>เครื่องสูบน้ำแบบท่อสูบน้ำพญานาค</t>
  </si>
  <si>
    <t>ครุภัณฑ์การศึกษา</t>
  </si>
  <si>
    <t>การศึกษา</t>
  </si>
  <si>
    <t>ED</t>
  </si>
  <si>
    <t>Education</t>
  </si>
  <si>
    <t>ED-1</t>
  </si>
  <si>
    <t>จักรพันริมแบบธรรมดา</t>
  </si>
  <si>
    <t>Edu</t>
  </si>
  <si>
    <t>ED-2</t>
  </si>
  <si>
    <t>จักรพันริมแบบอุตสาหกรรม</t>
  </si>
  <si>
    <t>ED-3</t>
  </si>
  <si>
    <t>จักรอุตสาหกรรมแบบเย็บผ้า</t>
  </si>
  <si>
    <t>ED-4</t>
  </si>
  <si>
    <t>จักรอุตสาหกรรมแบบเย็บหนัง</t>
  </si>
  <si>
    <t>ED-5</t>
  </si>
  <si>
    <t>จักรทำลวดลาย</t>
  </si>
  <si>
    <t>ED-6</t>
  </si>
  <si>
    <t>หุ่นจำลองโครงกระดูกมนุษย์ แบบเต็มตัว</t>
  </si>
  <si>
    <t>ED-7</t>
  </si>
  <si>
    <t>หุ่นจำลองฝึกทำคลอดและฝึกตัดเย็บ พร้อมทารกและอุปกรณ์ดันศีรษะเด็กแบบครึ่งตัว</t>
  </si>
  <si>
    <t>ED-8</t>
  </si>
  <si>
    <t>หุ่นจำลองกล้ามเนื้อ สลับเพศได้ พร้อมอวัยวะภายในแบบเต็มตัว</t>
  </si>
  <si>
    <t>ED-9</t>
  </si>
  <si>
    <t>หุ่นจำลองฝึกทำคลอดและฝึกตัดเย็บ พร้อมทารกและอุปกรณ์ดันศีรษะเด็กแบบเต็มตัว</t>
  </si>
  <si>
    <t>ED-10</t>
  </si>
  <si>
    <t>หุ่นจำลองฝึกปฏิบัติการช่วยชีวิตขั้นสูงขนาดเต็มตัว แบบทารก</t>
  </si>
  <si>
    <t>ED-11</t>
  </si>
  <si>
    <t>หุ่นจำลองฝึกปฏิบัติการช่วยชีวิตขั้นสูงขนาดเต็มตัว แบบเด็ก</t>
  </si>
  <si>
    <t>ED-12</t>
  </si>
  <si>
    <t>หุ่นจำลองฝึกปฏิบัติการช่วยชีวิตขั้นสูงขนาดเต็มตัว แบบผู้ใหญ่</t>
  </si>
  <si>
    <t>ครุภัณฑ์คอมพิวเตอร์</t>
  </si>
  <si>
    <t>กล้องโทรทัศน์วงจรปิด</t>
  </si>
  <si>
    <t>CCTV</t>
  </si>
  <si>
    <t>Close Circuit Television</t>
  </si>
  <si>
    <t>CCTV-1</t>
  </si>
  <si>
    <t>กล้องโทรทัศน์วงจรปิดชนิดเครือข่าย แบบมุมมองคงที่สำหรับติดตั้งภายในสำนักงาน</t>
  </si>
  <si>
    <t>closed circuit television network type fixed view type for office installation</t>
  </si>
  <si>
    <t>กระทรวงดิจิตัล</t>
  </si>
  <si>
    <t>ฉบับ มิ.ย. 64</t>
  </si>
  <si>
    <t>CCTV-2</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</si>
  <si>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</si>
  <si>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closed circuit television network type Fixed view type for indoor installation for use in general security and other tasks</t>
  </si>
  <si>
    <t>CCTV-3</t>
  </si>
  <si>
    <t>กล้องโทรทัศน์วงจรปิดชนิดเครือข่าย แบบมุมมองคงที่สำหรับติดตั้งภายในอาคาร สำหรับใช้ในงานรักษาความปลอดภัยทั่วไป</t>
  </si>
  <si>
    <t>closed circuit television network type Fixed view type for indoor installation for use in general security applications</t>
  </si>
  <si>
    <t>ฉบับ 25 ก.ย.62</t>
  </si>
  <si>
    <t>CCTV-4</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</si>
  <si>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</si>
  <si>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closed circuit television network type Fixed view type for indoor installation, Type 1 for use in security, image analysis and other applications.</t>
  </si>
  <si>
    <t>CCTV-5</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</si>
  <si>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</si>
  <si>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closed circuit television network type Fixed view type for indoor installation, Type 2 for use in security, image analysis and other applications.</t>
  </si>
  <si>
    <t>CCTV-6</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</si>
  <si>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</si>
  <si>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closed circuit television network type Fixed view type for indoor installation, Type 1 for use in security and image analysis applications</t>
  </si>
  <si>
    <t>CCTV-7</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</si>
  <si>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</si>
  <si>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closed circuit television network type Fixed view type for indoor installation, Type 2 for use in security and image analysis applications</t>
  </si>
  <si>
    <t>CCTV-8</t>
  </si>
  <si>
    <t>กล้องโทรทัศน์วงจรปิดชนิดเครือข่าย แบบมุมมองคงที่สำหรับติดตั้งภายนอกสำนักงาน</t>
  </si>
  <si>
    <t>closed circuit television network type fixed view type for outdoor installation</t>
  </si>
  <si>
    <t>CCTV-9</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</si>
  <si>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</si>
  <si>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closed circuit television network type fixed view typefor use in general security and other tasks</t>
  </si>
  <si>
    <t>CCTV-10</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</si>
  <si>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</si>
  <si>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CCTV-11</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</si>
  <si>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</si>
  <si>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CCTV-12</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</si>
  <si>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</si>
  <si>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CCTV-13</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</si>
  <si>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</si>
  <si>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CCTV-14</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</si>
  <si>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</si>
  <si>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CCTV-15</t>
  </si>
  <si>
    <t>กล้องโทรทัศน์วงจรปิดชนิดเครือข่าย แบบปรับมุมมอง แบบที่ 1 สำหรับใช้ในงานรักษาความปลอดภัยทั่วไป</t>
  </si>
  <si>
    <t>CCTV-16</t>
  </si>
  <si>
    <t>กล้องโทรทัศน์วงจรปิดชนิดเครือข่าย แบบปรับมุมมอง สำหรับใช้ในงานรักษาความปลอดภัยทั่วไปและงานอื่นๆ</t>
  </si>
  <si>
    <t>CCTV-17</t>
  </si>
  <si>
    <t>กล้องโทรทัศน์วงจรปิดชนิดเครือข่าย แบบปรับมุมมอง แบบที่ 2 สำหรับใช้ในงานรักษาความปลอดภัยทั่วไป</t>
  </si>
  <si>
    <t>คอมพิวเตอร์และอุปกรณ์</t>
  </si>
  <si>
    <t>COM</t>
  </si>
  <si>
    <t>Computer</t>
  </si>
  <si>
    <t>COM-1</t>
  </si>
  <si>
    <t>เครื่องคอมพิวเตอร์แม่ข่าย แบบที่ 1</t>
  </si>
  <si>
    <t>ฉบับ 30 ธ.ค. 64</t>
  </si>
  <si>
    <t>Com</t>
  </si>
  <si>
    <t>COM-2</t>
  </si>
  <si>
    <t>เครื่องคอมพิวเตอร์แม่ข่าย แบบที่ 2</t>
  </si>
  <si>
    <t>COM-3</t>
  </si>
  <si>
    <t>ตู้สำหรับติดตั้งแผงวงจรเครื่องคอมพิวเตอร์แม่ข่าย (Enclosure หรือ Chassis หรือ Frame)</t>
  </si>
  <si>
    <t>COM-4</t>
  </si>
  <si>
    <t>แผงวงจรเครื่องคอมพิวเตอร์แม่ข่าย สำหรับตู้ Enclosure หรือ Chassis หรือ Frame แบบที่ 1</t>
  </si>
  <si>
    <t>COM-5</t>
  </si>
  <si>
    <t>แผงวงจรเครื่องคอมพิวเตอร์แม่ข่าย สำหรับตู้ Enclosure หรือ Chassis หรือ Frame แบบที่ 2</t>
  </si>
  <si>
    <t>COM-6</t>
  </si>
  <si>
    <t>เครื่องคอมพิวเตอร์ สำหรับงานสำนักงาน (จอแสดงภาพขนาดไม่น้อยกว่า 19 นิ้ว)</t>
  </si>
  <si>
    <t>COM-7</t>
  </si>
  <si>
    <t>เครื่องคอมพิวเตอร์ สำหรับงานประมวลผล แบบที่ 1 (จอแสดงภาพขนาดไม่น้อยกว่า 19 นิ้ว)</t>
  </si>
  <si>
    <t>COM-8</t>
  </si>
  <si>
    <t>เครื่องคอมพิวเตอร์ สำหรับงานประมวลผล แบบที่ 2 (จอแสดงภาพขนาดไม่น้อยกว่า 19 นิ้ว)</t>
  </si>
  <si>
    <t>COM-9</t>
  </si>
  <si>
    <t>เครื่องคอมพิวเตอร์ ALL In One สำหรับงานสำนักงาน</t>
  </si>
  <si>
    <t>COM-10</t>
  </si>
  <si>
    <t>เครื่องคอมพิวเตอร์ ALL In One สำหรับงานประมวลผล</t>
  </si>
  <si>
    <t>COM-11</t>
  </si>
  <si>
    <t>เครื่องคอมพิวเตอร์โน้ตบุ๊ก สำหรับงานสำนักงาน</t>
  </si>
  <si>
    <t>COM-12</t>
  </si>
  <si>
    <t>เครื่องคอมพิวเตอร์โน้ตบุ๊ก สำหรับงานประมวลผล</t>
  </si>
  <si>
    <t>COM-13</t>
  </si>
  <si>
    <t>คอมพิวเตอร์แท็ปเล็ต แบบที่ 1</t>
  </si>
  <si>
    <t>COM-14</t>
  </si>
  <si>
    <t>คอมพิวเตอร์แท็ปเล็ต แบบที่ 2</t>
  </si>
  <si>
    <t>COM-15</t>
  </si>
  <si>
    <t>เครื่องพิมพ์ชนิด Dot Matrix Printer แบบแคร่สั้น</t>
  </si>
  <si>
    <t>COM-16</t>
  </si>
  <si>
    <t>เครื่องพิมพ์ชนิด Dot Matrix Printer แบบแคร่ยาว</t>
  </si>
  <si>
    <t>COM-17</t>
  </si>
  <si>
    <t>เครื่องพิมพ์แบบฉีดหมึกพร้อมติดตั้งถังหมึกพิมพ์ (INK Tank Printer)</t>
  </si>
  <si>
    <t>COM-18</t>
  </si>
  <si>
    <t>เครื่องพิมพ์แบบฉีดหมึก (Inkjet Printer) สำหรับกระดาษขนาด A3</t>
  </si>
  <si>
    <t>COM-19</t>
  </si>
  <si>
    <t>เครื่องพิมพ์เลเซอร์ หรือ LED ขาวดำ (18 หน้า/นาที)</t>
  </si>
  <si>
    <t>COM-20</t>
  </si>
  <si>
    <t>เครื่องพิมพ์เซอร์ หรือ LED ขาวดำ ชนิด Network แบบที่ 1 (28 หน้า/นาที)</t>
  </si>
  <si>
    <t>COM-21</t>
  </si>
  <si>
    <t>เครื่องพิมพ์เลเซอร์ หรือ LED ขาวดำ ชนิด Network แบบที่ 2 (38 หน้า/นาที)</t>
  </si>
  <si>
    <t>COM-22</t>
  </si>
  <si>
    <t>เครื่องพิมพ์เลเซอร์ หรือ LED สี ชนิด Network แบบที่ 1 (18 หน้า/นาที)</t>
  </si>
  <si>
    <t>COM-23</t>
  </si>
  <si>
    <t>เครื่องพิมพ์เลเซอร์ หรือ LED สี ชนิด Network แบบที่ 2 (27 หน้า/นาที)</t>
  </si>
  <si>
    <t>COM-24</t>
  </si>
  <si>
    <t>เครื่องพิมพ์เลเซอร์ หรือ LED ขาวดำ ชนิด Network สำหรับกระดาษขนาด A3</t>
  </si>
  <si>
    <t>COM-25</t>
  </si>
  <si>
    <t>เครื่องพิมพ์ Multifunction แบบฉีดหมึก พร้อมติดตั้งถังหมึกพิมพ์ (Ink Tank Printer)</t>
  </si>
  <si>
    <t>COM-26</t>
  </si>
  <si>
    <t>เครื่องพิมพ์ Multifunction เลเซอร์ หรือ LED ขาวดำ</t>
  </si>
  <si>
    <t>COM-27</t>
  </si>
  <si>
    <t>เครื่องพิมพ์ Multifunction เลเซอร์ หรือ LED สี</t>
  </si>
  <si>
    <t>COM-28</t>
  </si>
  <si>
    <t>เครื่องพิมพ์วัตถุ 3 มิติ</t>
  </si>
  <si>
    <t>COM-29</t>
  </si>
  <si>
    <t>เครื่องพิพม์แบบใช้ความร้อน (Thermal Printer)</t>
  </si>
  <si>
    <t>COM-30</t>
  </si>
  <si>
    <t>สแกนเนอร์ สำหรับงานเก็บเอกสารทั่วไป</t>
  </si>
  <si>
    <t>COM-31</t>
  </si>
  <si>
    <t>สแกนเนอร์ สำหรับงานเก็บเอกสารระดับศูนย์บริการ แบบที่ 1</t>
  </si>
  <si>
    <t>COM-32</t>
  </si>
  <si>
    <t>สแกนเนอร์ สำหรับงานเก็บเอกสารระดับศูนย์บริการ แบบที่ 2</t>
  </si>
  <si>
    <t>COM-33</t>
  </si>
  <si>
    <t>สแกนเนอร์ สำหรับงานเก็บเอกสารระดับศูนย์บริการ แบบที่ 3</t>
  </si>
  <si>
    <t>COM-34</t>
  </si>
  <si>
    <t>เครื่องสำรองไฟฟ้า ขนาด 800 VA</t>
  </si>
  <si>
    <t>COM-35</t>
  </si>
  <si>
    <t>เครื่องสำรองไฟฟ้า ขนาด 1 kVA</t>
  </si>
  <si>
    <t>COM-36</t>
  </si>
  <si>
    <t>เครื่องสำรองไฟฟ้า ขนาด 2 kVA</t>
  </si>
  <si>
    <t>COM-37</t>
  </si>
  <si>
    <t>เครื่องสำรองไฟฟ้า ขนาด 3 kVA</t>
  </si>
  <si>
    <t>COM-38</t>
  </si>
  <si>
    <t>เครื่องสำรองไฟฟ้า ขนาด 10 kVA (ระบบไฟฟ้า 3 เฟส)</t>
  </si>
  <si>
    <t>COM-39</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</si>
  <si>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</si>
  <si>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COM-40</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</si>
  <si>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</si>
  <si>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COM-41</t>
  </si>
  <si>
    <t>ชุดโปรแกรมจัดการสำนักงาน ที่มีลิขสิทธิ์ถูกต้องตามกฎหมาย</t>
  </si>
  <si>
    <t>COM-42</t>
  </si>
  <si>
    <t>ตู้สำหรับจัดเก็บเครื่องคอมพิวเตอร์และอุปกรณ์ แบบที่ 1 (ขนาด 36U)</t>
  </si>
  <si>
    <t>COM-43</t>
  </si>
  <si>
    <t>ตู้สำหรับจัดเก็บเครื่องคอมพิวเตอร์และอุปกรณ์ แบบที่ 2 (ขนาด 42U)</t>
  </si>
  <si>
    <t>COM-44</t>
  </si>
  <si>
    <t>ตู้สำหรับจัดเก็บเครื่องคอมพิวเตอร์และอุปกรณ์ แบบที่ 3 (ขนาด 42U)</t>
  </si>
  <si>
    <t>COM-45</t>
  </si>
  <si>
    <t>อุปกรณ์กระจายสัญญาณ (L2 Switch) ขนาด 16 ช่อง</t>
  </si>
  <si>
    <t>COM-46</t>
  </si>
  <si>
    <t>อุปกรณ์กระจายสัญญาณ (L2 Switch) ขนาด 24 ช่อง แบบที่ 1</t>
  </si>
  <si>
    <t>COM-47</t>
  </si>
  <si>
    <t>อุปกรณ์กระจายสัญญาณ (L2 Switch) ขนาด 24 ช่อง แบบที่ 2</t>
  </si>
  <si>
    <t>COM-48</t>
  </si>
  <si>
    <t>อุปกรณ์กระจายสัญญาณ (L3 Switch) ขนาด 24 ช่อง</t>
  </si>
  <si>
    <t>COM-49</t>
  </si>
  <si>
    <t>อุปกรณ์กระจายสัญญาณไร้สาย (Access Point) แบบที่ 1</t>
  </si>
  <si>
    <t>Access Point</t>
  </si>
  <si>
    <t>COM-50</t>
  </si>
  <si>
    <t>อุปกรณ์กระจายสัญญาณไร้สาย (Access Point) แบบที่ 2</t>
  </si>
  <si>
    <t>COM-51</t>
  </si>
  <si>
    <t>อุปกรณ์ค้นหาเส้นทางเครือข่าย (Router)</t>
  </si>
  <si>
    <t>Router</t>
  </si>
  <si>
    <t>COM-52</t>
  </si>
  <si>
    <t>อุปกรณ์กระจายการทำงานสำหรับเครือข่าย (Link Load Balancer)</t>
  </si>
  <si>
    <t>Link Load Balancer</t>
  </si>
  <si>
    <t>COM-53</t>
  </si>
  <si>
    <t>อุปกรณ์กระจายการทำงานสำหรับเครื่องคอมพิวเตอร์แม่ข่าย (Server Load Balancer)</t>
  </si>
  <si>
    <t>Server Load Balancer</t>
  </si>
  <si>
    <t>COM-54</t>
  </si>
  <si>
    <t>อุปกรณ์กระจายสัญญาณแบบ PoE (PoE L2 Switch) ขนาด 8 ช่อง</t>
  </si>
  <si>
    <t>PoE L2 Switch</t>
  </si>
  <si>
    <t>COM-55</t>
  </si>
  <si>
    <t>อุปกรณ์กระจายสัญญาณแบบ PoE (PoE L2 Switch) ขนาด 16 ช่อง</t>
  </si>
  <si>
    <t>COM-56</t>
  </si>
  <si>
    <t>อุปกรณ์สำหรับจัดเก็บข้อมูลแบบภายนอก (External Storage)</t>
  </si>
  <si>
    <t>External Storage</t>
  </si>
  <si>
    <t>COM-57</t>
  </si>
  <si>
    <t>อุปกรณ์จัดเก็บ Log File ระบบเครือข่าย แบบที่ 1</t>
  </si>
  <si>
    <t>COM-58</t>
  </si>
  <si>
    <t>อุปกรณ์จัดเก็บ Log File ระบบเครือข่าย แบบที่ 2</t>
  </si>
  <si>
    <t>COM-59</t>
  </si>
  <si>
    <t>อุปกรณ์จัดเก็บ Log File ระบบเครือข่าย แบบที่ 3</t>
  </si>
  <si>
    <t>COM-60</t>
  </si>
  <si>
    <t>อุปกรณ์บันทึกภาพผ่านเครือข่าย (Network Video Recorder) แบบ 8 ช่อง</t>
  </si>
  <si>
    <t>Network Video Recorder</t>
  </si>
  <si>
    <t>COM-61</t>
  </si>
  <si>
    <t>อุปกรณ์บันทึกภาพผ่านเครือข่าย (Network Video Recorder) แบบ 16 ช่อง</t>
  </si>
  <si>
    <t>COM-62</t>
  </si>
  <si>
    <t>อุปกรณ์บันทึกภาพผ่านเครือข่าย (Network Video Recorder) แบบ 32 ช่อง</t>
  </si>
  <si>
    <t>COM-63</t>
  </si>
  <si>
    <t>อุปกรณ์ป้องกันเครือข่าย (Next Generation Firewall) แบบที่ 1</t>
  </si>
  <si>
    <t>Next Generation Firewall</t>
  </si>
  <si>
    <t>COM-64</t>
  </si>
  <si>
    <t>อุปกรณ์ป้องกันเครือข่าย (Next Generation Firewall) แบบที่ 2</t>
  </si>
  <si>
    <t>COM-65</t>
  </si>
  <si>
    <t>อุปกรณ์ป้องกันและตรวจจับการบุกรุก (Intrusion Prevention System) แบบที่ 1</t>
  </si>
  <si>
    <t>Intrusion Prevention System</t>
  </si>
  <si>
    <t>COM-66</t>
  </si>
  <si>
    <t>อุปกรณ์ป้องกันและตรวจจับการบุกรุก (Intrusion Prevention System) แบบที่ 2</t>
  </si>
  <si>
    <t>COM-67</t>
  </si>
  <si>
    <t>อุปกรณ์ป้องกันการบุกรุกเว็บไซต์ (Web Application Firewall)</t>
  </si>
  <si>
    <t>Web Application Firewall</t>
  </si>
  <si>
    <t>COM-68</t>
  </si>
  <si>
    <t>อุปกรณ์ป้องกันการบุกรุกจดหมายอิเล็กทรอนิกส์ (e-Mail Security)</t>
  </si>
  <si>
    <t>e-Mail Security</t>
  </si>
  <si>
    <t>COM-69</t>
  </si>
  <si>
    <t>อุปกรณ์อ่านบัตรแบบอเนกประสงค์ (Smart Card Reader)</t>
  </si>
  <si>
    <t>Smart Card Reader</t>
  </si>
  <si>
    <t>ครุภัณฑ์โฆษณาและเผยแพร่</t>
  </si>
  <si>
    <t>โฆษณาและเผยแพร่</t>
  </si>
  <si>
    <t>AP</t>
  </si>
  <si>
    <t>Advertise and publish</t>
  </si>
  <si>
    <t>AP-1</t>
  </si>
  <si>
    <t>จอรับภาพ ชนิดมอเตอร์ไฟฟ้า ขนาดเส้นทแยงมุม 100 นิ้ว</t>
  </si>
  <si>
    <t>จอ</t>
  </si>
  <si>
    <t>AP-2</t>
  </si>
  <si>
    <t>จอรับภาพ ชนิดมอเตอร์ไฟฟ้า ขนาดเส้นทแยงมุม 120 นิ้ว</t>
  </si>
  <si>
    <t>AP-3</t>
  </si>
  <si>
    <t>จอรับภาพ ชนิดมอเตอร์ไฟฟ้า ขนาดเส้นทแยงมุม 150 นิ้ว</t>
  </si>
  <si>
    <t>AP-4</t>
  </si>
  <si>
    <t>จอรับภาพ ชนิดมอเตอร์ไฟฟ้า ขนาดเส้นทแยงมุม 180 นิ้ว</t>
  </si>
  <si>
    <t>AP-5</t>
  </si>
  <si>
    <t>จอรับภาพ ชนิดมอเตอร์ไฟฟ้า ขนาดเส้นทแยงมุม 200 นิ้ว</t>
  </si>
  <si>
    <t>AP-6</t>
  </si>
  <si>
    <t>เครื่องฉายภาพ 3 มิติ</t>
  </si>
  <si>
    <t>AP-7</t>
  </si>
  <si>
    <t>เครื่องมัลติมีเดียโปรเจคเตอร์ ระดับ XGA ขนาด 3,000 ANSI Lumens</t>
  </si>
  <si>
    <t>AP-8</t>
  </si>
  <si>
    <t>เครื่องมัลติมีเดียโปรเจคเตอร์ ระดับ XGA ขนาด 3,500 ANSI Lumens</t>
  </si>
  <si>
    <t>AP-9</t>
  </si>
  <si>
    <t>เครื่องมัลติมีเดียโปรเจคเตอร์ ระดับ XGA ขนาด 4,000 ANSI Lumens</t>
  </si>
  <si>
    <t>AP-10</t>
  </si>
  <si>
    <t>เครื่องมัลติมีเดียโปรเจคเตอร์ ระดับ XGA ขนาด 4,500 ANSI Lumens</t>
  </si>
  <si>
    <t>AP-11</t>
  </si>
  <si>
    <t>เครื่องมัลติมีเดียโปรเจคเตอร์ ระดับ XGA ขนาด 5,000 ANSI Lumens</t>
  </si>
  <si>
    <t>AP-12</t>
  </si>
  <si>
    <t>โทรทัศน์ แอล อี ดี (LED TV) แบบ Smart TV ระดับความละเอียดจอภาพ 3840 x 2160 พิกเซล ขนาด 43 นิ้ว</t>
  </si>
  <si>
    <t>AP-13</t>
  </si>
  <si>
    <t>โทรทัศน์ แอล อี ดี (LED TV) แบบ Smart TV ระดับความละเอียดจอภาพ 3840 x 2160 พิกเซล ขนาด 50 นิ้ว</t>
  </si>
  <si>
    <t>AP-14</t>
  </si>
  <si>
    <t>โทรทัศน์ แอล อี ดี (LED TV) แบบ Smart TV ระดับความละเอียดจอภาพ 3840 x 2160 พิกเซล ขนาด 55 นิ้ว</t>
  </si>
  <si>
    <t>AP-15</t>
  </si>
  <si>
    <t>โทรทัศน์ แอล อี ดี (LED TV) แบบ Smart TV ระดับความละเอียดจอภาพ 3840 x 2160 พิกเซล ขนาด 65 นิ้ว</t>
  </si>
  <si>
    <t>AP-16</t>
  </si>
  <si>
    <t>โทรทัศน์ แอล อี ดี (LED TV) แบบ Smart TV ระดับความละเอียดจอภาพ 3840 x 2160 พิกเซล ขนาด 70 นิ้ว</t>
  </si>
  <si>
    <t>AP-17</t>
  </si>
  <si>
    <t>โทรทัศน์ แอล อี ดี (LED TV) แบบ Smart TV ระดับความละเอียดจอภาพ 3840 x 2160 พิกเซล ขนาด 75 นิ้ว</t>
  </si>
  <si>
    <t>AP-18</t>
  </si>
  <si>
    <t>จอแสดงภาพขนาดไม่น้อยกว่า 19 นิ้ว</t>
  </si>
  <si>
    <t>AP-19</t>
  </si>
  <si>
    <t>จอแสดงภาพขนาดไม่น้อยกว่า 21.5 นิ้ว</t>
  </si>
  <si>
    <t>ครุภัณฑ์งานบ้านงานครัว</t>
  </si>
  <si>
    <t>งานบ้านงานครัว</t>
  </si>
  <si>
    <t>HK</t>
  </si>
  <si>
    <t>Housework kitchen work</t>
  </si>
  <si>
    <t>HK-1</t>
  </si>
  <si>
    <t>ตู้เย็น ขนาด 5 คิวบิกฟุต</t>
  </si>
  <si>
    <t>HK-2</t>
  </si>
  <si>
    <t>ตู้เย็น ขนาด 7 คิวบิกฟุต</t>
  </si>
  <si>
    <t>HK-3</t>
  </si>
  <si>
    <t>ตู้เย็น ขนาด 9 คิวบิกฟุต</t>
  </si>
  <si>
    <t>HK-4</t>
  </si>
  <si>
    <t>ตู้เย็น ขนาด 13 คิวบิกฟุต</t>
  </si>
  <si>
    <t>HK-5</t>
  </si>
  <si>
    <t>ตู้เย็น ขนาด 16 คิวบิกฟุต</t>
  </si>
  <si>
    <t>HK-6</t>
  </si>
  <si>
    <t>ตู้แช่อาหาร ขนาด 20 คิวบิกฟุต</t>
  </si>
  <si>
    <t>HK-7</t>
  </si>
  <si>
    <t>ตู้แช่อาหาร ขนาด 32 คิวบิกฟุต</t>
  </si>
  <si>
    <t>HK-8</t>
  </si>
  <si>
    <t>ตู้แช่อาหาร ขนาด 45 คิวบิกฟุต</t>
  </si>
  <si>
    <t>HK-9</t>
  </si>
  <si>
    <t>เครื่องทำน้ำเย็น แบบต่อท่อ ขนาด 1 ก๊อก</t>
  </si>
  <si>
    <t>HK-10</t>
  </si>
  <si>
    <t>เครื่องทำน้ำเย็น แบบต่อท่อ ขนาด 2 ก๊อก</t>
  </si>
  <si>
    <t>HK-11</t>
  </si>
  <si>
    <t>เครื่องทำน้ำร้อน-น้ำเย็น แบบต่อท่อ ขนาด 2 ก๊อก</t>
  </si>
  <si>
    <t>HK-12</t>
  </si>
  <si>
    <t>เครื่องตัดหญ้า แบบข้อแข็ง</t>
  </si>
  <si>
    <t>HK-13</t>
  </si>
  <si>
    <t>เครื่องตัดหญ้า แบบข้ออ่อน</t>
  </si>
  <si>
    <t>HK-14</t>
  </si>
  <si>
    <t>เครื่องตัดหญ้า แบบเข็น</t>
  </si>
  <si>
    <t>HK-15</t>
  </si>
  <si>
    <t>เครื่องตัดหญ้า แบบล้อจักรยาน</t>
  </si>
  <si>
    <t>HK-16</t>
  </si>
  <si>
    <t>เครื่องตัดหญ้า แบบนั่งขับ</t>
  </si>
  <si>
    <t>HK-17</t>
  </si>
  <si>
    <t>เครื่องตัดแต่งพุ่มไม้ ขนาด 22 นิ้ว</t>
  </si>
  <si>
    <t>HK-18</t>
  </si>
  <si>
    <t>เครื่องตัดแต่งพุ่มไม้ ขนาด 29.5 นิ้ว</t>
  </si>
  <si>
    <t>HK-19</t>
  </si>
  <si>
    <t>เตาแก๊ส</t>
  </si>
  <si>
    <t>เตา</t>
  </si>
  <si>
    <t>HK-20</t>
  </si>
  <si>
    <t>เตาอบไมโครเวฟ</t>
  </si>
  <si>
    <t>HK-21</t>
  </si>
  <si>
    <t>เครื่องดูดควัน</t>
  </si>
  <si>
    <t>HK-22</t>
  </si>
  <si>
    <t>เครื่องซักผ้า แบบธรรมดา ขนาด 15 กิโลกรัม</t>
  </si>
  <si>
    <t>HK-23</t>
  </si>
  <si>
    <t>เครื่องซักผ้า แบบอุตสาหกรรม ขนาด 50 ปอนด์</t>
  </si>
  <si>
    <t>HK-24</t>
  </si>
  <si>
    <t>เครื่องซักผ้า แบบอุตสาหกรรม ขนาด 125 ปอนด์</t>
  </si>
  <si>
    <t>HK-25</t>
  </si>
  <si>
    <t>เครื่องซักผ้า แบบอุตสาหกรรม ขนาด 200 ปอนด์</t>
  </si>
  <si>
    <t>HK-26</t>
  </si>
  <si>
    <t>เครื่องอบผ้า ขนาด 50 ปอนด์</t>
  </si>
  <si>
    <t>HK-27</t>
  </si>
  <si>
    <t>เครื่องอบผ้า ขนาด 100 ปอนด์</t>
  </si>
  <si>
    <t>HK-28</t>
  </si>
  <si>
    <t>เครื่องอบผ้า ขนาด 200 ปอนด์</t>
  </si>
  <si>
    <t>HK-29</t>
  </si>
  <si>
    <t>เครื่องรีดผ้าแบบลูกกลิ้งขนาด 2 เมตร</t>
  </si>
  <si>
    <t>2 meter roller ironing machine</t>
  </si>
  <si>
    <t>ครุภัณฑ์ยานพาหนะ</t>
  </si>
  <si>
    <t>ยานพาหนะบริการทางการแพทย์</t>
  </si>
  <si>
    <t>VM</t>
  </si>
  <si>
    <t>Vehicle medical</t>
  </si>
  <si>
    <t>VM-1</t>
  </si>
  <si>
    <t>รถพยาบาลเคลือบสารต้านจุลชีพ</t>
  </si>
  <si>
    <t>รถพยาบาล-รถตู้</t>
  </si>
  <si>
    <t>นวัตกรรม_รถพยาบาล</t>
  </si>
  <si>
    <t>INNO_Amb</t>
  </si>
  <si>
    <t>03040001</t>
  </si>
  <si>
    <t>VM-2</t>
  </si>
  <si>
    <t>รถพยาบาลเคลือบสารต้านจุลชีพ พร้อมระบบการแพทย์ฉุกเฉินทางไกลและเครื่องมือตรวจหัวใจ สมอง และเครื่องพยุงชีพชั้นสูง</t>
  </si>
  <si>
    <t>VM-3</t>
  </si>
  <si>
    <t>รถพยาบาลโครงสร้างปลอดภัยเคลือบสารต้านจุลชีพขนาดเล็ก (ประเภทขับเคลื่อน 4 ล้อ)</t>
  </si>
  <si>
    <t>รถพยาบาล-รถกระบะ</t>
  </si>
  <si>
    <t>03040002</t>
  </si>
  <si>
    <t>VM-4</t>
  </si>
  <si>
    <t>รถพยาบาลโครงสร้างปลอดภัยเคลือบสารต้านจุลชีพขนาดกลาง</t>
  </si>
  <si>
    <t>VM-5</t>
  </si>
  <si>
    <t>รถพยาบาลโครงสร้างปลอดภัยเคลือบสารต้านจุลชีพขนาดใหญ่</t>
  </si>
  <si>
    <t>VM-6</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</si>
  <si>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</si>
  <si>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VM-7</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</si>
  <si>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</si>
  <si>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VM-8</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</si>
  <si>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</si>
  <si>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VM-9</t>
  </si>
  <si>
    <t>รถพยาบาลเคลือบสารต้านจุลชีพ รองรับชุดปฏิบัติการฉุกเฉินระดับต้น (Basic Life support unit : BLS)</t>
  </si>
  <si>
    <t>ฉบับ ส.ค. 63</t>
  </si>
  <si>
    <t>03040004</t>
  </si>
  <si>
    <t>รถพยาบาลเคลือบสารต้านจุลชีพ รองรับชุดปฏิบัติการฉุกเฉินระดับต้น (Basic Life supprt unit : BLS)</t>
  </si>
  <si>
    <t>VM-10</t>
  </si>
  <si>
    <t>รถพยาบาลเคลือบสารต้านจุลชีพ รองรับชุดปฏิบัติการฉุกเฉินระดับสูง (Advanced Life support unit : ALS)</t>
  </si>
  <si>
    <t>Advanced Life support unit : ALS</t>
  </si>
  <si>
    <t>รถพยาบาลเคลือบสารต้านจุลชีพ รองรับชุดปฏิบัติการฉุกเฉินระดับสูง (Advanced Life supprt unit : ALS)</t>
  </si>
  <si>
    <t>VM-11</t>
  </si>
  <si>
    <t>รถพยาบาลโครงสร้างปลอดภัยเคลือบสารต้านจุลชีพ รองรับชุดปฏิบัติการฉุกเฉินระดับสูง (Advanced Life support unit : ALS)</t>
  </si>
  <si>
    <t>03040005</t>
  </si>
  <si>
    <t>VM-12</t>
  </si>
  <si>
    <t>รถเอกซเรย์เคลือบสารนาโนต้านจุลชีพ</t>
  </si>
  <si>
    <t>รถเอกซเรย์-รถตู้/รถกระบะ</t>
  </si>
  <si>
    <t>VM-13</t>
  </si>
  <si>
    <t>รถพยาบาลขั้นพื้นฐาน</t>
  </si>
  <si>
    <t>basic ambulance</t>
  </si>
  <si>
    <t>รถพยาบาล</t>
  </si>
  <si>
    <t>Amb</t>
  </si>
  <si>
    <t>รถพยาบาลขั้นพื้นฐาน (รถตู้)</t>
  </si>
  <si>
    <t>VM-14</t>
  </si>
  <si>
    <t>รถพยาบาลพร้อมอุปกรณ์ช่วยชีวิตชั้นสูง</t>
  </si>
  <si>
    <t>Ambulance with advanced life support equipment</t>
  </si>
  <si>
    <t>รถพยาบาลพร้อมอุปกรณ์ช่วยชีวิตชั้นสูง (มาตรฐานความปลอดภัย 10 G)</t>
  </si>
  <si>
    <t>VM-15</t>
  </si>
  <si>
    <t>รถบริจาคโลหิต</t>
  </si>
  <si>
    <t>blood donation car</t>
  </si>
  <si>
    <t>VM-16</t>
  </si>
  <si>
    <t>รถเอกซเรย์เคลื่อนที่แบบภาพดิจิตอล</t>
  </si>
  <si>
    <t>Mobile Digital X-Ray Vehicle</t>
  </si>
  <si>
    <t>VM-17</t>
  </si>
  <si>
    <t>รถวินิจฉัยและรักษาภาวะวิกฤตทางหลอดเลือดสมองเคลื่อนที่</t>
  </si>
  <si>
    <t>Mobile Stroke Unit</t>
  </si>
  <si>
    <t>ยานพาหนะและขนส่ง</t>
  </si>
  <si>
    <t>VT</t>
  </si>
  <si>
    <t>Vehicle transport</t>
  </si>
  <si>
    <t>VT-1</t>
  </si>
  <si>
    <t>รถนั่งส่วนกลาง ปริมาตรกระบอกสูบไม่เกิน 1,300 ซีซี (Eco car)</t>
  </si>
  <si>
    <t>ครุภัณฑ์ยานพาหนะและขนส่ง</t>
  </si>
  <si>
    <t>Car</t>
  </si>
  <si>
    <t>VT-2</t>
  </si>
  <si>
    <t>รถนั่งส่วนกลาง ปริมาตรกระบอกสูบ 1,400 - 1,600 ซีซี หรือกำลังเครื่องยนต์สูงสุดไม่ต่ำกว่า 70 กิโลวัตต์</t>
  </si>
  <si>
    <t>VT-3</t>
  </si>
  <si>
    <t>รถนั่งส่วนกลาง ปริมาตรกระบอกสูบ 1,600 - 1,800 ซีซี หรือกำลังเครื่องยนต์สูงสุดไม่ต่ำกว่า 90 กิโลวัตต์</t>
  </si>
  <si>
    <t>VT-4</t>
  </si>
  <si>
    <t>รถยนต์ไฟฟ้าแบบผสมหรือไฮบริด (HEV) ปริมาตรกระบอกสูบไม่เกิน 1,800 ซีซี และกำลังมอเตอร์ไฟฟ้าสูงสุดไม่ต่ำกว่า 50 กิโลวัตต์</t>
  </si>
  <si>
    <t>VT-5</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</si>
  <si>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</si>
  <si>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VT-6</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</si>
  <si>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</si>
  <si>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VT-7</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</si>
  <si>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</si>
  <si>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VT-8</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</si>
  <si>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</si>
  <si>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VT-9</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</si>
  <si>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</si>
  <si>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VT-10</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</si>
  <si>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</si>
  <si>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VT-11</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</si>
  <si>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</si>
  <si>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VT-12</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</si>
  <si>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</si>
  <si>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VT-13</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</si>
  <si>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</si>
  <si>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VT-14</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</si>
  <si>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</si>
  <si>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VT-15</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</si>
  <si>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</si>
  <si>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VT-16</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</si>
  <si>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</si>
  <si>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VT-17</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</si>
  <si>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</si>
  <si>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VT-18</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</si>
  <si>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</si>
  <si>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VT-19</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</si>
  <si>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</si>
  <si>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VT-20</t>
  </si>
  <si>
    <t>หลังคารถบรรทุก ขนาด 1 ตัน หลังคาอลูมิเนียม</t>
  </si>
  <si>
    <t>หลัง</t>
  </si>
  <si>
    <t>VT-21</t>
  </si>
  <si>
    <t>หลังคารถบรรทุก ขนาด 1 ตัน หลังคาไฟเบอร์กลาสหรือเหล็ก</t>
  </si>
  <si>
    <t>VT-22</t>
  </si>
  <si>
    <t>รถบรรทุก (ดีเซล) ขนาด 2 ตัน ปริมาตรกระบอกสูบไม่ต่ำกว่า 2,700 ซีซี หรือกำลังเครื่องยนต์สูงสุดไม่ต่ำกว่า 75 กิโลวัตต์ แบบ 4 ล้อ</t>
  </si>
  <si>
    <t>VT-23</t>
  </si>
  <si>
    <t>รถบรรทุก (ดีเซล) ขนาด 3 ตัน 6 ล้อ ปริมาตรกระบอกสูบไม่ต่ำกว่า 3,000 ซีซี หรือกำลังเครื่องยนต์สูงสุดไม่ต่ำกว่า 80 กิโลวัตต์</t>
  </si>
  <si>
    <t>VT-24</t>
  </si>
  <si>
    <t>รถบรรทุก (ดีเซล) ขนาด 4 ตัน 6 ล้อ ปริมาตรกระบอกสูบไม่ต่ำกว่า 4,000 ซีซี หรือกำลังเครื่องยนต์สูงสุดไม่ต่ำกว่า 105 กิโลวัตต์</t>
  </si>
  <si>
    <t>VT-25</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</si>
  <si>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</si>
  <si>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VT-26</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</si>
  <si>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</si>
  <si>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VT-27</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</si>
  <si>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</si>
  <si>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VT-28</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</si>
  <si>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</si>
  <si>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VT-29</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</si>
  <si>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</si>
  <si>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VT-30</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</si>
  <si>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</si>
  <si>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VT-31</t>
  </si>
  <si>
    <t>รถโดยสารขนาด 12 ที่นั่ง (ดีเซล) ปริมาตรกระบอกสูบไม่ต่ำกว่า 2,400 ซีซี หรือกำลังเครื่องยนต์สูงสุดไม่ต่ำกว่า 90 กิโลวัตต์</t>
  </si>
  <si>
    <t>VT-32</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</si>
  <si>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</si>
  <si>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VT-33</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</si>
  <si>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</si>
  <si>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VT-34</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</si>
  <si>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</si>
  <si>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VT-35</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</si>
  <si>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</si>
  <si>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VT-36</t>
  </si>
  <si>
    <t>รถพยาบาล (รถตู้) ปริมาตรกระบอกสูบไม่ต่ำกว่า 2,400 ซีซี หรือกำลังเครื่องยนต์สูงสุดไม่ต่ำกว่า 90 กิโลวัตต์</t>
  </si>
  <si>
    <t>VT-37</t>
  </si>
  <si>
    <t>รถพยาบาลฉุกเฉิน (รถกระบะ) ปริมาตรกระบอกสูบไม่ต่ำกว่า 2,400 ซีซี หรือกำลังเครื่องยนต์สูงสุดไม่ต่ำกว่า 110 กิโลวัตต์</t>
  </si>
  <si>
    <t>VT-38</t>
  </si>
  <si>
    <t>รถจักรยานยนต์ ขนาด 110 ซีซี แบบเกียร์ธรรมดา</t>
  </si>
  <si>
    <t>VT-39</t>
  </si>
  <si>
    <t>รถจักรยานยนต์ ขนาด 110 ซีซี แบบเกียร์อัตโนมัติ</t>
  </si>
  <si>
    <t>VT-40</t>
  </si>
  <si>
    <t>รถจักรยานยนต์ ขนาด 120 ซีซี</t>
  </si>
  <si>
    <t>VT-41</t>
  </si>
  <si>
    <t>รถจักรยานยนต์ ขนาด 150 ซีซี</t>
  </si>
  <si>
    <t>VT-42</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</si>
  <si>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</si>
  <si>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รถยนต์ตรวจการณ์</t>
  </si>
  <si>
    <t>นวัตกรรม_ครุภัณฑ์ยานพาหนะและขนส่ง</t>
  </si>
  <si>
    <t>INNO_Car</t>
  </si>
  <si>
    <t>08060001</t>
  </si>
  <si>
    <t>VT-43</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</si>
  <si>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</si>
  <si>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VT-44</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</si>
  <si>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</si>
  <si>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VT-45</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</si>
  <si>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</si>
  <si>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VT-46</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</si>
  <si>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</si>
  <si>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VT-47</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</si>
  <si>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</si>
  <si>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VT-48</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</si>
  <si>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</si>
  <si>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VT-49</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</si>
  <si>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</si>
  <si>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VT-50</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</si>
  <si>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</si>
  <si>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VT-51</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</si>
  <si>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</si>
  <si>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VT-52</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</si>
  <si>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</si>
  <si>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VT-53</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</si>
  <si>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</si>
  <si>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VT-54</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</si>
  <si>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</si>
  <si>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VT-55</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</si>
  <si>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</si>
  <si>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VT-56</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</si>
  <si>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</si>
  <si>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VT-57</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</si>
  <si>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</si>
  <si>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VT-58</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</si>
  <si>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</si>
  <si>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VT-59</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</si>
  <si>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</si>
  <si>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VT-60</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</si>
  <si>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</si>
  <si>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VT-61</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</si>
  <si>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</si>
  <si>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VT-62</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</si>
  <si>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</si>
  <si>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ฉบับ ส.ค. 64</t>
  </si>
  <si>
    <t>VT-63</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</si>
  <si>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</si>
  <si>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VT-64</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</si>
  <si>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</si>
  <si>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VT-65</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</si>
  <si>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</si>
  <si>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VT-66</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</si>
  <si>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</si>
  <si>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VT-67</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</si>
  <si>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</si>
  <si>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VT-68</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</si>
  <si>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</si>
  <si>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VT-69</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</si>
  <si>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</si>
  <si>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VT-70</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</si>
  <si>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</si>
  <si>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VT-71</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</si>
  <si>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</si>
  <si>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VT-72</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</si>
  <si>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</si>
  <si>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VT-73</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</si>
  <si>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</si>
  <si>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VT-74</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</si>
  <si>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</si>
  <si>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VT-75</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</si>
  <si>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</si>
  <si>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VT-76</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</si>
  <si>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</si>
  <si>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VT-77</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</si>
  <si>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</si>
  <si>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VT-78</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</si>
  <si>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</si>
  <si>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VT-79</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</si>
  <si>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</si>
  <si>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VT-80</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</si>
  <si>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</si>
  <si>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VT-81</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</si>
  <si>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</si>
  <si>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วิทยาศาสตร์</t>
  </si>
  <si>
    <t>SC</t>
  </si>
  <si>
    <t>Science</t>
  </si>
  <si>
    <t>SC-1</t>
  </si>
  <si>
    <t>กล้องถ่ายภาพความร้อนสำหรับตรวจวัดอุณหภูมิร่างกายบุคคล (Thermal Imager)</t>
  </si>
  <si>
    <t>SC-2</t>
  </si>
  <si>
    <t>เครื่องพ่นหมอกควันสะพายไหล่ ที่ใช้ในงานสาธารณสุข</t>
  </si>
  <si>
    <t>SC-3</t>
  </si>
  <si>
    <t>เครื่องพ่นฝอยละเอียด (ULV) สะพายหลัง ระบบโรตารี่คอมเพรสเซอร์ (Rotary Compressor) ที่ใช้ในงานสาธารณสุข</t>
  </si>
  <si>
    <t>SC-4</t>
  </si>
  <si>
    <t>เครื่องพลาสมาเย็น แบบหัวสัมผัส BioPlasma Cell Modulation (system)</t>
  </si>
  <si>
    <t>BioPlasma Cell Modulation (system)</t>
  </si>
  <si>
    <t>ฉบับ ก.ย. 60</t>
  </si>
  <si>
    <t>เครื่องพลาสมาเย็น</t>
  </si>
  <si>
    <t>03020011</t>
  </si>
  <si>
    <t>SC-5</t>
  </si>
  <si>
    <t>เครื่องพลาสมาเย็น แบบหัวสัมผัส EMW - BioPlasma Cell Modulation (system)</t>
  </si>
  <si>
    <t>EMW - BioPlasma Cell Modulation (system)</t>
  </si>
  <si>
    <t>SC-6</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</si>
  <si>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</si>
  <si>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03020012</t>
  </si>
  <si>
    <t>SC-7</t>
  </si>
  <si>
    <t>เครื่องพลาสมาเย็น แบบหัวเจ็ท BPJ2 ชนิดตั้งโต๊ะพร้อมระบบควบคุมการจ่ายแก๊สเฉื่อยและถังบรรจุแก๊สอาร์กอนขนาด 1.2-1.5 คิว</t>
  </si>
  <si>
    <t>SC-8</t>
  </si>
  <si>
    <t>ที่นอนลดแผลกดทับ (Anti-bedsore Mattresses) SAWAKY รุ่น AHSB-3102 ขนาด 87 x 200 x 5.5 เซนติเมตร</t>
  </si>
  <si>
    <t>Anti-bedsore Mattresses</t>
  </si>
  <si>
    <t>ฉบับ เม.ย. 61</t>
  </si>
  <si>
    <t>ที่นอนลดแผลกดทับ</t>
  </si>
  <si>
    <t>0320014</t>
  </si>
  <si>
    <t>SC-9</t>
  </si>
  <si>
    <t>รถเข็นนั่งใช้ไฟฟ้า (Electric –Powered Wheelchair) รุ่น KM ขนาดความกว้างที่นั่ง 350 (L) X 370 (W) มิลลิเมตร</t>
  </si>
  <si>
    <t>Electric –Powered Wheelchair</t>
  </si>
  <si>
    <t>ฉบับ มิ.ย. 61</t>
  </si>
  <si>
    <t>รถเข็นนั่งใช้ไฟฟ้า</t>
  </si>
  <si>
    <t>03020016</t>
  </si>
  <si>
    <t>SC-10</t>
  </si>
  <si>
    <t>หุ่นยนต์ช่วยฟื้นฟูสมรรถภาพการเคลื่อนไหวแขน (Robotic Devices for Arm Rehabilitation) SENSIBLE TAB</t>
  </si>
  <si>
    <t>Robotic Devices for Arm Rehabilitation</t>
  </si>
  <si>
    <t>ฉบับ ก.ค. 61</t>
  </si>
  <si>
    <t>หุ่นยนต์ช่วยฟื้นฟูสมรรถภาพการเคลื่อนไหวแขน</t>
  </si>
  <si>
    <t>03020017</t>
  </si>
  <si>
    <t>SC-11</t>
  </si>
  <si>
    <t>หุ่นยนต์ฟื้นฟูการเดิน (GAIT REHABILITATION ROBOTS)</t>
  </si>
  <si>
    <t>GAIT REHABILITATION ROBOTS</t>
  </si>
  <si>
    <t>หุ่นยนต์ฟื้นฟูการเดิน</t>
  </si>
  <si>
    <t>03020028</t>
  </si>
  <si>
    <t>SC-12</t>
  </si>
  <si>
    <t>ชุดอุปกรณ์ช่วยล้างดวงตา (Lerprat eye รุ่น N5734866)</t>
  </si>
  <si>
    <t>Lerprat eye</t>
  </si>
  <si>
    <t>ฉบับ ก.พ. 62</t>
  </si>
  <si>
    <t>ชุดอุปกรณ์ช่วยล้างดวงตา</t>
  </si>
  <si>
    <t>03020019</t>
  </si>
  <si>
    <t>SC-13</t>
  </si>
  <si>
    <t>เครื่องฆ่าเชื้อด้วยรังสี UVC ควบคุมการทางานด้วยระบบ Internet of Things (IoT) (Light Ultraviolet Germicidal)</t>
  </si>
  <si>
    <t>Light Ultraviolet Germicidal</t>
  </si>
  <si>
    <t>ฉบับ ก.ค. 64</t>
  </si>
  <si>
    <t>เครื่องฆ่าเชื้อด้วยรังสี UVC</t>
  </si>
  <si>
    <t>03020027</t>
  </si>
  <si>
    <t>สำนักงาน</t>
  </si>
  <si>
    <t>OFF</t>
  </si>
  <si>
    <t>Office</t>
  </si>
  <si>
    <t>OFF-1</t>
  </si>
  <si>
    <t>กบไฟฟ้า ขนาด 6 นิ้ว</t>
  </si>
  <si>
    <t>electric planer 6 inch</t>
  </si>
  <si>
    <t>OFF-2</t>
  </si>
  <si>
    <t>กบไฟฟ้า ขนาด 8 นิ้ว</t>
  </si>
  <si>
    <t>Electric planer size 8 inches</t>
  </si>
  <si>
    <t>OFF-5</t>
  </si>
  <si>
    <t>เครื่องถ่ายเอกสารระบบดิจิตอล (ขาว - ดำ) ความเร็ว 20 แผ่นต่อนาที</t>
  </si>
  <si>
    <t>OFF-6</t>
  </si>
  <si>
    <t>เครื่องถ่ายเอกสารระบบดิจิตอล (ขาว - ดำ) ความเร็ว 30 แผ่นต่อนาที</t>
  </si>
  <si>
    <t>OFF-7</t>
  </si>
  <si>
    <t>เครื่องถ่ายเอกสารระบบดิจิตอล (ขาว - ดำ) ความเร็ว 40 แผ่นต่อนาที</t>
  </si>
  <si>
    <t>OFF-8</t>
  </si>
  <si>
    <t>เครื่องถ่ายเอกสารระบบดิจิตอล (ขาว - ดำ) ความเร็ว 50 แผ่นต่อนาที</t>
  </si>
  <si>
    <t>OFF-9</t>
  </si>
  <si>
    <t>เครื่องถ่ายเอกสารระบบดิจิตอล (ขาว - ดำ และสี) ความเร็ว 20 แผ่นต่อนาที</t>
  </si>
  <si>
    <t>OFF-10</t>
  </si>
  <si>
    <t>เครื่องถ่ายเอกสารระบบดิจิตอล (ขาว - ดำ และสี) ความเร็ว 30 แผ่นต่อนาที</t>
  </si>
  <si>
    <t>OFF-11</t>
  </si>
  <si>
    <t>เครื่องถ่ายเอกสารระบบดิจิตอล (ขาว - ดำ และสี) ความเร็ว 40 แผ่นต่อนาที</t>
  </si>
  <si>
    <t>OFF-12</t>
  </si>
  <si>
    <t>เครื่องถ่ายเอกสารระบบดิจิตอล (ขาว - ดำ และสี) ความเร็ว 50 แผ่นต่อนาที</t>
  </si>
  <si>
    <t>OFF-13</t>
  </si>
  <si>
    <t>เครื่องพิมพ์สำเนาระบบดิจิตอล ความละเอียด 300 x 400 จุดต่อตารางนิ้ว</t>
  </si>
  <si>
    <t>OFF-14</t>
  </si>
  <si>
    <t>เครื่องพิมพ์สำเนาระบบดิจิตอล ความละเอียด 300 x 600 จุดต่อตารางนิ้ว</t>
  </si>
  <si>
    <t>OFF-15</t>
  </si>
  <si>
    <t>เครื่องทำลายเอกสาร แบบตัดตรง ทำลายครั้งละ 10 แผ่น</t>
  </si>
  <si>
    <t>OFF-16</t>
  </si>
  <si>
    <t>เครื่องทำลายเอกสาร แบบตัดตรง ทำลายครั้งละ 20 แผ่น</t>
  </si>
  <si>
    <t>OFF-17</t>
  </si>
  <si>
    <t>เครื่องทำลายเอกสาร แบบตัดตรง ทำลายครั้งละ 30 แผ่น</t>
  </si>
  <si>
    <t>OFF-18</t>
  </si>
  <si>
    <t>เครื่องทำลายเอกสาร แบบตัดละเอียด ทำลายครั้งละ 10 แผ่น</t>
  </si>
  <si>
    <t>OFF-19</t>
  </si>
  <si>
    <t>เครื่องทำลายเอกสาร แบบตัดละเอียด ทำลายครั้งละ 20 แผ่น</t>
  </si>
  <si>
    <t>OFF-20</t>
  </si>
  <si>
    <t>เครื่องทำลายเอกสาร แบบตัดละเอียด ทำลายครั้งละ 30 แผ่น</t>
  </si>
  <si>
    <t>OFF-21</t>
  </si>
  <si>
    <t>เครื่องเจาะกระดาษและเข้าเล่ม แบบเจาะกระดาษและเข้าเล่มมือโยก</t>
  </si>
  <si>
    <t>OFF-22</t>
  </si>
  <si>
    <t>เครื่องเจาะกระดาษและเข้าเล่ม แบบเจาะกระดาษไฟฟ้าและเข้าเล่มมือโยก</t>
  </si>
  <si>
    <t>OFF-23</t>
  </si>
  <si>
    <t>เครื่องนับธนบัตร แบบตั้งโต๊ะ</t>
  </si>
  <si>
    <t>OFF-24</t>
  </si>
  <si>
    <t>เครื่องนับธนบัตร แบบตั้งพื้น</t>
  </si>
  <si>
    <t>OFF-25</t>
  </si>
  <si>
    <t>เครื่องปรับอากาศ แบบแยกส่วน (ราคารวมค่าติดตั้ง) แบบตั้งพื้นหรือแบบแขวน ขนาด 13,000 บีทียู</t>
  </si>
  <si>
    <t>OFF-26</t>
  </si>
  <si>
    <t>เครื่องปรับอากาศ แบบแยกส่วน (ราคารวมค่าติดตั้ง) แบบตั้งพื้นหรือแบบแขวน ขนาด 15,000 บีทียู</t>
  </si>
  <si>
    <t>OFF-27</t>
  </si>
  <si>
    <t>เครื่องปรับอากาศ แบบแยกส่วน (ราคารวมค่าติดตั้ง) แบบตั้งพื้นหรือแบบแขวน ขนาด 18,000 บีทียู</t>
  </si>
  <si>
    <t>OFF-28</t>
  </si>
  <si>
    <t>เครื่องปรับอากาศ แบบแยกส่วน (ราคารวมค่าติดตั้ง) แบบตั้งพื้นหรือแบบแขวน ขนาด 20,000 บีทียู</t>
  </si>
  <si>
    <t>OFF-29</t>
  </si>
  <si>
    <t>เครื่องปรับอากาศ แบบแยกส่วน (ราคารวมค่าติดตั้ง) แบบตั้งพื้นหรือแบบแขวน ขนาด 24,000 บีทียู</t>
  </si>
  <si>
    <t>OFF-30</t>
  </si>
  <si>
    <t>เครื่องปรับอากาศ แบบแยกส่วน (ราคารวมค่าติดตั้ง) แบบตั้งพื้นหรือแบบแขวน ขนาด 26,000 บีทียู</t>
  </si>
  <si>
    <t>OFF-31</t>
  </si>
  <si>
    <t>เครื่องปรับอากาศ แบบแยกส่วน (ราคารวมค่าติดตั้ง) แบบตั้งพื้นหรือแบบแขวน ขนาด 30,000 บีทียู</t>
  </si>
  <si>
    <t>OFF-32</t>
  </si>
  <si>
    <t>เครื่องปรับอากาศ แบบแยกส่วน (ราคารวมค่าติดตั้ง) แบบตั้งพื้นหรือแบบแขวน ขนาด 32,000 บีทียู</t>
  </si>
  <si>
    <t>OFF-33</t>
  </si>
  <si>
    <t>เครื่องปรับอากาศ แบบแยกส่วน (ราคารวมค่าติดตั้ง) แบบตั้งพื้นหรือแบบแขวน ขนาด 36,000 บีทียู</t>
  </si>
  <si>
    <t>OFF-34</t>
  </si>
  <si>
    <t>เครื่องปรับอากาศ แบบแยกส่วน (ราคารวมค่าติดตั้ง) แบบตั้งพื้นหรือแบบแขวน ขนาด 40,000 บีทียู</t>
  </si>
  <si>
    <t>OFF-35</t>
  </si>
  <si>
    <t>เครื่องปรับอากาศ แบบแยกส่วน (ราคารวมค่าติดตั้ง) แบบตั้งพื้นหรือแบบแขวน ขนาด 44,000 บีทียู</t>
  </si>
  <si>
    <t>OFF-36</t>
  </si>
  <si>
    <t>เครื่องปรับอากาศ แบบแยกส่วน (ราคารวมค่าติดตั้ง) แบบตั้งพื้นหรือแบบแขวน ขนาด 48,000 บีทียู</t>
  </si>
  <si>
    <t>OFF-37</t>
  </si>
  <si>
    <t>เครื่องปรับอากาศ แบบแยกส่วน (ราคารวมค่าติดตั้ง) แบบตั้งพื้นหรือแบบแขวน ขนาด 50,000 บีทียู</t>
  </si>
  <si>
    <t>OFF-38</t>
  </si>
  <si>
    <t>เครื่องปรับอากาศ แบบแยกส่วน (ราคารวมค่าติดตั้ง) แบบตั้งพื้นหรือแบบแขวน (ระบบ Inverter) ขนาด 13,000 บีทียู</t>
  </si>
  <si>
    <t>OFF-39</t>
  </si>
  <si>
    <t>เครื่องปรับอากาศ แบบแยกส่วน (ราคารวมค่าติดตั้ง) แบบตั้งพื้นหรือแบบแขวน (ระบบ Inverter) ขนาด 18,000 บีทียู</t>
  </si>
  <si>
    <t>OFF-40</t>
  </si>
  <si>
    <t>เครื่องปรับอากาศ แบบแยกส่วน (ราคารวมค่าติดตั้ง) แบบตั้งพื้นหรือแบบแขวน (ระบบ Inverter) ขนาด 20,000 บีทียู</t>
  </si>
  <si>
    <t>OFF-41</t>
  </si>
  <si>
    <t>เครื่องปรับอากาศ แบบแยกส่วน (ราคารวมค่าติดตั้ง) แบบตั้งพื้นหรือแบบแขวน (ระบบ Inverter) ขนาด 24,000 บีทียู</t>
  </si>
  <si>
    <t>OFF-42</t>
  </si>
  <si>
    <t>เครื่องปรับอากาศ แบบแยกส่วน (ราคารวมค่าติดตั้ง) แบบตั้งพื้นหรือแบบแขวน (ระบบ Inverter) ขนาด 30,000 บีทียู</t>
  </si>
  <si>
    <t>OFF-43</t>
  </si>
  <si>
    <t>เครื่องปรับอากาศ แบบแยกส่วน (ราคารวมค่าติดตั้ง) แบบตั้งพื้นหรือแบบแขวน (ระบบ Inverter) ขนาด 36,000 บีทียู</t>
  </si>
  <si>
    <t>OFF-44</t>
  </si>
  <si>
    <t>เครื่องปรับอากาศ แบบแยกส่วน (ราคารวมค่าติดตั้ง) แบบตั้งพื้นหรือแบบแขวน (ระบบ Inverter) ขนาด 40,000 บีทียู</t>
  </si>
  <si>
    <t>OFF-45</t>
  </si>
  <si>
    <t>เครื่องปรับอากาศ แบบแยกส่วน (ราคารวมค่าติดตั้ง) แบบตั้งพื้นหรือแบบแขวน (ระบบ Inverter) ขนาด 48,000 บีทียู</t>
  </si>
  <si>
    <t>OFF-46</t>
  </si>
  <si>
    <t>เครื่องปรับอากาศ แบบแยกส่วน (ราคารวมค่าติดตั้ง) แบบติดผนัง ขนาด 12,000 บีทียู</t>
  </si>
  <si>
    <t>OFF-47</t>
  </si>
  <si>
    <t>เครื่องปรับอากาศ แบบแยกส่วน (ราคารวมค่าติดตั้ง) แบบติดผนัง ขนาด 15,000 บีทียู</t>
  </si>
  <si>
    <t>OFF-48</t>
  </si>
  <si>
    <t>เครื่องปรับอากาศ แบบแยกส่วน (ราคารวมค่าติดตั้ง) แบบติดผนัง ขนาด 18,000 บีทียู</t>
  </si>
  <si>
    <t>OFF-49</t>
  </si>
  <si>
    <t>เครื่องปรับอากาศ แบบแยกส่วน (ราคารวมค่าติดตั้ง) แบบติดผนัง ขนาด 24,000 บีทียู</t>
  </si>
  <si>
    <t>OFF-50</t>
  </si>
  <si>
    <t>เครื่องปรับอากาศ แบบแยกส่วน (ราคารวมค่าติดตั้ง) แบบติดผนัง (ระบบ Inverter) ขนาด 12,000 บีทียู</t>
  </si>
  <si>
    <t>OFF-51</t>
  </si>
  <si>
    <t>เครื่องปรับอากาศ แบบแยกส่วน (ราคารวมค่าติดตั้ง) แบบติดผนัง (ระบบ Inverter) ขนาด 15,000 บีทียู</t>
  </si>
  <si>
    <t>OFF-52</t>
  </si>
  <si>
    <t>เครื่องปรับอากาศ แบบแยกส่วน (ราคารวมค่าติดตั้ง) แบบติดผนัง (ระบบ Inverter) ขนาด 18,000 บีทียู</t>
  </si>
  <si>
    <t>OFF-53</t>
  </si>
  <si>
    <t>เครื่องปรับอากาศ แบบแยกส่วน (ราคารวมค่าติดตั้ง) แบบติดผนัง (ระบบ Inverter) ขนาด 24,000 บีทียู</t>
  </si>
  <si>
    <t>OFF-54</t>
  </si>
  <si>
    <t>เครื่องปรับอากาศ แบบแยกส่วน (ราคารวมค่าติดตั้ง) แบบตู้ตั้งพื้น ขนาด 44,000 บีทียู</t>
  </si>
  <si>
    <t>OFF-55</t>
  </si>
  <si>
    <t>เครื่องปรับอากาศ แบบแยกส่วน (ราคารวมค่าติดตั้ง) แบบตู้ตั้งพื้น ขนาด 56,000 บีทียู</t>
  </si>
  <si>
    <t>OFF-56</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</si>
  <si>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</si>
  <si>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OFF-57</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</si>
  <si>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</si>
  <si>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OFF-58</t>
  </si>
  <si>
    <t>เครื่องดูดฝุ่น ขนาด 15 ลิตร</t>
  </si>
  <si>
    <t>OFF-59</t>
  </si>
  <si>
    <t>เครื่องดูดฝุ่น ขนาด 25 ลิตร</t>
  </si>
  <si>
    <t>OFF-60</t>
  </si>
  <si>
    <t>เครื่องขัดพื้น</t>
  </si>
  <si>
    <t>OFF-61</t>
  </si>
  <si>
    <t>ถังน้ำ แบบไฟเบอร์กลาส ขนาดความจุ 1,000 ลิตร</t>
  </si>
  <si>
    <t>ใบ</t>
  </si>
  <si>
    <t>OFF-62</t>
  </si>
  <si>
    <t>ถังน้ำ แบบไฟเบอร์กลาส ขนาดความจุ 1,500 ลิตร</t>
  </si>
  <si>
    <t>OFF-63</t>
  </si>
  <si>
    <t>ถังน้ำ แบบไฟเบอร์กลาส ขนาดความจุ 2,000 ลิตร</t>
  </si>
  <si>
    <t>OFF-64</t>
  </si>
  <si>
    <t>ถังน้ำ แบบไฟเบอร์กลาส ขนาดความจุ 2,500 ลิตร</t>
  </si>
  <si>
    <t>OFF-65</t>
  </si>
  <si>
    <t>ถังน้ำ แบบพลาสติก ขนาดความจุ 2,000 ลิตร</t>
  </si>
  <si>
    <t>OFF-66</t>
  </si>
  <si>
    <t>ถังน้ำ แบบสแตนเลส ขนาดความจุ 1,000 ลิตร</t>
  </si>
  <si>
    <t>OFF-67</t>
  </si>
  <si>
    <t>ถังน้ำ แบบสแตนเลส ขนาดความจุ 1,500 ลิตร</t>
  </si>
  <si>
    <t>OFF-68</t>
  </si>
  <si>
    <t>ถังน้ำ แบบสแตนเลส ขนาดความจุ 2,000 ลิตร</t>
  </si>
  <si>
    <t>OFF-69</t>
  </si>
  <si>
    <t>ถังน้ำ แบบสแตนเลส ขนาดความจุ 2,500 ลิตร</t>
  </si>
  <si>
    <t>OFF-70</t>
  </si>
  <si>
    <t>เครื่องพิมพ์บัตรพลาสติกแบบหน้าเดียว</t>
  </si>
  <si>
    <t>OFF-71</t>
  </si>
  <si>
    <t>เครื่องสแกนลายนิ้วมือ ชนิดบันทึกเวลาเข้าออกงาน</t>
  </si>
  <si>
    <t>OFF-72</t>
  </si>
  <si>
    <t>โต๊ะหมู่บูชา</t>
  </si>
  <si>
    <t>OFF-73</t>
  </si>
  <si>
    <t>ตู้เหล็ก แบบ 2 บาน</t>
  </si>
  <si>
    <t>OFF-74</t>
  </si>
  <si>
    <t>ตู้เหล็ก แบบ 4 ลิ้นชัก</t>
  </si>
  <si>
    <t>OFF-75</t>
  </si>
  <si>
    <t>ตู้ล็อกเกอร์ 18 ช่อง</t>
  </si>
  <si>
    <t>OFF-3</t>
  </si>
  <si>
    <t>เครื่องบีบระบบไฮดรอลิก</t>
  </si>
  <si>
    <t>hydraulic press machine</t>
  </si>
  <si>
    <t>เครื่องบีบระบบไฮโดรลิค</t>
  </si>
  <si>
    <t>OFF-4</t>
  </si>
  <si>
    <t>เครื่องอัดสำเนา</t>
  </si>
  <si>
    <t>duplicator</t>
  </si>
  <si>
    <t>เครื่องปรับอากาศและฟอกอากาศ</t>
  </si>
  <si>
    <t>AIR</t>
  </si>
  <si>
    <t>Air condition</t>
  </si>
  <si>
    <t>AIR-1</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</si>
  <si>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</si>
  <si>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ฉบับ เม.ย. 62</t>
  </si>
  <si>
    <t>เครื่องปรับอากาศ</t>
  </si>
  <si>
    <t>นัวตกรรม_ครุภัณฑ์สำนักงาน</t>
  </si>
  <si>
    <t>INNO_Off</t>
  </si>
  <si>
    <t>07020010</t>
  </si>
  <si>
    <t>AIR-2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</si>
  <si>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</si>
  <si>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High SEER Split Type Inverter Air Conditioner</t>
  </si>
  <si>
    <t>07020006</t>
  </si>
  <si>
    <t>AIR-3</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</si>
  <si>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</si>
  <si>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AIR-4</t>
  </si>
  <si>
    <t>เครื่องปรับอากาศ ที่มีระบบควบคุมผ่านอินเทอร์เน็ต รุ่น High SEER inverter/GPS4.0 ชนิดติดผนัง ขนาด 9,000 บีทียู</t>
  </si>
  <si>
    <t>07020007</t>
  </si>
  <si>
    <t>AIR-5</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</si>
  <si>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</si>
  <si>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AIR-6</t>
  </si>
  <si>
    <t>เครื่องปรับอากาศ ที่มีระบบควบคุมผ่านอินเทอร์เน็ต รุ่น High SEER inverter/GPS4.0 ชนิดติดผนัง ขนาด 12,000 บีทียู</t>
  </si>
  <si>
    <t>AIR-7</t>
  </si>
  <si>
    <t>เครื่องฟอกอากาศสำหรับห้อง ที่มีเทคโนโลยีตัวกรองฝุ่นละเอียด (Ultrafine air purifier) รุ่น AP-P35 / ULTRAFINE TECHNOLOGY</t>
  </si>
  <si>
    <t>Ultrafine air purifier</t>
  </si>
  <si>
    <t>ฉบับ มี.ค. 62</t>
  </si>
  <si>
    <t>เครื่องฟอกอากาศสำหรับห้อง ที่มีเทคโนโลยีตัวกรองฝุ่นละเอียด</t>
  </si>
  <si>
    <t>07020009</t>
  </si>
  <si>
    <t>AIR-8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</si>
  <si>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</si>
  <si>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Ultrafine air purifier split type Inverter Air Conditione</t>
  </si>
  <si>
    <t>07020008</t>
  </si>
  <si>
    <t>AIR-9</t>
  </si>
  <si>
    <t>เครื่องปรับอากาศที่มีระบบกำจัดไรฝุ่น (House Dust Mite Killer Air Conditioner) รุ่น Hygienic Inverter 12,000 BTU รุ่นชุดคอนเดนซิง SJ-W12F-A-DTGP1</t>
  </si>
  <si>
    <t>House Dust Mite Killer Air Conditioner</t>
  </si>
  <si>
    <t>ฉบับ ก.พ. 61</t>
  </si>
  <si>
    <t>07020004</t>
  </si>
  <si>
    <t>AIR-10</t>
  </si>
  <si>
    <t>เครื่องปรับอากาศที่มีระบบกำจัดไรฝุ่น (House Dust Mite Killer Air Conditioner) รุ่น Hygienic Inverter 12,000 BTU รุ่นชุดแฟนคอยล์ SJ-C12F-A-DTGP1</t>
  </si>
  <si>
    <t>AIR-11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</si>
  <si>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</si>
  <si>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AIR-12</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</si>
  <si>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</si>
  <si>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AIR-13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</si>
  <si>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</si>
  <si>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Ultrafine air purifier split type Inverter Air Conditioner</t>
  </si>
  <si>
    <t>AIR-14</t>
  </si>
  <si>
    <t>เครื่องปรับอากาศ ที่มีระบบควบคุมผ่านอินเทอร์เน็ต รุ่น High SEER inverter/GPS4.0 ชนิดแขวน ขนาด 13,000 บีทียู</t>
  </si>
  <si>
    <t>AIR-15</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</si>
  <si>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</si>
  <si>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AIR-16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</si>
  <si>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</si>
  <si>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AIR-17</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</si>
  <si>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</si>
  <si>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AIR-18</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</si>
  <si>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</si>
  <si>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AIR-19</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</si>
  <si>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</si>
  <si>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AIR-20</t>
  </si>
  <si>
    <t>เครื่องปรับอากาศ ที่มีระบบควบคุมผ่านอินเทอร์เน็ต รุ่น High SEER inverter/GPS4.0 ชนิดติดผนัง ขนาด 18,000 บีทียู</t>
  </si>
  <si>
    <t>AIR-21</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</si>
  <si>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</si>
  <si>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AIR-22</t>
  </si>
  <si>
    <t>เครื่องฟอกอากาศแบบไฟฟ้า (Electronic Air Cleaner) รุ่น PT-200 ชนิดตั้งโต๊ะ</t>
  </si>
  <si>
    <t>Electronic Air Cleaner</t>
  </si>
  <si>
    <t>ฉบับ พ.ย. 60</t>
  </si>
  <si>
    <t>เครื่องฟอกอากาศแบบไฟฟ้า ตั้งโต๊ะ</t>
  </si>
  <si>
    <t>07020001</t>
  </si>
  <si>
    <t>AIR-23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</si>
  <si>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</si>
  <si>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AIR-24</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</si>
  <si>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</si>
  <si>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AIR-25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</si>
  <si>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</si>
  <si>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Inverter split type room air conditioner with no.5 «««energy efficiency rating label according to EGAT's energy criteria year 2019</t>
  </si>
  <si>
    <t>ฉบับ ก.ย. 64</t>
  </si>
  <si>
    <t>07020015</t>
  </si>
  <si>
    <t>AIR-26</t>
  </si>
  <si>
    <t>เครื่องปรับอากาศ ที่มีระบบควบคุมผ่านอินเทอร์เน็ต รุ่น High SEER inverter/GPS4.0 ชนิดแขวน ขนาด 18,000 บีทียู</t>
  </si>
  <si>
    <t>AIR-27</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</si>
  <si>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</si>
  <si>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AIR-28</t>
  </si>
  <si>
    <t>เครื่องฟอกอากาศแบบไฟฟ้า (Electronic Air Cleaner) รุ่น PT-400 ชนิดตั้งโต๊ะ</t>
  </si>
  <si>
    <t>AIR-29</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</si>
  <si>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</si>
  <si>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AIR-30</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</si>
  <si>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</si>
  <si>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AIR-31</t>
  </si>
  <si>
    <t>เครื่องปรับอากาศ ที่มีระบบควบคุมผ่านอินเทอร์เน็ต รุ่น High SEER inverter/GPS4.0 ชนิดติดผนัง ขนาด 25,000 บีทียู</t>
  </si>
  <si>
    <t>AIR-32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</si>
  <si>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</si>
  <si>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AIR-33</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</si>
  <si>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</si>
  <si>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AIR-34</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</si>
  <si>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</si>
  <si>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AIR-35</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</si>
  <si>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</si>
  <si>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AIR-36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</si>
  <si>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</si>
  <si>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AIR-37</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</si>
  <si>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</si>
  <si>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AIR-38</t>
  </si>
  <si>
    <t>เครื่องฟอกอากาศแบบไฟฟ้า (Electronic Air Cleaner) รุ่น PT-600 ชนิดเคลื่อนย้ายได้</t>
  </si>
  <si>
    <t>เครื่องฟอกอากาศแบบไฟฟ้า เคลื่อนย้ายได้</t>
  </si>
  <si>
    <t>AIR-39</t>
  </si>
  <si>
    <t>เครื่องปรับอากาศ ที่มีระบบควบคุมผ่านอินเทอร์เน็ต รุ่น High SEER inverter/GPS4.0 ชนิดแขวน ขนาด 25,000 บีทียู</t>
  </si>
  <si>
    <t>AIR-40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</si>
  <si>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</si>
  <si>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AIR-41</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</si>
  <si>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</si>
  <si>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AIR-42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</si>
  <si>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</si>
  <si>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AIR-43</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</si>
  <si>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</si>
  <si>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AIR-44</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</si>
  <si>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</si>
  <si>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AIR-45</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</si>
  <si>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</si>
  <si>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AIR-46</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</si>
  <si>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</si>
  <si>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AIR-47</t>
  </si>
  <si>
    <t>เครื่องปรับอากาศ ที่มีระบบควบคุมผ่านอินเทอร์เน็ต รุ่น High SEER inverter/GPS4.0 ชนิดติดผนัง ขนาด 30,000 บีทียู</t>
  </si>
  <si>
    <t>AIR-48</t>
  </si>
  <si>
    <t>เครื่องฟอกอากาศแบบไฟฟ้า (Electronic Air Cleaner) รุ่น PT-900 ชนิดเคลื่อนย้ายได้</t>
  </si>
  <si>
    <t>AIR-49</t>
  </si>
  <si>
    <t>เครื่องปรับอากาศ ที่มีระบบควบคุมผ่านอินเทอร์เน็ต รุ่น High SEER inverter/GPS4.0 ชนิดแขวน ขนาด 30,000 บีทียู</t>
  </si>
  <si>
    <t>AIR-50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</si>
  <si>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</si>
  <si>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AIR-51</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</si>
  <si>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</si>
  <si>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AIR-52</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</si>
  <si>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</si>
  <si>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AIR-53</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</si>
  <si>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</si>
  <si>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AIR-54</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</si>
  <si>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</si>
  <si>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AIR-55</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</si>
  <si>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</si>
  <si>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AIR-56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</si>
  <si>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</si>
  <si>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AIR-57</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</si>
  <si>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</si>
  <si>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AIR-58</t>
  </si>
  <si>
    <t>เครื่องปรับอากาศ ที่มีระบบควบคุมผ่านอินเทอร์เน็ต รุ่น High SEER inverter/GPS4.0 ชนิดแขวน ขนาด 36,000 บีทียู</t>
  </si>
  <si>
    <t>AIR-59</t>
  </si>
  <si>
    <t>เครื่องปรับอากาศ ที่มีระบบควบคุมผ่านอินเทอร์เน็ต รุ่น High SEER inverter/GPS4.0 ชนิดติดผนัง ขนาด 36,000 บีทียู</t>
  </si>
  <si>
    <t>AIR-60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</si>
  <si>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</si>
  <si>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AIR-61</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</si>
  <si>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</si>
  <si>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AIR-62</t>
  </si>
  <si>
    <t>เครื่องฟอกอากาศแบบไฟฟ้า (Electronic Air Cleaner) รุ่น CASSETTE 1,600 ชนิดฝังใต้เพดาน</t>
  </si>
  <si>
    <t>เครื่องฟอกอากาศแบบไฟฟ้า ฝังใต้เพดาน</t>
  </si>
  <si>
    <t>AIR-63</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</si>
  <si>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</si>
  <si>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AIR-64</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</si>
  <si>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</si>
  <si>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AIR-65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</si>
  <si>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</si>
  <si>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AIR-66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</si>
  <si>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</si>
  <si>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AIR-67</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</si>
  <si>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</si>
  <si>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AIR-68</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</si>
  <si>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</si>
  <si>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รหัสครุภัณฑ์ (เฉพาะรายการที่มีในบัญชี)</t>
  </si>
  <si>
    <t>ราคาต่อหน่วย (บาท)</t>
  </si>
  <si>
    <t>แหล่งอ้างอิงรายการ 
(นอกบัญชี,สป.สธ. , สำนักงบประมาณ,นวัตกรรม,คอมและCCTV )</t>
  </si>
  <si>
    <t xml:space="preserve">บัญชีรายการสิ่งก่อสร้าง </t>
  </si>
  <si>
    <t>อ้างอิงตามรอบการอัพเดตของกองแบบแผน กรมสนับสนุนบริการสุขภาพ (ปรับปรุง 7 ม.ค. 2565)</t>
  </si>
  <si>
    <t>กบรส. ปรับเพิ่มราคาอ้างอิงเพื่อเสนอคำขอ</t>
  </si>
  <si>
    <t>ลำดับ</t>
  </si>
  <si>
    <t>เลขที่แบบ</t>
  </si>
  <si>
    <t>ชื่อตามกองแบบ</t>
  </si>
  <si>
    <t>ชื่ออาคารแบบเต็ม</t>
  </si>
  <si>
    <t>ราคาต่อหน่วย-บาท</t>
  </si>
  <si>
    <t>ราคาพื้นที่มีโครงสร้างต้านแผ่นดินไหว
(+3.5%)</t>
  </si>
  <si>
    <t>ปรับราคา 3 จังหวัดชายแดนใต้
(+5%)</t>
  </si>
  <si>
    <t>เพิ่มค่าขนส่ง 
กรณีพื้นที่เกาะ
(+30%)</t>
  </si>
  <si>
    <t>จำนวน
ชั้น</t>
  </si>
  <si>
    <t>ก.x ย.(ม.)</t>
  </si>
  <si>
    <t>พื้นที่ก่อสร้างแนะนำ (ม.)</t>
  </si>
  <si>
    <t>พื้นที่
(ตร.ม.)</t>
  </si>
  <si>
    <t>ระยะเวลา
ก่อสร้าง</t>
  </si>
  <si>
    <t>งวดงาน</t>
  </si>
  <si>
    <t>ประเภทอาคาร</t>
  </si>
  <si>
    <t>ประเภทอาคาร (Code)</t>
  </si>
  <si>
    <t>ประโยชน์ใช้สอย</t>
  </si>
  <si>
    <t>หมายเหตุ</t>
  </si>
  <si>
    <t>รหัสประโยชน์ใช้สอย (Function CODE)</t>
  </si>
  <si>
    <t>ระดับ</t>
  </si>
  <si>
    <t>ประเภท</t>
  </si>
  <si>
    <t>ขนาด(เตียง)</t>
  </si>
  <si>
    <t>อ้างอิง</t>
  </si>
  <si>
    <t>ประเภทการใช้งาน</t>
  </si>
  <si>
    <t>อาคารอุบัติเหตุ</t>
  </si>
  <si>
    <t>อาคารอุบัติเหตุ เป็นอาคาร คสล.2 ชั้น พื้นที่ใช้สอยประมาณ 2,020 ตารางเมตร</t>
  </si>
  <si>
    <t>36x42</t>
  </si>
  <si>
    <t>48x54</t>
  </si>
  <si>
    <t>อาคารผู้ป่วยนอก/อุบัติเหตุ-ฉุกเฉิน</t>
  </si>
  <si>
    <t>OPD</t>
  </si>
  <si>
    <t>ชั้น 1 :  ER 4 เตียง, ช่วยชีวิต 2 เตียง, รอดูอาการ 6 เตียง,  ผ่าตัดเล็ก 1 ห้อง,ตรวจภายใน 1 ห้อง, ห้องเอ๊กซเรย์ 2 ห้องชั้น 2 : ห้องประชุมใหญ่ ประมาณ 180 คน</t>
  </si>
  <si>
    <t>เคยดำเนินการก่อสร้างที่โรงพยาบาลสมเด็จพระยุพราช</t>
  </si>
  <si>
    <t>BF</t>
  </si>
  <si>
    <t>M2/F1</t>
  </si>
  <si>
    <t>รพช.</t>
  </si>
  <si>
    <t>60-90</t>
  </si>
  <si>
    <t>กองแบบ (ปรับปรุง 22 ก.ค. 64)</t>
  </si>
  <si>
    <t>พร้อมใช้</t>
  </si>
  <si>
    <t>อาคารอุบัติเหตุและฉุกเฉิน 10 ชั้น</t>
  </si>
  <si>
    <t>อาคารอุบัติเหตุและฉุกเฉิน 10 ชั้น เป็นอาคาร คสล.10 ชั้น และชั้นใต้ดิน พื้นที่ใช้สอยประมาณ 19,410 ตารางเมตร</t>
  </si>
  <si>
    <t>10+ชั้นใต้ดิน</t>
  </si>
  <si>
    <t>40x44</t>
  </si>
  <si>
    <t>52x56</t>
  </si>
  <si>
    <t>ชั้นใต้ดิน : จอดรถ 28 คันชั้น 1 : ER  6 เตียง, ช่วยฟื้นคืนชีพ 2 เตียง, สังเกตอาการ 9 เตียงห้องตรวจทั่วไป 4 ห้องห้อง X-RAY 1 ห้อง, ผ่าตัดเล็ก 1 ห้องชั้น 2 : สำนักงานและห้องผู้อำนวยการ, ห้องประชุม 30 คน 1 ห้องชั้น 3 : ห้องผ่าตัด 5 ห้อง, พักฟื้น 8 เตียงชั้น 4 : หอผู้ป่วย TRAUMA 18 เตียง, หอผู้ป่วย BURN 8 เตียงชั้น 5 : หอผู้ป่วย I.C.U. 8 เตียง+2 ห้องแยก, หอผู้ป่วย C.C.U. 8 เตียง+2ห้องแยกชั้น 6 : สำนักงาน, ห้องประชุม 30 คน 1 ห้องชั้น 7 : ห้องสมุด และค้นคว้าด้วยตนเองชั้น 8 : ห้องผู้ป่วยพิเศษ 12 เตียงชั้น 9 : ห้องผู้ป่วยพิเศษ 12 เตียงชั้น 10 : ห้องผู้ป่วยพิเศษ 12 เตียง</t>
  </si>
  <si>
    <t>เคยดำเนินการก่อสร้างที่โรงพยาบาลหาดใหญ่</t>
  </si>
  <si>
    <t>ABCDFJJ7 B AC3 C4FC4C5 C5 FFDDD</t>
  </si>
  <si>
    <t>A/S</t>
  </si>
  <si>
    <t>รพศ.</t>
  </si>
  <si>
    <t>300 ขึ้นไป</t>
  </si>
  <si>
    <t>อาคารผู้ป่วยนอก 8 ชั้น</t>
  </si>
  <si>
    <t>อาคารผู้ป่วยนอก 8 ชั้น เป็นอาคาร คสล.8 ชั้น และชั้นใต้ดิน พื้นที่ใช้สอยประมาณ 17,000 ตารางเมตร</t>
  </si>
  <si>
    <t>8+ชั้นใต้ดิน</t>
  </si>
  <si>
    <t>42x78</t>
  </si>
  <si>
    <t>54x90</t>
  </si>
  <si>
    <t>ชั้นใต้ดิน : ห้องเครื่องงานระบบ, ถังเก็บน้ำใต้ดินชั้น 1 : ห้องตรวจศัลยกรรมกระดูก 6 ห้อง, ห้องเวชระเบียน 1 ห้องห้องเก็บเงิน-จ่ายยา 1 ห้องชั้น 2 : ห้องตรวจอายุรกรรมพิเศษ 2 ห้อง, ห้องตรวจอายุรกรรมทั่วไป 6 ห้อง, ห้องตรวจ EKG 1 ห้องชั้น 3 : ห้องตรวจศัลยกรรมทั่วไป 6 ห้อง, ห้องตรวจอาชีวเวชกรรม1ชุดห้องตรวจหูคอจมูก 2 ชุด, ห้องตรวจตา 1 ชุดชั้น 4 : ห้องตรวจกุมารเวช 4 ห้อง, แผนกสูติ-นรีเวช 1ห้องชั้น 5 : ห้องทันตกรรม 10 ห้อง, ผ่าตัดฟัน 1 ห้อง, X-RAYฟัน 1 ห้องห้องตรวจจิตเวช 4 ห้อง, คลินิคนิรนาม 1 ห้อง,เวชกรรมสังคม 1 ห้องชั้น 6 : สำนักงานชั้น 7 : องค์กรแพทย์, ห้องประชุม 96 คน 1ห้อง, ห้องประชุม 45 คน 1ห้อง, ห้องประชุม 25 คน 2 ห้องชั้น 8 : ห้องประชุมใหญ่ 479 คน</t>
  </si>
  <si>
    <t>เคยดำเนินการก่อสร้างที่โรงพยาบาลปทุมธานี</t>
  </si>
  <si>
    <t>ACEFE9AAAC1 C2 C4FFF</t>
  </si>
  <si>
    <t>S</t>
  </si>
  <si>
    <t>รพท.</t>
  </si>
  <si>
    <t>อาคารอุบัติเหตุและฉุกเฉิน</t>
  </si>
  <si>
    <t>อาคารอุบัติเหตุและฉุกเฉิน เป็นอาคาร คสล.1 ชั้น พื้นที่ใช้สอยประมาณ 480 ตารางเมตร</t>
  </si>
  <si>
    <t>29x32</t>
  </si>
  <si>
    <t>41x54</t>
  </si>
  <si>
    <t>F1</t>
  </si>
  <si>
    <t>30-60</t>
  </si>
  <si>
    <t>อาคารอุบัติเหตุ ผู้ป่วยหนัก ไตเทียมและผ่าตัด</t>
  </si>
  <si>
    <t>อาคารอุบัติเหตุ ผู้ป่วยหนัก ไตเทียมและผ่าตัด เป็นอาคาร คสล.3 ชั้น และชั้นใต้ดิน พื้นที่ใช้สอยประมาณ 8,505 ตารางเมตร</t>
  </si>
  <si>
    <t>3+ชั้นใต้ดิน</t>
  </si>
  <si>
    <t>45x63</t>
  </si>
  <si>
    <t>57X75</t>
  </si>
  <si>
    <t>ชั้นใต้ดิน : จอดรถ 54 คันชั้น 1 : ER 10 เตียง, ฟื้นคืนชีพ 2 เตียง, สังเกตอาการ 8 เตียง,ผ่าตัดเล็ก 1 ห้อง, ห้องตรวจโรค 3 ห้อง,ห้อง LAB 1 ห้องชั้น 2 : I.C.U. 20 เตียง (รวมแยกโรค 4 เตียง),ไตเทียม 12 ยูนิต (รวมแยกโรค 1 ห้อง)ชั้น 3 : ห้องผ่าตัด 8 ห้อง,พักฟื้น 11 เตียง,รอผ่า 8 เตียง</t>
  </si>
  <si>
    <t>เคยดำเนินการก่อสร้างที่โรงพยาบาลหนองคาย</t>
  </si>
  <si>
    <t>ABCJJ7 B C4 C3 AC5 C9C4</t>
  </si>
  <si>
    <t>อาคารผู้ป่วยนอก 5 ชั้น</t>
  </si>
  <si>
    <t>อาคารผู้ป่วยนอก 5 ชั้น เป็นอาคาร คสล.5 ชั้น พื้นที่ใช้สอยประมาณ 9,796 ตารางเมตร</t>
  </si>
  <si>
    <t>45x56</t>
  </si>
  <si>
    <t>57x68</t>
  </si>
  <si>
    <t>ชั้น 1 OPD เวชระเบียน จ่ายยา-คลังยา การเงิน ห้องเครื่องงานระบบห้องตรวจทั่วไป 8 ห้องห้องตรวจสูติกรรม  1 ห้องห้องตรวจ PV  2 ห้องห้องฉีดยา-ทำแผล 1 ห้องห้องUltrasound/EKG  1 ห้องชั้น 2  LAB / สังคมสงเคราะห์ เจาะเลือด/Routine LABห้องตรวจสังคมสงเคราะห์+ห้องให้คำปรึกษาศูนย์คอมพิวเตอร์เก็บเวชระเบียยนชั้น 3  OPD-EENT  ทันตกรรมห้องตรวจEENT  3 ห้องห้องตรวจหู  1 ห้องห้องตรวจตา  2 ห้อง+รักษาตา 2 ห้องห้องทำฟัน 3 ห้อง / ทำฟันเด็ก 1 ห้องห้องผ่าตัดฟัน 1 ห้องXrayฟัน 1 ห้อง/ Labฟัน 1 ห้องห้องล้าง-นึ่ง-เก็บเครื่องมือ/เก็บของชั้น 4  สำนักงานห้องทำงาน(บริหาร/พัสดุ/ธุรการ/บัญชี)/ห้องผู้บริหารชั้น 5  ห้องประชุมใหญ่</t>
  </si>
  <si>
    <t>ใช้แทนแบบเลขที่ 8883 
ตามหนังสือกรม สบส.ที่สธ 0703.01.04/35 ลว. 4 พ.ย.59 
และตามหนังสือกรม สบส.ที่ สธ 0703.10/110 ลว. 25 ก.พ. 64</t>
  </si>
  <si>
    <t>ACFAAAAAC2AFAAAAAC1C4C2FF</t>
  </si>
  <si>
    <t>M1/M2</t>
  </si>
  <si>
    <t>รพท.ขนาดเล็ก/รพช.แม่ข่าย</t>
  </si>
  <si>
    <t>120-200</t>
  </si>
  <si>
    <t>อาคารผู้ป่วยนอก 3 ชั้น</t>
  </si>
  <si>
    <t>อาคารผู้ป่วยนอก 3 ชั้น เป็นอาคาร คสล.3 ชั้น พื้นที่ใช้สอยประมาณ 2,919 ตารางเมตร</t>
  </si>
  <si>
    <t>38x43</t>
  </si>
  <si>
    <t>50x55</t>
  </si>
  <si>
    <t>ชั้น 1 OPD เวชระเบียน จ่ายยา-คลังยา การเงินห้องตรวจทั่วไป 6 ห้องห้องตรวจ PV 1 ห้องห้องฉีดยา-ทำแผล 1 ห้องห้องLABเจาะเลือด 1 ห้องชั้น 2  ทันตกรรม / LAB / ห้องสุขศึกษาห้องทำฟัน 10 ห้องXray ฟัน+LAB ฟันห้องล้าง-นึ่ง-เก็บเครื่องมือ/เก็บของLAB ทั่วไปห้องสุขศึกษาชั้น 3  สำนักงานห้องทำงาน/ห้องผอ.ห้องประชุมเล็ก/ห้องประชุมใหญ่ศูนย์คอมพิวเตอร์</t>
  </si>
  <si>
    <t>ใช้แทนแบบเลขที่ 9635
ตามหนังสือกรม สบส.ที่สธ 0703.01.04/35 ลว. 4 พ.ย.59</t>
  </si>
  <si>
    <t>ACFAAAC3C1C2C3AFFF</t>
  </si>
  <si>
    <t>อาคารอุบัติเหตุฉุกเฉิน</t>
  </si>
  <si>
    <t>อาคารอุบัติเหตุฉุกเฉิน เป็นอาคาร คสล.3 ชั้น พื้นที่ใช้สอยประมาณ 3,580 ตารางเมตร</t>
  </si>
  <si>
    <t>37x43</t>
  </si>
  <si>
    <t>49x55</t>
  </si>
  <si>
    <t>ชั้น 1  ที่จอดรถ 16 คันห้องปั๊มสุญญากาศVACCUM/ห้องเก็บแก๊ส/ถังเก็บน้ำปั๊มน้ำชั้น 2  ER OPDนอกเวลา Xray เวชระเบียน จ่ายยา การเงินER 10 เตียง + Observe 8 เตียง + Resuscitation 4 เตียงห้องล้างตัวห้องตรวจทั่วไป 2 ห้อง (นอกเวลา)ห้องตรวจ PV 1 ห้อง (นอกเวลา)ห้องฉีดยา-ทำแผล 1 ห้องห้องหัตถการ 1 ห้อง (2 เตียง)Xray 1 ห้องชั้น 3  สำนักงานห้องAmbulance operatimg center/EMS/AOC/ห้องพักเวรEMSสำนักงาน/ห้องพักแพทย์/ห้องพักพยาบาลห้องประชุม 3 ห้อง</t>
  </si>
  <si>
    <t>เคยดำเนินการก่อสร้างที่โรงพยาบาลพระนครศรีอยุธยา</t>
  </si>
  <si>
    <t>ABCEFJE9BBAAAAC2FFF</t>
  </si>
  <si>
    <t>S/M1</t>
  </si>
  <si>
    <t>รพท./รพท.ขนาดเล็ก</t>
  </si>
  <si>
    <t>150-300</t>
  </si>
  <si>
    <t>อาคารผู้ป่วยนอก 6 ชั้น</t>
  </si>
  <si>
    <t>อาคารผู้ป่วยนอก 6 ชั้น เป็นอาคาร คสล.6 ชั้น พื้นที่ใช้สอยประมาณ 2,085 ตารางเมตร</t>
  </si>
  <si>
    <t>11x32</t>
  </si>
  <si>
    <t>23x44</t>
  </si>
  <si>
    <t>ชั้น 1 ห้องเครื่องงานระบบ/โถงอเนกประสงค์/ห้องไฟฟ้า/ห้องGENERATOR/ห้องPIPELINE/ห้องPUMP/ห้องเก็บแก๊สชั้น 2 - ชั้น 3  OPDห้องตรวจทั่วไป  6 ห้อง รวม 12 ห้องตรวจชั้น 4 - ชั้น 6  สำนักงานห้องเจ้าหน้าที่/ห้องเก็บของ</t>
  </si>
  <si>
    <t>เคยดำเนินการก่อสร้างที่โรงพยาบาลสิชล จังหวัดนครศรีธรรมราช</t>
  </si>
  <si>
    <t>AFEE9AF</t>
  </si>
  <si>
    <t>อาคารผู้ป่วยนอกและอำนวยการ 4 ชั้น (คลินิกผู้สูงอายุ)</t>
  </si>
  <si>
    <t>อาคารผู้ป่วยนอกและอำนวยการ 4 ชั้น (คลินิกผู้สูงอายุ) เป็นอาคาร คสล.4 ชั้น พื้นที่ใช้สอยประมาณ 8,592 ตารางเมตร</t>
  </si>
  <si>
    <t>64x66</t>
  </si>
  <si>
    <t>76x78</t>
  </si>
  <si>
    <t>ชั้น 1 OPD(MED) Xray LAB(OPD) เจาะเลือด 1 จ่ายยา-คลังยา ห้องตรวจทั่วไป  5 ห้องห้องตรวจจิตเวช 1 ห้องห้องสอนอายุรกรรม 1ห้อง (12 คน)ห้องฉีดยา-ทำแผล 1 ห้องห้องหัตถการ 1 ห้องXray GEN 1 ห้องชั้น 2 OPD(ORTHO ศัลยกรรม)  ทันตกรรมห้องตรวจทั่วไป  3 ห้องห้องเฝือก 1 ห้องห้องหัตถการ 1 ห้องห้องตรวจศัลย์ทั่วไป  4 ห้องห้องสอนสุขศึกษา 1 ห้องทันตกรรม 3 ห้องชั้น 3  EENTห้องตรวจEENT  5 ห้องห้องตรวจการได้ยิน 1 ห้องชั้น 4 สำนักงาน ห้องประชุมใหญ่ (~45คน) ห้องประชุมย่อยห้องประชุมใหญ่ (~45คน) 1 ห้องห้องประชุมย่อย 1 ห้องสำนักงานบริหาร</t>
  </si>
  <si>
    <t>คลินิกผู้สูงอายุ</t>
  </si>
  <si>
    <t>ACFAAAAAC2AAAAAC1AAFFF</t>
  </si>
  <si>
    <t>11006+11025</t>
  </si>
  <si>
    <t xml:space="preserve">อาคารผู้ป่วยนอก (โรงพยาบาลชุมชน) และอาคารห้องเครื่องระบบไปป์ไลน์ </t>
  </si>
  <si>
    <t>อาคารผู้ป่วยนอก (โรงพยาบาลชุมชน) และอาคารห้องเครื่องระบบไปป์ไลน์ เป็นอาคาร คสล.2 ชั้น พื้นที่ใช้สอยประมาณ 2,696 ตารางเมตร</t>
  </si>
  <si>
    <t>51x57</t>
  </si>
  <si>
    <t>63x69</t>
  </si>
  <si>
    <t>ชั้น 1 OPD ER Xray ผ่าตัดเล็ก คลอด เจาะเลือด 1 จ่ายยา-คลังยา ห้องตรวจทั่วไป  4 ห้องห้องตรวจภายใน 1 ห้องEKG 1เตียง + US 1 เตียงER 3 เตียง + observe 2 เตียงผ่าตัดเล็ก 1 ห้องXray GEN 1 ห้องคลอด 2 เตียงรอคลอด 3 เตียง+พักฟื้น 2 เตียงชั้น 2 สำนักงาน ทันตกรรม LAB ห้องประชุม (~45คน)ทันตกรรม 3 ห้องLAB (OPD)</t>
  </si>
  <si>
    <t>ABC+E9AAABC4C2C6C6C1C3</t>
  </si>
  <si>
    <t>M2</t>
  </si>
  <si>
    <t>90-120</t>
  </si>
  <si>
    <t>8791/53</t>
  </si>
  <si>
    <t>อาคารคลอด พักผู้ป่วยใน 90 เตียง 4 ชั้น</t>
  </si>
  <si>
    <t>อาคารคลอด พักผู้ป่วยใน 90 เตียง 4 ชั้น เป็นอาคาร คสล.4 ชั้น พื้นที่ใช้สอยประมาณ 2,902 ตารางเมตร</t>
  </si>
  <si>
    <t>23x39</t>
  </si>
  <si>
    <t>35x51</t>
  </si>
  <si>
    <t>อาคารวินิจฉัย/ บำบัดรักษา</t>
  </si>
  <si>
    <t>TREATMENT</t>
  </si>
  <si>
    <t>ชั้น1: ห้องคลอดห้องคลอดรวม 4 เตียงห้องคลอดพิเศษ 1 เตียงห้องคลอดฉุกเฉิน 1 เตียงห้องคลอด 8 เตียงห้องพักฟื้น 4 เตียงห้องตรวจ PV  1 ห้องห้องเตรียมคลอด 2 เตียงห้องเด็กอ่อน 1 ห้องห้องการเงิน 1 ห้องห้องจ่ายยา 1 ห้องชั้น2: ผู้ป่วยใน ห้องแยกโรครวม 1 ห้อง 2 เตียงห้องแยกโรคเดียว 3 ห้องห้องคนไข้รวม 3 ห้อง (ห้องละ 8 เตียง , 24 เตียง)ห้องให้คำแนะนำแม่หลังคลอด 1 ห้องชั้น3: ผู้ป่วยในห้องคนไข้รวม 3 ห้อง (ห้องละ 8 เตียง , 24 เตียง)ห้องแยกโรคเดียว 4 ห้องห้องแยกโรคผู้ป่วยติดเชื้อทางอากาศ 1 ห้องห้อง TERATMENT 1 ห้องชั้น4: ผู้ป่วยในห้องคนไข้รวม 3 ห้อง (ห้องละ 8 เตียง , 24 เตียง)ห้องแยกโรคเดียว 4 ห้องห้องแยกโรคผู้ป่วยติดเชื้อทางอากาศ 1 ห้องห้อง TERATMENT 1 ห้อง</t>
  </si>
  <si>
    <t>ใช้แทนแบบเลขที่ 8791
ตามหนังสือกรม สบส.ที่ สธ 0703.10/110 ลว. 25 ก.พ. 64</t>
  </si>
  <si>
    <t>CADC6ADDD</t>
  </si>
  <si>
    <t>รพช./รพช.แม่ข่าย</t>
  </si>
  <si>
    <t>อาคาร"บ้านคุณพุ่ม" เพื่อการรักษา ฟื้นฟู และพัฒนาการเด็ก</t>
  </si>
  <si>
    <t>อาคาร"บ้านคุณพุ่ม" เพื่อการรักษา ฟื้นฟูและพัฒนาการเด็ก เป็นอาคาร คสล.6 ชั้น และชั้นใต้ดิน พื้นที่ใช้สอยประมาณ 16,680 ตารางเมตร</t>
  </si>
  <si>
    <t>6+ชั้นใต้ดิน</t>
  </si>
  <si>
    <t>48x68</t>
  </si>
  <si>
    <t>60x80</t>
  </si>
  <si>
    <t>ชั้นใต้ดิน: จอดรถ/ห้องเครื่องจอดรถ 51 คันห้องเครื่องกำเนิดไฟฟ้า 1 ห้องห้องเครื่องกำเนิดไปป์ไลน์ 1 ห้องห้องตั้งถังก๊าซ 1 ห้องห้องปั๊มน้ำ 1 ห้องห้องเครื่องดับเพลิง 1 ห้องแท๊คน้ำ 1 ถังห้องเครื่องท่อลม 1 ห้องชั้นที่1: ห้องผู้ป่วยนอกแผนกตรวจโรคทั่วไปห้องตรวจทั่วไป 3 ห้องห้องตรวจโรคเฉพาะ 1 ห้องห้องปฐมพยาบาล 2 ห้องห้อง X - RAY 1 ห้องห้องมืด 1 ห้องห้องคิดเงิน - จ่ายยา 1 ห้องห้องเก็บยา 1 ห้องห้องทำบัตรเก่า/ใหม่  1 ห้องห้องเก็บบัตร 1 ห้องห้องพักเจ้าหน้าที่ 1 ห้องแผนกจิตเวชเด็กห้องตรวจจิตเวช 2 ห้องห้องประเมินจิตเวช 2 ห้องห้องสังคมสงเคราะห์ 1 ห้องห้องประเมิน 3 ห้องแผนกคลินิกสุขภาพเด็กดีห้องตรวจสุขภาพ 1 ห้องห้องตรวจฟัน 1 ห้องห้องให้ความรุ้พ่อ - แม่ 1 ห้องสนามเด็กเล่น 2 ห้องชั้นที่2: ศูนย์พัฒนาการเด็กเกี่ยวกับสมองห้องเรียน 3 ห้องห้องศิลปะ 1 ห้องห้องดนตรี 1 ห้องห้องแสดงละคร 1 ห้องห้องสมาธิ 1 ห้องห้องแก้ไขการพูด 1 ห้องห้องตรวจการได้ยิน 1 ห้องห้องคอมพิวเตอร์ 1 ห้องห้องกิจกรรมกายภาพบำบัด (OT) 1 ห้องห้องกิจกรรมกายภาพบำบัด (PT) 1 ห้องห้องกิจกรรมกายภาพบำบัดรวม (PT)1 ห้องโรงยิมรวม 1 ห้องธาราบำบัด 1 ห้องชั้นที่3: ศูนย์หอพักผู้ป่วยเด็กแผนกหอผู้ป่วยทางร่างกายห้องพักผู้ป่วยพิเศษเดี่ยว  7 ห้องห้องพักผู้ป่วยพิเศษรวม 1 ห้อง 5 เตียงห้องพักผู้ป่วยสามัญ 30 เตียงสนามเด็กเล่น (ป่วย) 1 ห้องห้องพักผู้ปกครองชาย  5 เตียงห้องพักผู้ปกครองหญิง  5 เตียงแผนกหอผู้ป่วยทเด็กทางจิตเวชแผนกหอผู้ป่วยทเด็กทางจิตเวชแผนกหอผู้ป่วยทเด็กทางจิตเวชห้องพักผู้ป่วยพิเศษเดี่ยว  7 ห้อง (7 เตียง)ห้องพักผู้ป่วยพิเศษรวม 1 ห้อง 5 เตียงห้องพักผู้ป่วยสามัญ 30 เตียงห้องกิจกรรมกายภาพบำบัด 2 ห้องชั้นที่4: ศูนย์พัฒนาการเด็กเล็กห้องนอนเด็กโต 1 ห้องห้องเรียนเด็กโต 1 ห้องห้องเรียนเด็กเล็ก 1 ห้องห้องนอนเด็กเล็ก 1 ห้องห้องให้นมแม่ 1 ห้องห้องแยกเด็กป่วย 1 ห้องแผนกผู้ป่วยหนัก (เด็ก)ห้องรวม 8 เตียงห้องแยกโรค 3 ห้องแผนกผู้ป่วยหนัก NICUห้องรวม 8 เตียงห้องแยกโรค 3 ห้อง (3 เตียง)ห้องรอกลับบ้าน 1 ห้องห้องพักนอนแม่ 1 ห้องศูนย์วิจัย ค้นคว้า และรวบรวมข้อมูลเกี่ยวกับสุขภาพเด็กห้องสมุด 1 ห้องห้องทำงาน 4 ห้องห้องประชุม 1 ห้องชั้นที่5: สำนักบริหารห้องสำนักบริหาร 1 ห้องห้องทำงาน ผอ 1 ห้องห้องเลขา 1 ห้องห้องรับแขก 1 ห้องห้องรองผู้อำนวยการ 1-4   4 ห้องห้องเลขา รองผู้อำนวยการ 1-4 4 ห้องห้องประชุม 1 ห้องห้องทำงานธุรการ 1 ห้องสำนักงานทั่วไปห้องทำงานเจ้าหน้าที่และธุรการ 1 ห้องห้องทำงานการเงิน - พัสดุ 1 ห้องห้องทำงานคณะทำงานรองผู้อำนวยการ รพ.ฝ่ายการพยาบาล  1 ห้องศูนย์ HA 1 ห้องศูนย์ข้อมูลข่าวสารสารสนเทศ 1 ห้องศูนย์พัฒนาควบคุมคุณภาพ 1 ห้องพัฒนาระบบสุขภาพ 1 ห้องชั้นที่6: สำนักงานห้องประชุม 1 ห้อง (300 คน)ห้องทรงงาน 1 ห้องห้องผู้ติดตาม 1 ห้องห้องพักวิทยากร 1 ห้องสำนักองค์กรแพทย์ห้องพักแพทย์ 1 ห้อง (16 คน)ห้องประชุม 1 ห้อง (60 คน )ห้องสมุด 1 ห้องห้องพักผ่อน 1 ห้องห้องประชุม 1 ห้อง (เล็ก)</t>
  </si>
  <si>
    <t>เคยดำเนินการก่อสร้างที่โรงพยาบาลวชิระภูเก็ต</t>
  </si>
  <si>
    <t>CADFIJJ7E9E9E9E9E9E9E9AABC2AAC1AC7C7C7DC10C5IFFFF</t>
  </si>
  <si>
    <t>A</t>
  </si>
  <si>
    <t>รพศ</t>
  </si>
  <si>
    <t>อาคารชันสูตร-เอ๊กซ์เรย์</t>
  </si>
  <si>
    <t>อาคารชันสูตร-เอ๊กซ์เรย์ เป็นอาคาร คสล.1 ชั้น พื้นที่ใช้สอยประมาณ 654 ตารางเมตร</t>
  </si>
  <si>
    <t>25X33</t>
  </si>
  <si>
    <t>37x45</t>
  </si>
  <si>
    <t>ห้องบริจาคเลือด 1 ห้องห้องเจาะเลือด - เก็บสิ่งสำรวจ 1 ห้องSUPPLY 1 ห้องห้องตรวจทางจุลทรรศน์ศาสตร์ 1 ห้องห้องผลิตอาหารเพาะเชื้อ 1 ห้องห้องแบคทีเรีย 1 ห้องCENTRAL LAB 1 ห้องห้อง X - RAY 2 ห้อง</t>
  </si>
  <si>
    <t>CC3C3C3C3C3C3C2</t>
  </si>
  <si>
    <t>อาคารสูติกรรม</t>
  </si>
  <si>
    <t>อาคารสูติกรรม เป็นอาคาร คสล.1 ชั้น พื้นที่ใช้สอยประมาณ 424 ตารางเมตร</t>
  </si>
  <si>
    <t>24x26</t>
  </si>
  <si>
    <t>36x38</t>
  </si>
  <si>
    <t>ชั้นที่1: สูติกรรม
ห้องรอคลอด 7 เตียงห้องเตรียมคลอด 1 ห้องห้องสังเกตุอาการ 1 ห้องห้องคลอด 2 เตียงห้องพักฟื้น 4 เตียงห้องดูแลทารก 1 ห้อง</t>
  </si>
  <si>
    <t>CC6C6C6</t>
  </si>
  <si>
    <t>อาคารห้องปฏิบัติการควบคุมโรค 3 ชั้น</t>
  </si>
  <si>
    <t>อาคารห้องปฏิบัติการควบคุมโรค 3 ชั้น เป็นอาคาร คสล.3 ชั้น พื้นที่ใช้สอยประมาณ 1,404 ตารางเมตร</t>
  </si>
  <si>
    <t>18x38</t>
  </si>
  <si>
    <t>30x50</t>
  </si>
  <si>
    <t>ชั้นที่1ห้องรับตัวอย่าง 1 ห้องชั้นที่2FREEZER ROOM 1 ห้องPOST PCR. 1 ห้องSEQUENCING SERVER 1 ห้อง VIRAL LOAD 1 ห้องPCR. 1 ห้องSAMPLE PREP 1 ห้องMASTER MIX 1 ห้องชั้นที่3LABORATORY AREA</t>
  </si>
  <si>
    <t xml:space="preserve">ใช้แทนแบบเลขที่ 10313 ตามหนังสือกรม สบส.ที่สธ 0703.01.04/35 ลว. 4 พ.ย.59 และตามหนังสือกรม สบส.ที่ สธ 0703.10/110 ลว. 25 ก.พ. 64
</t>
  </si>
  <si>
    <t>CC3C3C3C3C3C3C3C3C3</t>
  </si>
  <si>
    <t>อาคารเวชศาสตร์ฟื้นฟู 2 ชั้น (คลินิกผู้สูงอายุ)</t>
  </si>
  <si>
    <t>อาคารเวชศาสตร์ฟื้นฟู 2 ชั้น (คลินิกผู้สูงอายุ) เป็นอาคาร คสล.2 ชั้น พื้นที่ใช้สอยประมาณ 3,888 ตารางเมตร</t>
  </si>
  <si>
    <t>54x63</t>
  </si>
  <si>
    <t>66x75</t>
  </si>
  <si>
    <t>ชั้นที่1: แผนกวินิจฉัยห้องตรวจ 3 ห้องห้องทำหัตถการ 1 ห้องแผนกกายอุปกรณ์ห้องตรวจประเมิน 1 ห้องห้องกายอุปกรณ์ 1 ห้องห้องราวหัดเดิน 1 ห้องแผนกกายภาพบำบัดห้องกายภาพบำบัด 1 ห้อง (13 เตียง)ห้องออกกำลังกายเพื่อรักษา 1 ห้องชั้นที่2: แผนกกิจกรรมบำบัดกิจกรรมบำบัด 1 ห้องห้องประชุมใหญ่ 1 ห้อง</t>
  </si>
  <si>
    <t>CAFAAC7C7C7C7C7C7F</t>
  </si>
  <si>
    <t>อาคารผู้ป่วยหนักและผู้ป่วยใน 300 เตียง</t>
  </si>
  <si>
    <t>อาคารผู้ป่วยหนักและผู้ป่วยใน 300 เตียง เป็นอาคาร คสล.8 ชั้น พื้นที่ใช้สอยประมาณ 13,087 ตารางเมตร</t>
  </si>
  <si>
    <t>37X75</t>
  </si>
  <si>
    <t>49x87</t>
  </si>
  <si>
    <t>ชั้นที่1-2: ผู้ป่วยใน/ICUห้องผู้ป่วยพิเศษ 12 ห้องห้องผู้ป่วย ICU 12 เตียง/แยกโรค 3 ห้อง/แยกโรคติดเชื้อ 1 ห้องชั้นที่3-8: ผู้ป่วยในห้องผู้ป่วยพิเศษ 12 ห้องห้องผู้ป่วยสามัญ 30 เตียง/แยกโรค 2 ห้อง/หัถตการ 1 ห้อง</t>
  </si>
  <si>
    <t>CDDC5DD</t>
  </si>
  <si>
    <t>อาคารผู้ป่วยใน 10 ชั้น</t>
  </si>
  <si>
    <t>อาคารผู้ป่วยใน 10 ชั้น เป็นอาคาร คสล.10 ชั้น พื้นที่ใช้สอยประมาณ 10,255 ตารางเมตร</t>
  </si>
  <si>
    <t>29x45</t>
  </si>
  <si>
    <t>41x57</t>
  </si>
  <si>
    <t>อาคารผู้ป่วยใน</t>
  </si>
  <si>
    <t>WARD</t>
  </si>
  <si>
    <t>ชั้น 1-5   สามัญ 32 เตียง,(160 เตียง)ชั้น 6-9   พิเศษ  12 เตียง, (48 เตียง)ชั้น 10     VIP.     4 เตียง</t>
  </si>
  <si>
    <t xml:space="preserve"> 212 เตียง</t>
  </si>
  <si>
    <t>D</t>
  </si>
  <si>
    <t>อาคารผู้ป่วยในโรงพยาบาลขนาด 60 เตียง (มาตรฐาน)</t>
  </si>
  <si>
    <t>อาคารผู้ป่วยในโรงพยาบาลขนาด 60 เตียง (มาตรฐาน) เป็นอาคาร คสล.2 ชั้น พื้นที่ใช้สอยประมาณ 2,508 ตารางเมตร</t>
  </si>
  <si>
    <t>13x56</t>
  </si>
  <si>
    <t>25x68</t>
  </si>
  <si>
    <t>ชั้น 1      สามัญ 24 เตียง,พิเศษ 4เ ตียง, ห้องแยกโรค 2 เตียงชั้น 2      สามัญ 24 เตียง,พิเศษ 6เ ตียง</t>
  </si>
  <si>
    <t xml:space="preserve">อาคารผู้ป่วยพิเศษ 12 เตียง </t>
  </si>
  <si>
    <t>อาคารผู้ป่วยพิเศษ 12 เตียง เป็นอาคาร คสล.1 ชั้น พื้นที่ใช้สอยประมาณ 648 ตารางเมตร</t>
  </si>
  <si>
    <t>21x38</t>
  </si>
  <si>
    <t>33x50</t>
  </si>
  <si>
    <t>ชั้น 1       พิเศษ 12 เตียง</t>
  </si>
  <si>
    <t>เคยดำเนินการก่อสร้างที่โรงพยาบาลพนา จังหวัดอำนาจเจริญ</t>
  </si>
  <si>
    <t>หอผู้ป่วยใน 5 ชั้น (จำนวน  114 เตียง)</t>
  </si>
  <si>
    <t>หอผู้ป่วยใน 5 ชั้น (จำนวน 114 เตียง) เป็นอาคาร คสล.5 ชั้น พื้นที่ใช้สอยประมาณ 4,797 ตารางเมตร</t>
  </si>
  <si>
    <t>24x45</t>
  </si>
  <si>
    <t>36x57</t>
  </si>
  <si>
    <t>ชั้น 1-3  สามัญ 30 เตียง (รวม 90 เตียง)ชั้น 4-5   พิเศษ 12 ห้อง (รวม 24 ห้อง)</t>
  </si>
  <si>
    <t>ใช้แทนแบบเลขที่ 8605,10650
ตามหนังสือกรม สบส.ที่สธ 0703.01.04/35 ลว. 4 พ.ย.59 และตามหนังสือกรม สบส.ที่ สธ 0703.10/110 ลว. 25 ก.พ. 64</t>
  </si>
  <si>
    <t>200/120</t>
  </si>
  <si>
    <t>หอผู้ป่วยใน 7 ชั้น (จำนวน 156 เตียง)</t>
  </si>
  <si>
    <t>หอผู้ป่วยใน 7 ชั้น (จำนวน 156 เตียง) เป็นอาคาร คสล.7 ชั้น พื้นที่ใช้สอยประมาณ 6,184 ตารางเมตร</t>
  </si>
  <si>
    <t xml:space="preserve">ชั้น 1     สามัญ 24 เตียง, ห้องแยกโรค 1 เตียงชั้น 2     สามัญ 32 เตียง, ห้องแยกโรค 1 เตียงชั้น 3-4  สามัญ 32 เตียง, ห้องแยกโรค 1 เตียง (รวม 66 เตียง)ชั้น 5-7  พิเศษ  12 ห้อง </t>
  </si>
  <si>
    <t>ใช้แทนแบบเลขที่ 9045 ,9073, 9128/52
และ10877 ตามหนังสือกรม สบส.ที่สธ 0703.01.04/35 ลว. 4 พ.ย.59และตามหนังสือกรม สบส.ที่ สธ 0703.10/110 ลว. 25 ก.พ. 64</t>
  </si>
  <si>
    <t>อาคารผู้ป่วยใน 30 เตียง</t>
  </si>
  <si>
    <t>อาคารผู้ป่วยใน 30 เตียง เป็นอาคาร คสล.1 ชั้น พื้นที่ใช้สอยประมาณ 936 ตารางเมตร</t>
  </si>
  <si>
    <t>25x43</t>
  </si>
  <si>
    <t>37x55</t>
  </si>
  <si>
    <t>สามัญ  24 เตียง , พิเศษ 5 เตียง , แยกโรค 1 เตียง</t>
  </si>
  <si>
    <t>ใช้แทนแบบเลขที่ 2731/26, 2731/30 
ตามหนังสือกรม สบส.ที่ สธ 0703.10/110 ลว. 25 ก.พ. 64</t>
  </si>
  <si>
    <t xml:space="preserve">อาคารพัสดุ </t>
  </si>
  <si>
    <t>อาคารพัสดุ เป็นอาคาร คสล.2 ชั้น พื้นที่ใช้สอยประมาณ 576 ตารางเมตร</t>
  </si>
  <si>
    <t xml:space="preserve">12x24 </t>
  </si>
  <si>
    <t>24x36</t>
  </si>
  <si>
    <t>อาคารสนับสนุนบริการ</t>
  </si>
  <si>
    <t>SUPPORT</t>
  </si>
  <si>
    <t>ชั้นที่ 1 เก็บพัสดุ, สำนักงานชั้นที่ 2 เก็บพัสดุ</t>
  </si>
  <si>
    <t>ใช้แทนแบบเลขที่ 3444 และ 8709 
ตามหนังสือกรม สบส.ที่ สธ 0703.10/110 ลว. 25 ก.พ. 64</t>
  </si>
  <si>
    <t>E</t>
  </si>
  <si>
    <t>รพช.แม่ข่าย/รพช.</t>
  </si>
  <si>
    <t>30-90</t>
  </si>
  <si>
    <t>อาคารซักฟอกจ่ายกลาง</t>
  </si>
  <si>
    <t>อาคารซักฟอกจ่ายกลาง เป็นอาคาร คสล.2 ชั้น พื้นที่ใช้สอยประมาณ 1,950 ตารางเมตร</t>
  </si>
  <si>
    <t>25x46</t>
  </si>
  <si>
    <t>37x58</t>
  </si>
  <si>
    <t>ชั้นที่ 1 ซักฟอกชั้นที่ 2 จ่ายกลาง</t>
  </si>
  <si>
    <t>เคยดำเนินการก่อสร้างที่โรงพยาบาลพระปกเกล้า</t>
  </si>
  <si>
    <t>อาคารสนับสนุน(ซักฟอก/ จ่ายกลาง)</t>
  </si>
  <si>
    <t>อาคารสนับสนุน (ซักฟอก/ จ่ายกลาง) เป็นอาคาร คสล.3 ชั้น พื้นที่ใช้สอยประมาณ 3,714 ตารางเมตร</t>
  </si>
  <si>
    <t>30x49</t>
  </si>
  <si>
    <t>42x61</t>
  </si>
  <si>
    <t>ชั้นที่ 1 แผนกซักฟอกชั้นที่ 2 แผนกจ่ายกลาง, เก็บพัสดุชั้นที่ 3 เอนกประสงค์</t>
  </si>
  <si>
    <t>เคยดำเนินการก่อสร้างที่โรงพยาบาลเชียงรายประชานุเคราะห์</t>
  </si>
  <si>
    <t>EE4</t>
  </si>
  <si>
    <t>อาคารจ่ายกลาง</t>
  </si>
  <si>
    <t>อาคารจ่ายกลาง เป็นอาคาร คสล.1 ชั้น พื้นที่ใช้สอยประมาณ 336 ตารางเมตร</t>
  </si>
  <si>
    <t>16x28</t>
  </si>
  <si>
    <t>28x40</t>
  </si>
  <si>
    <t>ใช้แทนแบบเลขที่ 5323/36
ตามหนังสือกรม สบส.ที่ สธ 0703.10/110 ลว. 25 ก.พ. 64</t>
  </si>
  <si>
    <t>E4</t>
  </si>
  <si>
    <t>อาคารซักฟอก</t>
  </si>
  <si>
    <t>อาคารซักฟอก เป็นอาคาร คสล.1 ชั้น พื้นที่ใช้สอยประมาณ 225 ตารางเมตร</t>
  </si>
  <si>
    <t>14x24</t>
  </si>
  <si>
    <t>26x36</t>
  </si>
  <si>
    <t>ซักฟอก</t>
  </si>
  <si>
    <t>ใช้แทนแบบเลขที่ 5319/36
ตามหนังสือกรม สบส.ที่ สธ 0703.10/110 ลว. 25 ก.พ. 64</t>
  </si>
  <si>
    <t>E2</t>
  </si>
  <si>
    <t>อาคารโภชนาการ (รพช.)</t>
  </si>
  <si>
    <t>อาคารโภชนาการ (โรงพยาบาลชุมชน) เป็นอาคาร คสล.1 ชั้น พื้นที่ใช้สอยประมาณ 327 ตารางเมตร</t>
  </si>
  <si>
    <t>14x26</t>
  </si>
  <si>
    <t>26x38</t>
  </si>
  <si>
    <t>โภชนาการ</t>
  </si>
  <si>
    <t>ใช้แทนแบบเลขที่ 5320/36
ตามหนังสือกรม สบส.ที่ สธ 0703.10/110 ลว. 25 ก.พ. 64</t>
  </si>
  <si>
    <t>E1</t>
  </si>
  <si>
    <t>อาคารตรวจและเก็บศพ</t>
  </si>
  <si>
    <t>อาคารตรวจและเก็บศพ เป็นอาคาร คสล.1 ชั้น พื้นที่ใช้สอยประมาณ 252 ตารางเมตร</t>
  </si>
  <si>
    <t>18x23</t>
  </si>
  <si>
    <t>30x35</t>
  </si>
  <si>
    <t>ตรวจ/เก็บศพ</t>
  </si>
  <si>
    <t>ใช้แทนแบบเลขที่ 5372
ตามหนังสือกรม สบส.ที่ สธ 0703.10/110 ลว. 25 ก.พ. 64</t>
  </si>
  <si>
    <t>E7</t>
  </si>
  <si>
    <t xml:space="preserve">อาคารนิติเวชกรรม </t>
  </si>
  <si>
    <t>อาคารนิติเวชกรรม เป็นอาคาร คสล.4 ชั้น พื้นที่ใช้สอยประมาณ 3,390 ตารางเมตร</t>
  </si>
  <si>
    <t>28x34</t>
  </si>
  <si>
    <t>40x46</t>
  </si>
  <si>
    <t>ชั้นที่ 1 ตรวจ/รับศพ/เก็บศพ, สำนักงานชั้นที่ 2 เก็บศพ/ชันสูตร, สำนักงานชั้นที่ 3 สำนักงาน, ประชุมชั้นที่ 4 ห้องปฏิบัตรการ, สำนักงาน</t>
  </si>
  <si>
    <t>ECF</t>
  </si>
  <si>
    <t>อาคารสนับสนุนบริการ 8 ชั้น</t>
  </si>
  <si>
    <t>อาคารสนับสนุนบริการ 8 ชั้น เป็นอาคาร คสล.8 ชั้น พื้นที่ใช้สอยประมาณ 7,296 ตารางเมตร</t>
  </si>
  <si>
    <t>30x38</t>
  </si>
  <si>
    <t>42x50</t>
  </si>
  <si>
    <t>ชั้นที่ 1 แผนกซักฟอกชั้นที่ 2 เก็บพัสดุ, สำนักงาน, ประชุมชั้นที่ 3 แผนกโภชนาการชั้นที่ 4 แผนกโภชนาการ, สำนักงาน,ห้องประชุมชั้นที่ 5 แผนกจ่ายกลาง, สำนักงานชั้นที่ 6 แผนกจ่ายกลาง, สำนักงาน, ห้องประชุมชั้นที่ 7 แผนกเก็บพัสดุ, สำนักงาน, ประชุมชั้นที่ 8 ห้องประชุมใหญ่</t>
  </si>
  <si>
    <t>E2E3E1E4E3E1E1E4E4E3</t>
  </si>
  <si>
    <t>รพศ./รพท.ขนาดใหญ่</t>
  </si>
  <si>
    <t>กองแบบ (ปรับปรุง 2 ก.ย. 64)</t>
  </si>
  <si>
    <t>อาคารสนับสนุนบริการ 5 ชั้น</t>
  </si>
  <si>
    <t>อาคารสนับสนุนบริการ 5 ชั้น เป็นอาคาร คสล.5 ชั้น พื้นที่ใช้สอยประมาณ 7,487 ตารางเมตร</t>
  </si>
  <si>
    <t>ชั้นที่ 1 แผนกซักฟอกชั้นที่ 2 ห้องอาหาร (canteen)ชั้นที่ 3 แผนกจ่ายกลางชั้นที่ 4 แผนกพัสดุชั้นที่ 5 แผนกโภชนาการ</t>
  </si>
  <si>
    <t>E2E4E3E1E4E3E1</t>
  </si>
  <si>
    <t>200 ขึ้นไป</t>
  </si>
  <si>
    <t>อาคารพักเจ้าหน้าที่</t>
  </si>
  <si>
    <t>อาคารพักเจ้าหน้าที่ เป็นอาคาร คสล.6 ชั้น พื้นที่ใช้สอยประมาณ 2,236 ตารางเมตร</t>
  </si>
  <si>
    <t>18x36</t>
  </si>
  <si>
    <t>30x48</t>
  </si>
  <si>
    <t>อาคารพักอาศัย</t>
  </si>
  <si>
    <t>RESIDENT</t>
  </si>
  <si>
    <t>ชั้นใต้ถุน / จอดรถชั้น 1 - 2 / ห้องพักแบบ Studio 8 ห้องชั้น 3 - 4 / ห้องพัก 1 ห้องนอน + ห้องเอนกประสงค์ (4 ห้อง) +  ยูนิตพัก 2 ห้องนอน + ห้องเอนกประสงค์ (1 ยูนิต) ชั้น 5 /  ยูนิตพัก 2 ห้องนอน + ห้องเอนกประสงค์ (4 ยูนิต)</t>
  </si>
  <si>
    <t>เคยดำเนินการก่อสร้างที่โรงพยาบาลปทุมธานี
รวม 22 ห้อง</t>
  </si>
  <si>
    <t>HJ</t>
  </si>
  <si>
    <t>-</t>
  </si>
  <si>
    <t>หอพักนักศึกษาแพทย์และอาจารย์</t>
  </si>
  <si>
    <t>หอพักนักศึกษาแพทย์และอาจารย์ เป็นอาคาร คสล.7 ชั้น พื้นที่ใช้สอยประมาณ 4,644 ตารางเมตร</t>
  </si>
  <si>
    <t>19x43</t>
  </si>
  <si>
    <t>31x55</t>
  </si>
  <si>
    <t>ชั้น 1 / จอดรถ 11 คัน + พื้นที่ทานอาหาร + ห้องออกกำลังกาย + ซักรีดชั้น 2 / สำนักงาน + ห้องสันทนาการ 2 ห้อง + ห้องกิจกรรมกลุ่ม 3 ห้อง + ห้องสมุด + ห้องน้ำรวมชั้น 3 - 7 / ห้องพักแบบ Studio 16 ห้อง พื้นที่ต่อห้อง 30 ตร.ม. (รวม 80 ห้อง)</t>
  </si>
  <si>
    <t>เคยดำเนินการก่อสร้างที่โรงพยาบาลลำปาง
รวม 80 ห้อง</t>
  </si>
  <si>
    <t>อาคารพักเจ้าหน้าที่ 96 ห้อง</t>
  </si>
  <si>
    <t>อาคารพักเจ้าหน้าที่ 96 ห้อง เป็นอาคาร คสล.7 ชั้น พื้นที่ใช้สอยประมาณ 3,908 ตารางเมตร</t>
  </si>
  <si>
    <t>16x35</t>
  </si>
  <si>
    <t>28x47</t>
  </si>
  <si>
    <t>ชั้น 1 / ห้องพักแบบ Studio 12 ห้อง + โถงเอนกประสงค์ชั้น 2 - 7 / ห้องพักแบบ Studio 14 ห้องพื้นที่ต่อห้อง 29.20 ตร.ม.</t>
  </si>
  <si>
    <t>รวม 96 ห้อง</t>
  </si>
  <si>
    <t>H</t>
  </si>
  <si>
    <t>บ้านพักข้าราชการปฏิบัติงาน (บ้านแฝด)</t>
  </si>
  <si>
    <t>บ้านพักข้าราชการปฏิบัติงาน (บ้านแฝด) เป็นอาคาร คสล.2 ชั้น พื้นที่ใช้สอยประมาณ 130 ตารางเมตร</t>
  </si>
  <si>
    <t>11x12</t>
  </si>
  <si>
    <t>23x24</t>
  </si>
  <si>
    <t>ชั้น 1 / จอดรถ + ห้องเอนกประสงค์ + ห้องน้ำ + ซักล้างชั้น 2 / ห้องนอน  2 ห้อง + ห้องน้ำ</t>
  </si>
  <si>
    <t>ระดับ 1-2 ใช้แทนแบบเลขที่ 5335/32 
ตามหนังสือกรม สบส.ที่ สธ 0703.10/110 ลว. 25 ก.พ. 64</t>
  </si>
  <si>
    <t>บ้านพักข้าราชการชำนาญงาน/ปฏิบัติการ/อาวุโส/ชำนาญการ</t>
  </si>
  <si>
    <t>บ้านพักข้าราชการชำนาญงาน/ปฏิบัติการ/อาวุโส/ชำนาญการ เป็นอาคาร คสล.2 ชั้น พื้นที่ใช้สอยประมาณ 80 ตารางเมตร</t>
  </si>
  <si>
    <t>9x11</t>
  </si>
  <si>
    <t>21x23</t>
  </si>
  <si>
    <t>ชั้น 1 / จอดรถ + ห้องนั่งเล่น + เตรียมอาหาร + ห้องน้ำ + ซักล้างชั้น 2 / ห้องนอน  2 ห้อง + ห้องน้ำ</t>
  </si>
  <si>
    <t>ระดับ 3-6 ใช้แทนแบบเลขที่ 5336/32,5337/32
ตามหนังสือกรม สบส.ที่ สธ 0703.10/110 ลว. 25 ก.พ. 64</t>
  </si>
  <si>
    <t>บ้านพักข้าราชการอำนวยการระดับต้น/ชำนาญการพิเศษ</t>
  </si>
  <si>
    <t>บ้านพักข้าราชการอำนวยการระดับต้น/ชำนาญการพิเศษ เป็นอาคาร คสล.2 ชั้น พื้นที่ใช้สอยประมาณ 100 ตารางเมตร</t>
  </si>
  <si>
    <t>12x12</t>
  </si>
  <si>
    <t>24x24</t>
  </si>
  <si>
    <t>ชั้น 1 / จอดรถ + ห้องนั่งเล่น + ครัว + ห้องน้ำ + ซักล้างชั้น 2 / ห้องนอน  2 ห้อง + ห้องน้ำ</t>
  </si>
  <si>
    <t>ระดับ 7-8 ใช้แทนแบบเลขที่ 5338/32
ตามหนังสือกรม สบส.ที่ สธ 0703.10/110 ลว. 25 ก.พ. 64</t>
  </si>
  <si>
    <t>ห้องชุดครอบครัว 24 ครอบครัว</t>
  </si>
  <si>
    <t>ห้องชุดครอบครัว 24 ครอบครัว เป็นอาคาร คสล.3 ชั้น พื้นที่ใช้สอยประมาณ 819 ตารางเมตร</t>
  </si>
  <si>
    <t>15x27</t>
  </si>
  <si>
    <t>27x39</t>
  </si>
  <si>
    <t xml:space="preserve"> ชั้น 1 - 3 ชั้นละ 4 ยูนิต ห้องชุดครอบครัว 2 ห้องนอน + ห้องเอนกประสงค์ + 1 ห้องน้ำรวม 12 ยูนิต พื้นที่ต่อยูนิต 45.50 ตร.ม.</t>
  </si>
  <si>
    <t>ระดับ 6-8 
ตามหนังสือกรม สบส.ที่ สธ 0703.10/110 ลว. 25 ก.พ. 64</t>
  </si>
  <si>
    <t>บ้านพักข้าราชการ อำนวยการระดับสูง</t>
  </si>
  <si>
    <t>บ้านพักข้าราชการ อำนวยการระดับสูง เป็นอาคาร คสล.2 ชั้น พื้นที่ใช้สอยประมาณ 165 ตารางเมตร</t>
  </si>
  <si>
    <t>12x15</t>
  </si>
  <si>
    <t>24x27</t>
  </si>
  <si>
    <t>ชั้น 1 / จอดรถ + ห้องนั่งเล่น + ทานอาหาร + ครัว + ห้องน้ำ + ซักล้างชั้น 2 / ห้องนอน  3 ห้อง + 2 ห้องน้ำ</t>
  </si>
  <si>
    <t>ใช้แทนแบบเลขที่ 9926/53
ตามหนังสือกรม สบส.ที่ สธ 0703.10/110 ลว. 25 ก.พ. 64</t>
  </si>
  <si>
    <t>อาคารพักแพทย์ 24 ยูนิต</t>
  </si>
  <si>
    <t>อาคารพักแพทย์ 24 ยูนิต เป็นอาคาร คสล.4 ชั้น พื้นที่ใช้สอยประมาณ 1,788 ตารางเมตร</t>
  </si>
  <si>
    <t>20x28</t>
  </si>
  <si>
    <t>32x40</t>
  </si>
  <si>
    <t>ชั้น 1 / จอดรถ 12 คันชั้น 2 - 4 / ห้องพัก 1 ห้องนอน + ห้องเอนกประสงค์พื้นที่ห้องมุม 41 ตร.ม / ห้องด้านใน 45 ตร.ม.</t>
  </si>
  <si>
    <t>ใช้แทนแบบเลขที่ 10948, 9556, 8079 ตามหนังสือกรม สบส.ที่ สธ 0703.10/110 ลว. 25 ก.พ. 64
รวม 24 ห้อง</t>
  </si>
  <si>
    <t>อาคารพักแพทย์ 40 ยูนิต</t>
  </si>
  <si>
    <t>อาคารพักแพทย์ 40 ยูนิต เป็นอาคาร คสล.6 ชั้น พื้นที่ใช้สอยประมาณ 2,702 ตารางเมตร</t>
  </si>
  <si>
    <t>ชั้น 1 / จอดรถ 12 คันชั้น 2 - 6 / ห้องพัก 1 ห้องนอน + ห้องเอนกประสงค์ห้องมุม 41 ตร.ม / ห้องด้านใน 45 ตร.ม.</t>
  </si>
  <si>
    <t>ใช้แทนแบบเลขที่ 10947, 8440
ตามหนังสือกรม สบส.ที่ สธ 0703.10/110 ลว. 25 ก.พ. 64
รวม 40 ห้อง</t>
  </si>
  <si>
    <t>ถนน คสล.(ไม่รวมไหล่ทางและรางระบายน้ำ)</t>
  </si>
  <si>
    <t>อาคารและสิ่งก่อสร้างประเภท อื่นๆ</t>
  </si>
  <si>
    <t>MISC</t>
  </si>
  <si>
    <t>รายการ</t>
  </si>
  <si>
    <t>ถนน คสล. กว้างช่วงละ 20 เมตร</t>
  </si>
  <si>
    <t>J</t>
  </si>
  <si>
    <t>ถนน คสล.(ไม่รวมไหล่ทางและมีรางระบายน้ำ)</t>
  </si>
  <si>
    <t>ถนน คสล.(รวมไหล่ทางและรางระบายน้ำ)</t>
  </si>
  <si>
    <t>2694/ก</t>
  </si>
  <si>
    <t>ทางเชื่อมทั่วไป</t>
  </si>
  <si>
    <t>เป็นทางสัญจรเชื่อมต่อพื้นที่ใช้สอยระหว่างอาคาร กว้าง 2.50 เมตร หลังคา คสล.(SLAB)</t>
  </si>
  <si>
    <t>พร้อมใช้ แต่ข้อมูลไม่ครบ</t>
  </si>
  <si>
    <t>3882/2526</t>
  </si>
  <si>
    <t>รั้วคอนกรีตบล๊อค</t>
  </si>
  <si>
    <t>รั้วคอนกรีตบล๊อค สูง 2.15 เมตร กว้างช่วงละ 2.80 เมตร</t>
  </si>
  <si>
    <t>รั้วตาข่ายถัก</t>
  </si>
  <si>
    <t>รั้วตาข่ายลวดถัก กว้างช่วงละ 3 เมตร สูง 1.80 เมตร, ประตูรั้วตาข่ายลวดถักโครงเหล็กกว้าง 5 เมตร, รั้ว คสล. ติดป้าย กว้าง 4 เมตร สูง 1.80 เมตร</t>
  </si>
  <si>
    <t>เสาธงสูง 12 เมตร</t>
  </si>
  <si>
    <t>5x5</t>
  </si>
  <si>
    <t>7427/35</t>
  </si>
  <si>
    <t>เสาธงสูง 20 เมตร</t>
  </si>
  <si>
    <t>สำนักงานสาธารณสุขจังหวัด</t>
  </si>
  <si>
    <t>อาคารสำนักงานสาธารณสุขจังหวัด เป็นอาคาร คสล.3 ชั้น พื้นที่ใช้สอยประมาณ 2,426 ตารางเมตร</t>
  </si>
  <si>
    <t>28x50</t>
  </si>
  <si>
    <t>40x62</t>
  </si>
  <si>
    <t xml:space="preserve">ชั้น1-ห้องตรวจทั่วไป ทันตกรรม LAB (OPD)ห้องตรวจทั่วไป 7 ห้อง ห้องฉีดยาเจาะเลือด LAB (OPD)ทันตกรรม 1 ห้อง ห้องเก็บของ ห้องน้ำรวม ชั้น 2-3 สำนักงาน </t>
  </si>
  <si>
    <t>FAC</t>
  </si>
  <si>
    <t>ทางเดินเชื่อม</t>
  </si>
  <si>
    <t xml:space="preserve"> 3 x125</t>
  </si>
  <si>
    <t>เป็นทางสัญจรเชื่อมต่อพื้นที่ใช้สอยระหว่างอาคาร กว้าง 3.00 เมตร หลังคาซีแพคโมเนีย ทรงจั่ว</t>
  </si>
  <si>
    <t>อาคารโรงซ่อมบำรุงพัสดุ</t>
  </si>
  <si>
    <t>อาคารโรงซ่อมบำรุงพัสดุ เป็นอาคาร คสล.2 ชั้น พื้นที่ใช้สอยประมาณ 450 ตารางเมตร</t>
  </si>
  <si>
    <t>14x27</t>
  </si>
  <si>
    <t>26x39</t>
  </si>
  <si>
    <t>ชั้น1-ซ่อมรถ 1 คัน สำนักงานช่างไฟฟ้าชั้น 2-สำนักงาน เก็บเอกสาร</t>
  </si>
  <si>
    <t>ใช้แทนแบบเลขที่ 6411
ตามหนังสือกรม สบส.ที่ สธ 0703.10/110 ลว. 25 ก.พ. 64</t>
  </si>
  <si>
    <t>FJ</t>
  </si>
  <si>
    <t>รพช.-</t>
  </si>
  <si>
    <t>โรงจอดรถ</t>
  </si>
  <si>
    <t>12x~20</t>
  </si>
  <si>
    <t>24x~32</t>
  </si>
  <si>
    <t xml:space="preserve">ช่วงเสา 5 เมตรจอดรถได้ 4 คัน </t>
  </si>
  <si>
    <t>หลังคาโลหะ หรือ หลังคามุง SLARN</t>
  </si>
  <si>
    <t>อาคารสำนักงานสาธารณสุขจังหวัด เป็นอาคาร คสล.4 ชั้น พื้นที่ใช้สอยประมาณ 2,710 ตารางเมตร</t>
  </si>
  <si>
    <t>23x42</t>
  </si>
  <si>
    <t>35x54</t>
  </si>
  <si>
    <t>ชั้น1- ที่จอดรถ 17 คันชั้น 2-3 สำนักงานชั้น4- ห้องประชุมใหญ่ (~115 คน)</t>
  </si>
  <si>
    <t>อาคารเครื่องกำเนิดไฟฟ้า 2 ชั้น</t>
  </si>
  <si>
    <t>10x15</t>
  </si>
  <si>
    <t>22x27</t>
  </si>
  <si>
    <t>ชั้น1- โถงโล่งชั้น 2-วางเครื่อง GEN 2 เครื่อง</t>
  </si>
  <si>
    <t>โรงจอดรถ 20 คัน</t>
  </si>
  <si>
    <t>14x38</t>
  </si>
  <si>
    <t>26x50</t>
  </si>
  <si>
    <t>ที่จอดรถ 20 คัน +ห้องเอนกประสงค์เจ้าหน้าที่</t>
  </si>
  <si>
    <t>จอดรถ 20 คัน
มิใช้เป็นลักษณะอาคาร จึงใช้เพียงราคามาตรฐาน</t>
  </si>
  <si>
    <t>อาคารจอดรถ 5 ชั้น+ระบบบำบัดน้ำเสีย</t>
  </si>
  <si>
    <t>อาคารจอดรถ 5 ชั้น+ระบบบำบัดน้ำเสียขนาด 1,000 ลูกบาศก์เมตร/วัน เป็นอาคาร คสล.5 ชั้น พื้นที่ใช้สอยประมาณ 7,326 ตารางเมตร</t>
  </si>
  <si>
    <t>41x45</t>
  </si>
  <si>
    <t>53x57</t>
  </si>
  <si>
    <t>ชั้น1- ที่จอดรถ 9 คัน ระบบบำบัดน้ำเสีย 1000 ลบ.ม./วันชั้น 2-5 ที่จอดรถ 220 คัน (ชั้นละ 55 คัน)</t>
  </si>
  <si>
    <t>1,000ลบ.ม./วัน จอดรถ 229 คัน</t>
  </si>
  <si>
    <t>10965/A</t>
  </si>
  <si>
    <t>อาคารจอดรถ 8 ชั้น+ระบบบำบัดน้ำเสีย</t>
  </si>
  <si>
    <t>อาคารจอดรถ 8 ชั้น+ระบบบำบัดน้ำเสียขนาด 600 ลูกบาศก์เมตร/วัน เป็นอาคาร คสล.8 ชั้น พื้นที่ใช้สอยประมาณ 11,964 ตารางเมตร</t>
  </si>
  <si>
    <t>ชั้น1- ที่จอดรถ 8 คัน ระบบบำบัดน้ำเสีย 600 ลบ.ม./วันชั้น 2-8 ที่จอดรถ 385 คัน (ชั้นละ 55 คัน)</t>
  </si>
  <si>
    <t>600ลบ.ม./วัน จอดรถ 393 คัน</t>
  </si>
  <si>
    <t>เอกสารเลขที่ ก.30/มี.ค./63</t>
  </si>
  <si>
    <t>แบบปรับปรุงหอผู้ป่วย เพื่อรองรับผู้ติดเชื้อ Covid-19 หอผู้ป่วยสามัญ ชนิดมีระบบกรองอากาศ</t>
  </si>
  <si>
    <t>แบบปรับปรุงหอผู้ป่วย เพื่อรองรับผู้ติดเชื้อ Covid-19 สำหรับแบบเลขที่ 2731-30 เตียง หรือแบบใกล้เคียง</t>
  </si>
  <si>
    <t>DJ8</t>
  </si>
  <si>
    <t>เอกสารเลขที่ ก.31/มี.ค./63</t>
  </si>
  <si>
    <t>แบบปรับปรุงหอผู้ป่วย เพื่อรองรับผู้ติดเชื้อ Covid-19 หอผู้ป่วยพิเศษ ชนิดมีระบบกรองอากาศ</t>
  </si>
  <si>
    <t xml:space="preserve">แบบปรับปรุงหอผู้ป่วย เพื่อรองรับผู้ติดเชื้อ Covid-19 </t>
  </si>
  <si>
    <t>เอกสารเลขที่ ก.32/มี.ค./63</t>
  </si>
  <si>
    <t>แบบปรับปรุงหอผู้ป่วย เพื่อรองรับผู้ติดเชื้อ Covid-19 หอผู้ป่วยสามัญ ชนิดมีระบบดูดอากาศและกรองอากาศ</t>
  </si>
  <si>
    <t>แบบปรับปรุงหอผู้ป่วย เพื่อรองรับผู้ติดเชื้อ Covid-19 สำหรับแบบเลขที่ 8605-114 เตียง /9128-120 เตียง /9073-156 เตียง หรือแบบใกล้เคียง</t>
  </si>
  <si>
    <t>120-150</t>
  </si>
  <si>
    <t>เอกสารเลขที่ ก.33/มี.ค./63</t>
  </si>
  <si>
    <t>แบบปรับปรุงหอผู้ป่วย เพื่อรองรับผู้ติดเชื้อ Covid-19 หอผู้ป่วยสามัญ ชนิดมีระบบเติมอากาศและกรองอากาศ</t>
  </si>
  <si>
    <t>เอกสารเลขที่ ก.34/มี.ค./63</t>
  </si>
  <si>
    <t>เอกสารเลขที่ ก.35/มี.ค./63</t>
  </si>
  <si>
    <t>แบบปรับปรุงหอผู้ป่วย เพื่อรองรับผู้ติดเชื้อ Covid-19 หอผู้ป่วยพิเศษ ชนิดห้องแยกการติดเชื้อทางอากาศ (AIIR)</t>
  </si>
  <si>
    <t>เอกสารเลขที่ ก.36/มี.ค./63</t>
  </si>
  <si>
    <t>แบบปรับปรุงหอผู้ป่วย เพื่อรองรับผู้ติดเชื้อ Covid-19 หอผู้ป่วยพิเศษ ชนิดห้องแยกโรคที่แพร่กระจายการติดเชื้อทางอากาศแบบประยุกต์ (Modified AIIR)</t>
  </si>
  <si>
    <t>เอกสารเลขที่ ก.40/เม.ย./63</t>
  </si>
  <si>
    <t>แบบปรับปรุงหอผู้ป่วย เพื่อรองรับผู้ติดเชื้อ Covid-19 สำหรับแบบเลขที่ 7919 หรือแบบใกล้เคียง</t>
  </si>
  <si>
    <t>เอกสารเลขที่ ก.41/เม.ย./63</t>
  </si>
  <si>
    <t>เอกสารเลขที่ ก.42/เม.ย./63</t>
  </si>
  <si>
    <t>แบบปรับปรุงหอผู้ป่วย เพื่อรองรับผู้ติดเชื้อ Covid-19 หอผู้ป่วยหนัก (ICU) ชนิดมีระบบเติมอากาศและกรองอากาศ</t>
  </si>
  <si>
    <t>เอกสารเลขที่ ก.43/เม.ย./63</t>
  </si>
  <si>
    <t>แบบปรับปรุงหอผู้ป่วย เพื่อรองรับผู้ติดเชื้อ Covid-19 หอผู้ป่วยพิเศษ ชนิดห้องแยกการติดเชื้อทางอากาศ (AIIR) มีห้องน้ำด้านหน้า</t>
  </si>
  <si>
    <t>เอกสารเลขที่ ก.44/เม.ย./63</t>
  </si>
  <si>
    <t>แบบปรับปรุงระบบปรับอากาศและระบายอากาศห้องทันตกรรมเพื่อรองรับผู้ติดเชื้อ Covid-19</t>
  </si>
  <si>
    <t>แบบปรับปรุงระบบปรับอากาศและระบายอากาศห้องทันตกรรม</t>
  </si>
  <si>
    <t>C1J8</t>
  </si>
  <si>
    <t>เอกสารเลขที่ ก.45/เม.ย./63</t>
  </si>
  <si>
    <t>แบบปรับปรุงระบบปรับอากาศและระบายอากาศห้องทันตกรรมทั่วไป</t>
  </si>
  <si>
    <t>เอกสารเลขที่ ก.113/ส.ค./63</t>
  </si>
  <si>
    <t>แบบ/รายการปรับปรุงห้องผ่าตัดรูปแบบใหม่ (OR-New Normal) ห้องผ่าตัดความดันลบ แบบที่ 1  (แบบมี Ante Room 1 ห้อง)</t>
  </si>
  <si>
    <t>แบบ/รายการปรับปรุงห้องผ่าตัดรูปแบบใหม่ (OR-New Normal) ห้องผ่าตัดความดันลบ แบบที่ 1 (แบบมี Ante Room 1 ห้อง)</t>
  </si>
  <si>
    <t>แบบ/รายการปรับปรุงห้องผ่าตัดรูปแบบใหม่ (OR-New Normal) ปรับปรุงจากแบบเลขที่ 8708/43</t>
  </si>
  <si>
    <t>C4J8</t>
  </si>
  <si>
    <t>เอกสารเลขที่ ก.114/ส.ค./63</t>
  </si>
  <si>
    <t>แบบ/รายการปรับปรุงห้องผ่าตัดรูปแบบใหม่ (OR-New Normal) ห้องผ่าตัดความดันลบ แบบที่ 2 (แบบมี Ante Room 2 ห้อง)</t>
  </si>
  <si>
    <t>เอกสารเลขที่ ก.115/ส.ค./63</t>
  </si>
  <si>
    <t>แบบ/รายการปรับปรุงแผนกอุบัติเหตุ-ฉุกเฉินรูปแบบใหม่ (ER-New Normal) ห้องแยกโรคความดันลบ โรงพยาบาลศูนย์</t>
  </si>
  <si>
    <t>รายการปรับปรุงแผนกอุบัติเหตุ-ฉุกเฉินรูปแบบใหม่ (ER-New Normal) ห้องแยกโรคความดันลบ โรงพยาบาลศูนย์</t>
  </si>
  <si>
    <t>แบบ/รายการปรับปรุงแผนกอุบัติเหตุ-ฉุกเฉินรูปแบบใหม่ (ER-New Normal) ปรับปรุงจากแบบเลขที่ 10100</t>
  </si>
  <si>
    <t>เอกสารเลขที่ ก.116/ส.ค./63</t>
  </si>
  <si>
    <t>แบบ/รายการปรับปรุงแผนกอุบัติเหตุ-ฉุกเฉินรูปแบบใหม่ (ER-New Normal) ห้องแยกโรคความดันลบ โรงพยาบาลทั่วไป</t>
  </si>
  <si>
    <t>แบบ/รายการปรับปรุงแผนกอุบัติเหตุ-ฉุกเฉินรูปแบบใหม่ (ER-New Normal) ปรับปรุงจากแบบเลขที่ 8708/45</t>
  </si>
  <si>
    <t>สถานีอนามัยชั้นเดียว</t>
  </si>
  <si>
    <t>สถานีอนามัยชั้นเดียว เป็นอาคาร คสล.1 ชั้น พื้นที่ใช้สอยประมาณ 170 ตารางเมตร</t>
  </si>
  <si>
    <t>15.50x19.50</t>
  </si>
  <si>
    <t>อาคารหน่วยบริการระดับปฐมภูมิ</t>
  </si>
  <si>
    <t>HEALTH CENTER</t>
  </si>
  <si>
    <t>ชั้นที่ 1 คลินิกพิเศษ ส่งเสริมสุขภาพปฐมพยาบาล/สังเกตอาการ 1 เตียงห้องตรวจภายใน 1 ห้องทันตกรรม 1 ห้อง</t>
  </si>
  <si>
    <t>แบบมาตรฐาน รพ.สต./ PCC</t>
  </si>
  <si>
    <t>G</t>
  </si>
  <si>
    <t>PCC</t>
  </si>
  <si>
    <t>รพ.สต.</t>
  </si>
  <si>
    <t>อาคารส่งเสริมสุขภาพและเอนกประสงค์ (แบบจิตเวชและยาเสพติด)</t>
  </si>
  <si>
    <t>อาคารส่งเสริมสุขภาพและเอนกประสงค์ (แบบจิตเวชและยาเสพติด) เป็นอาคาร คสล.2 ชั้น พื้นที่ใช้สอยประมาณ 855 ตารางเมตร</t>
  </si>
  <si>
    <t>19.50x27.50</t>
  </si>
  <si>
    <t>ชั้นที่ 1 คลินิกพิเศษ ตรวจจิตเวชและยาเสพติด แม่และเด็กปฐมพยาบาล/สังเกตอาการ 2 เตียงห้องตรวจจิตเวชและยาเสพติด 2 ห้อง ห้องตรวจภายใน 1 ห้องห้องตรวจครรถ์ 1 ห้องคลินิกพิเศษ/ห้องสุขศึกษาชั้นที่ 2 ห้องประชุมใหญ่ (~95 คน)</t>
  </si>
  <si>
    <t>GBAF</t>
  </si>
  <si>
    <t>อาคารส่งเสริมสุขภาพและเอนกประสงค์ (แบบแพทย์แผนไทย-จิตเวชและยาเสพติด)</t>
  </si>
  <si>
    <t>อาคารส่งเสริมสุขภาพและเอนกประสงค์ (แบบแพทย์แผนไทย-จิตเวชและยาเสพติด) เป็นอาคาร คสล.2 ชั้น พื้นที่ใช้สอยประมาณ 773 ตารางเมตร</t>
  </si>
  <si>
    <t>26x27</t>
  </si>
  <si>
    <t>38x39</t>
  </si>
  <si>
    <t xml:space="preserve">ชั้นที่ 1 แพทย์แผนไทย วางแผนครอบครัวปฐมพยาบาล/สังเกตอาการ 2 เตียงห้องตรวจทั่วไป 1 ห้อง ห้องตรวจภายใน 1 ห้องห้องตรวจครรถ์ 1 ห้องห้องนวดช/ญ อย่างละ 1 ห้อง (3 เตียงนวด)ชั้นที่ 2 ตรวจจิตเวชและยาเสพติดห้องตรวจทั่วไป 2 ห้อง ห้องคลินิกพิเศษ 1 ห้อง ห้องให้คำปรึกษา 1 ห้อง ห้องทำงานเจ้าหน้าที่ 1 ห้อง </t>
  </si>
  <si>
    <t>GBC9AF</t>
  </si>
  <si>
    <t>อาคารศูนย์สุขภาพชุมชน</t>
  </si>
  <si>
    <t>อาคารศูนย์สุขภาพชุมชน เป็นอาคาร คสล.1 ชั้น พื้นที่ใช้สอยประมาณ 743 ตารางเมตร</t>
  </si>
  <si>
    <t>35x36</t>
  </si>
  <si>
    <t>47x48</t>
  </si>
  <si>
    <t xml:space="preserve">ปฐมพยาบาล ทันตกรรม แพทย์แผนไทยปฐมพยาบาล/สังเกตอาการ 2 เตียงห้องตรวจทั่วไป 1 ห้อง ห้องตรวจภายใน 1 ห้องห้องตรวจครรถ์ 1 ห้องห้องนวดช/ญ อย่างละ 1 ห้อง (2 เตียงนวด)ทันตกรรม 1 ห้อง </t>
  </si>
  <si>
    <t>แบบมาตรฐาน PCC ระดับอำเภอ/รพ.แม่ข่าย</t>
  </si>
  <si>
    <t>โรงพยาบาลส่งเสริมสุขภาพตำบล</t>
  </si>
  <si>
    <t>โรงพยาบาลส่งเสริมสุขภาพตำบล เป็นอาคาร คสล.3 ชั้น พื้นที่ใช้สอยประมาณ 652 ตารางเมตร</t>
  </si>
  <si>
    <t>ชั้นที่ 1 OPD ปฐมพยาบาล ทันตกรรม ฉีดยา/ทำแผล 1 ห้องห้องตรวจทั่วไป 1 ห้อง ห้องตรวจแม่และเด็ก 2 ห้องทันตกรรม 1 ห้อง ชั้นที่ 2-3 โถงเอนกประสงค์ ห้องเก็บของ</t>
  </si>
  <si>
    <t>ใช้แทนแบบเลขที่ 10746 
เคยดำเนินการก่อสร้างที่รพ.สต.บ้านไร่ ต.บ้านไร่ อ.เทพสวัสดิ์ จ.ชัยภูมิ</t>
  </si>
  <si>
    <t>อาคารสถานบริการสาธารณสุขชุมชน (ชายแดน)-แบบ ก</t>
  </si>
  <si>
    <t>อาคารสถานบริการสาธารณสุขชุมชน (ชายแดน)-แบบ ก เป็นอาคาร คสล.1 ชั้น พื้นที่ใช้สอยประมาณ 72 ตารางเมตร</t>
  </si>
  <si>
    <t>ห้องตรวจทั่วไป 1ห้อง ปฐมพยาบาล ทำงานเจ้าหน้าที่</t>
  </si>
  <si>
    <t>อาคารสถานบริการสาธารณสุขชุมชน (ชายแดน)-แบบ ข</t>
  </si>
  <si>
    <t>อาคารสถานบริการสาธารณสุขชุมชน (ชายแดน)-แบบ ข เป็นอาคาร คสล.1 ชั้น พื้นที่ใช้สอยประมาณ 72 ตารางเมตร</t>
  </si>
  <si>
    <t>9x15</t>
  </si>
  <si>
    <t>21x37</t>
  </si>
  <si>
    <t>อาคารผู้ป่วยนอก รพ.ส่งเสริมสุขภาพ แพทย์แผนไทยและแพทย์ทางเลือก</t>
  </si>
  <si>
    <t>อาคารผู้ป่วยนอก รพ.ส่งเสริมสุขภาพ แพทย์แผนไทยและแพทย์ทางเลือก เป็นอาคาร คสล.2 ชั้น พื้นที่ใช้สอยประมาณ 1,410 ตารางเมตร</t>
  </si>
  <si>
    <t>40x45</t>
  </si>
  <si>
    <t>52x57</t>
  </si>
  <si>
    <t>ชั้นที่ 1 OPD ปฐมพยาบาล ทันตกรรม X-ray LAB(OPD)ปฐมพยาบาล/สังเกตอาการ 2 เตียงห้องตรวจทั่วไป 3 ห้อง ห้องตรวจครรถ์ 1 ห้องทันตกรรม 1 ห้อง 2 ยูนิตX-ray GENชั้นที่ 2 สำนักงาน ห้องประชุม (~25 คน)</t>
  </si>
  <si>
    <t>ศูนย์สุขภาพชุมชนเมือง 4 ชั้น</t>
  </si>
  <si>
    <t>ศูนย์สุขภาพชุมชนเมือง 4 ชั้น เป็นอาคาร คสล.4 ชั้น พื้นที่ใช้สอยประมาณ 2,170 ตารางเมตร</t>
  </si>
  <si>
    <t>22x42</t>
  </si>
  <si>
    <t>34x54</t>
  </si>
  <si>
    <t>ชั้นที่ 1 OPD ปฐมพยาบาล X-ray GENห้องตรวจทั่วไป 3 ห้อง ห้องตรวจภายใน 1 ห้องX-ray GENชั้นที่ 2 ทันตกรรม  ANCห้องทันตกรรม 2 ห้องห้องตรวจครรถ์ 2 ห้องห้องวันซีน 1 ห้องห้องตรวจภายใน 1 ห้องห้องกิจกรรมกลุ่ม (~21 คน)ชั้น 3 แพทย์แผนไทย กายภาพบำบัดห้องให้คำปรึกษา 1 ห้องห้องนวด ช/ญ อย่างละ 1 ห้องห้องอบสมุนไพร ช/ญ อย่างละ 1 ห้องห้องกิจกรรมกลุ่ม (~21 คน)ชั้นที่ 4 สำนักงาน ห้องประชุม (~25 คน)</t>
  </si>
  <si>
    <t>ศูนย์สุขภาพชุมชนเมือง</t>
  </si>
  <si>
    <t>ส่งเสริมสุขภาพและกายภาพบำบัด</t>
  </si>
  <si>
    <t>อาคารส่งเสริมสุขภาพและกายภาพบำบัด เป็นอาคาร คสล.2 ชั้น พื้นที่ใช้สอยประมาณ 1,000 ตารางเมตร</t>
  </si>
  <si>
    <t>24x33</t>
  </si>
  <si>
    <t>36x45</t>
  </si>
  <si>
    <t>ชั้นที่ 1 กายภาพ ห้องตรวจทั่วไป 2 ห้อง ห้องดึง/นวดประคบ 7เตียงห้องกิจกรรม (~15 คน) /พท.ออกกำลังกายชั้นที่ 2 แพทย์แผนไทยห้องตรวจทั่วไป 1ห้องห้องนวด ช 4 เตียง/ญ 5 เตียงห้องอบสมุนไพร ช/ญ อย่างละ 3 ตู้ (ตู้สำเร็จรูป)</t>
  </si>
  <si>
    <t>ใช้แทนแบบเลขที่ 9637ตามหนังสือกรม สบส.ที่ สธ 0703.10/110 ลว. 25 ก.พ. 64</t>
  </si>
  <si>
    <t>GC7C9</t>
  </si>
  <si>
    <t>สุขศาลาพระราชทาน</t>
  </si>
  <si>
    <t>สุขศาลาพระราชทาน เป็นอาคาร คสล.1 ชั้น พื้นที่ใช้สอยประมาณ 80 ตารางเมตร</t>
  </si>
  <si>
    <t>8x8</t>
  </si>
  <si>
    <t>20x20</t>
  </si>
  <si>
    <t>ห้องตรวจทั่วไป/ปฐมพยาบาล/ทำงานเจ้าหน้าที่ 1ห้อง</t>
  </si>
  <si>
    <t>แบบมาตรฐาน PCU/ รพ.สต./ PCC</t>
  </si>
  <si>
    <t>อาคารศูนย์สุขภาพองค์รวม</t>
  </si>
  <si>
    <t>อาคารศูนย์สุขภาพองค์รวม เป็นอาคาร คสล.2 ชั้น พื้นที่ใช้สอยประมาณ 2,952 ตารางเมตร</t>
  </si>
  <si>
    <t>ชั้น 1  ปฐมพยาบาล ANC ตรวจจิตเวช ตรวจวัณโรคปฐมพยาบาล 3 เตียงตรวจครรถ์ 2 ห้อง ตรวจภายใน 2ห้อง ตรวจEP 1ห้องตรวจจิตเวช 2 ห้อง ให้คำปรึกษา 2 ห้องตรวจวัณโรค 1 ห้องให้สุขศึกษา ~15 คนชั้น 2 ห้องประชุมใหญ่ แพทย์แผนไทย กายภาพห้องนวด ช 4 เตียง /ญ 6 เตียงห้องอบ 2 ห้องห้องประชุมใหญ่ (~55 คน)</t>
  </si>
  <si>
    <t>GC9</t>
  </si>
  <si>
    <t>โรงพยาบาลชุมชนแม่ข่าย</t>
  </si>
  <si>
    <t>อาคารตรวจรักษาและส่งเสริมสภาพ</t>
  </si>
  <si>
    <t>อาคารตรวจรักษาและส่งเสริมสภาพ เป็นอาคาร คสล.1 ชั้น พื้นที่ใช้สอยประมาณ 513.6 ตารางเมตร</t>
  </si>
  <si>
    <t>22x26</t>
  </si>
  <si>
    <t>34x38</t>
  </si>
  <si>
    <t>ปฐมพยาบาล 3 เตียงตรวจทั่วไป 1 ตรวจครรถ์ 1 ห้อง ตรวจภายใน 2ห้อง ทันตกรรม 2 ห้องสำนักงาน</t>
  </si>
  <si>
    <t/>
  </si>
  <si>
    <t>อาคารฟื้นฟูสภาพ (ระดับปฐมภูมิ)</t>
  </si>
  <si>
    <t>อาคารฟื้นฟูสภาพ (ระดับปฐมภูมิ) เป็นอาคาร คสล.1 ชั้น พื้นที่ใช้สอยประมาณ 240 ตารางเมตร</t>
  </si>
  <si>
    <t>15x25</t>
  </si>
  <si>
    <t>27x37</t>
  </si>
  <si>
    <t>นวด ช 4 เตียง /ญ 4 เตียง อบสมุนไพร ช 1 ตู้/ญ 1 ตู้กายภาพบำบัด, สำนักงาน</t>
  </si>
  <si>
    <t>อาคารเอนกประสงค์ 2 ชั้น (ระดับปฐมภูมิ)</t>
  </si>
  <si>
    <t>อาคารเอนกประสงค์ 2 ชั้น (ระดับปฐมภูมิ) เป็นอาคาร คสล.2 ชั้น พื้นที่ใช้สอยประมาณ 520 ตารางเมตร</t>
  </si>
  <si>
    <t>10X20</t>
  </si>
  <si>
    <t>ชั้น 1 ห้องประชุมชั้น 2 เอนกประสงค์</t>
  </si>
  <si>
    <t>อาคารคนไข้พิเศษ 24 เตียง</t>
  </si>
  <si>
    <t>อาคารคนไข้พิเศษ 24 เตียง เป็นอาคาร คสล.2 ชั้น พื้นที่ใช้สอยประมาณ 1,686 ตารางเมตร</t>
  </si>
  <si>
    <t>28x44</t>
  </si>
  <si>
    <t>40x56</t>
  </si>
  <si>
    <t>ชั้น 1 ห้องพักผู้ป่วยพิเศษ  12 ห้อง
ชั้น 2 ห้องพักผู้ป่วยพิเศษ  12 ห้อง</t>
  </si>
  <si>
    <t>แบบมาตรฐาน</t>
  </si>
  <si>
    <t>M2-F3</t>
  </si>
  <si>
    <t>กองแบบ (ปรับปรุง 4 ต.ค. 64)</t>
  </si>
  <si>
    <t>แบบฟอร์มคำของบลงทุน ปีงบประมาณ พ.ศ. 2567 เขตสุขภาพที่ 6</t>
  </si>
  <si>
    <t xml:space="preserve">ชื่อสถานที่ </t>
  </si>
  <si>
    <t>SP สาขา / งบจังหวัด</t>
  </si>
  <si>
    <t xml:space="preserve">เหตุผล คำชี้แจง </t>
  </si>
  <si>
    <t>วงเงินรวม
(บาท)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</si>
</sst>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87" formatCode="_-* #,##0_-;\-* #,##0_-;_-* &quot;-&quot;??_-;_-@_-"/>
    <numFmt numFmtId="188" formatCode="_-* #,##0_-;\-* #,##0_-;_-* &quot;-&quot;??_-;_-@"/>
  </numFmts>
  <fonts count="21">
    <font>
      <sz val="11"/>
      <color theme="1"/>
      <name val="Tahoma"/>
      <family val="2"/>
      <charset val="222"/>
      <scheme val="minor"/>
    </font>
    <font>
      <sz val="10"/>
      <name val="Arial"/>
      <family val="2"/>
    </font>
    <font>
      <sz val="11"/>
      <color indexed="8"/>
      <name val="Calibri"/>
      <family val="2"/>
      <charset val="222"/>
    </font>
    <font>
      <sz val="16"/>
      <color theme="1"/>
      <name val="TH SarabunPSK"/>
      <family val="2"/>
    </font>
    <font>
      <sz val="11"/>
      <color theme="1"/>
      <name val="Tahoma"/>
      <family val="2"/>
      <charset val="222"/>
      <scheme val="minor"/>
    </font>
    <font>
      <sz val="11"/>
      <color rgb="FF000000"/>
      <name val="Tahoma"/>
      <family val="2"/>
    </font>
    <font>
      <b/>
      <sz val="18"/>
      <name val="TH SarabunPSK"/>
      <family val="2"/>
    </font>
    <font>
      <sz val="18"/>
      <name val="TH SarabunPSK"/>
      <family val="2"/>
    </font>
    <font>
      <b/>
      <sz val="26"/>
      <color rgb="FF000000"/>
      <name val="TH SarabunPSK"/>
      <family val="2"/>
    </font>
    <font>
      <b/>
      <sz val="22"/>
      <color rgb="FF000000"/>
      <name val="TH SarabunPSK"/>
      <family val="2"/>
    </font>
    <font>
      <b/>
      <sz val="16"/>
      <color theme="1"/>
      <name val="TH SarabunPSK"/>
      <family val="2"/>
    </font>
    <font>
      <b/>
      <sz val="16"/>
      <color rgb="FF000000"/>
      <name val="TH SarabunPSK"/>
      <family val="2"/>
    </font>
    <font>
      <b/>
      <sz val="16"/>
      <name val="TH SarabunPSK"/>
      <family val="2"/>
    </font>
    <font>
      <b/>
      <sz val="16"/>
      <color theme="1"/>
      <name val="Cordia New"/>
      <family val="2"/>
    </font>
    <font>
      <sz val="16"/>
      <name val="TH SarabunPSK"/>
      <family val="2"/>
    </font>
    <font>
      <b/>
      <sz val="16"/>
      <name val="TH SarabunPSK"/>
      <family val="2"/>
      <charset val="222"/>
    </font>
    <font>
      <sz val="16"/>
      <color rgb="FF000000"/>
      <name val="TH SarabunPSK"/>
      <family val="2"/>
    </font>
    <font>
      <b/>
      <sz val="18"/>
      <color theme="1"/>
      <name val="TH SarabunPSK"/>
      <family val="2"/>
    </font>
    <font>
      <sz val="18"/>
      <color theme="1"/>
      <name val="TH SarabunPSK"/>
      <family val="2"/>
    </font>
    <font>
      <b/>
      <u/>
      <sz val="18"/>
      <color theme="1"/>
      <name val="TH SarabunPSK"/>
      <family val="2"/>
    </font>
    <font>
      <b/>
      <sz val="24"/>
      <color theme="1"/>
      <name val="TH SarabunPSK"/>
      <family val="2"/>
    </font>
  </fonts>
  <fills count="14">
    <fill>
      <patternFill patternType="none"/>
    </fill>
    <fill>
      <patternFill patternType="gray125"/>
    </fill>
    <fill>
      <patternFill patternType="solid">
        <fgColor theme="8"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indexed="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CCFFFF"/>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rgb="FFC5E0B3"/>
        <bgColor rgb="FFC5E0B3"/>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0">
    <xf numFmtId="0" fontId="0" fillId="0" borderId="0"/>
    <xf numFmtId="0" fontId="1" fillId="0" borderId="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cellStyleXfs>
  <cellXfs count="130">
    <xf numFmtId="0" fontId="0" fillId="0" borderId="0" xfId="0"/>
    <xf numFmtId="0" fontId="3" fillId="0" borderId="0" xfId="0" applyFont="1"/>
    <xf numFmtId="0" fontId="6" fillId="2" borderId="1" xfId="1" applyFont="1" applyFill="1" applyBorder="1" applyAlignment="1">
      <alignment horizontal="center" vertical="center" wrapText="1"/>
    </xf>
    <xf numFmtId="0" fontId="6" fillId="10" borderId="1" xfId="1" applyFont="1" applyFill="1" applyBorder="1" applyAlignment="1">
      <alignment horizontal="center" vertical="center" wrapText="1"/>
    </xf>
    <xf numFmtId="187" fontId="6" fillId="10" borderId="1" xfId="2" applyNumberFormat="1" applyFont="1" applyFill="1" applyBorder="1" applyAlignment="1">
      <alignment horizontal="center" vertical="center" wrapText="1"/>
    </xf>
    <xf numFmtId="187" fontId="6" fillId="2" borderId="1" xfId="3" applyNumberFormat="1" applyFont="1" applyFill="1" applyBorder="1" applyAlignment="1">
      <alignment horizontal="center" vertical="center" wrapText="1"/>
    </xf>
    <xf numFmtId="187" fontId="6" fillId="4" borderId="1" xfId="2" applyNumberFormat="1" applyFont="1" applyFill="1" applyBorder="1" applyAlignment="1">
      <alignment horizontal="center" vertical="center" wrapText="1"/>
    </xf>
    <xf numFmtId="0" fontId="6" fillId="6" borderId="1" xfId="1" applyFont="1" applyFill="1" applyBorder="1" applyAlignment="1">
      <alignment horizontal="center" vertical="center" wrapText="1"/>
    </xf>
    <xf numFmtId="0" fontId="7" fillId="5" borderId="0" xfId="1" applyFont="1" applyFill="1" applyAlignment="1">
      <alignment vertical="center"/>
    </xf>
    <xf numFmtId="0" fontId="8" fillId="0" borderId="0" xfId="5" applyFont="1" applyAlignment="1">
      <alignment horizontal="left" vertical="top"/>
    </xf>
    <xf numFmtId="0" fontId="4" fillId="0" borderId="0" xfId="7" applyAlignment="1">
      <alignment horizontal="center" vertical="top" wrapText="1"/>
    </xf>
    <xf numFmtId="0" fontId="4" fillId="0" borderId="0" xfId="7" applyAlignment="1">
      <alignment horizontal="left" vertical="top" wrapText="1"/>
    </xf>
    <xf numFmtId="43" fontId="4" fillId="0" borderId="0" xfId="6" applyFont="1" applyAlignment="1">
      <alignment vertical="top" wrapText="1"/>
    </xf>
    <xf numFmtId="43" fontId="4" fillId="0" borderId="0" xfId="7" applyNumberFormat="1" applyAlignment="1">
      <alignment vertical="top" wrapText="1"/>
    </xf>
    <xf numFmtId="0" fontId="4" fillId="0" borderId="0" xfId="7" applyAlignment="1">
      <alignment vertical="top" wrapText="1"/>
    </xf>
    <xf numFmtId="0" fontId="4" fillId="0" borderId="0" xfId="7" applyFill="1" applyAlignment="1">
      <alignment horizontal="left" vertical="top" wrapText="1"/>
    </xf>
    <xf numFmtId="0" fontId="9" fillId="0" borderId="0" xfId="5" applyFont="1" applyAlignment="1">
      <alignment vertical="top"/>
    </xf>
    <xf numFmtId="0" fontId="4" fillId="0" borderId="0" xfId="7" applyFont="1" applyFill="1" applyAlignment="1">
      <alignment horizontal="center" vertical="top" wrapText="1"/>
    </xf>
    <xf numFmtId="43" fontId="10" fillId="0" borderId="0" xfId="6" applyFont="1" applyAlignment="1">
      <alignment vertical="top" wrapText="1"/>
    </xf>
    <xf numFmtId="0" fontId="4" fillId="0" borderId="0" xfId="7" applyFont="1" applyAlignment="1">
      <alignment horizontal="left" vertical="top" wrapText="1"/>
    </xf>
    <xf numFmtId="0" fontId="4" fillId="0" borderId="0" xfId="7" applyFont="1" applyFill="1" applyAlignment="1">
      <alignment horizontal="left" vertical="top" wrapText="1"/>
    </xf>
    <xf numFmtId="0" fontId="12" fillId="0" borderId="1" xfId="8" applyFont="1" applyBorder="1" applyAlignment="1">
      <alignment horizontal="center" vertical="top" wrapText="1"/>
    </xf>
    <xf numFmtId="43" fontId="11" fillId="12" borderId="1" xfId="6" applyFont="1" applyFill="1" applyBorder="1" applyAlignment="1">
      <alignment horizontal="center" vertical="top" wrapText="1"/>
    </xf>
    <xf numFmtId="188" fontId="11" fillId="12" borderId="1" xfId="5" applyNumberFormat="1" applyFont="1" applyFill="1" applyBorder="1" applyAlignment="1">
      <alignment horizontal="center" vertical="top" wrapText="1"/>
    </xf>
    <xf numFmtId="0" fontId="12" fillId="0" borderId="1" xfId="8" applyFont="1" applyFill="1" applyBorder="1" applyAlignment="1">
      <alignment horizontal="center" vertical="top" wrapText="1"/>
    </xf>
    <xf numFmtId="0" fontId="11" fillId="0" borderId="1" xfId="5" applyFont="1" applyFill="1" applyBorder="1" applyAlignment="1">
      <alignment horizontal="center" vertical="top" wrapText="1"/>
    </xf>
    <xf numFmtId="0" fontId="13" fillId="0" borderId="1" xfId="8" applyFont="1" applyFill="1" applyBorder="1" applyAlignment="1">
      <alignment horizontal="center" vertical="top" wrapText="1"/>
    </xf>
    <xf numFmtId="0" fontId="14" fillId="0" borderId="1" xfId="7" applyFont="1" applyFill="1" applyBorder="1" applyAlignment="1">
      <alignment horizontal="center" vertical="top" wrapText="1"/>
    </xf>
    <xf numFmtId="0" fontId="14" fillId="0" borderId="1" xfId="7" applyFont="1" applyFill="1" applyBorder="1" applyAlignment="1">
      <alignment horizontal="left" vertical="top" wrapText="1"/>
    </xf>
    <xf numFmtId="43" fontId="3" fillId="0" borderId="1" xfId="6" applyFont="1" applyFill="1" applyBorder="1" applyAlignment="1">
      <alignment vertical="top" wrapText="1"/>
    </xf>
    <xf numFmtId="188" fontId="3" fillId="0" borderId="1" xfId="5" applyNumberFormat="1" applyFont="1" applyFill="1" applyBorder="1" applyAlignment="1">
      <alignment vertical="top" wrapText="1"/>
    </xf>
    <xf numFmtId="0" fontId="14" fillId="0" borderId="1" xfId="7" applyFont="1" applyFill="1" applyBorder="1" applyAlignment="1">
      <alignment vertical="top" wrapText="1"/>
    </xf>
    <xf numFmtId="188" fontId="3" fillId="0" borderId="1" xfId="7" applyNumberFormat="1" applyFont="1" applyFill="1" applyBorder="1" applyAlignment="1">
      <alignment vertical="top" wrapText="1"/>
    </xf>
    <xf numFmtId="0" fontId="3" fillId="0" borderId="1" xfId="7" applyFont="1" applyFill="1" applyBorder="1" applyAlignment="1">
      <alignment vertical="top" wrapText="1"/>
    </xf>
    <xf numFmtId="0" fontId="15" fillId="0" borderId="1" xfId="7" applyFont="1" applyFill="1" applyBorder="1" applyAlignment="1">
      <alignment horizontal="left" vertical="top" wrapText="1"/>
    </xf>
    <xf numFmtId="4" fontId="14" fillId="0" borderId="1" xfId="7" applyNumberFormat="1" applyFont="1" applyFill="1" applyBorder="1" applyAlignment="1">
      <alignment horizontal="left" vertical="top" wrapText="1"/>
    </xf>
    <xf numFmtId="0" fontId="16" fillId="0" borderId="1" xfId="5" applyFont="1" applyFill="1" applyBorder="1" applyAlignment="1">
      <alignment horizontal="left" vertical="top" wrapText="1"/>
    </xf>
    <xf numFmtId="3" fontId="14" fillId="0" borderId="1" xfId="7" applyNumberFormat="1" applyFont="1" applyFill="1" applyBorder="1" applyAlignment="1">
      <alignment vertical="top" wrapText="1"/>
    </xf>
    <xf numFmtId="43" fontId="14" fillId="0" borderId="1" xfId="6" applyFont="1" applyFill="1" applyBorder="1" applyAlignment="1">
      <alignment vertical="top" wrapText="1"/>
    </xf>
    <xf numFmtId="43" fontId="16" fillId="0" borderId="1" xfId="6" applyFont="1" applyFill="1" applyBorder="1" applyAlignment="1">
      <alignment vertical="top" wrapText="1"/>
    </xf>
    <xf numFmtId="188" fontId="16" fillId="0" borderId="1" xfId="7" applyNumberFormat="1" applyFont="1" applyFill="1" applyBorder="1" applyAlignment="1">
      <alignment vertical="top" wrapText="1"/>
    </xf>
    <xf numFmtId="0" fontId="16" fillId="0" borderId="1" xfId="7" applyFont="1" applyFill="1" applyBorder="1" applyAlignment="1">
      <alignment vertical="top" wrapText="1"/>
    </xf>
    <xf numFmtId="3" fontId="14" fillId="0" borderId="1" xfId="7" applyNumberFormat="1" applyFont="1" applyFill="1" applyBorder="1" applyAlignment="1">
      <alignment horizontal="left" vertical="top" wrapText="1"/>
    </xf>
    <xf numFmtId="3" fontId="15" fillId="0" borderId="1" xfId="7" applyNumberFormat="1" applyFont="1" applyFill="1" applyBorder="1" applyAlignment="1">
      <alignment horizontal="left" vertical="top" wrapText="1"/>
    </xf>
    <xf numFmtId="4" fontId="14" fillId="0" borderId="1" xfId="7" applyNumberFormat="1" applyFont="1" applyFill="1" applyBorder="1" applyAlignment="1">
      <alignment vertical="top" wrapText="1"/>
    </xf>
    <xf numFmtId="188" fontId="14" fillId="0" borderId="1" xfId="7" applyNumberFormat="1" applyFont="1" applyFill="1" applyBorder="1" applyAlignment="1">
      <alignment vertical="top" wrapText="1"/>
    </xf>
    <xf numFmtId="0" fontId="14" fillId="0" borderId="1" xfId="8" applyFont="1" applyFill="1" applyBorder="1" applyAlignment="1">
      <alignment horizontal="left" vertical="top" wrapText="1"/>
    </xf>
    <xf numFmtId="0" fontId="14" fillId="0" borderId="1" xfId="5" applyFont="1" applyFill="1" applyBorder="1" applyAlignment="1">
      <alignment horizontal="center" vertical="top" wrapText="1"/>
    </xf>
    <xf numFmtId="0" fontId="14" fillId="0" borderId="1" xfId="5" applyFont="1" applyFill="1" applyBorder="1" applyAlignment="1">
      <alignment horizontal="left" vertical="top" wrapText="1"/>
    </xf>
    <xf numFmtId="0" fontId="14" fillId="0" borderId="1" xfId="5" applyFont="1" applyFill="1" applyBorder="1" applyAlignment="1">
      <alignment vertical="top" wrapText="1"/>
    </xf>
    <xf numFmtId="188" fontId="14" fillId="0" borderId="1" xfId="5" applyNumberFormat="1" applyFont="1" applyFill="1" applyBorder="1" applyAlignment="1">
      <alignment vertical="top" wrapText="1"/>
    </xf>
    <xf numFmtId="0" fontId="3" fillId="0" borderId="1" xfId="5" applyFont="1" applyFill="1" applyBorder="1" applyAlignment="1">
      <alignment horizontal="left" vertical="top" wrapText="1"/>
    </xf>
    <xf numFmtId="188" fontId="16" fillId="0" borderId="1" xfId="5" applyNumberFormat="1" applyFont="1" applyFill="1" applyBorder="1" applyAlignment="1">
      <alignment horizontal="left" vertical="top" wrapText="1"/>
    </xf>
    <xf numFmtId="0" fontId="12" fillId="0" borderId="1" xfId="5" applyFont="1" applyFill="1" applyBorder="1" applyAlignment="1">
      <alignment horizontal="left" vertical="top" wrapText="1"/>
    </xf>
    <xf numFmtId="0" fontId="14" fillId="6" borderId="1" xfId="7" applyFont="1" applyFill="1" applyBorder="1" applyAlignment="1">
      <alignment horizontal="center" vertical="top" wrapText="1"/>
    </xf>
    <xf numFmtId="187" fontId="14" fillId="0" borderId="1" xfId="9" applyNumberFormat="1" applyFont="1" applyFill="1" applyBorder="1" applyAlignment="1">
      <alignment vertical="top" wrapText="1"/>
    </xf>
    <xf numFmtId="0" fontId="16" fillId="13" borderId="1" xfId="5" applyFont="1" applyFill="1" applyBorder="1" applyAlignment="1">
      <alignment horizontal="left" vertical="top" wrapText="1"/>
    </xf>
    <xf numFmtId="0" fontId="3" fillId="0" borderId="1" xfId="7" applyFont="1" applyFill="1" applyBorder="1" applyAlignment="1">
      <alignment horizontal="left" vertical="top" wrapText="1"/>
    </xf>
    <xf numFmtId="0" fontId="14" fillId="0" borderId="1" xfId="7" applyFont="1" applyBorder="1" applyAlignment="1">
      <alignment horizontal="center" vertical="top" wrapText="1"/>
    </xf>
    <xf numFmtId="0" fontId="14" fillId="0" borderId="1" xfId="7" applyFont="1" applyBorder="1" applyAlignment="1">
      <alignment horizontal="left" vertical="top" wrapText="1"/>
    </xf>
    <xf numFmtId="188" fontId="3" fillId="0" borderId="1" xfId="5" applyNumberFormat="1" applyFont="1" applyBorder="1" applyAlignment="1">
      <alignment vertical="top" wrapText="1"/>
    </xf>
    <xf numFmtId="3" fontId="14" fillId="0" borderId="1" xfId="7" applyNumberFormat="1" applyFont="1" applyBorder="1" applyAlignment="1">
      <alignment horizontal="left" vertical="top" wrapText="1"/>
    </xf>
    <xf numFmtId="0" fontId="3" fillId="0" borderId="1" xfId="7" applyFont="1" applyBorder="1" applyAlignment="1">
      <alignment horizontal="left" vertical="top" wrapText="1"/>
    </xf>
    <xf numFmtId="0" fontId="16" fillId="0" borderId="1" xfId="5" applyFont="1" applyBorder="1" applyAlignment="1">
      <alignment horizontal="left" vertical="top" wrapText="1"/>
    </xf>
    <xf numFmtId="0" fontId="17" fillId="0" borderId="0" xfId="0" applyFont="1" applyAlignment="1">
      <alignment horizontal="left" vertical="top" indent="2"/>
    </xf>
    <xf numFmtId="0" fontId="18" fillId="0" borderId="0" xfId="0" applyFont="1" applyAlignment="1">
      <alignment vertical="top" wrapText="1"/>
    </xf>
    <xf numFmtId="0" fontId="18" fillId="0" borderId="0" xfId="0" applyFont="1" applyAlignment="1">
      <alignment vertical="top"/>
    </xf>
    <xf numFmtId="187" fontId="18" fillId="0" borderId="0" xfId="4" applyNumberFormat="1" applyFont="1" applyAlignment="1">
      <alignment vertical="top" wrapText="1"/>
    </xf>
    <xf numFmtId="187" fontId="18" fillId="0" borderId="0" xfId="4" applyNumberFormat="1" applyFont="1" applyAlignment="1">
      <alignment vertical="top"/>
    </xf>
    <xf numFmtId="43" fontId="18" fillId="0" borderId="0" xfId="4" applyFont="1" applyAlignment="1">
      <alignment vertical="top"/>
    </xf>
    <xf numFmtId="0" fontId="18" fillId="0" borderId="0" xfId="0" applyFont="1" applyAlignment="1">
      <alignment horizontal="left" vertical="top" indent="2"/>
    </xf>
    <xf numFmtId="0" fontId="18" fillId="0" borderId="0" xfId="0" applyFont="1" applyFill="1" applyAlignment="1">
      <alignment vertical="top" wrapText="1"/>
    </xf>
    <xf numFmtId="0" fontId="17" fillId="3" borderId="1" xfId="0" applyFont="1" applyFill="1" applyBorder="1" applyAlignment="1">
      <alignment horizontal="center" vertical="top" wrapText="1"/>
    </xf>
    <xf numFmtId="0" fontId="17" fillId="10" borderId="1" xfId="0" applyFont="1" applyFill="1" applyBorder="1" applyAlignment="1">
      <alignment horizontal="center" vertical="top" wrapText="1"/>
    </xf>
    <xf numFmtId="0" fontId="17" fillId="10" borderId="1" xfId="0" applyFont="1" applyFill="1" applyBorder="1" applyAlignment="1">
      <alignment horizontal="center" vertical="top"/>
    </xf>
    <xf numFmtId="187" fontId="17" fillId="10" borderId="1" xfId="4" applyNumberFormat="1" applyFont="1" applyFill="1" applyBorder="1" applyAlignment="1">
      <alignment horizontal="center" vertical="top" wrapText="1"/>
    </xf>
    <xf numFmtId="0" fontId="17" fillId="3" borderId="1" xfId="0" applyFont="1" applyFill="1" applyBorder="1" applyAlignment="1">
      <alignment horizontal="center" vertical="top"/>
    </xf>
    <xf numFmtId="0" fontId="17" fillId="3" borderId="2" xfId="0" applyFont="1" applyFill="1" applyBorder="1" applyAlignment="1">
      <alignment horizontal="center" vertical="top"/>
    </xf>
    <xf numFmtId="187" fontId="17" fillId="3" borderId="3" xfId="4" applyNumberFormat="1" applyFont="1" applyFill="1" applyBorder="1" applyAlignment="1">
      <alignment horizontal="center" vertical="top"/>
    </xf>
    <xf numFmtId="43" fontId="17" fillId="3" borderId="3" xfId="4" applyFont="1" applyFill="1" applyBorder="1" applyAlignment="1">
      <alignment horizontal="center" vertical="top"/>
    </xf>
    <xf numFmtId="0" fontId="17" fillId="3" borderId="3" xfId="0" applyFont="1" applyFill="1" applyBorder="1" applyAlignment="1">
      <alignment horizontal="center" vertical="top"/>
    </xf>
    <xf numFmtId="0" fontId="17" fillId="3" borderId="0" xfId="0" applyFont="1" applyFill="1" applyAlignment="1">
      <alignment horizontal="center" vertical="top" wrapText="1"/>
    </xf>
    <xf numFmtId="0" fontId="19" fillId="7" borderId="1" xfId="0" applyFont="1" applyFill="1" applyBorder="1" applyAlignment="1">
      <alignment vertical="top" wrapText="1"/>
    </xf>
    <xf numFmtId="0" fontId="19" fillId="7" borderId="1" xfId="0" applyFont="1" applyFill="1" applyBorder="1" applyAlignment="1">
      <alignment vertical="top"/>
    </xf>
    <xf numFmtId="187" fontId="19" fillId="7" borderId="1" xfId="4" applyNumberFormat="1" applyFont="1" applyFill="1" applyBorder="1" applyAlignment="1">
      <alignment vertical="top" wrapText="1"/>
    </xf>
    <xf numFmtId="187" fontId="19" fillId="7" borderId="1" xfId="4" applyNumberFormat="1" applyFont="1" applyFill="1" applyBorder="1" applyAlignment="1">
      <alignment vertical="top"/>
    </xf>
    <xf numFmtId="0" fontId="19" fillId="7" borderId="0" xfId="0" applyFont="1" applyFill="1" applyAlignment="1">
      <alignment vertical="top" wrapText="1"/>
    </xf>
    <xf numFmtId="0" fontId="18" fillId="0" borderId="1" xfId="0" applyFont="1" applyBorder="1" applyAlignment="1">
      <alignment vertical="top" wrapText="1"/>
    </xf>
    <xf numFmtId="0" fontId="18" fillId="0" borderId="1" xfId="0" applyFont="1" applyBorder="1" applyAlignment="1">
      <alignment vertical="top"/>
    </xf>
    <xf numFmtId="187" fontId="18" fillId="0" borderId="1" xfId="4" applyNumberFormat="1" applyFont="1" applyBorder="1" applyAlignment="1">
      <alignment vertical="top" wrapText="1"/>
    </xf>
    <xf numFmtId="187" fontId="18" fillId="0" borderId="1" xfId="4" applyNumberFormat="1" applyFont="1" applyBorder="1" applyAlignment="1">
      <alignment vertical="top"/>
    </xf>
    <xf numFmtId="43" fontId="18" fillId="0" borderId="1" xfId="4" applyFont="1" applyBorder="1" applyAlignment="1">
      <alignment vertical="top"/>
    </xf>
    <xf numFmtId="16" fontId="18" fillId="0" borderId="1" xfId="4" applyNumberFormat="1" applyFont="1" applyBorder="1" applyAlignment="1">
      <alignment vertical="top"/>
    </xf>
    <xf numFmtId="187" fontId="18" fillId="0" borderId="1" xfId="4" applyNumberFormat="1" applyFont="1" applyFill="1" applyBorder="1" applyAlignment="1">
      <alignment vertical="top" wrapText="1"/>
    </xf>
    <xf numFmtId="49" fontId="18" fillId="0" borderId="1" xfId="5" applyNumberFormat="1" applyFont="1" applyFill="1" applyBorder="1" applyAlignment="1">
      <alignment horizontal="left" vertical="top" wrapText="1"/>
    </xf>
    <xf numFmtId="0" fontId="18" fillId="0" borderId="1" xfId="0" applyFont="1" applyFill="1" applyBorder="1" applyAlignment="1">
      <alignment vertical="top" wrapText="1"/>
    </xf>
    <xf numFmtId="0" fontId="18" fillId="0" borderId="1" xfId="0" applyFont="1" applyFill="1" applyBorder="1" applyAlignment="1">
      <alignment vertical="top"/>
    </xf>
    <xf numFmtId="187" fontId="18" fillId="0" borderId="1" xfId="4" applyNumberFormat="1" applyFont="1" applyFill="1" applyBorder="1" applyAlignment="1">
      <alignment vertical="top"/>
    </xf>
    <xf numFmtId="187" fontId="18" fillId="8" borderId="1" xfId="4" applyNumberFormat="1" applyFont="1" applyFill="1" applyBorder="1" applyAlignment="1">
      <alignment vertical="top"/>
    </xf>
    <xf numFmtId="0" fontId="18" fillId="0" borderId="1" xfId="0" applyFont="1" applyBorder="1" applyAlignment="1">
      <alignment horizontal="left" vertical="center" wrapText="1"/>
    </xf>
    <xf numFmtId="0" fontId="17" fillId="0" borderId="1" xfId="0" applyFont="1" applyBorder="1" applyAlignment="1">
      <alignment horizontal="left" vertical="center" wrapText="1"/>
    </xf>
    <xf numFmtId="187" fontId="18" fillId="0" borderId="1" xfId="6" applyNumberFormat="1" applyFont="1" applyFill="1" applyBorder="1" applyAlignment="1">
      <alignment horizontal="center" vertical="top"/>
    </xf>
    <xf numFmtId="0" fontId="18" fillId="0" borderId="0" xfId="0" applyFont="1" applyBorder="1" applyAlignment="1">
      <alignment vertical="top"/>
    </xf>
    <xf numFmtId="187" fontId="18" fillId="0" borderId="0" xfId="4" applyNumberFormat="1" applyFont="1" applyBorder="1" applyAlignment="1">
      <alignment vertical="top"/>
    </xf>
    <xf numFmtId="43" fontId="18" fillId="0" borderId="0" xfId="4" applyFont="1" applyBorder="1" applyAlignment="1">
      <alignment vertical="top"/>
    </xf>
    <xf numFmtId="0" fontId="18" fillId="0" borderId="0" xfId="0" applyFont="1" applyBorder="1" applyAlignment="1">
      <alignment vertical="top" wrapText="1"/>
    </xf>
    <xf numFmtId="3" fontId="18" fillId="0" borderId="1" xfId="0" applyNumberFormat="1" applyFont="1" applyFill="1" applyBorder="1" applyAlignment="1">
      <alignment horizontal="right" vertical="center"/>
    </xf>
    <xf numFmtId="187" fontId="18" fillId="0" borderId="1" xfId="4" applyNumberFormat="1" applyFont="1" applyBorder="1" applyAlignment="1">
      <alignment horizontal="center" vertical="center"/>
    </xf>
    <xf numFmtId="187" fontId="18" fillId="0" borderId="1" xfId="6" applyNumberFormat="1" applyFont="1" applyBorder="1" applyAlignment="1">
      <alignment horizontal="center" vertical="top"/>
    </xf>
    <xf numFmtId="3" fontId="18" fillId="0" borderId="1" xfId="0" applyNumberFormat="1" applyFont="1" applyBorder="1" applyAlignment="1">
      <alignment vertical="top" wrapText="1"/>
    </xf>
    <xf numFmtId="43" fontId="18" fillId="0" borderId="1" xfId="4" applyFont="1" applyFill="1" applyBorder="1" applyAlignment="1">
      <alignment vertical="top"/>
    </xf>
    <xf numFmtId="0" fontId="18" fillId="9" borderId="1" xfId="0" applyFont="1" applyFill="1" applyBorder="1" applyAlignment="1">
      <alignment vertical="top" wrapText="1"/>
    </xf>
    <xf numFmtId="187" fontId="18" fillId="0" borderId="4" xfId="4" applyNumberFormat="1" applyFont="1" applyFill="1" applyBorder="1" applyAlignment="1">
      <alignment vertical="top"/>
    </xf>
    <xf numFmtId="0" fontId="18" fillId="0" borderId="4" xfId="0" applyFont="1" applyFill="1" applyBorder="1" applyAlignment="1">
      <alignment vertical="top"/>
    </xf>
    <xf numFmtId="0" fontId="18" fillId="0" borderId="5" xfId="0" applyFont="1" applyFill="1" applyBorder="1" applyAlignment="1">
      <alignment vertical="top"/>
    </xf>
    <xf numFmtId="187" fontId="19" fillId="7" borderId="3" xfId="4" applyNumberFormat="1" applyFont="1" applyFill="1" applyBorder="1" applyAlignment="1">
      <alignment vertical="top"/>
    </xf>
    <xf numFmtId="0" fontId="19" fillId="7" borderId="3" xfId="0" applyFont="1" applyFill="1" applyBorder="1" applyAlignment="1">
      <alignment vertical="top"/>
    </xf>
    <xf numFmtId="0" fontId="17" fillId="0" borderId="0" xfId="0" applyFont="1" applyBorder="1" applyAlignment="1">
      <alignment horizontal="left" vertical="center" wrapText="1"/>
    </xf>
    <xf numFmtId="3" fontId="17" fillId="0" borderId="0" xfId="0" applyNumberFormat="1" applyFont="1" applyBorder="1" applyAlignment="1">
      <alignment horizontal="center" vertical="center"/>
    </xf>
    <xf numFmtId="187" fontId="17" fillId="0" borderId="0" xfId="6" applyNumberFormat="1" applyFont="1" applyBorder="1" applyAlignment="1">
      <alignment horizontal="center" vertical="top"/>
    </xf>
    <xf numFmtId="0" fontId="6" fillId="7" borderId="1" xfId="1" applyFont="1" applyFill="1" applyBorder="1" applyAlignment="1">
      <alignment horizontal="center" vertical="center" wrapText="1"/>
    </xf>
    <xf numFmtId="187" fontId="17" fillId="0" borderId="0" xfId="4" applyNumberFormat="1" applyFont="1" applyFill="1" applyBorder="1" applyAlignment="1">
      <alignment horizontal="center" vertical="top"/>
    </xf>
    <xf numFmtId="0" fontId="11" fillId="11" borderId="4" xfId="5" applyFont="1" applyFill="1" applyBorder="1" applyAlignment="1">
      <alignment horizontal="center" vertical="top" wrapText="1"/>
    </xf>
    <xf numFmtId="0" fontId="3" fillId="0" borderId="1" xfId="0" applyFont="1" applyBorder="1" applyAlignment="1">
      <alignment horizontal="center"/>
    </xf>
    <xf numFmtId="0" fontId="3" fillId="0" borderId="1" xfId="0" applyFont="1" applyBorder="1" applyAlignment="1">
      <alignment vertical="top" wrapText="1"/>
    </xf>
    <xf numFmtId="0" fontId="3" fillId="0" borderId="1" xfId="0" applyFont="1" applyBorder="1"/>
    <xf numFmtId="0" fontId="3" fillId="0" borderId="1" xfId="0" applyFont="1" applyBorder="1" applyAlignment="1">
      <alignment vertical="top"/>
    </xf>
    <xf numFmtId="187" fontId="3" fillId="0" borderId="1" xfId="4" applyNumberFormat="1" applyFont="1" applyBorder="1" applyAlignment="1">
      <alignment vertical="top" wrapText="1"/>
    </xf>
    <xf numFmtId="187" fontId="3" fillId="0" borderId="1" xfId="4" applyNumberFormat="1" applyFont="1" applyBorder="1"/>
    <xf numFmtId="0" fontId="20" fillId="0" borderId="0" xfId="0" applyFont="1"/>
  </cellXfs>
  <cellStyles count="10">
    <cellStyle name="Comma" xfId="4" builtinId="3"/>
    <cellStyle name="Normal" xfId="0" builtinId="0"/>
    <cellStyle name="เครื่องหมายจุลภาค 2" xfId="6" xr:uid="{00000000-0005-0000-0000-000001000000}"/>
    <cellStyle name="เครื่องหมายจุลภาค 2 2" xfId="3" xr:uid="{00000000-0005-0000-0000-000002000000}"/>
    <cellStyle name="เครื่องหมายจุลภาค 3" xfId="2" xr:uid="{00000000-0005-0000-0000-000003000000}"/>
    <cellStyle name="จุลภาค 2 2" xfId="9" xr:uid="{00000000-0005-0000-0000-000004000000}"/>
    <cellStyle name="ปกติ 3" xfId="1" xr:uid="{00000000-0005-0000-0000-000006000000}"/>
    <cellStyle name="ปกติ 3 2" xfId="8" xr:uid="{00000000-0005-0000-0000-000007000000}"/>
    <cellStyle name="ปกติ 4" xfId="5" xr:uid="{00000000-0005-0000-0000-000008000000}"/>
    <cellStyle name="ปกติ 4 2" xfId="7" xr:uid="{00000000-0005-0000-0000-000009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10;&#3633;&#3597;&#3594;&#3637;&#3629;&#3657;&#3634;&#3591;&#3629;&#3636;&#3591;\&#3611;&#3619;&#3633;&#3610;&#3610;&#3633;&#3597;&#3594;&#3637;&#3651;&#3609;&#3611;&#3637;&#3591;&#3610;%2065\&#3626;&#3635;&#3648;&#3609;&#3634;&#3586;&#3629;&#3591;%20&#3611;&#3619;&#3633;&#3610;&#3611;&#3619;&#3640;&#3591;&#3610;&#3633;&#3597;&#3594;&#3637;&#3629;&#3657;&#3634;&#3591;&#3629;&#3636;&#3591;&#3588;&#3619;&#3640;&#3616;&#3633;&#3603;&#3601;&#3660;-20%20&#3617;.&#3588;.%2065(update&#3605;&#3633;&#3604;hig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เครื่องให้ออกซิเจนด้วยอัตราการไหลสูง</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เครื่องปรับอากาศที่มีระบบกำจัดไรฝุ่น (House Dust Mite Killer Air Conditioner) รุ่น Hygienic Inverter 12,000 BTU รุ่นชุดคอนเดนซิง SJ-W12F-A-DTGP1</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ที่นอนลดแผลกดทับ (Anti-bedsore Mattresses) SAWAKY รุ่น AHSB-3102 ขนาด 87 x 200 x 5.5 เซนติเมตร</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เครื่องล้างตัวกรองไตเทียมอัตโนมัติ (Dialyzer Reprocessor) KIDNY-KLEENTM, Model : COMPACT (Single Channel)</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เครื่องล้างตัวกรองไตเทียมอัตโนมัติ (Dialyzer Reprocessor) KIDNY-KLEENTM, Model : COMPACT II (Double Channels)</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เครื่องเอกซเรย์คอมพิวเตอร์สำหรับงานทันตกรรม (Dental CT)เดนตีสแกน รุ่น 2.0 : เครื่องเอกซเรย์คอมพิวเตอร์สำหรับงานทันตกรรม</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ใช้แทนแบบเลขที่เอกชนตามหนังสือกรม สบส.ที่สธ 0703.01.04/35 ลว. 4 พ.ย.59ต้องทำ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ใช้แทนแบบเลขที่เอกชนตามหนังสือกรม สบส.ที่สธ 0703.01.04/35 ลว. 4 พ.ย.59ต้องทำ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ใช้แทนแบบเลขที่เอกชนตามหนังสือกรม สบส.ที่สธ 0703.01.04/35 ลว. 4 พ.ย.59ต้องทำ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ใช้แทนแบบเลขที่เอกชนตามหนังสือกรม สบส.ที่สธ 0703.01.04/35 ลว. 4 พ.ย.59ต้องทำ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ใช้แทนแบบเลขที่ 10313 ตามหนังสือกรม สบส.ที่สธ 0703.01.04/35 ลว. 4 พ.ย.59</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ใช้แทนแบบเลขที่ 10313 ตามหนังสือกรม สบส.ที่สธ 0703.01.04/35 ลว. 4 พ.ย.59</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ใช้แทนแบบเลขที่ 10313 ตามหนังสือกรม สบส.ที่สธ 0703.01.04/35 ลว. 4 พ.ย.59</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ใช้แทนแบบเลขที่ 10313 ตามหนังสือกรม สบส.ที่สธ 0703.01.04/35 ลว. 4 พ.ย.59</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การปรับปรุงบัญชี"/>
      <sheetName val="Sheet1"/>
      <sheetName val="ชื่อย่อกลุ่ม"/>
      <sheetName val="บัญชีครุภัณฑ์  updete 20 มค 65"/>
      <sheetName val="รายการยกเลิก"/>
    </sheetNames>
    <sheetDataSet>
      <sheetData sheetId="0"/>
      <sheetData sheetId="1"/>
      <sheetData sheetId="2"/>
      <sheetData sheetId="3">
        <row r="5">
          <cell r="I5" t="str">
            <v xml:space="preserve">ชื่อรายการเดิม </v>
          </cell>
          <cell r="J5" t="str">
            <v>ชื่อรายการ (ภาษาไทย) updete 20 ม.ค.65</v>
          </cell>
          <cell r="K5" t="str">
            <v>รายการ (ภาษาอังกฤษ) updete 20 ม.ค.65</v>
          </cell>
          <cell r="L5" t="str">
            <v>ชื่อย่อ</v>
          </cell>
          <cell r="M5" t="str">
            <v>ราคา (ต่อหน่วย)
เดิม ต.ค. 64</v>
          </cell>
          <cell r="N5" t="str">
            <v>ราคา (ต่อหน่วย) updete 20 ม.ค.65</v>
          </cell>
        </row>
        <row r="6">
          <cell r="I6" t="str">
            <v>กล้องจุลทรรศน์ผ่าตัด หู คอ จมูก</v>
          </cell>
          <cell r="J6" t="str">
            <v>กล้องจุลทรรศน์ผ่าตัด หู คอ จมูก</v>
          </cell>
          <cell r="K6" t="str">
            <v xml:space="preserve">Ent surgical microscope </v>
          </cell>
          <cell r="L6">
            <v>0</v>
          </cell>
          <cell r="M6">
            <v>1500000</v>
          </cell>
          <cell r="N6">
            <v>1500000</v>
          </cell>
        </row>
        <row r="7">
          <cell r="I7" t="str">
            <v>กล้องจุลทรรศน์ผ่าตัด หูคอจมูก พร้อมระบบโฟกัสด้วยไฟฟ้า</v>
          </cell>
          <cell r="J7" t="str">
            <v>กล้องจุลทรรศน์ผ่าตัด หูคอจมูก พร้อมระบบโฟกัสด้วยไฟฟ้า</v>
          </cell>
          <cell r="K7" t="str">
            <v>Ent surgical microscope with autofocus</v>
          </cell>
          <cell r="L7">
            <v>0</v>
          </cell>
          <cell r="M7">
            <v>2350000</v>
          </cell>
          <cell r="N7">
            <v>2300000</v>
          </cell>
        </row>
        <row r="8">
          <cell r="I8" t="str">
            <v>กล้องจุลทรรศน์ผ่าตัด หูคอจมูก พร้อมระบบโฟกัสด้วยไฟฟ้าและกล้องผู้ช่วย</v>
          </cell>
          <cell r="J8" t="str">
            <v>กล้องจุลทรรศน์ผ่าตัด หูคอจมูก พร้อมระบบโฟกัสด้วยไฟฟ้าและกล้องผู้ช่วย</v>
          </cell>
          <cell r="K8" t="str">
            <v>Ent surgical microscope with autofocus</v>
          </cell>
          <cell r="L8">
            <v>0</v>
          </cell>
          <cell r="M8">
            <v>3500000</v>
          </cell>
          <cell r="N8">
            <v>3500000</v>
          </cell>
        </row>
        <row r="9">
          <cell r="I9" t="str">
            <v>กล้องจุลทรรศน์ผ่าตัด หูคอจมูก พร้อมระบบโฟกัสด้วยไฟฟ้ากล้องผู้ช่วยและล็อคหัวกล้องด้วยไฟฟ้า</v>
          </cell>
          <cell r="J9" t="str">
            <v>กล้องจุลทรรศน์ผ่าตัด หูคอจมูก พร้อมระบบโฟกัสด้วยไฟฟ้ากล้องผู้ช่วยและล็อคหัวกล้องด้วยไฟฟ้า</v>
          </cell>
          <cell r="K9" t="str">
            <v>Advanced ent surgical microscope</v>
          </cell>
          <cell r="L9">
            <v>0</v>
          </cell>
          <cell r="M9">
            <v>4800000</v>
          </cell>
          <cell r="N9">
            <v>4800000</v>
          </cell>
        </row>
        <row r="10">
          <cell r="I10" t="str">
            <v>กล้องจุลทรรศน์ตรวจตาชนิดลำแสงแคบ</v>
          </cell>
          <cell r="J10" t="str">
            <v>กล้องจุลทรรศน์ตรวจตาชนิดลำแสงแคบ</v>
          </cell>
          <cell r="K10" t="str">
            <v>Slit-lamp biomicroscope</v>
          </cell>
          <cell r="L10">
            <v>0</v>
          </cell>
          <cell r="M10">
            <v>520000</v>
          </cell>
          <cell r="N10">
            <v>500000</v>
          </cell>
        </row>
        <row r="11">
          <cell r="I11" t="str">
            <v>กล้องจุลทรรศน์ตรวจตาชนิดลำแสงแคบพร้อมระบบเก็บภาพดิจิตอล</v>
          </cell>
          <cell r="J11" t="str">
            <v>กล้องจุลทรรศน์ตรวจตาชนิดลำแสงแคบพร้อมระบบเก็บภาพดิจิตอล</v>
          </cell>
          <cell r="K11" t="str">
            <v>Slit-lamp biomicroscope with digital imaging system</v>
          </cell>
          <cell r="L11">
            <v>0</v>
          </cell>
          <cell r="M11">
            <v>850000</v>
          </cell>
          <cell r="N11">
            <v>850000</v>
          </cell>
        </row>
        <row r="12">
          <cell r="I12" t="str">
            <v>กล้องจุลทรรศน์สำหรับผ่าตัดตาชนิดเคลื่อนที่</v>
          </cell>
          <cell r="J12" t="str">
            <v>กล้องจุลทรรศน์สำหรับผ่าตัดตาชนิดเคลื่อนที่</v>
          </cell>
          <cell r="K12" t="str">
            <v>Mobile Ophthalmic surgical microscope</v>
          </cell>
          <cell r="L12">
            <v>0</v>
          </cell>
          <cell r="M12">
            <v>1200000</v>
          </cell>
          <cell r="N12">
            <v>1200000</v>
          </cell>
        </row>
        <row r="13">
          <cell r="I13" t="str">
            <v>กล้องจุลทรรศน์สำหรับผ่าตัดตา</v>
          </cell>
          <cell r="J13" t="str">
            <v>กล้องจุลทรรศน์สำหรับผ่าตัดตา</v>
          </cell>
          <cell r="K13" t="str">
            <v>Ophthalmic surgical microscope</v>
          </cell>
          <cell r="L13">
            <v>0</v>
          </cell>
          <cell r="M13">
            <v>2140000</v>
          </cell>
          <cell r="N13">
            <v>2000000</v>
          </cell>
        </row>
        <row r="14">
          <cell r="I14" t="str">
            <v>กล้องจุลทรรศน์สำหรับผ่าตัดตาพร้อมระบบบันทึกวีดิทัศน์</v>
          </cell>
          <cell r="J14" t="str">
            <v>กล้องจุลทรรศน์สำหรับผ่าตัดตาพร้อมระบบบันทึกวีดิทัศน์</v>
          </cell>
          <cell r="K14" t="str">
            <v>Ophthalmic surgical microscope with video camera
with video recording system</v>
          </cell>
          <cell r="L14">
            <v>0</v>
          </cell>
          <cell r="M14">
            <v>2700000</v>
          </cell>
          <cell r="N14">
            <v>2700000</v>
          </cell>
        </row>
        <row r="15">
          <cell r="I15" t="str">
            <v>กล้องจุลทรรศน์สำหรับผ่าตัดตาคมชัดสูงพร้อมระบบบันทึกวีดิทัศน์</v>
          </cell>
          <cell r="J15" t="str">
            <v>กล้องจุลทรรศน์สำหรับผ่าตัดตาคมชัดสูงพร้อมระบบบันทึกวีดิทัศน์</v>
          </cell>
          <cell r="K15" t="str">
            <v>Ophthalmic surgical microscope with enhance red reflex and High Definition video recording system</v>
          </cell>
          <cell r="L15">
            <v>0</v>
          </cell>
          <cell r="M15">
            <v>3090000</v>
          </cell>
          <cell r="N15">
            <v>3000000</v>
          </cell>
        </row>
        <row r="16">
          <cell r="I16" t="str">
            <v>กล้องจุลทรรศน์สำหรับผ่าตัดจอประสาทตา</v>
          </cell>
          <cell r="J16" t="str">
            <v>กล้องจุลทรรศน์สำหรับผ่าตัดจอประสาทตา</v>
          </cell>
          <cell r="K16" t="str">
            <v>Ophthalmic surgical microscope for retinal surgery</v>
          </cell>
          <cell r="L16">
            <v>0</v>
          </cell>
          <cell r="M16">
            <v>5150000</v>
          </cell>
          <cell r="N16">
            <v>5000000</v>
          </cell>
        </row>
        <row r="17">
          <cell r="I17" t="str">
            <v>กล้องจุลทรรศน์สำหรับผ่าตัดจอประสาทตา พร้อมชุดกลับภาพระบบไฟฟ้า</v>
          </cell>
          <cell r="J17" t="str">
            <v>กล้องจุลทรรศน์สำหรับผ่าตัดจอประสาทตา พร้อมชุดกลับภาพระบบไฟฟ้า</v>
          </cell>
          <cell r="K17" t="str">
            <v>Ophthalmic surgical microscope for retinal surgery with inverter tube</v>
          </cell>
          <cell r="L17">
            <v>0</v>
          </cell>
          <cell r="M17">
            <v>5880000</v>
          </cell>
          <cell r="N17">
            <v>5800000</v>
          </cell>
        </row>
        <row r="18">
          <cell r="I18" t="str">
            <v>กล้องจุลทรรศน์ผ่าตัดฟันระบบปรับและล็อคหัวกล้องด้วยไฟฟ้า พร้อมชุดถ่ายทอดภาพ</v>
          </cell>
          <cell r="J18" t="str">
            <v>กล้องจุลทรรศน์ผ่าตัดฟันระบบปรับและล็อคหัวกล้องด้วยไฟฟ้า พร้อมชุดถ่ายทอดภาพ</v>
          </cell>
          <cell r="K18" t="str">
            <v>Dental operating microscope with motorized focus controller and video system</v>
          </cell>
          <cell r="L18">
            <v>0</v>
          </cell>
          <cell r="M18">
            <v>3500000</v>
          </cell>
          <cell r="N18">
            <v>3500000</v>
          </cell>
        </row>
        <row r="19">
          <cell r="I19" t="str">
            <v>กล้องจุลทรรศน์สำหรับงานทันตกรรม</v>
          </cell>
          <cell r="J19" t="str">
            <v>กล้องจุลทรรศน์สำหรับงานทันตกรรม</v>
          </cell>
          <cell r="K19" t="str">
            <v>Dental operating microscope</v>
          </cell>
          <cell r="L19">
            <v>0</v>
          </cell>
          <cell r="M19">
            <v>1150000</v>
          </cell>
          <cell r="N19">
            <v>1000000</v>
          </cell>
        </row>
        <row r="20">
          <cell r="I20" t="str">
            <v>กล้องจุลทรรศน์สำหรับงานทันตกรรม พร้อมชุดถ่ายทอดภาพ</v>
          </cell>
          <cell r="J20" t="str">
            <v>กล้องจุลทรรศน์สำหรับงานทันตกรรม พร้อมชุดถ่ายทอดภาพ</v>
          </cell>
          <cell r="K20" t="str">
            <v>Dental operating microscope with video  system</v>
          </cell>
          <cell r="L20">
            <v>0</v>
          </cell>
          <cell r="M20">
            <v>2000000</v>
          </cell>
          <cell r="N20">
            <v>2000000</v>
          </cell>
        </row>
        <row r="21">
          <cell r="I21" t="str">
            <v>กล้องจุลทรรศน์สำหรับผ่าตัดจุลศัลยศาสตร์แบบพื้นฐานคมชัดสูง</v>
          </cell>
          <cell r="J21" t="str">
            <v>กล้องจุลทรรศน์สำหรับผ่าตัดจุลศัลยศาสตร์แบบพื้นฐานคมชัดสูง</v>
          </cell>
          <cell r="K21" t="str">
            <v>Basic operating microscope</v>
          </cell>
          <cell r="L21">
            <v>0</v>
          </cell>
          <cell r="M21">
            <v>4640000</v>
          </cell>
          <cell r="N21">
            <v>4600000</v>
          </cell>
        </row>
        <row r="22">
          <cell r="I22" t="str">
            <v>กล้องจุลทรรศน์สำหรับผ่าตัดจุลศัลยศาสตร์แบบพื้นฐานคมชัดสูง พร้อมระบบฉีดสี</v>
          </cell>
          <cell r="J22" t="str">
            <v>กล้องจุลทรรศน์สำหรับผ่าตัดจุลศัลยศาสตร์แบบพื้นฐานคมชัดสูง พร้อมระบบฉีดสี</v>
          </cell>
          <cell r="K22" t="str">
            <v xml:space="preserve">Operating microscope with fluorescene </v>
          </cell>
          <cell r="L22">
            <v>0</v>
          </cell>
          <cell r="M22">
            <v>6600000</v>
          </cell>
          <cell r="N22">
            <v>6500000</v>
          </cell>
        </row>
        <row r="23">
          <cell r="I23" t="str">
            <v>กล้องจุลทรรศน์สำหรับผ่าตัดจุลศัลยศาสตร์แบบขั้นสูงคมชัดสูง พร้อมกล้องผู้ช่วยและระบบบันทึกภาพ</v>
          </cell>
          <cell r="J23" t="str">
            <v>กล้องจุลทรรศน์สำหรับผ่าตัดจุลศัลยศาสตร์แบบขั้นสูงคมชัดสูง พร้อมกล้องผู้ช่วยและระบบบันทึกภาพ</v>
          </cell>
          <cell r="K23" t="str">
            <v>Advanced operating microscope</v>
          </cell>
          <cell r="L23">
            <v>0</v>
          </cell>
          <cell r="M23">
            <v>10000000</v>
          </cell>
          <cell r="N23">
            <v>10000000</v>
          </cell>
        </row>
        <row r="24">
          <cell r="I24" t="str">
            <v>กล้องจุลทรรศน์สำหรับผ่าตัดจุลศัลยศาสตร์แบบขั้นสูงคมชัดสูง พร้อมกล้องผู้ช่วยและระบบบันทึกภาพพร้อมระบบฉีดสี</v>
          </cell>
          <cell r="J24" t="str">
            <v>กล้องจุลทรรศน์สำหรับผ่าตัดจุลศัลยศาสตร์แบบขั้นสูงคมชัดสูง พร้อมกล้องผู้ช่วยและระบบบันทึกภาพพร้อมระบบฉีดสี</v>
          </cell>
          <cell r="K24" t="str">
            <v xml:space="preserve">Advanced operating microscope with fluorescene </v>
          </cell>
          <cell r="L24">
            <v>0</v>
          </cell>
          <cell r="M24">
            <v>12000000</v>
          </cell>
          <cell r="N24">
            <v>12000000</v>
          </cell>
        </row>
        <row r="25">
          <cell r="I25"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J25"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K25">
            <v>0</v>
          </cell>
          <cell r="L25">
            <v>0</v>
          </cell>
          <cell r="M25">
            <v>23000</v>
          </cell>
          <cell r="N25">
            <v>23000</v>
          </cell>
        </row>
        <row r="26">
          <cell r="I26"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J26"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K26">
            <v>0</v>
          </cell>
          <cell r="L26">
            <v>0</v>
          </cell>
          <cell r="M26">
            <v>32000</v>
          </cell>
          <cell r="N26">
            <v>32000</v>
          </cell>
        </row>
        <row r="27">
          <cell r="I27" t="str">
            <v>กล้องโทรทัศน์วงจรปิดชนิดเครือข่าย แบบปรับมุมมอง แบบที่ 1 สำหรับใช้ในงานรักษาความปลอดภัยทั่วไป</v>
          </cell>
          <cell r="J27" t="str">
            <v>กล้องโทรทัศน์วงจรปิดชนิดเครือข่าย แบบปรับมุมมอง แบบที่ 1 สำหรับใช้ในงานรักษาความปลอดภัยทั่วไป</v>
          </cell>
          <cell r="K27">
            <v>0</v>
          </cell>
          <cell r="L27">
            <v>0</v>
          </cell>
          <cell r="M27">
            <v>48000</v>
          </cell>
          <cell r="N27">
            <v>48000</v>
          </cell>
        </row>
        <row r="28">
          <cell r="I28" t="str">
            <v>กล้องโทรทัศน์วงจรปิดชนิดเครือข่าย แบบปรับมุมมอง แบบที่ 2 สำหรับใช้ในงานรักษาความปลอดภัยทั่วไป</v>
          </cell>
          <cell r="J28" t="str">
            <v>กล้องโทรทัศน์วงจรปิดชนิดเครือข่าย แบบปรับมุมมอง แบบที่ 2 สำหรับใช้ในงานรักษาความปลอดภัยทั่วไป</v>
          </cell>
          <cell r="K28">
            <v>0</v>
          </cell>
          <cell r="L28">
            <v>0</v>
          </cell>
          <cell r="M28">
            <v>92000</v>
          </cell>
          <cell r="N28">
            <v>92000</v>
          </cell>
        </row>
        <row r="29">
          <cell r="I29"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J29"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K29">
            <v>0</v>
          </cell>
          <cell r="L29">
            <v>0</v>
          </cell>
          <cell r="M29">
            <v>46000</v>
          </cell>
          <cell r="N29">
            <v>46000</v>
          </cell>
        </row>
        <row r="30">
          <cell r="I30"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J30"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K30">
            <v>0</v>
          </cell>
          <cell r="L30">
            <v>0</v>
          </cell>
          <cell r="M30">
            <v>48000</v>
          </cell>
          <cell r="N30">
            <v>48000</v>
          </cell>
        </row>
        <row r="31">
          <cell r="I31"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J31"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K31">
            <v>0</v>
          </cell>
          <cell r="L31">
            <v>0</v>
          </cell>
          <cell r="M31">
            <v>58000</v>
          </cell>
          <cell r="N31">
            <v>58000</v>
          </cell>
        </row>
        <row r="32">
          <cell r="I32"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J32"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K32">
            <v>0</v>
          </cell>
          <cell r="L32">
            <v>0</v>
          </cell>
          <cell r="M32">
            <v>53000</v>
          </cell>
          <cell r="N32">
            <v>53000</v>
          </cell>
        </row>
        <row r="33">
          <cell r="I33" t="str">
            <v>กล้องโทรทัศน์วงจรปิดชนิดเครือข่าย แบบมุมมองคงที่สำหรับติดตั้งภายในสำนักงาน</v>
          </cell>
          <cell r="J33" t="str">
            <v>กล้องโทรทัศน์วงจรปิดชนิดเครือข่าย แบบมุมมองคงที่สำหรับติดตั้งภายในสำนักงาน</v>
          </cell>
          <cell r="K33">
            <v>0</v>
          </cell>
          <cell r="L33">
            <v>0</v>
          </cell>
          <cell r="M33">
            <v>3000</v>
          </cell>
          <cell r="N33">
            <v>3000</v>
          </cell>
        </row>
        <row r="34">
          <cell r="I34" t="str">
            <v>กล้องโทรทัศน์วงจรปิดชนิดเครือข่าย แบบมุมมองคงที่สำหรับติดตั้งภายนอกสำนักงาน</v>
          </cell>
          <cell r="J34" t="str">
            <v>กล้องโทรทัศน์วงจรปิดชนิดเครือข่าย แบบมุมมองคงที่สำหรับติดตั้งภายนอกสำนักงาน</v>
          </cell>
          <cell r="K34">
            <v>0</v>
          </cell>
          <cell r="L34">
            <v>0</v>
          </cell>
          <cell r="M34">
            <v>5700</v>
          </cell>
          <cell r="N34">
            <v>5700</v>
          </cell>
        </row>
        <row r="35">
          <cell r="I35" t="str">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v>
          </cell>
          <cell r="J35" t="str">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v>
          </cell>
          <cell r="K35">
            <v>0</v>
          </cell>
          <cell r="L35">
            <v>0</v>
          </cell>
          <cell r="M35">
            <v>16000</v>
          </cell>
          <cell r="N35">
            <v>16000</v>
          </cell>
        </row>
        <row r="36">
          <cell r="I36" t="str">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v>
          </cell>
          <cell r="J36" t="str">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v>
          </cell>
          <cell r="K36">
            <v>0</v>
          </cell>
          <cell r="L36">
            <v>0</v>
          </cell>
          <cell r="M36">
            <v>22000</v>
          </cell>
          <cell r="N36">
            <v>22000</v>
          </cell>
        </row>
        <row r="37">
          <cell r="I37" t="str">
            <v>กล้องโทรทัศน์วงจรปิดชนิดเครือข่าย แบบปรับมุมมอง สำหรับใช้ในงานรักษาความปลอดภัยทั่วไปและงานอื่นๆ</v>
          </cell>
          <cell r="J37" t="str">
            <v>กล้องโทรทัศน์วงจรปิดชนิดเครือข่าย แบบปรับมุมมอง สำหรับใช้ในงานรักษาความปลอดภัยทั่วไปและงานอื่นๆ</v>
          </cell>
          <cell r="K37">
            <v>0</v>
          </cell>
          <cell r="L37">
            <v>0</v>
          </cell>
          <cell r="M37">
            <v>61000</v>
          </cell>
          <cell r="N37">
            <v>61000</v>
          </cell>
        </row>
        <row r="38">
          <cell r="I38" t="str">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v>
          </cell>
          <cell r="J38" t="str">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v>
          </cell>
          <cell r="K38">
            <v>0</v>
          </cell>
          <cell r="L38">
            <v>0</v>
          </cell>
          <cell r="M38">
            <v>38000</v>
          </cell>
          <cell r="N38">
            <v>38000</v>
          </cell>
        </row>
        <row r="39">
          <cell r="I39" t="str">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v>
          </cell>
          <cell r="J39" t="str">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v>
          </cell>
          <cell r="K39">
            <v>0</v>
          </cell>
          <cell r="L39">
            <v>0</v>
          </cell>
          <cell r="M39">
            <v>44000</v>
          </cell>
          <cell r="N39">
            <v>44000</v>
          </cell>
        </row>
        <row r="40">
          <cell r="I40" t="str">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v>
          </cell>
          <cell r="J40" t="str">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v>
          </cell>
          <cell r="K40">
            <v>0</v>
          </cell>
          <cell r="L40">
            <v>0</v>
          </cell>
          <cell r="M40">
            <v>55000</v>
          </cell>
          <cell r="N40">
            <v>55000</v>
          </cell>
        </row>
        <row r="41">
          <cell r="I41" t="str">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v>
          </cell>
          <cell r="J41" t="str">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v>
          </cell>
          <cell r="K41">
            <v>0</v>
          </cell>
          <cell r="L41">
            <v>0</v>
          </cell>
          <cell r="M41">
            <v>53000</v>
          </cell>
          <cell r="N41">
            <v>53000</v>
          </cell>
        </row>
        <row r="42">
          <cell r="I42" t="str">
            <v>เครื่องส่องกล้องเสียงแบบไฟเบอร์ออปติค (Laryngoscope)</v>
          </cell>
          <cell r="J42" t="str">
            <v>เครื่องส่องกล่องเสียงแบบไฟเบอร์ออปติค</v>
          </cell>
          <cell r="K42" t="str">
            <v>Laryngoscope</v>
          </cell>
          <cell r="L42">
            <v>0</v>
          </cell>
          <cell r="M42">
            <v>25000</v>
          </cell>
          <cell r="N42">
            <v>25000</v>
          </cell>
        </row>
        <row r="43">
          <cell r="I43" t="str">
            <v>กล้องส่องตรวจกระเพาะอาหารและลำไส้เล็กส่วนต้นแบบพื้นฐาน</v>
          </cell>
          <cell r="J43" t="str">
            <v>กล้องส่องตรวจกระเพาะอาหารและลำไส้เล็กส่วนต้นแบบพื้นฐาน</v>
          </cell>
          <cell r="K43" t="str">
            <v>Standard Gastroscope</v>
          </cell>
          <cell r="L43">
            <v>0</v>
          </cell>
          <cell r="M43">
            <v>500000</v>
          </cell>
          <cell r="N43">
            <v>500000</v>
          </cell>
        </row>
        <row r="44">
          <cell r="I44" t="str">
            <v>กล้องส่องตรวจลำไส้ใหญ่แบบพื้นฐาน</v>
          </cell>
          <cell r="J44" t="str">
            <v>กล้องส่องตรวจลำไส้ใหญ่แบบพื้นฐาน</v>
          </cell>
          <cell r="K44" t="str">
            <v>Standard Colonoscope</v>
          </cell>
          <cell r="L44">
            <v>0</v>
          </cell>
          <cell r="M44">
            <v>600000</v>
          </cell>
          <cell r="N44">
            <v>600000</v>
          </cell>
        </row>
        <row r="45">
          <cell r="I45" t="str">
            <v>กล้องส่องตรวจลำไส้ใหญ่แบบพื้นฐานพร้อมชุดควบคุมสัญญาณภาพ</v>
          </cell>
          <cell r="J45" t="str">
            <v>กล้องส่องตรวจลำไส้ใหญ่แบบพื้นฐานพร้อมชุดควบคุมสัญญาณภาพ</v>
          </cell>
          <cell r="K45" t="str">
            <v>Standard Colonovideoscope with control system</v>
          </cell>
          <cell r="L45">
            <v>0</v>
          </cell>
          <cell r="M45">
            <v>1000000</v>
          </cell>
          <cell r="N45">
            <v>1000000</v>
          </cell>
        </row>
        <row r="46">
          <cell r="I46" t="str">
            <v>กล้องส่องตรวจลำไส้ใหญ่ชนิดวิดีทัศน์แบบคมชัด</v>
          </cell>
          <cell r="J46" t="str">
            <v>กล้องส่องตรวจลำไส้ใหญ่ชนิดวิดีทัศน์แบบคมชัด</v>
          </cell>
          <cell r="K46" t="str">
            <v>Colonovideoscope</v>
          </cell>
          <cell r="L46">
            <v>0</v>
          </cell>
          <cell r="M46">
            <v>1340000</v>
          </cell>
          <cell r="N46">
            <v>1300000</v>
          </cell>
        </row>
        <row r="47">
          <cell r="I47" t="str">
            <v>กล้องส่องตรวจลำไส้ใหญ่ชนิดวิดีทัศน์แบบคมชัดสูง</v>
          </cell>
          <cell r="J47" t="str">
            <v>กล้องส่องตรวจลำไส้ใหญ่ชนิดวิดีทัศน์แบบคมชัดสูง</v>
          </cell>
          <cell r="K47" t="str">
            <v>High Definition  Colonovideoscope</v>
          </cell>
          <cell r="L47">
            <v>0</v>
          </cell>
          <cell r="M47">
            <v>1400000</v>
          </cell>
          <cell r="N47">
            <v>1400000</v>
          </cell>
        </row>
        <row r="48">
          <cell r="I48" t="str">
            <v>กล้องส่องตรวจลำไส้ใหญ่ชนิดวิดีทัศน์แบบคมชัดพร้อมชุดควบคุมสัญญาณภาพ</v>
          </cell>
          <cell r="J48" t="str">
            <v>กล้องส่องตรวจลำไส้ใหญ่ชนิดวิดีทัศน์แบบคมชัดพร้อมชุดควบคุมสัญญาณภาพ</v>
          </cell>
          <cell r="K48" t="str">
            <v>Colonovideoscope with control system</v>
          </cell>
          <cell r="L48">
            <v>0</v>
          </cell>
          <cell r="M48">
            <v>2060000</v>
          </cell>
          <cell r="N48">
            <v>2000000</v>
          </cell>
        </row>
        <row r="49">
          <cell r="I49" t="str">
            <v>กล้องส่องตรวจลำไส้ใหญ่ชนิดวิดีทัศน์แบบคมชัดสูงพร้อมชุดควบคุมสัญญาณภาพ</v>
          </cell>
          <cell r="J49" t="str">
            <v>กล้องส่องตรวจลำไส้ใหญ่ชนิดวิดีทัศน์แบบคมชัดสูงพร้อมชุดควบคุมสัญญาณภาพ</v>
          </cell>
          <cell r="K49" t="str">
            <v>High Definition Colonovideoscope with control system</v>
          </cell>
          <cell r="L49">
            <v>0</v>
          </cell>
          <cell r="M49">
            <v>3800000</v>
          </cell>
          <cell r="N49">
            <v>3800000</v>
          </cell>
        </row>
        <row r="50">
          <cell r="I50" t="str">
            <v>กล้องส่องตรวจกระเพาะอาหารและลำไส้เล็กส่วนต้นแบบพื้นฐาน พร้อมชุดควบคุมสัญญาณภาพ</v>
          </cell>
          <cell r="J50" t="str">
            <v>กล้องส่องตรวจกระเพาะอาหารและลำไส้เล็กส่วนต้นแบบพื้นฐาน พร้อมชุดควบคุมสัญญาณภาพ</v>
          </cell>
          <cell r="K50" t="str">
            <v>Standard Gastrovideoscop with control  system</v>
          </cell>
          <cell r="L50">
            <v>0</v>
          </cell>
          <cell r="M50">
            <v>1000000</v>
          </cell>
          <cell r="N50">
            <v>1000000</v>
          </cell>
        </row>
        <row r="51">
          <cell r="I51" t="str">
            <v>กล้องส่องตรวจกระเพาะอาหารและลำไส้เล็กส่วนต้นชนิดวิดีทัศน์แบบคมชัด</v>
          </cell>
          <cell r="J51" t="str">
            <v>กล้องส่องตรวจกระเพาะอาหารและลำไส้เล็กส่วนต้นชนิดวิดีทัศน์แบบคมชัด</v>
          </cell>
          <cell r="K51" t="str">
            <v>Gastrovideoscope</v>
          </cell>
          <cell r="L51">
            <v>0</v>
          </cell>
          <cell r="M51">
            <v>1280000</v>
          </cell>
          <cell r="N51">
            <v>1200000</v>
          </cell>
        </row>
        <row r="52">
          <cell r="I52" t="str">
            <v>กล้องส่องตรวจกระเพาะอาหารและลำไส้เล็กส่วนต้นชนิดวิดีทัศน์แบบคมชัดสูง</v>
          </cell>
          <cell r="J52" t="str">
            <v>กล้องส่องตรวจกระเพาะอาหารและลำไส้เล็กส่วนต้นชนิดวิดีทัศน์แบบคมชัดสูง</v>
          </cell>
          <cell r="K52" t="str">
            <v xml:space="preserve">High Definition Gastrovideoscope </v>
          </cell>
          <cell r="L52">
            <v>0</v>
          </cell>
          <cell r="M52">
            <v>1500000</v>
          </cell>
          <cell r="N52">
            <v>1500000</v>
          </cell>
        </row>
        <row r="53">
          <cell r="I53" t="str">
            <v>กล้องส่องตรวจกระเพาะอาหารและลำไส้เล็กส่วนต้นชนิดวิดีทัศน์แบบคมชัด พร้อมชุดควบคุมสัญญาณภาพ</v>
          </cell>
          <cell r="J53" t="str">
            <v>กล้องส่องตรวจกระเพาะอาหารและลำไส้เล็กส่วนต้นชนิดวิดีทัศน์แบบคมชัด พร้อมชุดควบคุมสัญญาณภาพ</v>
          </cell>
          <cell r="K53" t="str">
            <v>Gastrovideoscope with  control system</v>
          </cell>
          <cell r="L53">
            <v>0</v>
          </cell>
          <cell r="M53">
            <v>2060000</v>
          </cell>
          <cell r="N53">
            <v>2000000</v>
          </cell>
        </row>
        <row r="54">
          <cell r="I54" t="str">
            <v>กล้องส่องตรวจกระเพาะอาหารและลำไส้เล็กส่วนต้นชนิดวิดีทัศน์แบบคมชัดสูงพร้อมชุดควบคุมสัญญาณภาพ</v>
          </cell>
          <cell r="J54" t="str">
            <v>กล้องส่องตรวจกระเพาะอาหารและลำไส้เล็กส่วนต้นชนิดวิดีทัศน์แบบคมชัดสูง พร้อมชุดควบคุมสัญญาณภาพ</v>
          </cell>
          <cell r="K54" t="str">
            <v>High Definition Gastrovideoscope with control system</v>
          </cell>
          <cell r="L54">
            <v>0</v>
          </cell>
          <cell r="M54">
            <v>3700000</v>
          </cell>
          <cell r="N54">
            <v>3700000</v>
          </cell>
        </row>
        <row r="55">
          <cell r="I55" t="str">
            <v>กล้องส่องตรวจท่อทางเดินน้ำดีและตับอ่อนชนิดวิดีทัศน์แบบคมชัด</v>
          </cell>
          <cell r="J55" t="str">
            <v>กล้องส่องตรวจท่อทางเดินน้ำดีและตับอ่อนชนิดวิดีทัศน์แบบคมชัด</v>
          </cell>
          <cell r="K55" t="str">
            <v>Duodenovideoscope</v>
          </cell>
          <cell r="L55">
            <v>0</v>
          </cell>
          <cell r="M55">
            <v>1070000</v>
          </cell>
          <cell r="N55">
            <v>1000000</v>
          </cell>
        </row>
        <row r="56">
          <cell r="I56" t="str">
            <v>กล้องส่องตรวจท่อทางเดินน้ำดีและตับอ่อนชนิดวิดีทัศน์แบบคมชัดสูง</v>
          </cell>
          <cell r="J56" t="str">
            <v>กล้องส่องตรวจท่อทางเดินน้ำดีและตับอ่อนชนิดวิดีทัศน์แบบคมชัดสูง</v>
          </cell>
          <cell r="K56" t="str">
            <v>High Definition Duodenovideoscope</v>
          </cell>
          <cell r="L56">
            <v>0</v>
          </cell>
          <cell r="M56">
            <v>1450000</v>
          </cell>
          <cell r="N56">
            <v>1400000</v>
          </cell>
        </row>
        <row r="57">
          <cell r="I57" t="str">
            <v>กล้องส่องตรวจท่อทางเดินน้ำดีและตับอ่อนชนิดวิดีทัศน์แบบคมชัดพร้อมชุดควบคุมสัญญาณภาพ</v>
          </cell>
          <cell r="J57" t="str">
            <v>กล้องส่องตรวจท่อทางเดินน้ำดีและตับอ่อนชนิดวิดีทัศน์แบบคมชัดพร้อมชุดควบคุมสัญญาณภาพ</v>
          </cell>
          <cell r="K57" t="str">
            <v>Duodenovideoscope with control system</v>
          </cell>
          <cell r="L57">
            <v>0</v>
          </cell>
          <cell r="M57">
            <v>2400000</v>
          </cell>
          <cell r="N57">
            <v>2400000</v>
          </cell>
        </row>
        <row r="58">
          <cell r="I58" t="str">
            <v>กล้องส่องตรวจท่อทางเดินน้ำดีและตับอ่อนชนิดวิดีทัศน์แบบคมชัดสูงพร้อมชุดควบคุมสัญญาณภาพ</v>
          </cell>
          <cell r="J58" t="str">
            <v>กล้องส่องตรวจท่อทางเดินน้ำดีและตับอ่อนชนิดวิดีทัศน์แบบคมชัดสูงพร้อมชุดควบคุมสัญญาณภาพ</v>
          </cell>
          <cell r="K58" t="str">
            <v>High Definition Duodenovideoscope with control system</v>
          </cell>
          <cell r="L58">
            <v>0</v>
          </cell>
          <cell r="M58">
            <v>3800000</v>
          </cell>
          <cell r="N58">
            <v>3800000</v>
          </cell>
        </row>
        <row r="59">
          <cell r="I59" t="str">
            <v>กล้องส่องตรวจทางเดินน้ำดีชนิดวิดิทัศน์พร้อมชุดควบคุมสัญญาณภาพ</v>
          </cell>
          <cell r="J59" t="str">
            <v>กล้องส่องตรวจทางเดินน้ำดีและตับอ่อน ชนิดวิดิทัศน์พร้อมชุดควบคุมสัญญาณภาพ</v>
          </cell>
          <cell r="K59" t="str">
            <v>Choledochovideoscope with control system</v>
          </cell>
          <cell r="L59">
            <v>0</v>
          </cell>
          <cell r="M59">
            <v>3500000</v>
          </cell>
          <cell r="N59">
            <v>3500000</v>
          </cell>
        </row>
        <row r="60">
          <cell r="I60" t="str">
            <v>กล้องส่องตรวจระบบทางเดินอาหาร ทางเดินน้ำดีและตับอ่อนด้วยคลื่นเสียงความถี่สูง พร้อมชุดควบคุมสัญญาณภาพ (EUS)</v>
          </cell>
          <cell r="J60" t="str">
            <v>กล้องส่องตรวจระบบทางเดินอาหาร ทางเดินน้ำดีและตับอ่อนด้วยคลื่นเสียงความถี่สูง พร้อมชุดควบคุมสัญญาณภาพ</v>
          </cell>
          <cell r="K60" t="str">
            <v>Ultrasound Gastrovideoscopes with control system</v>
          </cell>
          <cell r="L60" t="str">
            <v>EUS</v>
          </cell>
          <cell r="M60">
            <v>12000000</v>
          </cell>
          <cell r="N60">
            <v>12000000</v>
          </cell>
        </row>
        <row r="61">
          <cell r="I61" t="str">
            <v>กล้องส่องตรวจเนื้อเยื่อปากมดลูก</v>
          </cell>
          <cell r="J61" t="str">
            <v>กล้องส่องตรวจเนื้อเยื่อปากมดลูก</v>
          </cell>
          <cell r="K61" t="str">
            <v>colposcopy</v>
          </cell>
          <cell r="L61">
            <v>0</v>
          </cell>
          <cell r="M61">
            <v>730000</v>
          </cell>
          <cell r="N61">
            <v>700000</v>
          </cell>
        </row>
        <row r="62">
          <cell r="I62">
            <v>0</v>
          </cell>
          <cell r="J62" t="str">
            <v>กล้องส่องตรวจเนื้อเยื่อปากมดลูกชนิดวิดีทัศน์ความคมชัดสูง</v>
          </cell>
          <cell r="K62" t="str">
            <v>colposcopy with video processor</v>
          </cell>
          <cell r="L62">
            <v>0</v>
          </cell>
          <cell r="M62">
            <v>0</v>
          </cell>
          <cell r="N62">
            <v>3000000</v>
          </cell>
        </row>
        <row r="63">
          <cell r="I63" t="str">
            <v>กล้องส่องตรวจโพรงมดลูกพร้อมชุดถ่ายทอดสัญญาณชนิดไฟเบอร์ออฟติค</v>
          </cell>
          <cell r="J63" t="str">
            <v>กล้องส่องตรวจโพรงมดลูกพร้อมชุดถ่ายทอดสัญญาณชนิดไฟเบอร์ออฟติค</v>
          </cell>
          <cell r="K63" t="str">
            <v>hysteroscopy</v>
          </cell>
          <cell r="L63">
            <v>0</v>
          </cell>
          <cell r="M63">
            <v>2000000</v>
          </cell>
          <cell r="N63">
            <v>2000000</v>
          </cell>
        </row>
        <row r="64">
          <cell r="I64" t="str">
            <v>กล้องส่องตรวจระบบทางเดินหายใจ ชนิด fiberoptic</v>
          </cell>
          <cell r="J64" t="str">
            <v>กล้องส่องตรวจระบบทางเดินหายใจชนิดไฟเบอร์ออฟติค</v>
          </cell>
          <cell r="K64" t="str">
            <v xml:space="preserve">Rigid fiberoptic  Bronchoscopy </v>
          </cell>
          <cell r="L64">
            <v>0</v>
          </cell>
          <cell r="M64">
            <v>1250000</v>
          </cell>
          <cell r="N64">
            <v>1200000</v>
          </cell>
        </row>
        <row r="65">
          <cell r="I65" t="str">
            <v>ชุดกล้องส่องตรวจระบบทางเดินหายใจพร้อมชุดประมวลสัญญาณภาพระบบวิดีทัศน์</v>
          </cell>
          <cell r="J65" t="str">
            <v>ชุดกล้องส่องตรวจระบบทางเดินหายใจพร้อมชุดประมวลสัญญาณภาพระบบวิดีทัศน์</v>
          </cell>
          <cell r="K65" t="str">
            <v>Video fiberoptic  Bronchoscopy with video processor</v>
          </cell>
          <cell r="L65">
            <v>0</v>
          </cell>
          <cell r="M65">
            <v>3000000</v>
          </cell>
          <cell r="N65">
            <v>3000000</v>
          </cell>
        </row>
        <row r="66">
          <cell r="I66" t="str">
            <v>กล้องส่องตรวจระบบทางเดินหายใจ ด้วยคลื่นเสียงความถี่สูง (EBUS)</v>
          </cell>
          <cell r="J66" t="str">
            <v>กล้องส่องตรวจระบบทางเดินหายใจ ด้วยคลื่นเสียงความถี่สูง</v>
          </cell>
          <cell r="K66" t="str">
            <v>Endobronchial Ultrasound</v>
          </cell>
          <cell r="L66" t="str">
            <v>EBUS</v>
          </cell>
          <cell r="M66">
            <v>7000000</v>
          </cell>
          <cell r="N66">
            <v>7000000</v>
          </cell>
        </row>
        <row r="67">
          <cell r="I67" t="str">
            <v>กล้องส่องตรวจท่อไต</v>
          </cell>
          <cell r="J67" t="str">
            <v>กล้องส่องตรวจท่อไต</v>
          </cell>
          <cell r="K67" t="str">
            <v xml:space="preserve">Semi-Rigid Ureterorenoscope </v>
          </cell>
          <cell r="L67">
            <v>0</v>
          </cell>
          <cell r="M67">
            <v>400000</v>
          </cell>
          <cell r="N67">
            <v>400000</v>
          </cell>
        </row>
        <row r="68">
          <cell r="I68" t="str">
            <v>กล้องส่องตรวจท่อไตและไตแบบโค้งงอ</v>
          </cell>
          <cell r="J68" t="str">
            <v>กล้องส่องตรวจท่อไตและไตแบบโค้งงอ</v>
          </cell>
          <cell r="K68" t="str">
            <v xml:space="preserve">Flexible Ureterorenoscope </v>
          </cell>
          <cell r="L68">
            <v>0</v>
          </cell>
          <cell r="M68">
            <v>660000</v>
          </cell>
          <cell r="N68">
            <v>650000</v>
          </cell>
        </row>
        <row r="69">
          <cell r="I69" t="str">
            <v>กล้องส่องตรวจท่อไตและไตแบบโค้งงอชนิดวีดิทัศน์</v>
          </cell>
          <cell r="J69" t="str">
            <v>กล้องส่องตรวจท่อไตและไตแบบโค้งงอชนิดวีดิทัศน์</v>
          </cell>
          <cell r="K69" t="str">
            <v>Flexible Ureterorenovideoscop</v>
          </cell>
          <cell r="L69">
            <v>0</v>
          </cell>
          <cell r="M69">
            <v>1240000</v>
          </cell>
          <cell r="N69">
            <v>1200000</v>
          </cell>
        </row>
        <row r="70">
          <cell r="I70" t="str">
            <v>กล้องส่องตรวจท่อไตและไตชนิดโค้งงอได้ พร้อมชุดถ่ายทอดสัญญาณความละเอียดสูง</v>
          </cell>
          <cell r="J70" t="str">
            <v>กล้องส่องตรวจท่อไตและไตชนิดโค้งงอได้ พร้อมชุดถ่ายทอดสัญญาณความละเอียดสูง</v>
          </cell>
          <cell r="K70" t="str">
            <v>Flexible Ureterorenoscope with HD Camera system</v>
          </cell>
          <cell r="L70">
            <v>0</v>
          </cell>
          <cell r="M70">
            <v>2000000</v>
          </cell>
          <cell r="N70">
            <v>2000000</v>
          </cell>
        </row>
        <row r="71">
          <cell r="I71" t="str">
            <v>ชุดกล้องส่องตรวจท่อทางเดินปัสสาวะและกระเพาะปัสสาวะ</v>
          </cell>
          <cell r="J71" t="str">
            <v>กล้องส่องตรวจท่อทางเดินปัสสาวะและกระเพาะปัสสาวะ</v>
          </cell>
          <cell r="K71" t="str">
            <v xml:space="preserve">Cysto-Urethroscope  </v>
          </cell>
          <cell r="L71">
            <v>0</v>
          </cell>
          <cell r="M71">
            <v>280000</v>
          </cell>
          <cell r="N71">
            <v>280000</v>
          </cell>
        </row>
        <row r="72">
          <cell r="I72" t="str">
            <v>กล้องส่องตรวจท่อทางเดินปัสสาวะและกระเพาะปัสสาวะแบบโค้งงอ</v>
          </cell>
          <cell r="J72" t="str">
            <v>กล้องส่องตรวจท่อทางเดินปัสสาวะและกระเพาะปัสสาวะแบบโค้งงอ</v>
          </cell>
          <cell r="K72" t="str">
            <v>Flexible Cystoscope</v>
          </cell>
          <cell r="L72">
            <v>0</v>
          </cell>
          <cell r="M72">
            <v>600000</v>
          </cell>
          <cell r="N72">
            <v>600000</v>
          </cell>
        </row>
        <row r="73">
          <cell r="I73" t="str">
            <v>กล้องส่องตรวจท่อทางเดินปัสสาวะและกระเพาะปัสสาวะแบบโค้งงอชนิดวีดิทัศน์</v>
          </cell>
          <cell r="J73" t="str">
            <v>กล้องส่องตรวจท่อทางเดินปัสสาวะและกระเพาะปัสสาวะแบบโค้งงอชนิดวีดิทัศน์</v>
          </cell>
          <cell r="K73" t="str">
            <v>Flexible Cysto-Videoscope</v>
          </cell>
          <cell r="L73">
            <v>0</v>
          </cell>
          <cell r="M73">
            <v>1200000</v>
          </cell>
          <cell r="N73">
            <v>1200000</v>
          </cell>
        </row>
        <row r="74">
          <cell r="I74" t="str">
            <v>กล้องส่องตรวจท่อทางเดินปัสสาวะและกระเพาะปัสสาวะชนิดโค้งงอได้ พร้อมชุดถ่ายทอดสัญญาณความละเอียดสูง</v>
          </cell>
          <cell r="J74" t="str">
            <v>กล้องส่องตรวจท่อทางเดินปัสสาวะและกระเพาะปัสสาวะชนิดโค้งงอได้ พร้อมชุดถ่ายทอดสัญญาณความละเอียดสูง</v>
          </cell>
          <cell r="K74" t="str">
            <v>Flexible Cysto -Urethroscope with HD Camera system</v>
          </cell>
          <cell r="L74">
            <v>0</v>
          </cell>
          <cell r="M74">
            <v>2500000</v>
          </cell>
          <cell r="N74">
            <v>2500000</v>
          </cell>
        </row>
        <row r="75">
          <cell r="I75" t="str">
            <v>กล้องส่องตรวจและรักษาในไต</v>
          </cell>
          <cell r="J75" t="str">
            <v>กล้องส่องตรวจและรักษาในไต</v>
          </cell>
          <cell r="K75" t="str">
            <v xml:space="preserve">Percutaneous Nephroscope </v>
          </cell>
          <cell r="L75">
            <v>0</v>
          </cell>
          <cell r="M75">
            <v>380000</v>
          </cell>
          <cell r="N75">
            <v>380000</v>
          </cell>
        </row>
        <row r="76">
          <cell r="I76" t="str">
            <v>ชุดกล้องส่องตรวจและผ่าตัดต่อมลูกหมาก</v>
          </cell>
          <cell r="J76" t="str">
            <v>กล้องส่องตรวจและผ่าตัดต่อมลูกหมาก</v>
          </cell>
          <cell r="K76" t="str">
            <v xml:space="preserve">TURP </v>
          </cell>
          <cell r="L76" t="str">
            <v xml:space="preserve">TURP </v>
          </cell>
          <cell r="M76">
            <v>400000</v>
          </cell>
          <cell r="N76">
            <v>400000</v>
          </cell>
        </row>
        <row r="77">
          <cell r="I77" t="str">
            <v>กล้องส่องตรวจและผ่าตัดในช่องท้องชนิดวีดีทัศน์แบบคมชัดสูง ภาพ 2 มิติ</v>
          </cell>
          <cell r="J77" t="str">
            <v>กล้องส่องตรวจและผ่าตัดภายในช่องท้องชนิดวีดีทัศน์แบบคมชัดสูง ชนิดภาพ 2 มิติ</v>
          </cell>
          <cell r="K77" t="str">
            <v>High Definition Laparoscopic 2D with control system</v>
          </cell>
          <cell r="L77">
            <v>0</v>
          </cell>
          <cell r="M77">
            <v>2500000</v>
          </cell>
          <cell r="N77">
            <v>2500000</v>
          </cell>
        </row>
        <row r="78">
          <cell r="I78" t="str">
            <v>กล้องส่องตรวจและผ่าตัดภายในช่องท้องและลำไส้ใหญ่พร้อมระบบวิดีทัศน์ ชนิดภาพ 3 มิติ</v>
          </cell>
          <cell r="J78" t="str">
            <v>กล้องส่องตรวจและผ่าตัดภายในช่องท้องและลำไส้ใหญ่พร้อมระบบวิดีทัศน์ ชนิดภาพ 3 มิติ</v>
          </cell>
          <cell r="K78" t="str">
            <v>Rigid Laparoscopic 3D with control system</v>
          </cell>
          <cell r="L78">
            <v>0</v>
          </cell>
          <cell r="M78">
            <v>5500000</v>
          </cell>
          <cell r="N78">
            <v>5000000</v>
          </cell>
        </row>
        <row r="79">
          <cell r="I79" t="str">
            <v>กล้องส่องตรวจและผ่าตัดภายในช่องท้องและลำไส้ใหญ่ชนิดวิดีทัศน์ ภาพ 3 มิติ ชนิดกล้องปรับได้</v>
          </cell>
          <cell r="J79" t="str">
            <v>กล้องส่องตรวจและผ่าตัดภายในช่องท้องและลำไส้ใหญ่ชนิดวิดีทัศน์ ชนิดภาพ 3 มิติ กล้องปรับได้</v>
          </cell>
          <cell r="K79" t="str">
            <v>Flexible Laparoscopic 3D with control system</v>
          </cell>
          <cell r="L79">
            <v>0</v>
          </cell>
          <cell r="M79">
            <v>6000000</v>
          </cell>
          <cell r="N79">
            <v>6000000</v>
          </cell>
        </row>
        <row r="80">
          <cell r="I80" t="str">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v>
          </cell>
          <cell r="J80" t="str">
            <v>เครื่องส่องตรวจทางเดินหายใจระบบวีดิทัศน์ ขนาดเล็ก</v>
          </cell>
          <cell r="K80" t="str">
            <v>Videolaryngoscope : Portable</v>
          </cell>
          <cell r="L80">
            <v>0</v>
          </cell>
          <cell r="M80">
            <v>100000</v>
          </cell>
          <cell r="N80">
            <v>100000</v>
          </cell>
        </row>
        <row r="81">
          <cell r="I81"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v>
          </cell>
          <cell r="J81" t="str">
            <v>เครื่องส่องตรวจทางเดินหายใจระบบวีดิทัศน์ ขนาดกลาง</v>
          </cell>
          <cell r="K81" t="str">
            <v>Videolaryngoscope : Standard</v>
          </cell>
          <cell r="L81">
            <v>0</v>
          </cell>
          <cell r="M81">
            <v>550000</v>
          </cell>
          <cell r="N81">
            <v>500000</v>
          </cell>
        </row>
        <row r="82">
          <cell r="I82"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v>
          </cell>
          <cell r="J82" t="str">
            <v>เครื่องส่องตรวจทางเดินหายใจระบบวีดิทัศน์ ขนาดใหญ่</v>
          </cell>
          <cell r="K82" t="str">
            <v>Videolaryngoscope : Special / Complete</v>
          </cell>
          <cell r="L82">
            <v>0</v>
          </cell>
          <cell r="M82">
            <v>750000</v>
          </cell>
          <cell r="N82">
            <v>700000</v>
          </cell>
        </row>
        <row r="83">
          <cell r="I83"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J83" t="str">
            <v>กล้องส่องตรวจทางเดินหายใจแบบวีดิทัศน์ ชนิดโค้งงอได้</v>
          </cell>
          <cell r="K83" t="str">
            <v xml:space="preserve"> Flexible intubating videoscope</v>
          </cell>
          <cell r="L83">
            <v>0</v>
          </cell>
          <cell r="M83">
            <v>1000000</v>
          </cell>
          <cell r="N83">
            <v>1000000</v>
          </cell>
        </row>
        <row r="84">
          <cell r="I84"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J84" t="str">
            <v>กล้องส่องตรวจทางเดินหายใจแบบวีดิทัศน์ ชนิดโค้งงอได้ แบบไฟเบอร์ออฟติค พร้อมอุปกรณ์แสดงผลที่จอภาพ</v>
          </cell>
          <cell r="K84" t="str">
            <v xml:space="preserve"> Flexible  fiberoptic  intubating bronchooscope</v>
          </cell>
          <cell r="L84">
            <v>0</v>
          </cell>
          <cell r="M84">
            <v>1500000</v>
          </cell>
          <cell r="N84">
            <v>1500000</v>
          </cell>
        </row>
        <row r="85">
          <cell r="I85">
            <v>0</v>
          </cell>
          <cell r="J85" t="str">
            <v xml:space="preserve">กล้องส่องตรวจทางเดินหายใจ ชนิดแท่ง Stylet </v>
          </cell>
          <cell r="K85" t="str">
            <v>Videolaryngoscope with Monitor</v>
          </cell>
          <cell r="L85">
            <v>0</v>
          </cell>
          <cell r="M85">
            <v>0</v>
          </cell>
          <cell r="N85">
            <v>350000</v>
          </cell>
        </row>
        <row r="86">
          <cell r="I86" t="str">
            <v>เครื่องพ่นยา แบบใช้แรงดันของเหลว ชนิดตั้งพื้น ขนาด 2.5 แรงม้า</v>
          </cell>
          <cell r="J86" t="str">
            <v>เครื่องพ่นยา แบบใช้แรงดันของเหลว ชนิดตั้งพื้น ขนาด 2.5 แรงม้า</v>
          </cell>
          <cell r="K86">
            <v>0</v>
          </cell>
          <cell r="L86">
            <v>0</v>
          </cell>
          <cell r="M86">
            <v>9000</v>
          </cell>
          <cell r="N86">
            <v>9000</v>
          </cell>
        </row>
        <row r="87">
          <cell r="I87" t="str">
            <v>เครื่องพ่นยา แบบใช้แรงดันของเหลว ชนิดตั้งพื้น ขนาด 3.5 แรงม้า</v>
          </cell>
          <cell r="J87" t="str">
            <v>เครื่องพ่นยา แบบใช้แรงดันของเหลว ชนิดตั้งพื้น ขนาด 3.5 แรงม้า</v>
          </cell>
          <cell r="K87">
            <v>0</v>
          </cell>
          <cell r="L87">
            <v>0</v>
          </cell>
          <cell r="M87">
            <v>11500</v>
          </cell>
          <cell r="N87">
            <v>11500</v>
          </cell>
        </row>
        <row r="88">
          <cell r="I88" t="str">
            <v>เครื่องพ่นยา แบบใช้แรงลม ชนิดสะพายหลัง ขนาด 3.5 แรงม้า</v>
          </cell>
          <cell r="J88" t="str">
            <v>เครื่องพ่นยา แบบใช้แรงลม ชนิดสะพายหลัง ขนาด 3.5 แรงม้า</v>
          </cell>
          <cell r="K88">
            <v>0</v>
          </cell>
          <cell r="L88">
            <v>0</v>
          </cell>
          <cell r="M88">
            <v>24500</v>
          </cell>
          <cell r="N88">
            <v>24500</v>
          </cell>
        </row>
        <row r="89">
          <cell r="I89" t="str">
            <v>เครื่องพ่นหมอกควัน</v>
          </cell>
          <cell r="J89" t="str">
            <v>เครื่องพ่นหมอกควัน</v>
          </cell>
          <cell r="K89">
            <v>0</v>
          </cell>
          <cell r="L89">
            <v>0</v>
          </cell>
          <cell r="M89">
            <v>59000</v>
          </cell>
          <cell r="N89">
            <v>59000</v>
          </cell>
        </row>
        <row r="90">
          <cell r="I90" t="str">
            <v>เครื่องชั่ง แบบมีตุ้มถ่วง ขนาด 1,000 กิโลกรัม</v>
          </cell>
          <cell r="J90" t="str">
            <v>เครื่องชั่ง แบบมีตุ้มถ่วง ขนาด 1,000 กิโลกรัม</v>
          </cell>
          <cell r="K90">
            <v>0</v>
          </cell>
          <cell r="L90">
            <v>0</v>
          </cell>
          <cell r="M90">
            <v>19800</v>
          </cell>
          <cell r="N90">
            <v>19800</v>
          </cell>
        </row>
        <row r="91">
          <cell r="I91" t="str">
            <v>เครื่องชั่ง แบบมีตุ้มถ่วง ขนาด 2,000 กิโลกรัม</v>
          </cell>
          <cell r="J91" t="str">
            <v>เครื่องชั่ง แบบมีตุ้มถ่วง ขนาด 2,000 กิโลกรัม</v>
          </cell>
          <cell r="K91">
            <v>0</v>
          </cell>
          <cell r="L91">
            <v>0</v>
          </cell>
          <cell r="M91">
            <v>34000</v>
          </cell>
          <cell r="N91">
            <v>34000</v>
          </cell>
        </row>
        <row r="92">
          <cell r="I92" t="str">
            <v>เครื่องชั่ง แบบดิจิตอล ขนาด 300 กิโลกรัม</v>
          </cell>
          <cell r="J92" t="str">
            <v>เครื่องชั่ง แบบดิจิตอล ขนาด 300 กิโลกรัม</v>
          </cell>
          <cell r="K92">
            <v>0</v>
          </cell>
          <cell r="L92">
            <v>0</v>
          </cell>
          <cell r="M92">
            <v>10100</v>
          </cell>
          <cell r="N92">
            <v>10100</v>
          </cell>
        </row>
        <row r="93">
          <cell r="I93" t="str">
            <v>เครื่องชั่ง แบบดิจิตอล ขนาด 500 กิโลกรัม</v>
          </cell>
          <cell r="J93" t="str">
            <v>เครื่องชั่ง แบบดิจิตอล ขนาด 500 กิโลกรัม</v>
          </cell>
          <cell r="K93">
            <v>0</v>
          </cell>
          <cell r="L93">
            <v>0</v>
          </cell>
          <cell r="M93">
            <v>13200</v>
          </cell>
          <cell r="N93">
            <v>13200</v>
          </cell>
        </row>
        <row r="94">
          <cell r="I94" t="str">
            <v>เครื่องชั่ง แบบดิจิตอล ขนาด 1,000 กิโลกรัม</v>
          </cell>
          <cell r="J94" t="str">
            <v>เครื่องชั่ง แบบดิจิตอล ขนาด 1,000 กิโลกรัม</v>
          </cell>
          <cell r="K94">
            <v>0</v>
          </cell>
          <cell r="L94">
            <v>0</v>
          </cell>
          <cell r="M94">
            <v>17100</v>
          </cell>
          <cell r="N94">
            <v>17100</v>
          </cell>
        </row>
        <row r="95">
          <cell r="I95" t="str">
            <v>เครื่องชั่ง แบบดิจิตอล ขนาด 2,000 กิโลกรัม</v>
          </cell>
          <cell r="J95" t="str">
            <v>เครื่องชั่ง แบบดิจิตอล ขนาด 2,000 กิโลกรัม</v>
          </cell>
          <cell r="K95">
            <v>0</v>
          </cell>
          <cell r="L95">
            <v>0</v>
          </cell>
          <cell r="M95">
            <v>28000</v>
          </cell>
          <cell r="N95">
            <v>28000</v>
          </cell>
        </row>
        <row r="96">
          <cell r="I96" t="str">
            <v>เครื่องสูบน้ำแบบหอยโข่ง เครื่องยนต์เบนซินสูบน้ำได้ 450 ลิตรต่อนาที</v>
          </cell>
          <cell r="J96" t="str">
            <v>เครื่องสูบน้ำแบบหอยโข่ง เครื่องยนต์เบนซินสูบน้ำได้ 450 ลิตรต่อนาที</v>
          </cell>
          <cell r="K96">
            <v>0</v>
          </cell>
          <cell r="L96">
            <v>0</v>
          </cell>
          <cell r="M96">
            <v>7000</v>
          </cell>
          <cell r="N96">
            <v>7000</v>
          </cell>
        </row>
        <row r="97">
          <cell r="I97" t="str">
            <v>เครื่องสูบน้ำแบบหอยโข่ง เครื่องยนต์เบนซินสูบน้ำได้ 1,000 ลิตรต่อนาที ขนาด 5 แรงม้า</v>
          </cell>
          <cell r="J97" t="str">
            <v>เครื่องสูบน้ำแบบหอยโข่ง เครื่องยนต์เบนซินสูบน้ำได้ 1,000 ลิตรต่อนาที ขนาด 5 แรงม้า</v>
          </cell>
          <cell r="K97">
            <v>0</v>
          </cell>
          <cell r="L97">
            <v>0</v>
          </cell>
          <cell r="M97">
            <v>8200</v>
          </cell>
          <cell r="N97">
            <v>8200</v>
          </cell>
        </row>
        <row r="98">
          <cell r="I98" t="str">
            <v>เครื่องสูบน้ำแบบหอยโข่ง เครื่องยนต์เบนซินสูบน้ำได้ 1,000 ลิตรต่อนาที ขนาด 7 แรงม้า</v>
          </cell>
          <cell r="J98" t="str">
            <v>เครื่องสูบน้ำแบบหอยโข่ง เครื่องยนต์เบนซินสูบน้ำได้ 1,000 ลิตรต่อนาที ขนาด 7 แรงม้า</v>
          </cell>
          <cell r="K98">
            <v>0</v>
          </cell>
          <cell r="L98">
            <v>0</v>
          </cell>
          <cell r="M98">
            <v>13500</v>
          </cell>
          <cell r="N98">
            <v>13500</v>
          </cell>
        </row>
        <row r="99">
          <cell r="I99" t="str">
            <v>เครื่องสูบน้ำแบบหอยโข่ง เครื่องยนต์ดีเซลสูบน้ำได้ 1,750 ลิตรต่อนาที</v>
          </cell>
          <cell r="J99" t="str">
            <v>เครื่องสูบน้ำแบบหอยโข่ง เครื่องยนต์ดีเซลสูบน้ำได้ 1,750 ลิตรต่อนาที</v>
          </cell>
          <cell r="K99">
            <v>0</v>
          </cell>
          <cell r="L99">
            <v>0</v>
          </cell>
          <cell r="M99">
            <v>63400</v>
          </cell>
          <cell r="N99">
            <v>63400</v>
          </cell>
        </row>
        <row r="100">
          <cell r="I100" t="str">
            <v>เครื่องสูบน้ำแบบหอยโข่ง เครื่องยนต์ดีเซลสูบน้ำได้ 3,800 ลิตรต่อนาที</v>
          </cell>
          <cell r="J100" t="str">
            <v>เครื่องสูบน้ำแบบหอยโข่ง เครื่องยนต์ดีเซลสูบน้ำได้ 3,800 ลิตรต่อนาที</v>
          </cell>
          <cell r="K100">
            <v>0</v>
          </cell>
          <cell r="L100">
            <v>0</v>
          </cell>
          <cell r="M100">
            <v>105900</v>
          </cell>
          <cell r="N100">
            <v>105900</v>
          </cell>
        </row>
        <row r="101">
          <cell r="I101" t="str">
            <v>เครื่องสูบน้ำแบบหอยโข่ง มอเตอร์ไฟฟ้าสูบน้ำได้ 450 ลิตรต่อนาที</v>
          </cell>
          <cell r="J101" t="str">
            <v>เครื่องสูบน้ำแบบหอยโข่ง มอเตอร์ไฟฟ้าสูบน้ำได้ 450 ลิตรต่อนาที</v>
          </cell>
          <cell r="K101">
            <v>0</v>
          </cell>
          <cell r="L101">
            <v>0</v>
          </cell>
          <cell r="M101">
            <v>9000</v>
          </cell>
          <cell r="N101">
            <v>9000</v>
          </cell>
        </row>
        <row r="102">
          <cell r="I102" t="str">
            <v>เครื่องสูบน้ำแบบหอยโข่ง มอเตอร์ไฟฟ้าสูบน้ำได้ 1,130 ลิตรต่อนาที</v>
          </cell>
          <cell r="J102" t="str">
            <v>เครื่องสูบน้ำแบบหอยโข่ง มอเตอร์ไฟฟ้าสูบน้ำได้ 1,130 ลิตรต่อนาที</v>
          </cell>
          <cell r="K102">
            <v>0</v>
          </cell>
          <cell r="L102">
            <v>0</v>
          </cell>
          <cell r="M102">
            <v>17300</v>
          </cell>
          <cell r="N102">
            <v>17300</v>
          </cell>
        </row>
        <row r="103">
          <cell r="I103" t="str">
            <v>เครื่องสูบน้ำแบบหอยโข่ง มอเตอร์ไฟฟ้าสูบน้ำได้ 1,500 ลิตรต่อนาที</v>
          </cell>
          <cell r="J103" t="str">
            <v>เครื่องสูบน้ำแบบหอยโข่ง มอเตอร์ไฟฟ้าสูบน้ำได้ 1,500 ลิตรต่อนาที</v>
          </cell>
          <cell r="K103">
            <v>0</v>
          </cell>
          <cell r="L103">
            <v>0</v>
          </cell>
          <cell r="M103">
            <v>36100</v>
          </cell>
          <cell r="N103">
            <v>36100</v>
          </cell>
        </row>
        <row r="104">
          <cell r="I104" t="str">
            <v>เครื่องสูบน้ำแบบท่อสูบน้ำพญานาค</v>
          </cell>
          <cell r="J104" t="str">
            <v>เครื่องสูบน้ำแบบท่อสูบน้ำพญานาค</v>
          </cell>
          <cell r="K104">
            <v>0</v>
          </cell>
          <cell r="L104">
            <v>0</v>
          </cell>
          <cell r="M104">
            <v>96300</v>
          </cell>
          <cell r="N104">
            <v>96300</v>
          </cell>
        </row>
        <row r="105">
          <cell r="I105" t="str">
            <v>เตียงเฟาว์เลอร์ ชนิดมือหมุน แบบ ก</v>
          </cell>
          <cell r="J105" t="str">
            <v>เตียงเฟาว์เลอร์ ชนิดมือหมุน แบบ ก</v>
          </cell>
          <cell r="K105">
            <v>0</v>
          </cell>
          <cell r="L105">
            <v>0</v>
          </cell>
          <cell r="M105">
            <v>15500</v>
          </cell>
          <cell r="N105">
            <v>15500</v>
          </cell>
        </row>
        <row r="106">
          <cell r="I106" t="str">
            <v>เตียงเฟาว์เลอร์ ชนิดมือหมุน แบบ ข</v>
          </cell>
          <cell r="J106" t="str">
            <v>เตียงเฟาว์เลอร์ ชนิดมือหมุน แบบ ข</v>
          </cell>
          <cell r="K106">
            <v>0</v>
          </cell>
          <cell r="L106">
            <v>0</v>
          </cell>
          <cell r="M106">
            <v>16000</v>
          </cell>
          <cell r="N106">
            <v>16000</v>
          </cell>
        </row>
        <row r="107">
          <cell r="I107" t="str">
            <v>เตียงเฟาว์เลอร์ ชนิดไฟฟ้า</v>
          </cell>
          <cell r="J107" t="str">
            <v>เตียงเฟาว์เลอร์ ชนิดไฟฟ้า</v>
          </cell>
          <cell r="K107">
            <v>0</v>
          </cell>
          <cell r="L107">
            <v>0</v>
          </cell>
          <cell r="M107">
            <v>45000</v>
          </cell>
          <cell r="N107">
            <v>45000</v>
          </cell>
        </row>
        <row r="108">
          <cell r="I108" t="str">
            <v>เตียงตรวจภายใน</v>
          </cell>
          <cell r="J108" t="str">
            <v>เตียงตรวจภายใน</v>
          </cell>
          <cell r="K108">
            <v>0</v>
          </cell>
          <cell r="L108">
            <v>0</v>
          </cell>
          <cell r="M108">
            <v>19500</v>
          </cell>
          <cell r="N108">
            <v>19500</v>
          </cell>
        </row>
        <row r="109">
          <cell r="I109" t="str">
            <v>เตียงทำคลอด</v>
          </cell>
          <cell r="J109" t="str">
            <v>เตียงทำคลอด</v>
          </cell>
          <cell r="K109">
            <v>0</v>
          </cell>
          <cell r="L109">
            <v>0</v>
          </cell>
          <cell r="M109">
            <v>55000</v>
          </cell>
          <cell r="N109">
            <v>55000</v>
          </cell>
        </row>
        <row r="110">
          <cell r="I110" t="str">
            <v>รถเข็นชนิดนั่ง</v>
          </cell>
          <cell r="J110" t="str">
            <v>รถเข็นชนิดนั่ง</v>
          </cell>
          <cell r="K110">
            <v>0</v>
          </cell>
          <cell r="L110">
            <v>0</v>
          </cell>
          <cell r="M110">
            <v>7500</v>
          </cell>
          <cell r="N110">
            <v>7500</v>
          </cell>
        </row>
        <row r="111">
          <cell r="I111" t="str">
            <v>รถเข็นชนิดนอน</v>
          </cell>
          <cell r="J111" t="str">
            <v>รถเข็นชนิดนอน</v>
          </cell>
          <cell r="K111">
            <v>0</v>
          </cell>
          <cell r="L111">
            <v>0</v>
          </cell>
          <cell r="M111">
            <v>20000</v>
          </cell>
          <cell r="N111">
            <v>20000</v>
          </cell>
        </row>
        <row r="112">
          <cell r="I112" t="str">
            <v>รถเข็นทำแผล</v>
          </cell>
          <cell r="J112" t="str">
            <v>รถเข็นทำแผล</v>
          </cell>
          <cell r="K112">
            <v>0</v>
          </cell>
          <cell r="L112">
            <v>0</v>
          </cell>
          <cell r="M112">
            <v>11000</v>
          </cell>
          <cell r="N112">
            <v>11000</v>
          </cell>
        </row>
        <row r="113">
          <cell r="I113" t="str">
            <v>รถเข็นอาหาร</v>
          </cell>
          <cell r="J113" t="str">
            <v>รถเข็นอาหาร</v>
          </cell>
          <cell r="K113">
            <v>0</v>
          </cell>
          <cell r="L113">
            <v>0</v>
          </cell>
          <cell r="M113">
            <v>10000</v>
          </cell>
          <cell r="N113">
            <v>10000</v>
          </cell>
        </row>
        <row r="114">
          <cell r="I114" t="str">
            <v>รถเข็นผ้าเปื้อน</v>
          </cell>
          <cell r="J114" t="str">
            <v>รถเข็นผ้าเปื้อน</v>
          </cell>
          <cell r="K114">
            <v>0</v>
          </cell>
          <cell r="L114">
            <v>0</v>
          </cell>
          <cell r="M114">
            <v>14000</v>
          </cell>
          <cell r="N114">
            <v>14000</v>
          </cell>
        </row>
        <row r="115">
          <cell r="I115" t="str">
            <v>หม้อต้มเครื่องมือ</v>
          </cell>
          <cell r="J115" t="str">
            <v>หม้อต้มเครื่องมือ</v>
          </cell>
          <cell r="K115">
            <v>0</v>
          </cell>
          <cell r="L115">
            <v>0</v>
          </cell>
          <cell r="M115">
            <v>12500</v>
          </cell>
          <cell r="N115">
            <v>12500</v>
          </cell>
        </row>
        <row r="116">
          <cell r="I116" t="str">
            <v>ตู้อบเด็ก</v>
          </cell>
          <cell r="J116" t="str">
            <v>ตู้อบเด็ก</v>
          </cell>
          <cell r="K116" t="str">
            <v>Incubator</v>
          </cell>
          <cell r="L116">
            <v>0</v>
          </cell>
          <cell r="M116">
            <v>550000</v>
          </cell>
          <cell r="N116">
            <v>550000</v>
          </cell>
        </row>
        <row r="117">
          <cell r="I117" t="str">
            <v>เครื่องดูดเสมหะ</v>
          </cell>
          <cell r="J117" t="str">
            <v>เครื่องดูดเสมหะ</v>
          </cell>
          <cell r="K117">
            <v>0</v>
          </cell>
          <cell r="L117">
            <v>0</v>
          </cell>
          <cell r="M117">
            <v>11800</v>
          </cell>
          <cell r="N117">
            <v>11800</v>
          </cell>
        </row>
        <row r="118">
          <cell r="I118" t="str">
            <v>เครื่องชั่งน้ำหนักแบบดิจิตอลพร้อมที่วัดส่วนสูง</v>
          </cell>
          <cell r="J118" t="str">
            <v>เครื่องชั่งน้ำหนักแบบดิจิตอลพร้อมที่วัดส่วนสูง</v>
          </cell>
          <cell r="K118">
            <v>0</v>
          </cell>
          <cell r="L118">
            <v>0</v>
          </cell>
          <cell r="M118">
            <v>20000</v>
          </cell>
          <cell r="N118">
            <v>20000</v>
          </cell>
        </row>
        <row r="119">
          <cell r="I119" t="str">
            <v>เครื่องวัดความดันโลหิตชนิดอัตโนมัติแบบสอดแขน</v>
          </cell>
          <cell r="J119" t="str">
            <v>เครื่องวัดความดันโลหิตชนิดอัตโนมัติแบบสอดแขน</v>
          </cell>
          <cell r="K119">
            <v>0</v>
          </cell>
          <cell r="L119">
            <v>0</v>
          </cell>
          <cell r="M119">
            <v>70000</v>
          </cell>
          <cell r="N119">
            <v>70000</v>
          </cell>
        </row>
        <row r="120">
          <cell r="I120" t="str">
            <v>ยูนิตทำฟัน</v>
          </cell>
          <cell r="J120" t="str">
            <v>ยูนิตทำฟัน</v>
          </cell>
          <cell r="K120">
            <v>0</v>
          </cell>
          <cell r="L120">
            <v>0</v>
          </cell>
          <cell r="M120">
            <v>460000</v>
          </cell>
          <cell r="N120">
            <v>460000</v>
          </cell>
        </row>
        <row r="121">
          <cell r="I121" t="str">
            <v>เครื่องปั่นและผสมสารอุดฟัน</v>
          </cell>
          <cell r="J121" t="str">
            <v>เครื่องปั่นและผสมสารอุดฟัน</v>
          </cell>
          <cell r="K121" t="str">
            <v>Amalgamator</v>
          </cell>
          <cell r="L121">
            <v>0</v>
          </cell>
          <cell r="M121">
            <v>13000</v>
          </cell>
          <cell r="N121">
            <v>13000</v>
          </cell>
        </row>
        <row r="122">
          <cell r="I122" t="str">
            <v>ชุดทันตกรรมเคลื่อนที่พร้อมเก้าอี้สนามและโคมไฟ</v>
          </cell>
          <cell r="J122" t="str">
            <v>ชุดทันตกรรมเคลื่อนที่พร้อมเก้าอี้สนามและโคมไฟ</v>
          </cell>
          <cell r="K122" t="str">
            <v>Mobile dental unit</v>
          </cell>
          <cell r="L122">
            <v>0</v>
          </cell>
          <cell r="M122">
            <v>65000</v>
          </cell>
          <cell r="N122">
            <v>65000</v>
          </cell>
        </row>
        <row r="123">
          <cell r="I123" t="str">
            <v>เครื่องพ่นละอองฝอย ULV</v>
          </cell>
          <cell r="J123" t="str">
            <v>เครื่องพ่นละอองฝอย ULV</v>
          </cell>
          <cell r="K123">
            <v>0</v>
          </cell>
          <cell r="L123">
            <v>0</v>
          </cell>
          <cell r="M123">
            <v>75000</v>
          </cell>
          <cell r="N123">
            <v>75000</v>
          </cell>
        </row>
        <row r="124">
          <cell r="I124" t="str">
            <v>เครื่องพ่นละอองฝอยแบบติดรถ</v>
          </cell>
          <cell r="J124" t="str">
            <v>เครื่องพ่นละอองฝอยแบบติดรถ</v>
          </cell>
          <cell r="K124">
            <v>0</v>
          </cell>
          <cell r="L124">
            <v>0</v>
          </cell>
          <cell r="M124">
            <v>900000</v>
          </cell>
          <cell r="N124">
            <v>900000</v>
          </cell>
        </row>
        <row r="125">
          <cell r="I125" t="str">
            <v>ชุดทำหมัน TR</v>
          </cell>
          <cell r="J125" t="str">
            <v>ชุดเครื่องมือทำหมัน</v>
          </cell>
          <cell r="K125">
            <v>0</v>
          </cell>
          <cell r="L125" t="str">
            <v>TR</v>
          </cell>
          <cell r="M125">
            <v>100000</v>
          </cell>
          <cell r="N125">
            <v>100000</v>
          </cell>
        </row>
        <row r="126">
          <cell r="I126" t="str">
            <v>เครื่องSyringe Driver</v>
          </cell>
          <cell r="J126" t="str">
            <v>เครื่องควบคุมการฉีดยา</v>
          </cell>
          <cell r="K126" t="str">
            <v>Syringe Driver</v>
          </cell>
          <cell r="L126">
            <v>0</v>
          </cell>
          <cell r="M126">
            <v>25000</v>
          </cell>
          <cell r="N126">
            <v>25000</v>
          </cell>
        </row>
        <row r="127">
          <cell r="I127" t="str">
            <v>เครื่องหมุนเหวี่ยงเพื่อตรวจปริมาตรเม็ดเลือดแดงอัดแน่น (Hematocrit centrifuge) สำหรับปฐมภูมิหรือศูนย์สุขภาพชุมชน</v>
          </cell>
          <cell r="J127" t="str">
            <v>เครื่องหมุนเหวี่ยงเพื่อตรวจปริมาตรเม็ดเลือดแดงอัดแน่น</v>
          </cell>
          <cell r="K127" t="str">
            <v>Hematocrit centrifuge</v>
          </cell>
          <cell r="L127" t="str">
            <v>HCT</v>
          </cell>
          <cell r="M127">
            <v>70000</v>
          </cell>
          <cell r="N127">
            <v>70000</v>
          </cell>
        </row>
        <row r="128">
          <cell r="I128" t="str">
            <v>ห้องอบไอน้ำเดี่ยว</v>
          </cell>
          <cell r="J128" t="str">
            <v>ห้องอบไอน้ำเดี่ยว</v>
          </cell>
          <cell r="K128">
            <v>0</v>
          </cell>
          <cell r="L128">
            <v>0</v>
          </cell>
          <cell r="M128">
            <v>20000</v>
          </cell>
          <cell r="N128">
            <v>20000</v>
          </cell>
        </row>
        <row r="129">
          <cell r="I129" t="str">
            <v>เครื่องให้ความอบอุ่นชนิดเป่าลมร้อน</v>
          </cell>
          <cell r="J129" t="str">
            <v>เครื่องให้ความอบอุ่นชนิดเป่าลมร้อน</v>
          </cell>
          <cell r="K129" t="str">
            <v>Forced-air warmer</v>
          </cell>
          <cell r="L129">
            <v>0</v>
          </cell>
          <cell r="M129">
            <v>95000</v>
          </cell>
          <cell r="N129">
            <v>90000</v>
          </cell>
        </row>
        <row r="130">
          <cell r="I130" t="str">
            <v>เครื่องควบคุมอุณหภูมิกายผู้ป่วย ใช้กรณีต้องการปรับให้อุณหภูมิกายผู้ป่วยสูงขึ้น หรือต่ำลง</v>
          </cell>
          <cell r="J130" t="str">
            <v>เครื่องควบคุมอุณหภูมิร่างกายผู้ป่วย</v>
          </cell>
          <cell r="K130" t="str">
            <v>Hypo-Hyperthermia Control System</v>
          </cell>
          <cell r="L130">
            <v>0</v>
          </cell>
          <cell r="M130">
            <v>1500000</v>
          </cell>
          <cell r="N130">
            <v>1500000</v>
          </cell>
        </row>
        <row r="131">
          <cell r="I131" t="str">
            <v>ชุดแขวนอุปกรณ์ช่วยชีวิตทางการแพทย์</v>
          </cell>
          <cell r="J131" t="str">
            <v>ชุดแขวนอุปกรณ์ช่วยชีวิตทางการแพทย์ชนิดไม่มีแขน</v>
          </cell>
          <cell r="K131" t="str">
            <v>pendant</v>
          </cell>
          <cell r="L131">
            <v>0</v>
          </cell>
          <cell r="M131">
            <v>300000</v>
          </cell>
          <cell r="N131">
            <v>300000</v>
          </cell>
        </row>
        <row r="132">
          <cell r="I132" t="str">
            <v>ชุดแขวนอุปกรณ์ช่วยชีวิตทางการแพทย์</v>
          </cell>
          <cell r="J132" t="str">
            <v>ชุดแขวนอุปกรณ์ช่วยชีวิตทางการแพทย์ชนิดมีแขน</v>
          </cell>
          <cell r="K132" t="str">
            <v>pendant</v>
          </cell>
          <cell r="L132">
            <v>0</v>
          </cell>
          <cell r="M132">
            <v>0</v>
          </cell>
          <cell r="N132">
            <v>350000</v>
          </cell>
        </row>
        <row r="133">
          <cell r="I133" t="str">
            <v>เครื่องผลิตอากาศอัดทางการแพทย์</v>
          </cell>
          <cell r="J133" t="str">
            <v>เครื่องผลิตแรงดันอากาศทางการแพทย์</v>
          </cell>
          <cell r="K133">
            <v>0</v>
          </cell>
          <cell r="L133">
            <v>0</v>
          </cell>
          <cell r="M133">
            <v>1400000</v>
          </cell>
          <cell r="N133">
            <v>1400000</v>
          </cell>
        </row>
        <row r="134">
          <cell r="I134">
            <v>0</v>
          </cell>
          <cell r="J134" t="str">
            <v>ตู้เคลื่อนย้ายผู้ป่วยติดเชื้อ</v>
          </cell>
          <cell r="K134" t="str">
            <v>Isolator</v>
          </cell>
          <cell r="L134">
            <v>0</v>
          </cell>
          <cell r="M134">
            <v>0</v>
          </cell>
          <cell r="N134">
            <v>180000</v>
          </cell>
        </row>
        <row r="135">
          <cell r="I135">
            <v>0</v>
          </cell>
          <cell r="J135" t="str">
            <v>เครื่องกรองน้ำบริสุทธิ์ ขนาดไม่น้อยกว่า 250 ลิตรต่อชั่วโมง</v>
          </cell>
          <cell r="K135">
            <v>0</v>
          </cell>
          <cell r="L135">
            <v>0</v>
          </cell>
          <cell r="M135">
            <v>0</v>
          </cell>
          <cell r="N135">
            <v>400000</v>
          </cell>
        </row>
        <row r="136">
          <cell r="I136">
            <v>0</v>
          </cell>
          <cell r="J136" t="str">
            <v>เครื่องชั่งน้ำหนักผู้ป่วยบนเปลนอน</v>
          </cell>
          <cell r="K136">
            <v>0</v>
          </cell>
          <cell r="L136">
            <v>0</v>
          </cell>
          <cell r="M136">
            <v>0</v>
          </cell>
          <cell r="N136">
            <v>100000</v>
          </cell>
        </row>
        <row r="137">
          <cell r="I137">
            <v>0</v>
          </cell>
          <cell r="J137" t="str">
            <v xml:space="preserve">เครื่องซีลซอง แบบมีเครื่องตัดในตัวเครื่องอัตโนมัติ </v>
          </cell>
          <cell r="K137">
            <v>0</v>
          </cell>
          <cell r="L137">
            <v>0</v>
          </cell>
          <cell r="M137">
            <v>0</v>
          </cell>
          <cell r="N137">
            <v>250000</v>
          </cell>
        </row>
        <row r="138">
          <cell r="I138">
            <v>0</v>
          </cell>
          <cell r="J138" t="str">
            <v>เครื่องตัดชิ้นเนื้อในงานพยาธิวิทยา</v>
          </cell>
          <cell r="K138">
            <v>0</v>
          </cell>
          <cell r="L138">
            <v>0</v>
          </cell>
          <cell r="M138">
            <v>0</v>
          </cell>
          <cell r="N138">
            <v>1500000</v>
          </cell>
        </row>
        <row r="139">
          <cell r="I139">
            <v>0</v>
          </cell>
          <cell r="J139" t="str">
            <v>เครื่องเตรียมชิ้นเนื้ออัตโนมัติ</v>
          </cell>
          <cell r="K139">
            <v>0</v>
          </cell>
          <cell r="L139">
            <v>0</v>
          </cell>
          <cell r="M139">
            <v>0</v>
          </cell>
          <cell r="N139">
            <v>2000000</v>
          </cell>
        </row>
        <row r="140">
          <cell r="I140">
            <v>0</v>
          </cell>
          <cell r="J140" t="str">
            <v>เครื่องบรรจุของเหลวและปิดฝาเกลียวอัตโนมัติ ชนิด 4 หัว</v>
          </cell>
          <cell r="K140">
            <v>0</v>
          </cell>
          <cell r="L140">
            <v>0</v>
          </cell>
          <cell r="M140">
            <v>0</v>
          </cell>
          <cell r="N140">
            <v>900000</v>
          </cell>
        </row>
        <row r="141">
          <cell r="I141">
            <v>0</v>
          </cell>
          <cell r="J141" t="str">
            <v>เครื่องเพิ่มปริมาณสารพันธุกรรม</v>
          </cell>
          <cell r="K141">
            <v>0</v>
          </cell>
          <cell r="L141">
            <v>0</v>
          </cell>
          <cell r="M141">
            <v>0</v>
          </cell>
          <cell r="N141">
            <v>1200000</v>
          </cell>
        </row>
        <row r="142">
          <cell r="I142">
            <v>0</v>
          </cell>
          <cell r="J142" t="str">
            <v>เครื่องส่องรักษาทารกตัวเหลืองแบบห่อตัว</v>
          </cell>
          <cell r="K142">
            <v>0</v>
          </cell>
          <cell r="L142">
            <v>0</v>
          </cell>
          <cell r="M142">
            <v>0</v>
          </cell>
          <cell r="N142">
            <v>250000</v>
          </cell>
        </row>
        <row r="143">
          <cell r="I143">
            <v>0</v>
          </cell>
          <cell r="J143" t="str">
            <v>เครื่องให้การรักษาทางกายภาพด้วยอัลตราซาวด์</v>
          </cell>
          <cell r="K143">
            <v>0</v>
          </cell>
          <cell r="L143">
            <v>0</v>
          </cell>
          <cell r="M143">
            <v>0</v>
          </cell>
          <cell r="N143">
            <v>90000</v>
          </cell>
        </row>
        <row r="144">
          <cell r="I144">
            <v>0</v>
          </cell>
          <cell r="J144" t="str">
            <v>เครื่องอัลตราซาวด์แบบมือถือ</v>
          </cell>
          <cell r="K144">
            <v>0</v>
          </cell>
          <cell r="L144">
            <v>0</v>
          </cell>
          <cell r="M144">
            <v>0</v>
          </cell>
          <cell r="N144">
            <v>50000</v>
          </cell>
        </row>
        <row r="145">
          <cell r="I145">
            <v>0</v>
          </cell>
          <cell r="J145" t="str">
            <v>เครื่องอ่านและแปลงสัญญาณข้อมูลภาพเอ็กซเรย์เป็นระบบดิจิตอล</v>
          </cell>
          <cell r="K145">
            <v>0</v>
          </cell>
          <cell r="L145">
            <v>0</v>
          </cell>
          <cell r="M145">
            <v>0</v>
          </cell>
          <cell r="N145">
            <v>200000</v>
          </cell>
        </row>
        <row r="146">
          <cell r="I146">
            <v>0</v>
          </cell>
          <cell r="J146" t="str">
            <v>ชุดแขวนหลอดเอกซเรย์ติดเพดาน</v>
          </cell>
          <cell r="K146">
            <v>0</v>
          </cell>
          <cell r="L146">
            <v>0</v>
          </cell>
          <cell r="M146">
            <v>0</v>
          </cell>
          <cell r="N146">
            <v>250000</v>
          </cell>
        </row>
        <row r="147">
          <cell r="I147">
            <v>0</v>
          </cell>
          <cell r="J147" t="str">
            <v>ชุดเครื่องมือทันตกรรม</v>
          </cell>
          <cell r="K147">
            <v>0</v>
          </cell>
          <cell r="L147">
            <v>0</v>
          </cell>
          <cell r="M147">
            <v>0</v>
          </cell>
          <cell r="N147">
            <v>200000</v>
          </cell>
        </row>
        <row r="148">
          <cell r="I148">
            <v>0</v>
          </cell>
          <cell r="J148" t="str">
            <v>ชุดเครื่องมือผ่าตัดตา</v>
          </cell>
          <cell r="K148">
            <v>0</v>
          </cell>
          <cell r="L148">
            <v>0</v>
          </cell>
          <cell r="M148">
            <v>0</v>
          </cell>
          <cell r="N148">
            <v>200000</v>
          </cell>
        </row>
        <row r="149">
          <cell r="I149" t="str">
            <v>จักรทำลวดลาย</v>
          </cell>
          <cell r="J149" t="str">
            <v>จักรทำลวดลาย</v>
          </cell>
          <cell r="K149">
            <v>0</v>
          </cell>
          <cell r="L149">
            <v>0</v>
          </cell>
          <cell r="M149">
            <v>85000</v>
          </cell>
          <cell r="N149">
            <v>85000</v>
          </cell>
        </row>
        <row r="150">
          <cell r="I150" t="str">
            <v>จักรพันริมแบบธรรมดา</v>
          </cell>
          <cell r="J150" t="str">
            <v>จักรพันริมแบบธรรมดา</v>
          </cell>
          <cell r="K150">
            <v>0</v>
          </cell>
          <cell r="L150">
            <v>0</v>
          </cell>
          <cell r="M150">
            <v>14500</v>
          </cell>
          <cell r="N150">
            <v>14500</v>
          </cell>
        </row>
        <row r="151">
          <cell r="I151" t="str">
            <v>จักรพันริมแบบอุตสาหกรรม</v>
          </cell>
          <cell r="J151" t="str">
            <v>จักรพันริมแบบอุตสาหกรรม</v>
          </cell>
          <cell r="K151">
            <v>0</v>
          </cell>
          <cell r="L151">
            <v>0</v>
          </cell>
          <cell r="M151">
            <v>23000</v>
          </cell>
          <cell r="N151">
            <v>23000</v>
          </cell>
        </row>
        <row r="152">
          <cell r="I152" t="str">
            <v>จักรอุตสาหกรรมแบบเย็บผ้า</v>
          </cell>
          <cell r="J152" t="str">
            <v>จักรอุตสาหกรรมแบบเย็บผ้า</v>
          </cell>
          <cell r="K152">
            <v>0</v>
          </cell>
          <cell r="L152">
            <v>0</v>
          </cell>
          <cell r="M152">
            <v>18000</v>
          </cell>
          <cell r="N152">
            <v>18000</v>
          </cell>
        </row>
        <row r="153">
          <cell r="I153" t="str">
            <v>จักรอุตสาหกรรมแบบเย็บหนัง</v>
          </cell>
          <cell r="J153" t="str">
            <v>จักรอุตสาหกรรมแบบเย็บหนัง</v>
          </cell>
          <cell r="K153">
            <v>0</v>
          </cell>
          <cell r="L153">
            <v>0</v>
          </cell>
          <cell r="M153">
            <v>20000</v>
          </cell>
          <cell r="N153">
            <v>20000</v>
          </cell>
        </row>
        <row r="154">
          <cell r="I154" t="str">
            <v>หุ่นจำลองโครงกระดูกมนุษย์ แบบเต็มตัว</v>
          </cell>
          <cell r="J154" t="str">
            <v>หุ่นจำลองโครงกระดูกมนุษย์ แบบเต็มตัว</v>
          </cell>
          <cell r="K154">
            <v>0</v>
          </cell>
          <cell r="L154">
            <v>0</v>
          </cell>
          <cell r="M154">
            <v>12700</v>
          </cell>
          <cell r="N154">
            <v>12700</v>
          </cell>
        </row>
        <row r="155">
          <cell r="I155" t="str">
            <v>หุ่นจำลองกล้ามเนื้อ สลับเพศได้ พร้อมอวัยวะภายในแบบเต็มตัว</v>
          </cell>
          <cell r="J155" t="str">
            <v>หุ่นจำลองกล้ามเนื้อ สลับเพศได้ พร้อมอวัยวะภายในแบบเต็มตัว</v>
          </cell>
          <cell r="K155">
            <v>0</v>
          </cell>
          <cell r="L155">
            <v>0</v>
          </cell>
          <cell r="M155">
            <v>150000</v>
          </cell>
          <cell r="N155">
            <v>150000</v>
          </cell>
        </row>
        <row r="156">
          <cell r="I156" t="str">
            <v>หุ่นจำลองฝึกทำคลอดและฝึกตัดเย็บ พร้อมทารกและอุปกรณ์ดันศีรษะเด็กแบบครึ่งตัว</v>
          </cell>
          <cell r="J156" t="str">
            <v>หุ่นจำลองฝึกทำคลอดและฝึกตัดเย็บ พร้อมทารกและอุปกรณ์ดันศีรษะเด็กแบบครึ่งตัว</v>
          </cell>
          <cell r="K156">
            <v>0</v>
          </cell>
          <cell r="L156">
            <v>0</v>
          </cell>
          <cell r="M156">
            <v>111000</v>
          </cell>
          <cell r="N156">
            <v>111000</v>
          </cell>
        </row>
        <row r="157">
          <cell r="I157" t="str">
            <v>หุ่นจำลองฝึกทำคลอดและฝึกตัดเย็บ พร้อมทารกและอุปกรณ์ดันศีรษะเด็กแบบเต็มตัว</v>
          </cell>
          <cell r="J157" t="str">
            <v>หุ่นจำลองฝึกทำคลอดและฝึกตัดเย็บ พร้อมทารกและอุปกรณ์ดันศีรษะเด็กแบบเต็มตัว</v>
          </cell>
          <cell r="K157">
            <v>0</v>
          </cell>
          <cell r="L157">
            <v>0</v>
          </cell>
          <cell r="M157">
            <v>235000</v>
          </cell>
          <cell r="N157">
            <v>235000</v>
          </cell>
        </row>
        <row r="158">
          <cell r="I158" t="str">
            <v>หุ่นจำลองฝึกปฏิบัติการช่วยชีวิตขั้นสูงขนาดเต็มตัว แบบผู้ใหญ่</v>
          </cell>
          <cell r="J158" t="str">
            <v>หุ่นจำลองฝึกปฏิบัติการช่วยชีวิตขั้นสูงขนาดเต็มตัว แบบผู้ใหญ่</v>
          </cell>
          <cell r="K158">
            <v>0</v>
          </cell>
          <cell r="L158">
            <v>0</v>
          </cell>
          <cell r="M158">
            <v>520000</v>
          </cell>
          <cell r="N158">
            <v>520000</v>
          </cell>
        </row>
        <row r="159">
          <cell r="I159" t="str">
            <v>หุ่นจำลองฝึกปฏิบัติการช่วยชีวิตขั้นสูงขนาดเต็มตัว แบบเด็ก</v>
          </cell>
          <cell r="J159" t="str">
            <v>หุ่นจำลองฝึกปฏิบัติการช่วยชีวิตขั้นสูงขนาดเต็มตัว แบบเด็ก</v>
          </cell>
          <cell r="K159">
            <v>0</v>
          </cell>
          <cell r="L159">
            <v>0</v>
          </cell>
          <cell r="M159">
            <v>410000</v>
          </cell>
          <cell r="N159">
            <v>410000</v>
          </cell>
        </row>
        <row r="160">
          <cell r="I160" t="str">
            <v>หุ่นจำลองฝึกปฏิบัติการช่วยชีวิตขั้นสูงขนาดเต็มตัว แบบทารก</v>
          </cell>
          <cell r="J160" t="str">
            <v>หุ่นจำลองฝึกปฏิบัติการช่วยชีวิตขั้นสูงขนาดเต็มตัว แบบทารก</v>
          </cell>
          <cell r="K160">
            <v>0</v>
          </cell>
          <cell r="L160">
            <v>0</v>
          </cell>
          <cell r="M160">
            <v>300000</v>
          </cell>
          <cell r="N160">
            <v>300000</v>
          </cell>
        </row>
        <row r="161">
          <cell r="I161" t="str">
            <v>เครื่องคอมพิวเตอร์แม่ข่าย แบบที่ 1</v>
          </cell>
          <cell r="J161" t="str">
            <v>เครื่องคอมพิวเตอร์แม่ข่าย แบบที่ 1</v>
          </cell>
          <cell r="K161">
            <v>0</v>
          </cell>
          <cell r="L161">
            <v>0</v>
          </cell>
          <cell r="M161">
            <v>130000</v>
          </cell>
          <cell r="N161">
            <v>130000</v>
          </cell>
        </row>
        <row r="162">
          <cell r="I162" t="str">
            <v>เครื่องคอมพิวเตอร์แม่ข่าย แบบที่ 2</v>
          </cell>
          <cell r="J162" t="str">
            <v>เครื่องคอมพิวเตอร์แม่ข่าย แบบที่ 2</v>
          </cell>
          <cell r="K162">
            <v>0</v>
          </cell>
          <cell r="L162">
            <v>0</v>
          </cell>
          <cell r="M162">
            <v>350000</v>
          </cell>
          <cell r="N162">
            <v>350000</v>
          </cell>
        </row>
        <row r="163">
          <cell r="I163" t="str">
            <v>ตู้สำหรับติดตั้งแผงวงจรเครื่องคอมพิวเตอร์แม่ข่าย (Enclosure หรือ Chassis หรือ Frame)</v>
          </cell>
          <cell r="J163" t="str">
            <v>ตู้สำหรับติดตั้งแผงวงจรเครื่องคอมพิวเตอร์แม่ข่าย (Enclosure หรือ Chassis หรือ Frame)</v>
          </cell>
          <cell r="K163">
            <v>0</v>
          </cell>
          <cell r="L163">
            <v>0</v>
          </cell>
          <cell r="M163">
            <v>740000</v>
          </cell>
          <cell r="N163">
            <v>740000</v>
          </cell>
        </row>
        <row r="164">
          <cell r="I164" t="str">
            <v>แผงวงจรเครื่องคอมพิวเตอร์แม่ข่าย สำหรับตู้ Enclosure หรือ Chassis หรือ Frame แบบที่ 1</v>
          </cell>
          <cell r="J164" t="str">
            <v>แผงวงจรเครื่องคอมพิวเตอร์แม่ข่าย สำหรับตู้ Enclosure หรือ Chassis หรือ Frame แบบที่ 1</v>
          </cell>
          <cell r="K164">
            <v>0</v>
          </cell>
          <cell r="L164">
            <v>0</v>
          </cell>
          <cell r="M164">
            <v>220000</v>
          </cell>
          <cell r="N164">
            <v>220000</v>
          </cell>
        </row>
        <row r="165">
          <cell r="I165" t="str">
            <v>แผงวงจรเครื่องคอมพิวเตอร์แม่ข่าย สำหรับตู้ Enclosure หรือ Chassis หรือ Frame แบบที่ 2</v>
          </cell>
          <cell r="J165" t="str">
            <v>แผงวงจรเครื่องคอมพิวเตอร์แม่ข่าย สำหรับตู้ Enclosure หรือ Chassis หรือ Frame แบบที่ 2</v>
          </cell>
          <cell r="K165">
            <v>0</v>
          </cell>
          <cell r="L165">
            <v>0</v>
          </cell>
          <cell r="M165">
            <v>500000</v>
          </cell>
          <cell r="N165">
            <v>500000</v>
          </cell>
        </row>
        <row r="166">
          <cell r="I166" t="str">
            <v>เครื่องคอมพิวเตอร์ สำหรับงานสำนักงาน (จอแสดงภาพขนาดไม่น้อยกว่า 19 นิ้ว)</v>
          </cell>
          <cell r="J166" t="str">
            <v>เครื่องคอมพิวเตอร์ สำหรับงานสำนักงาน (จอแสดงภาพขนาดไม่น้อยกว่า 19 นิ้ว)</v>
          </cell>
          <cell r="K166">
            <v>0</v>
          </cell>
          <cell r="L166">
            <v>0</v>
          </cell>
          <cell r="M166">
            <v>17000</v>
          </cell>
          <cell r="N166">
            <v>17000</v>
          </cell>
        </row>
        <row r="167">
          <cell r="I167" t="str">
            <v>เครื่องคอมพิวเตอร์ สำหรับงานประมวลผล แบบที่ 1 (จอแสดงภาพขนาดไม่น้อยกว่า 19 นิ้ว)</v>
          </cell>
          <cell r="J167" t="str">
            <v>เครื่องคอมพิวเตอร์ สำหรับงานประมวลผล แบบที่ 1 (จอแสดงภาพขนาดไม่น้อยกว่า 19 นิ้ว)</v>
          </cell>
          <cell r="K167">
            <v>0</v>
          </cell>
          <cell r="L167">
            <v>0</v>
          </cell>
          <cell r="M167">
            <v>22000</v>
          </cell>
          <cell r="N167">
            <v>22000</v>
          </cell>
        </row>
        <row r="168">
          <cell r="I168" t="str">
            <v>เครื่องคอมพิวเตอร์ สำหรับงานประมวลผล แบบที่ 2 (จอแสดงภาพขนาดไม่น้อยกว่า 19 นิ้ว)</v>
          </cell>
          <cell r="J168" t="str">
            <v>เครื่องคอมพิวเตอร์ สำหรับงานประมวลผล แบบที่ 2 (จอแสดงภาพขนาดไม่น้อยกว่า 19 นิ้ว)</v>
          </cell>
          <cell r="K168">
            <v>0</v>
          </cell>
          <cell r="L168">
            <v>0</v>
          </cell>
          <cell r="M168">
            <v>30000</v>
          </cell>
          <cell r="N168">
            <v>30000</v>
          </cell>
        </row>
        <row r="169">
          <cell r="I169" t="str">
            <v>เครื่องคอมพิวเตอร์ ALL In One สำหรับงานสำนักงาน</v>
          </cell>
          <cell r="J169" t="str">
            <v>เครื่องคอมพิวเตอร์ ALL In One สำหรับงานสำนักงาน</v>
          </cell>
          <cell r="K169">
            <v>0</v>
          </cell>
          <cell r="L169">
            <v>0</v>
          </cell>
          <cell r="M169">
            <v>17000</v>
          </cell>
          <cell r="N169">
            <v>17000</v>
          </cell>
        </row>
        <row r="170">
          <cell r="I170" t="str">
            <v>เครื่องคอมพิวเตอร์ ALL In One สำหรับงานประมวลผล</v>
          </cell>
          <cell r="J170" t="str">
            <v>เครื่องคอมพิวเตอร์ ALL In One สำหรับงานประมวลผล</v>
          </cell>
          <cell r="K170">
            <v>0</v>
          </cell>
          <cell r="L170">
            <v>0</v>
          </cell>
          <cell r="M170">
            <v>23000</v>
          </cell>
          <cell r="N170">
            <v>23000</v>
          </cell>
        </row>
        <row r="171">
          <cell r="I171" t="str">
            <v>เครื่องคอมพิวเตอร์โน้ตบุ๊ก สำหรับงานสำนักงาน</v>
          </cell>
          <cell r="J171" t="str">
            <v>เครื่องคอมพิวเตอร์โน้ตบุ๊ก สำหรับงานสำนักงาน</v>
          </cell>
          <cell r="K171">
            <v>0</v>
          </cell>
          <cell r="L171">
            <v>0</v>
          </cell>
          <cell r="M171">
            <v>16000</v>
          </cell>
          <cell r="N171">
            <v>16000</v>
          </cell>
        </row>
        <row r="172">
          <cell r="I172" t="str">
            <v>เครื่องคอมพิวเตอร์โน้ตบุ๊ก สำหรับงานประมวลผล</v>
          </cell>
          <cell r="J172" t="str">
            <v>เครื่องคอมพิวเตอร์โน้ตบุ๊ก สำหรับงานประมวลผล</v>
          </cell>
          <cell r="K172">
            <v>0</v>
          </cell>
          <cell r="L172">
            <v>0</v>
          </cell>
          <cell r="M172">
            <v>22000</v>
          </cell>
          <cell r="N172">
            <v>22000</v>
          </cell>
        </row>
        <row r="173">
          <cell r="I173" t="str">
            <v>คอมพิวเตอร์แท็ปเล็ต แบบที่ 1</v>
          </cell>
          <cell r="J173" t="str">
            <v>คอมพิวเตอร์แท็ปเล็ต แบบที่ 1</v>
          </cell>
          <cell r="K173">
            <v>0</v>
          </cell>
          <cell r="L173">
            <v>0</v>
          </cell>
          <cell r="M173">
            <v>11000</v>
          </cell>
          <cell r="N173">
            <v>11000</v>
          </cell>
        </row>
        <row r="174">
          <cell r="I174" t="str">
            <v>คอมพิวเตอร์แท็ปเล็ต แบบที่ 2</v>
          </cell>
          <cell r="J174" t="str">
            <v>คอมพิวเตอร์แท็ปเล็ต แบบที่ 2</v>
          </cell>
          <cell r="K174">
            <v>0</v>
          </cell>
          <cell r="L174">
            <v>0</v>
          </cell>
          <cell r="M174">
            <v>20000</v>
          </cell>
          <cell r="N174">
            <v>20000</v>
          </cell>
        </row>
        <row r="175">
          <cell r="I175">
            <v>0</v>
          </cell>
          <cell r="J175" t="str">
            <v>เครื่องกระตุกไฟฟ้าหัวใจชนิดอัตโนมัติ</v>
          </cell>
          <cell r="K175">
            <v>0</v>
          </cell>
          <cell r="L175" t="str">
            <v>AED</v>
          </cell>
          <cell r="M175">
            <v>0</v>
          </cell>
          <cell r="N175">
            <v>50000</v>
          </cell>
        </row>
        <row r="176">
          <cell r="I176" t="str">
            <v>เครื่องกระตุกไฟฟ้าหัวใจชนิดอัตโนมัติ(AED) พร้อมตู้ตั้งพื้นจอแสดงผล และระบบสัญญาณเตือน</v>
          </cell>
          <cell r="J176" t="str">
            <v>เครื่องกระตุกไฟฟ้าหัวใจชนิดอัตโนมัติพร้อมตู้ตั้งพื้นจอแสดงผล และระบบสัญญาณเตือน</v>
          </cell>
          <cell r="K176">
            <v>0</v>
          </cell>
          <cell r="L176" t="str">
            <v>AED</v>
          </cell>
          <cell r="M176">
            <v>70000</v>
          </cell>
          <cell r="N176">
            <v>70000</v>
          </cell>
        </row>
        <row r="177">
          <cell r="I177" t="str">
            <v>เครื่องกระตุกไฟฟ้าหัวใจชนิดพกพาพร้อมแสดงประสิทธิภาพการนวดหัวใจ</v>
          </cell>
          <cell r="J177" t="str">
            <v>เครื่องกระตุกไฟฟ้าหัวใจชนิดพกพาพร้อมแสดงประสิทธิภาพการนวดหัวใจ</v>
          </cell>
          <cell r="K177">
            <v>0</v>
          </cell>
          <cell r="L177">
            <v>0</v>
          </cell>
          <cell r="M177">
            <v>250000</v>
          </cell>
          <cell r="N177">
            <v>250000</v>
          </cell>
        </row>
        <row r="178">
          <cell r="I178" t="str">
            <v>เครื่องกระตุกไฟฟ้าหัวใจชนิดไบเฟสิคพร้อมภาควัดออกซิเจนในเลือด</v>
          </cell>
          <cell r="J178" t="str">
            <v>เครื่องกระตุกไฟฟ้าหัวใจชนิดไบเฟสิคพร้อมภาควัดออกซิเจนในเลือด</v>
          </cell>
          <cell r="K178">
            <v>0</v>
          </cell>
          <cell r="L178">
            <v>0</v>
          </cell>
          <cell r="M178">
            <v>330000</v>
          </cell>
          <cell r="N178">
            <v>300000</v>
          </cell>
        </row>
        <row r="179">
          <cell r="I179" t="str">
            <v>เครื่องกระตุกไฟฟ้าหัวใจชนิดพกพาในอากาศยาน</v>
          </cell>
          <cell r="J179" t="str">
            <v>เครื่องกระตุกไฟฟ้าหัวใจชนิดพกพาในอากาศยาน</v>
          </cell>
          <cell r="K179">
            <v>0</v>
          </cell>
          <cell r="L179">
            <v>0</v>
          </cell>
          <cell r="M179">
            <v>430000</v>
          </cell>
          <cell r="N179">
            <v>430000</v>
          </cell>
        </row>
        <row r="180">
          <cell r="I180" t="str">
            <v>เครื่องกระตุกไฟฟ้าหัวใจชนิดไบเฟสิคแบบจอสีพร้อมภาควัดคาร์บอนไดออกไซด์และออกซิเจน</v>
          </cell>
          <cell r="J180" t="str">
            <v>เครื่องกระตุกไฟฟ้าหัวใจชนิดไบเฟสิคพร้อมภาควัดออกซิเจนและคาร์บอนไดออกไซด์ในเลือด</v>
          </cell>
          <cell r="K180">
            <v>0</v>
          </cell>
          <cell r="L180">
            <v>0</v>
          </cell>
          <cell r="M180">
            <v>480000</v>
          </cell>
          <cell r="N180">
            <v>450000</v>
          </cell>
        </row>
        <row r="181">
          <cell r="I181" t="str">
            <v>เครื่องควบคุมการให้สารละลายโดยใช้กระบอกฉีด</v>
          </cell>
          <cell r="J181" t="str">
            <v>เครื่องควบคุมการให้สารละลายโดยใช้กระบอกฉีด</v>
          </cell>
          <cell r="K181" t="str">
            <v>syringe pump</v>
          </cell>
          <cell r="L181">
            <v>0</v>
          </cell>
          <cell r="M181">
            <v>50000</v>
          </cell>
          <cell r="N181">
            <v>50000</v>
          </cell>
        </row>
        <row r="182">
          <cell r="I182" t="str">
            <v>เครื่องควบคุมการให้สารน้ำทางหลอดเลือดดำชนิด 1 สาย</v>
          </cell>
          <cell r="J182" t="str">
            <v>เครื่องควบคุมการให้สารน้ำทางหลอดเลือดดำชนิด 1 สาย</v>
          </cell>
          <cell r="K182" t="str">
            <v>Infusion pump</v>
          </cell>
          <cell r="L182">
            <v>0</v>
          </cell>
          <cell r="M182">
            <v>55000</v>
          </cell>
          <cell r="N182">
            <v>50000</v>
          </cell>
        </row>
        <row r="183">
          <cell r="I183" t="str">
            <v>เครื่องควบคุมการให้สารน้ำทางหลอดเลือดดำ ชนิด 3 สาย</v>
          </cell>
          <cell r="J183" t="str">
            <v>เครื่องควบคุมการให้สารน้ำทางหลอดเลือดดำ ชนิด 3 สาย</v>
          </cell>
          <cell r="K183">
            <v>0</v>
          </cell>
          <cell r="L183">
            <v>0</v>
          </cell>
          <cell r="M183">
            <v>100000</v>
          </cell>
          <cell r="N183">
            <v>100000</v>
          </cell>
        </row>
        <row r="184">
          <cell r="I184">
            <v>0</v>
          </cell>
          <cell r="J184" t="str">
            <v>เครื่องอบฆ่าเชื้อบนพื้นผิวและในอากาศด้วยแก๊สไฮโดรเจนเปอร์ออกไซด์พลาสมา ขนาดห้องไม่น้อยกว่า 3,500 ลูกบาศก์เมตร</v>
          </cell>
          <cell r="K184">
            <v>0</v>
          </cell>
          <cell r="L184">
            <v>0</v>
          </cell>
          <cell r="M184">
            <v>0</v>
          </cell>
          <cell r="N184">
            <v>280000</v>
          </cell>
        </row>
        <row r="185">
          <cell r="I185" t="str">
            <v>ชุดเครื่องจี้ชนิดสองขั้ว</v>
          </cell>
          <cell r="J185" t="str">
            <v>ชุดเครื่องจี้ชนิดสองขั้ว</v>
          </cell>
          <cell r="K185" t="str">
            <v>Bipolar coagulator set</v>
          </cell>
          <cell r="L185">
            <v>0</v>
          </cell>
          <cell r="M185">
            <v>1200000</v>
          </cell>
          <cell r="N185">
            <v>1200000</v>
          </cell>
        </row>
        <row r="186">
          <cell r="I186" t="str">
            <v>เครื่องจี้ตัดและห้ามเลือดในระบบทางเดินอาหารด้วยไฟฟ้า และก๊าซอากอน</v>
          </cell>
          <cell r="J186" t="str">
            <v>เครื่องจี้ตัดและห้ามเลือดในระบบทางเดินอาหารด้วยไฟฟ้า และก๊าซอากอน</v>
          </cell>
          <cell r="K186" t="str">
            <v>Electrosurgical unit with Argon plasmo system</v>
          </cell>
          <cell r="L186">
            <v>0</v>
          </cell>
          <cell r="M186">
            <v>1500000</v>
          </cell>
          <cell r="N186">
            <v>1500000</v>
          </cell>
        </row>
        <row r="187">
          <cell r="I187" t="str">
            <v>เครื่องจี้ตัดและห้ามเลือดในระบบทางเดินอาหารด้วยไฟฟ้า และก๊าซอากอน ชนิดควบคุมความลึก</v>
          </cell>
          <cell r="J187" t="str">
            <v>เครื่องจี้ตัดและห้ามเลือดในระบบทางเดินอาหารด้วยไฟฟ้า และก๊าซอากอน ชนิดควบคุมความลึก</v>
          </cell>
          <cell r="K187" t="str">
            <v>Electrosurgical unit with Argon plasmo system (automatic system)</v>
          </cell>
          <cell r="L187">
            <v>0</v>
          </cell>
          <cell r="M187">
            <v>2000000</v>
          </cell>
          <cell r="N187">
            <v>1900000</v>
          </cell>
        </row>
        <row r="188">
          <cell r="I188" t="str">
            <v>เครื่องตัดผิวหนังด้วยไฟฟ้า หรือแรงดันลม (Dermatome)</v>
          </cell>
          <cell r="J188" t="str">
            <v>เครื่องตัดผิวหนังด้วยไฟฟ้า หรือแรงดันลม</v>
          </cell>
          <cell r="K188" t="str">
            <v>Electrical Dermatome or Air Dermatome</v>
          </cell>
          <cell r="L188" t="str">
            <v>Dermatome</v>
          </cell>
          <cell r="M188">
            <v>380000</v>
          </cell>
          <cell r="N188">
            <v>380000</v>
          </cell>
        </row>
        <row r="189">
          <cell r="I189" t="str">
            <v>เครื่องมือตัดเนื้อตายโดยใช้แรงขับเคลื่อนของน้ำ</v>
          </cell>
          <cell r="J189" t="str">
            <v>เครื่องมือตัดเนื้อตายโดยใช้แรงขับเคลื่อนของน้ำ</v>
          </cell>
          <cell r="K189" t="str">
            <v>Hydrosurgery System</v>
          </cell>
          <cell r="L189">
            <v>0</v>
          </cell>
          <cell r="M189">
            <v>588500</v>
          </cell>
          <cell r="N189">
            <v>550000</v>
          </cell>
        </row>
        <row r="190">
          <cell r="I190" t="str">
            <v>เครื่องรีดขยายผิวหนัง</v>
          </cell>
          <cell r="J190" t="str">
            <v>เครื่องรีดขยายผิวหนัง</v>
          </cell>
          <cell r="K190" t="str">
            <v>Mesh graft</v>
          </cell>
          <cell r="L190">
            <v>0</v>
          </cell>
          <cell r="M190">
            <v>250000</v>
          </cell>
          <cell r="N190">
            <v>250000</v>
          </cell>
        </row>
        <row r="191">
          <cell r="I191" t="str">
            <v>เครื่องจี้ตัดปากมดลูกด้วยไฟฟ้า</v>
          </cell>
          <cell r="J191" t="str">
            <v>เครื่องจี้ตัดปากมดลูกด้วยไฟฟ้า</v>
          </cell>
          <cell r="K191">
            <v>0</v>
          </cell>
          <cell r="L191">
            <v>0</v>
          </cell>
          <cell r="M191">
            <v>520000</v>
          </cell>
          <cell r="N191">
            <v>500000</v>
          </cell>
        </row>
        <row r="192">
          <cell r="I192" t="str">
            <v>เครื่องตัดปากมดลูก และเครื่องจี้เย็น</v>
          </cell>
          <cell r="J192" t="str">
            <v>เครื่องตัดปากมดลูก และเครื่องจี้เย็น</v>
          </cell>
          <cell r="K192">
            <v>0</v>
          </cell>
          <cell r="L192">
            <v>0</v>
          </cell>
          <cell r="M192">
            <v>830000</v>
          </cell>
          <cell r="N192">
            <v>800000</v>
          </cell>
        </row>
        <row r="193">
          <cell r="I193" t="str">
            <v>เครื่องจี้ห้ามเลือดและตัดเนื้อเยื่อด้วยไฟฟ้าขนาดไม่น้อยกว่า 120 วัตต์</v>
          </cell>
          <cell r="J193" t="str">
            <v>เครื่องจี้ห้ามเลือดและตัดเนื้อเยื่อด้วยไฟฟ้าขนาดไม่น้อยกว่า 120 วัตต์</v>
          </cell>
          <cell r="K193" t="str">
            <v>Electrosurgical po120 watts</v>
          </cell>
          <cell r="L193">
            <v>0</v>
          </cell>
          <cell r="M193">
            <v>120000</v>
          </cell>
          <cell r="N193">
            <v>120000</v>
          </cell>
        </row>
        <row r="194">
          <cell r="I194" t="str">
            <v>เครื่องจี้ห้ามเลือดและตัดเนื้อเยื่อด้วยไฟฟ้าขนาดไม่น้อยกว่า 200 วัตต์</v>
          </cell>
          <cell r="J194" t="str">
            <v>เครื่องจี้ห้ามเลือดและตัดเนื้อเยื่อด้วยไฟฟ้าขนาดไม่น้อยกว่า 200 วัตต์</v>
          </cell>
          <cell r="K194" t="str">
            <v>Electrosurgical power 200 watts</v>
          </cell>
          <cell r="L194">
            <v>0</v>
          </cell>
          <cell r="M194">
            <v>370000</v>
          </cell>
          <cell r="N194">
            <v>350000</v>
          </cell>
        </row>
        <row r="195">
          <cell r="I195" t="str">
            <v>เครื่องจี้ห้ามเลือดและตัดเนื้อเยื่อด้วยไฟฟ้าขนาดไม่น้อยกว่า 300 วัตต์</v>
          </cell>
          <cell r="J195" t="str">
            <v>เครื่องจี้ห้ามเลือดและตัดเนื้อเยื่อด้วยไฟฟ้าขนาดไม่น้อยกว่า 300 วัตต์</v>
          </cell>
          <cell r="K195" t="str">
            <v>Electrosurgical power 300 watts</v>
          </cell>
          <cell r="L195">
            <v>0</v>
          </cell>
          <cell r="M195">
            <v>500000</v>
          </cell>
          <cell r="N195">
            <v>500000</v>
          </cell>
        </row>
        <row r="196">
          <cell r="I196" t="str">
            <v>เครื่องจี้ห้ามเลือดและตัดเนื้อเยื่อด้วยไฟฟ้า ชนิดปรับพลังงานอัตโนมัติ</v>
          </cell>
          <cell r="J196" t="str">
            <v>เครื่องจี้ห้ามเลือดและตัดเนื้อเยื่อด้วยไฟฟ้า ชนิดปรับพลังงานอัตโนมัติ</v>
          </cell>
          <cell r="K196" t="str">
            <v>Electrosurgical power auto matic adjustment</v>
          </cell>
          <cell r="L196">
            <v>0</v>
          </cell>
          <cell r="M196">
            <v>700000</v>
          </cell>
          <cell r="N196">
            <v>700000</v>
          </cell>
        </row>
        <row r="197">
          <cell r="I197" t="str">
            <v>เครื่องจี้ห้ามเลือด เลาะเนื้อเยื่อ และเชื่อมปิดหลอดเลือดด้วยระบบไฟฟ้า</v>
          </cell>
          <cell r="J197" t="str">
            <v>เครื่องจี้ห้ามเลือด เลาะเนื้อเยื่อ และเชื่อมปิดหลอดเลือดด้วยระบบไฟฟ้า</v>
          </cell>
          <cell r="K197">
            <v>0</v>
          </cell>
          <cell r="L197">
            <v>0</v>
          </cell>
          <cell r="M197">
            <v>1650000</v>
          </cell>
          <cell r="N197">
            <v>1600000</v>
          </cell>
        </row>
        <row r="198">
          <cell r="I198" t="str">
            <v>เครื่องจี้ห้ามเลือด เลาะเนื้อเยื่อ และเชื่อมปิดหลอดเลือดด้วยคลื่นวิทยุความถี่สูง</v>
          </cell>
          <cell r="J198" t="str">
            <v>เครื่องจี้ห้ามเลือด เลาะเนื้อเยื่อ และเชื่อมปิดหลอดเลือดด้วยคลื่นวิทยุความถี่สูง</v>
          </cell>
          <cell r="K198">
            <v>0</v>
          </cell>
          <cell r="L198">
            <v>0</v>
          </cell>
          <cell r="M198">
            <v>1600000</v>
          </cell>
          <cell r="N198">
            <v>1600000</v>
          </cell>
        </row>
        <row r="199">
          <cell r="I199" t="str">
            <v>เครื่องจำลองและวางแผนการรักษา</v>
          </cell>
          <cell r="J199" t="str">
            <v>เครื่องจำลองและวางแผนการรักษา</v>
          </cell>
          <cell r="K199">
            <v>0</v>
          </cell>
          <cell r="L199">
            <v>0</v>
          </cell>
          <cell r="M199">
            <v>32100000.000000004</v>
          </cell>
          <cell r="N199">
            <v>32100000.000000004</v>
          </cell>
        </row>
        <row r="200">
          <cell r="I200">
            <v>0</v>
          </cell>
          <cell r="J200" t="str">
            <v>เครื่องฉายรังสีชนิดเครื่องเร่งอนุภาคชนิดสามมิติ</v>
          </cell>
          <cell r="K200" t="str">
            <v>Linear Accelerator with 3D Radiotherapy</v>
          </cell>
          <cell r="L200">
            <v>0</v>
          </cell>
          <cell r="M200">
            <v>0</v>
          </cell>
          <cell r="N200">
            <v>120000000</v>
          </cell>
        </row>
        <row r="201">
          <cell r="I201">
            <v>0</v>
          </cell>
          <cell r="J201" t="str">
            <v>เครื่องฉายรังสีชนิดเครื่องเร่งอนุภาคพลังงานสูงแบบสี่มิติ</v>
          </cell>
          <cell r="K201" t="str">
            <v>Linear Accelerator with 4D Radiotherapy</v>
          </cell>
          <cell r="L201">
            <v>0</v>
          </cell>
          <cell r="M201">
            <v>0</v>
          </cell>
          <cell r="N201">
            <v>150000000</v>
          </cell>
        </row>
        <row r="202">
          <cell r="I202">
            <v>0</v>
          </cell>
          <cell r="J202" t="str">
            <v>ชุดเพิ่มประสิทธิภาพเพื่อทำรังสีศัลยกรรมสำหรับเครื่องฉายรังสี</v>
          </cell>
          <cell r="K202" t="str">
            <v>Stereotactic Radiosurgery Option</v>
          </cell>
          <cell r="L202">
            <v>0</v>
          </cell>
          <cell r="M202">
            <v>0</v>
          </cell>
          <cell r="N202">
            <v>30000000</v>
          </cell>
        </row>
        <row r="203">
          <cell r="I203">
            <v>0</v>
          </cell>
          <cell r="J203" t="str">
            <v>เครื่องตรวจสอบตำแหน่งผู้ป่วยระหว่างการฉายแสง</v>
          </cell>
          <cell r="K203" t="str">
            <v xml:space="preserve">Surface Tracking System </v>
          </cell>
          <cell r="L203">
            <v>0</v>
          </cell>
          <cell r="M203">
            <v>0</v>
          </cell>
          <cell r="N203">
            <v>25000000</v>
          </cell>
        </row>
        <row r="204">
          <cell r="I204">
            <v>0</v>
          </cell>
          <cell r="J204" t="str">
            <v>เครื่องสอดใส่แร่พลังงานสูงชนิดอิริเดียม 192</v>
          </cell>
          <cell r="K204" t="str">
            <v xml:space="preserve">High Dose Rate Ir-192 Brachytherapy </v>
          </cell>
          <cell r="L204">
            <v>0</v>
          </cell>
          <cell r="M204">
            <v>0</v>
          </cell>
          <cell r="N204">
            <v>35000000</v>
          </cell>
        </row>
        <row r="205">
          <cell r="I205">
            <v>0</v>
          </cell>
          <cell r="J205" t="str">
            <v>เครื่องตรวจสอบคุณภาพลำรังสีแบบสามมิติ</v>
          </cell>
          <cell r="K205" t="str">
            <v xml:space="preserve">3D Water Phantom </v>
          </cell>
          <cell r="L205">
            <v>0</v>
          </cell>
          <cell r="M205">
            <v>0</v>
          </cell>
          <cell r="N205">
            <v>6000000</v>
          </cell>
        </row>
        <row r="206">
          <cell r="I206">
            <v>0</v>
          </cell>
          <cell r="J206" t="str">
            <v>เครื่องทวนสอบคุณภาพแผนการรักษา</v>
          </cell>
          <cell r="K206" t="str">
            <v xml:space="preserve">Patient and Machine QA  </v>
          </cell>
          <cell r="L206">
            <v>0</v>
          </cell>
          <cell r="M206">
            <v>0</v>
          </cell>
          <cell r="N206">
            <v>6000000</v>
          </cell>
        </row>
        <row r="207">
          <cell r="I207">
            <v>0</v>
          </cell>
          <cell r="J207" t="str">
            <v>เครื่องเอกซเรย์คอมพิวเตอร์จำลองการรักษา</v>
          </cell>
          <cell r="K207" t="str">
            <v xml:space="preserve">CT Simulator </v>
          </cell>
          <cell r="L207">
            <v>0</v>
          </cell>
          <cell r="M207">
            <v>0</v>
          </cell>
          <cell r="N207">
            <v>35000000</v>
          </cell>
        </row>
        <row r="208">
          <cell r="I208" t="str">
            <v>เครื่องช่วยหายใจชนิดควบคุมด้วยปริมาตรสำหรับทารกแรกเกิด</v>
          </cell>
          <cell r="J208" t="str">
            <v>เครื่องช่วยหายใจชนิดควบคุมด้วยปริมาตรสำหรับทารกแรกเกิด</v>
          </cell>
          <cell r="K208" t="str">
            <v>Infant ventilator</v>
          </cell>
          <cell r="L208">
            <v>0</v>
          </cell>
          <cell r="M208">
            <v>700000</v>
          </cell>
          <cell r="N208">
            <v>700000</v>
          </cell>
        </row>
        <row r="209">
          <cell r="I209" t="str">
            <v>เครื่องช่วยหายใจสำหรับทารกแรกเกิดชนิดความถี่สูง</v>
          </cell>
          <cell r="J209" t="str">
            <v>เครื่องช่วยหายใจสำหรับทารกแรกเกิดชนิดความถี่สูง</v>
          </cell>
          <cell r="K209" t="str">
            <v>High frequency oscillatory ventilator</v>
          </cell>
          <cell r="L209">
            <v>0</v>
          </cell>
          <cell r="M209">
            <v>1400000</v>
          </cell>
          <cell r="N209">
            <v>1400000</v>
          </cell>
        </row>
        <row r="210">
          <cell r="I210" t="str">
            <v>ถังออกซิเจนพร้อมอุปกรณ์การให้ครบชุด</v>
          </cell>
          <cell r="J210" t="str">
            <v>ถังออกซิเจนพร้อมอุปกรณ์การให้ครบชุด</v>
          </cell>
          <cell r="K210">
            <v>0</v>
          </cell>
          <cell r="L210">
            <v>0</v>
          </cell>
          <cell r="M210">
            <v>11000</v>
          </cell>
          <cell r="N210">
            <v>11000</v>
          </cell>
        </row>
        <row r="211">
          <cell r="I211" t="str">
            <v>เครื่องช่วยหายใจชนิดควบคุมด้วยปริมาตรและความดัน ขนาดเล็ก</v>
          </cell>
          <cell r="J211" t="str">
            <v>เครื่องช่วยหายใจชนิดควบคุมด้วยปริมาตรและความดัน ขนาดเล็ก</v>
          </cell>
          <cell r="K211">
            <v>0</v>
          </cell>
          <cell r="L211">
            <v>0</v>
          </cell>
          <cell r="M211">
            <v>450000</v>
          </cell>
          <cell r="N211">
            <v>450000</v>
          </cell>
        </row>
        <row r="212">
          <cell r="I212" t="str">
            <v>เครื่องช่วยหายใจชนิดควบคุมด้วยปริมาตรและความดัน ขนาดกลาง</v>
          </cell>
          <cell r="J212" t="str">
            <v>เครื่องช่วยหายใจชนิดควบคุมด้วยปริมาตรและความดัน ขนาดกลาง</v>
          </cell>
          <cell r="K212">
            <v>0</v>
          </cell>
          <cell r="L212">
            <v>0</v>
          </cell>
          <cell r="M212">
            <v>800000</v>
          </cell>
          <cell r="N212">
            <v>800000</v>
          </cell>
        </row>
        <row r="213">
          <cell r="I213" t="str">
            <v>เครื่องช่วยหายใจชนิดควบคุมด้วยปริมาตรและความดัน ขนาดใหญ่</v>
          </cell>
          <cell r="J213" t="str">
            <v>เครื่องช่วยหายใจชนิดควบคุมด้วยปริมาตรและความดัน ขนาดใหญ่</v>
          </cell>
          <cell r="K213">
            <v>0</v>
          </cell>
          <cell r="L213">
            <v>0</v>
          </cell>
          <cell r="M213">
            <v>1200000</v>
          </cell>
          <cell r="N213">
            <v>1200000</v>
          </cell>
        </row>
        <row r="214">
          <cell r="I214" t="str">
            <v>เครื่องช่วยหายใจชนิดควบคุมด้วยปริมาตรและความดันเคลื่อนย้ายได้</v>
          </cell>
          <cell r="J214" t="str">
            <v>เครื่องช่วยหายใจชนิดควบคุมด้วยปริมาตรและความดันเคลื่อนย้ายได้</v>
          </cell>
          <cell r="K214">
            <v>0</v>
          </cell>
          <cell r="L214">
            <v>0</v>
          </cell>
          <cell r="M214">
            <v>450000</v>
          </cell>
          <cell r="N214">
            <v>450000</v>
          </cell>
        </row>
        <row r="215">
          <cell r="I215" t="str">
            <v>เครื่องให้ออกซิเจนด้วยอัตราการไหลสูง</v>
          </cell>
          <cell r="J215" t="str">
            <v>เครื่องให้ออกซิเจนด้วยอัตราการไหลสูง</v>
          </cell>
          <cell r="K215" t="str">
            <v>High Flow Oxygen Therapy</v>
          </cell>
          <cell r="L215">
            <v>0</v>
          </cell>
          <cell r="M215">
            <v>250000</v>
          </cell>
          <cell r="N215">
            <v>200000</v>
          </cell>
        </row>
        <row r="216">
          <cell r="I216" t="str">
            <v>เครื่องช่วยหายใจสำหรับใช้ในรถพยาบาล</v>
          </cell>
          <cell r="J216" t="str">
            <v>เครื่องช่วยหายใจสำหรับใช้ในรถพยาบาล</v>
          </cell>
          <cell r="K216">
            <v>0</v>
          </cell>
          <cell r="L216">
            <v>0</v>
          </cell>
          <cell r="M216">
            <v>160000</v>
          </cell>
          <cell r="N216">
            <v>160000</v>
          </cell>
        </row>
        <row r="217">
          <cell r="I217">
            <v>0</v>
          </cell>
          <cell r="J217" t="str">
            <v>เครื่องช่วยหายใจสำหรับทารกแรกเกิดชนิดความถี่สูง แบบซับซ้อน</v>
          </cell>
          <cell r="K217">
            <v>0</v>
          </cell>
          <cell r="L217">
            <v>0</v>
          </cell>
          <cell r="M217">
            <v>0</v>
          </cell>
          <cell r="N217">
            <v>2000000</v>
          </cell>
        </row>
        <row r="218">
          <cell r="I218"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v>
          </cell>
          <cell r="J218" t="str">
            <v>เครื่องดมยาสลบ ชนิดพื้นฐาน</v>
          </cell>
          <cell r="K218" t="str">
            <v xml:space="preserve">Anesthetic machine and ventilator with gas monitoring : Mandatory </v>
          </cell>
          <cell r="L218">
            <v>0</v>
          </cell>
          <cell r="M218">
            <v>1200000</v>
          </cell>
          <cell r="N218">
            <v>1200000</v>
          </cell>
        </row>
        <row r="219">
          <cell r="I219"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v>
          </cell>
          <cell r="J219" t="str">
            <v>เครื่องดมยาสลบ ชนิดมาตรฐาน</v>
          </cell>
          <cell r="K219" t="str">
            <v xml:space="preserve">Anesthetic machine and ventilator with gas monitoring : Standard </v>
          </cell>
          <cell r="L219">
            <v>0</v>
          </cell>
          <cell r="M219">
            <v>1700000</v>
          </cell>
          <cell r="N219">
            <v>1700000</v>
          </cell>
        </row>
        <row r="220">
          <cell r="I220"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v>
          </cell>
          <cell r="J220" t="str">
            <v>เครื่องดมยาสลบ ชนิดซับซ้อน</v>
          </cell>
          <cell r="K220" t="str">
            <v xml:space="preserve">Anesthetic machine and ventilator with gas monitoring : Advanced </v>
          </cell>
          <cell r="L220">
            <v>0</v>
          </cell>
          <cell r="M220">
            <v>2200000</v>
          </cell>
          <cell r="N220">
            <v>2200000</v>
          </cell>
        </row>
        <row r="221">
          <cell r="I221" t="str">
            <v>เครื่องตรวจวัดคาร์บอนไดออกไซด์และยาดมสลบในลมหายใจออก</v>
          </cell>
          <cell r="J221" t="str">
            <v>เครื่องตรวจวัดคาร์บอนไดออกไซด์และยาดมสลบในลมหายใจออก</v>
          </cell>
          <cell r="K221" t="str">
            <v>Anesthetic gas monitoring</v>
          </cell>
          <cell r="L221">
            <v>0</v>
          </cell>
          <cell r="M221">
            <v>350000</v>
          </cell>
          <cell r="N221">
            <v>350000</v>
          </cell>
        </row>
        <row r="222">
          <cell r="I222" t="str">
            <v>เครื่องกระตุ้นไฟฟ้าหัวใจชนิดชั่วคราว แบบกระตุ้นหัวใจสองห้องต่อเนื่องกัน</v>
          </cell>
          <cell r="J222" t="str">
            <v>เครื่องกระตุ้นไฟฟ้าหัวใจชนิดชั่วคราว แบบกระตุ้นหัวใจสองห้องต่อเนื่องกัน</v>
          </cell>
          <cell r="K222" t="str">
            <v>Dual temporary pacemaker</v>
          </cell>
          <cell r="L222">
            <v>0</v>
          </cell>
          <cell r="M222">
            <v>200000</v>
          </cell>
          <cell r="N222">
            <v>200000</v>
          </cell>
        </row>
        <row r="223">
          <cell r="I223" t="str">
            <v>เครื่องกระตุ้นไฟฟ้าหัวใจชนิดชั่วคราว แบบกระตุ้นหัวใจห้องเดียว</v>
          </cell>
          <cell r="J223" t="str">
            <v>เครื่องกระตุ้นไฟฟ้าหัวใจชนิดชั่วคราว แบบกระตุ้นหัวใจห้องเดียว</v>
          </cell>
          <cell r="K223" t="str">
            <v>temporary pacemaker</v>
          </cell>
          <cell r="L223">
            <v>0</v>
          </cell>
          <cell r="M223">
            <v>130000</v>
          </cell>
          <cell r="N223">
            <v>130000</v>
          </cell>
        </row>
        <row r="224">
          <cell r="I224" t="str">
            <v>เครื่องกำจัดลิ่มเลือดภายในหลอดเลือดแดง ชนิดใช้แรงดันสูง</v>
          </cell>
          <cell r="J224" t="str">
            <v>เครื่องกำจัดลิ่มเลือดภายในหลอดเลือดแดง ชนิดใช้แรงดันสูง</v>
          </cell>
          <cell r="K224">
            <v>0</v>
          </cell>
          <cell r="L224">
            <v>0</v>
          </cell>
          <cell r="M224">
            <v>1300000</v>
          </cell>
          <cell r="N224">
            <v>1300000</v>
          </cell>
        </row>
        <row r="225">
          <cell r="I225" t="str">
            <v>เครื่องควบคุมความร้อนเย็นของเลือดใช้กับเครื่องหัวใจและปอดเทียมระบบอัตโนมัติ</v>
          </cell>
          <cell r="J225" t="str">
            <v>เครื่องควบคุมความร้อนเย็นของเลือดใช้กับเครื่องหัวใจและปอดเทียมระบบอัตโนมัติ</v>
          </cell>
          <cell r="K225">
            <v>0</v>
          </cell>
          <cell r="L225">
            <v>0</v>
          </cell>
          <cell r="M225">
            <v>1100000</v>
          </cell>
          <cell r="N225">
            <v>1100000</v>
          </cell>
        </row>
        <row r="226">
          <cell r="I226" t="str">
            <v>เครื่องตรวจสมรรภาพการทำงานของหัวใจขณะออกกำลังกายพร้อมลู่วิ่ง</v>
          </cell>
          <cell r="J226" t="str">
            <v>เครื่องตรวจสมรรภาพการทำงานของหัวใจขณะออกกำลังกายพร้อมลู่วิ่ง</v>
          </cell>
          <cell r="K226" t="str">
            <v>EST</v>
          </cell>
          <cell r="L226">
            <v>0</v>
          </cell>
          <cell r="M226">
            <v>1300000</v>
          </cell>
          <cell r="N226">
            <v>1300000</v>
          </cell>
        </row>
        <row r="227">
          <cell r="I227" t="str">
            <v>เครื่องตรวจสรีระวิทยาไฟฟ้าหัวใจชนิดสร้างภาพ 3 มิติ</v>
          </cell>
          <cell r="J227" t="str">
            <v>เครื่องตรวจสรีระวิทยาไฟฟ้าหัวใจชนิดสร้างภาพ 3 มิติ</v>
          </cell>
          <cell r="K227">
            <v>0</v>
          </cell>
          <cell r="L227">
            <v>0</v>
          </cell>
          <cell r="M227">
            <v>12500000</v>
          </cell>
          <cell r="N227">
            <v>12500000</v>
          </cell>
        </row>
        <row r="228">
          <cell r="I228" t="str">
            <v>เครื่องตรวจหัวใจด้วยคลื่นเสียงความถี่สูง ชนิด 4 มิติ</v>
          </cell>
          <cell r="J228" t="str">
            <v>เครื่องตรวจหัวใจด้วยคลื่นเสียงความถี่สูง ชนิด 4 มิติ</v>
          </cell>
          <cell r="K228">
            <v>0</v>
          </cell>
          <cell r="L228">
            <v>0</v>
          </cell>
          <cell r="M228">
            <v>6000000</v>
          </cell>
          <cell r="N228">
            <v>6000000</v>
          </cell>
        </row>
        <row r="229">
          <cell r="I229" t="str">
            <v>เครื่องตรวจหัวใจด้วยคลื่นเสียงความถี่สูง ชนิดผ่านหลอดอาหาร</v>
          </cell>
          <cell r="J229" t="str">
            <v>เครื่องตรวจหัวใจด้วยคลื่นเสียงความถี่สูง ชนิดผ่านหลอดอาหาร</v>
          </cell>
          <cell r="K229" t="str">
            <v>Echocardiogram with TEE</v>
          </cell>
          <cell r="L229">
            <v>0</v>
          </cell>
          <cell r="M229">
            <v>4200000</v>
          </cell>
          <cell r="N229">
            <v>4200000</v>
          </cell>
        </row>
        <row r="230">
          <cell r="I230" t="str">
            <v>เครื่องตรวจหัวใจด้วยคลื่นเสียงความถี่สูงชนิดความคมชัดสูง แบบเคลื่อนที่</v>
          </cell>
          <cell r="J230" t="str">
            <v>เครื่องตรวจหัวใจด้วยคลื่นเสียงความถี่สูงชนิดความคมชัดสูง แบบเคลื่อนที่</v>
          </cell>
          <cell r="K230" t="str">
            <v>Portable echocardiography</v>
          </cell>
          <cell r="L230">
            <v>0</v>
          </cell>
          <cell r="M230">
            <v>2000000</v>
          </cell>
          <cell r="N230">
            <v>2000000</v>
          </cell>
        </row>
        <row r="231">
          <cell r="I231" t="str">
            <v>เครื่องตรวจหัวใจด้วยคลื่นเสียงความถี่สูงชนิดความคมชัดสูงไม่น้อยกว่า 2 หัวตรวจ</v>
          </cell>
          <cell r="J231" t="str">
            <v>เครื่องตรวจหัวใจด้วยคลื่นเสียงความถี่สูงชนิดความคมชัดสูงไม่น้อยกว่า 2 หัวตรวจ</v>
          </cell>
          <cell r="K231">
            <v>0</v>
          </cell>
          <cell r="L231">
            <v>0</v>
          </cell>
          <cell r="M231">
            <v>3000000</v>
          </cell>
          <cell r="N231">
            <v>3000000</v>
          </cell>
        </row>
        <row r="232">
          <cell r="I232" t="str">
            <v>เครื่องวัดอัตราการไหลและความเร็วของเลือดในเส้นเลือด</v>
          </cell>
          <cell r="J232" t="str">
            <v>เครื่องวัดอัตราการไหลและความเร็วของเลือดในเส้นเลือด</v>
          </cell>
          <cell r="K232">
            <v>0</v>
          </cell>
          <cell r="L232">
            <v>0</v>
          </cell>
          <cell r="M232">
            <v>4200000</v>
          </cell>
          <cell r="N232">
            <v>4200000</v>
          </cell>
        </row>
        <row r="233">
          <cell r="I233" t="str">
            <v>เครื่องสวนหัวใจระนาบเดี่ยว</v>
          </cell>
          <cell r="J233" t="str">
            <v>เครื่องสวนหัวใจระนาบเดี่ยว</v>
          </cell>
          <cell r="K233">
            <v>0</v>
          </cell>
          <cell r="L233">
            <v>0</v>
          </cell>
          <cell r="M233">
            <v>21000000</v>
          </cell>
          <cell r="N233">
            <v>21000000</v>
          </cell>
        </row>
        <row r="234">
          <cell r="I234">
            <v>0</v>
          </cell>
          <cell r="J234" t="str">
            <v>เครื่องสวนหัวใจระนาบเดี่ยวพร้อมเครื่องอัลตราซาวด์หลอดเลือดหัวใจ</v>
          </cell>
          <cell r="K234" t="str">
            <v>Single Plane Cath Lab with Intravascular Ultrasound</v>
          </cell>
          <cell r="L234">
            <v>0</v>
          </cell>
          <cell r="M234">
            <v>0</v>
          </cell>
          <cell r="N234">
            <v>25000000</v>
          </cell>
        </row>
        <row r="235">
          <cell r="I235" t="str">
            <v>เครื่องสวนหัวใจสองระนาบ</v>
          </cell>
          <cell r="J235" t="str">
            <v>เครื่องสวนหัวใจสองระนาบ</v>
          </cell>
          <cell r="K235">
            <v>0</v>
          </cell>
          <cell r="L235">
            <v>0</v>
          </cell>
          <cell r="M235">
            <v>38000000</v>
          </cell>
          <cell r="N235">
            <v>38000000</v>
          </cell>
        </row>
        <row r="236">
          <cell r="I236" t="str">
            <v>เครื่องหัวใจและปอดเทียม</v>
          </cell>
          <cell r="J236" t="str">
            <v>เครื่องหัวใจและปอดเทียม</v>
          </cell>
          <cell r="K236" t="str">
            <v>Heart lung machine</v>
          </cell>
          <cell r="L236">
            <v>0</v>
          </cell>
          <cell r="M236">
            <v>4250000</v>
          </cell>
          <cell r="N236">
            <v>4250000</v>
          </cell>
        </row>
        <row r="237">
          <cell r="I237">
            <v>0</v>
          </cell>
          <cell r="J237" t="str">
            <v>เครื่องหัวใจและปอดเทียมแบบปรับหัวจ่ายได้</v>
          </cell>
          <cell r="K237">
            <v>0</v>
          </cell>
          <cell r="L237">
            <v>0</v>
          </cell>
          <cell r="M237">
            <v>0</v>
          </cell>
          <cell r="N237">
            <v>6000000</v>
          </cell>
        </row>
        <row r="238">
          <cell r="I238">
            <v>0</v>
          </cell>
          <cell r="J238" t="str">
            <v>เครื่องพยุงการทำงานของหัวใจและปอด</v>
          </cell>
          <cell r="K238">
            <v>0</v>
          </cell>
          <cell r="L238">
            <v>0</v>
          </cell>
          <cell r="M238">
            <v>0</v>
          </cell>
          <cell r="N238">
            <v>2000000</v>
          </cell>
        </row>
        <row r="239">
          <cell r="I239" t="str">
            <v>เครื่องรักษาโดยการทำให้ชักด้วยไฟฟ้า</v>
          </cell>
          <cell r="J239" t="str">
            <v>เครื่องรักษาโดยการทำให้ชักด้วยไฟฟ้า</v>
          </cell>
          <cell r="K239" t="str">
            <v>Electroconvulsive Therapy: ECT</v>
          </cell>
          <cell r="L239">
            <v>0</v>
          </cell>
          <cell r="M239">
            <v>870000</v>
          </cell>
          <cell r="N239">
            <v>850000</v>
          </cell>
        </row>
        <row r="240">
          <cell r="I240" t="str">
            <v>เครื่องรักษาโดยการทำให้ชักด้วยไฟฟ้าพร้อมระบบติดตาม</v>
          </cell>
          <cell r="J240" t="str">
            <v>เครื่องรักษาโดยการทำให้ชักด้วยไฟฟ้าพร้อมระบบติดตาม</v>
          </cell>
          <cell r="K240" t="str">
            <v xml:space="preserve">Electroconvulsive Therapy: ECT with monitor </v>
          </cell>
          <cell r="L240">
            <v>0</v>
          </cell>
          <cell r="M240">
            <v>1235000</v>
          </cell>
          <cell r="N240">
            <v>1200000</v>
          </cell>
        </row>
        <row r="241">
          <cell r="I241" t="str">
            <v>เครื่องรักษาด้วยความเย็น พร้อมเครื่องติดตามการทำงานของคลื่นสมอง</v>
          </cell>
          <cell r="J241" t="str">
            <v>เครื่องรักษาด้วยความเย็น พร้อมเครื่องติดตามการทำงานของคลื่นสมอง</v>
          </cell>
          <cell r="K241" t="str">
            <v>Hypo-hyperthermia system unit (cooling system with EEG monitoring)</v>
          </cell>
          <cell r="L241">
            <v>0</v>
          </cell>
          <cell r="M241">
            <v>2000000</v>
          </cell>
          <cell r="N241">
            <v>2000000</v>
          </cell>
        </row>
        <row r="242">
          <cell r="I242" t="str">
            <v>เครื่องวัดและติดตามความดันในกะโหลกศีรษะ</v>
          </cell>
          <cell r="J242" t="str">
            <v>เครื่องวัดและติดตามความดันในกะโหลกศีรษะ</v>
          </cell>
          <cell r="K242" t="str">
            <v>Intracranial pressure monitor</v>
          </cell>
          <cell r="L242">
            <v>0</v>
          </cell>
          <cell r="M242">
            <v>1000000</v>
          </cell>
          <cell r="N242">
            <v>1000000</v>
          </cell>
        </row>
        <row r="243">
          <cell r="I243" t="str">
            <v>เครื่องตรวจวัดคลื่นไฟฟ้าสมอง (EEG)</v>
          </cell>
          <cell r="J243" t="str">
            <v>เครื่องตรวจวัดคลื่นไฟฟ้าสมอง</v>
          </cell>
          <cell r="K243">
            <v>0</v>
          </cell>
          <cell r="L243" t="str">
            <v>EEG</v>
          </cell>
          <cell r="M243">
            <v>1200000</v>
          </cell>
          <cell r="N243">
            <v>1200000</v>
          </cell>
        </row>
        <row r="244">
          <cell r="I244" t="str">
            <v>เครื่องตรวจสมรรถภาพปอดด้วยเครื่องคอมพิวเตอร์</v>
          </cell>
          <cell r="J244" t="str">
            <v>เครื่องตรวจสมรรถภาพปอดด้วยเครื่องคอมพิวเตอร์</v>
          </cell>
          <cell r="K244" t="str">
            <v>Spirometer</v>
          </cell>
          <cell r="L244">
            <v>0</v>
          </cell>
          <cell r="M244">
            <v>250000</v>
          </cell>
          <cell r="N244">
            <v>250000</v>
          </cell>
        </row>
        <row r="245">
          <cell r="I245" t="str">
            <v>เครื่องตรวจสมรรถภาพปอดด้วยเครื่องคอมพิวเตอร์ระดับสูง</v>
          </cell>
          <cell r="J245" t="str">
            <v>เครื่องตรวจสมรรถภาพปอดด้วยเครื่องคอมพิวเตอร์ระดับสูง</v>
          </cell>
          <cell r="K245" t="str">
            <v>lung function test</v>
          </cell>
          <cell r="L245">
            <v>0</v>
          </cell>
          <cell r="M245">
            <v>2000000</v>
          </cell>
          <cell r="N245">
            <v>2000000</v>
          </cell>
        </row>
        <row r="246">
          <cell r="I246">
            <v>0</v>
          </cell>
          <cell r="J246" t="str">
            <v>เครื่องตรวจสมรรถภาพทารกในครรภ์ภาวะวิกฤตรวมศูนย์ 4 เตียง</v>
          </cell>
          <cell r="K246">
            <v>0</v>
          </cell>
          <cell r="L246">
            <v>0</v>
          </cell>
          <cell r="M246">
            <v>0</v>
          </cell>
          <cell r="N246">
            <v>2000000</v>
          </cell>
        </row>
        <row r="247">
          <cell r="I247" t="str">
            <v>เครื่องวัดความอิ่มตัวของออกซิเจนในเลือด (Pulse Oximeter) ชนิดพกพา สำหรับบริการปฐมภูมิ</v>
          </cell>
          <cell r="J247" t="str">
            <v>เครื่องวัดความอิ่มตัวของออกซิเจนในเลือด ชนิดพกพา</v>
          </cell>
          <cell r="K247">
            <v>0</v>
          </cell>
          <cell r="L247">
            <v>0</v>
          </cell>
          <cell r="M247">
            <v>20000</v>
          </cell>
          <cell r="N247">
            <v>20000</v>
          </cell>
        </row>
        <row r="248">
          <cell r="I248" t="str">
            <v>เครื่องตรวจวัดแรงดันหลอดเลือดแดงส่วนปลาย แบบวัดได้หลายระดับ</v>
          </cell>
          <cell r="J248" t="str">
            <v>เครื่องตรวจวัดแรงดันหลอดเลือดแดงส่วนปลาย แบบวัดได้หลายระดับ</v>
          </cell>
          <cell r="K248" t="str">
            <v>Peripheral  segmental pressure measurement</v>
          </cell>
          <cell r="L248">
            <v>0</v>
          </cell>
          <cell r="M248">
            <v>2000000</v>
          </cell>
          <cell r="N248">
            <v>2000000</v>
          </cell>
        </row>
        <row r="249">
          <cell r="I249" t="str">
            <v>เครื่องฟังเสียงหลอดเลือดด้วยคลื่นความถี่สูง ชนิดพกพา</v>
          </cell>
          <cell r="J249" t="str">
            <v>เครื่องฟังเสียงหลอดเลือดด้วยคลื่นเสียงความถี่สูง ชนิดพกพา</v>
          </cell>
          <cell r="K249" t="str">
            <v>Handheld ultrasound doppler</v>
          </cell>
          <cell r="L249">
            <v>0</v>
          </cell>
          <cell r="M249">
            <v>100000</v>
          </cell>
          <cell r="N249">
            <v>100000</v>
          </cell>
        </row>
        <row r="250">
          <cell r="I250" t="str">
            <v>เครื่องวัดระดับออกซิเจนในเนื้อเยื่อผ่านทางผิวหนัง</v>
          </cell>
          <cell r="J250" t="str">
            <v>เครื่องวัดระดับออกซิเจนในเนื้อเยื่อผ่านทางผิวหนัง</v>
          </cell>
          <cell r="K250" t="str">
            <v>Transcutaneous tissue oxygen measurement</v>
          </cell>
          <cell r="L250">
            <v>0</v>
          </cell>
          <cell r="M250">
            <v>1500000</v>
          </cell>
          <cell r="N250">
            <v>1500000</v>
          </cell>
        </row>
        <row r="251">
          <cell r="I251" t="str">
            <v>เครื่องติดตามเสียงหัวใจเด็กในครรภ์และวัดการหดรัดตัวของมดลูกแบบรวมศูนย์ ไม่น้อยกว่า 4 เตียง</v>
          </cell>
          <cell r="J251" t="str">
            <v>เครื่องติดตามสัญญาณชีพทารกในครรภ์และวัดการหดรัดตัวของมดลูกแบบรวมศูนย์ ไม่น้อยกว่า 4 เตียง</v>
          </cell>
          <cell r="K251">
            <v>0</v>
          </cell>
          <cell r="L251">
            <v>0</v>
          </cell>
          <cell r="M251">
            <v>1500000</v>
          </cell>
          <cell r="N251">
            <v>1500000</v>
          </cell>
        </row>
        <row r="252">
          <cell r="I252" t="str">
            <v>เครื่องช่วยกระบวนการปั๊มและฟื้นคืนชีพผู้ป่วย</v>
          </cell>
          <cell r="J252" t="str">
            <v>เครื่องช่วยนวดหัวใจและฟื้นคืนชีพผู้ป่วยอัตโนมัติ</v>
          </cell>
          <cell r="K252" t="str">
            <v>Auto pulse</v>
          </cell>
          <cell r="L252">
            <v>0</v>
          </cell>
          <cell r="M252">
            <v>1000000</v>
          </cell>
          <cell r="N252">
            <v>1000000</v>
          </cell>
        </row>
        <row r="253">
          <cell r="I253" t="str">
            <v>เครื่องติดตามวัดปริมาณเลือดออกจากหัวใจต่อเนื่อง ชนิด Non-Invasive</v>
          </cell>
          <cell r="J253" t="str">
            <v>เครื่องติดตามวัดปริมาณเลือดออกจากหัวใจต่อเนื่อง ชนิด Non-Invasive</v>
          </cell>
          <cell r="K253">
            <v>0</v>
          </cell>
          <cell r="L253">
            <v>0</v>
          </cell>
          <cell r="M253">
            <v>1400000</v>
          </cell>
          <cell r="N253">
            <v>1400000</v>
          </cell>
        </row>
        <row r="254">
          <cell r="I254" t="str">
            <v>เครื่องตรวจคลื่นไฟฟ้าหัวใจพร้อมระบบประมวลผลขนาดกระดาษบันทึกแบบกระดาษความร้อนขนาดไม่น้อยกว่าเอ 4</v>
          </cell>
          <cell r="J254" t="str">
            <v>เครื่องตรวจคลื่นไฟฟ้าหัวใจพร้อมระบบวิเคราะห์ผล บันทึกกระดาษความร้อนขนาดเอ 4</v>
          </cell>
          <cell r="K254" t="str">
            <v xml:space="preserve">Electrocardiography </v>
          </cell>
          <cell r="L254">
            <v>0</v>
          </cell>
          <cell r="M254">
            <v>120000</v>
          </cell>
          <cell r="N254">
            <v>120000</v>
          </cell>
        </row>
        <row r="255">
          <cell r="I255" t="str">
            <v>เครื่องตรวจคลื่นไฟฟ้าหัวใจพร้อมระบบประมวลผลชนิดสามารถจัดเก็บภาพในระบบเครือข่าย</v>
          </cell>
          <cell r="J255" t="str">
            <v>เครื่องตรวจคลื่นไฟฟ้าหัวใจพร้อมระบบวิเคราะห์ผล และจัดเก็บภาพในระบบเครือข่าย</v>
          </cell>
          <cell r="K255" t="str">
            <v xml:space="preserve">Electrocardiography with DiCOM </v>
          </cell>
          <cell r="L255">
            <v>0</v>
          </cell>
          <cell r="M255">
            <v>150000</v>
          </cell>
          <cell r="N255">
            <v>150000</v>
          </cell>
        </row>
        <row r="256">
          <cell r="I256" t="str">
            <v>เครื่องตรวจติดตามการทำงานของหัวใจชนิดต่อเนื่องไม่น้อยกว่า 24 ชั่วโมงพร้อมระบบประมวลผล ไม่น้อยกว่า 4 ลูก</v>
          </cell>
          <cell r="J256" t="str">
            <v>เครื่องตรวจติดตามการทำงานของหัวใจชนิดต่อเนื่องไม่น้อยกว่า 24 ชั่วโมงพร้อมระบบประมวลผล ไม่น้อยกว่า 4 เครื่อง</v>
          </cell>
          <cell r="K256" t="str">
            <v>Holter Monitoring</v>
          </cell>
          <cell r="L256">
            <v>0</v>
          </cell>
          <cell r="M256">
            <v>1500000</v>
          </cell>
          <cell r="N256">
            <v>1500000</v>
          </cell>
        </row>
        <row r="257">
          <cell r="I257" t="str">
            <v>เครื่องตรวจและจี้รักษาภาวะหัวใจเต้นผิดจังหวะ</v>
          </cell>
          <cell r="J257" t="str">
            <v>เครื่องตรวจและจี้รักษาภาวะหัวใจเต้นผิดจังหวะ</v>
          </cell>
          <cell r="K257" t="str">
            <v>Electrophysiology study and RS generator</v>
          </cell>
          <cell r="L257">
            <v>0</v>
          </cell>
          <cell r="M257">
            <v>7000000</v>
          </cell>
          <cell r="N257">
            <v>7000000</v>
          </cell>
        </row>
        <row r="258">
          <cell r="I258" t="str">
            <v>เครื่องตรวจวัดสมรรถนะหลอดเลือดแดงส่วนปลาย</v>
          </cell>
          <cell r="J258" t="str">
            <v>เครื่องตรวจวัดสมรรถนะหลอดเลือดแดงส่วนปลาย</v>
          </cell>
          <cell r="K258" t="str">
            <v xml:space="preserve"> ABI</v>
          </cell>
          <cell r="L258">
            <v>0</v>
          </cell>
          <cell r="M258">
            <v>1500000</v>
          </cell>
          <cell r="N258">
            <v>1500000</v>
          </cell>
        </row>
        <row r="259">
          <cell r="I259" t="str">
            <v>เครื่องตรวจหัวใจด้วยคลื่นเสียงสะท้อนความถี่สูงในเด็ก</v>
          </cell>
          <cell r="J259" t="str">
            <v>เครื่องตรวจหัวใจด้วยคลื่นเสียงสะท้อนความถี่สูงในเด็ก</v>
          </cell>
          <cell r="K259" t="str">
            <v>Pediatric Echocardiogram</v>
          </cell>
          <cell r="L259">
            <v>0</v>
          </cell>
          <cell r="M259">
            <v>3000000</v>
          </cell>
          <cell r="N259">
            <v>3000000</v>
          </cell>
        </row>
        <row r="260">
          <cell r="I260" t="str">
            <v>เครื่องติดตามการทำงานของหัวใจไร้สาย แบบรวมศูนย์ 8 ยูนิต</v>
          </cell>
          <cell r="J260" t="str">
            <v>เครื่องติดตามการทำงานของหัวใจไร้สาย แบบรวมศูนย์ไม่น้อยกว่า 8 ยูนิต</v>
          </cell>
          <cell r="K260" t="str">
            <v>Telemonitor</v>
          </cell>
          <cell r="L260">
            <v>0</v>
          </cell>
          <cell r="M260">
            <v>2600000</v>
          </cell>
          <cell r="N260">
            <v>2600000</v>
          </cell>
        </row>
        <row r="261">
          <cell r="I261" t="str">
            <v>เครื่องติดตามการทำงานของหัวใจและสัญญาณชีพ 4 พารามิเตอร์ ระบบรวมศูนย์ไม่น้อยกว่า 4 เตียง</v>
          </cell>
          <cell r="J261" t="str">
            <v>เครื่องติดตามการทำงานของหัวใจและสัญญาณชีพ 4 พารามิเตอร์ ระบบรวมศูนย์ไม่น้อยกว่า 4 เตียง</v>
          </cell>
          <cell r="K261" t="str">
            <v xml:space="preserve">Central+4 parameter Monitor ECG,BP,SpO2 IBP,PCO2 4 Beds </v>
          </cell>
          <cell r="L261">
            <v>0</v>
          </cell>
          <cell r="M261">
            <v>1000000</v>
          </cell>
          <cell r="N261">
            <v>1000000</v>
          </cell>
        </row>
        <row r="262">
          <cell r="I262" t="str">
            <v>เครื่องติดตามการทำงานของหัวใจและสัญญาณชีพ 4 พารามิเตอร์ ระบบรวมศูนย์ไม่น้อยกว่า 8 เตียง</v>
          </cell>
          <cell r="J262" t="str">
            <v>เครื่องติดตามการทำงานของหัวใจและสัญญาณชีพ 4 พารามิเตอร์ ระบบรวมศูนย์ไม่น้อยกว่า 8 เตียง</v>
          </cell>
          <cell r="K262" t="str">
            <v xml:space="preserve">Central+4 parameter Monitor ECG,BP,SpO2 IBP,PCO2 8 Beds </v>
          </cell>
          <cell r="L262">
            <v>0</v>
          </cell>
          <cell r="M262">
            <v>1600000</v>
          </cell>
          <cell r="N262">
            <v>1600000</v>
          </cell>
        </row>
        <row r="263">
          <cell r="I263" t="str">
            <v>เครื่องติดตามการทำงานของหัวใจและสัญญาณชีพ 6 พารามิเตอร์ ระบบรวมศูนย์ไม่น้อยกว่า 4 เตียง</v>
          </cell>
          <cell r="J263" t="str">
            <v>เครื่องติดตามการทำงานของหัวใจและสัญญาณชีพ 6 พารามิเตอร์ ระบบรวมศูนย์ไม่น้อยกว่า 4 เตียง</v>
          </cell>
          <cell r="K263" t="str">
            <v xml:space="preserve">Central+6 parameter Monitor ECG,BP,SpO2 IBP,PCO2 4 Beds </v>
          </cell>
          <cell r="L263">
            <v>0</v>
          </cell>
          <cell r="M263">
            <v>2000000</v>
          </cell>
          <cell r="N263">
            <v>2000000</v>
          </cell>
        </row>
        <row r="264">
          <cell r="I264" t="str">
            <v>เครื่องติดตามการทำงานของหัวใจและสัญญาณชีพ 6 พารามิเตอร์ ระบบรวมศูนย์ไม่น้อยกว่า 8 เตียง</v>
          </cell>
          <cell r="J264" t="str">
            <v>เครื่องติดตามการทำงานของหัวใจและสัญญาณชีพ 6 พารามิเตอร์ ระบบรวมศูนย์ไม่น้อยกว่า 8 เตียง</v>
          </cell>
          <cell r="K264" t="str">
            <v xml:space="preserve">Central+6 parameter Monitor ECG,BP,SpO2 IBP,PCO2 Temp 8 Beds </v>
          </cell>
          <cell r="L264">
            <v>0</v>
          </cell>
          <cell r="M264">
            <v>3600000</v>
          </cell>
          <cell r="N264">
            <v>3600000</v>
          </cell>
        </row>
        <row r="265">
          <cell r="I265" t="str">
            <v>เครื่องติดตามการทำงานของหัวใจและสัญญาณชีพอัตโนมัติ ขนาดกลาง เชื่อมต่อระบบ Central monitor</v>
          </cell>
          <cell r="J265" t="str">
            <v>เครื่องติดตามการทำงานของหัวใจและสัญญาณชีพอัตโนมัติ ขนาดกลาง</v>
          </cell>
          <cell r="K265">
            <v>0</v>
          </cell>
          <cell r="L265">
            <v>0</v>
          </cell>
          <cell r="M265">
            <v>200000</v>
          </cell>
          <cell r="N265">
            <v>150000</v>
          </cell>
        </row>
        <row r="266">
          <cell r="I266" t="str">
            <v>เครื่องติดตามการทำงานของหัวใจและสัญญาณชีพอัตโนมัติ ขนาดเล็ก</v>
          </cell>
          <cell r="J266" t="str">
            <v>เครื่องติดตามการทำงานของหัวใจและสัญญาณชีพอัตโนมัติ ขนาดเล็ก</v>
          </cell>
          <cell r="K266">
            <v>0</v>
          </cell>
          <cell r="L266">
            <v>0</v>
          </cell>
          <cell r="M266">
            <v>150000</v>
          </cell>
          <cell r="N266">
            <v>100000</v>
          </cell>
        </row>
        <row r="267">
          <cell r="I267" t="str">
            <v>เครื่องติดตามการทำงานของหัวใจและสัญญาณชีพอัตโนมัติพร้อมติดตามความดันโลหิตแดงและระดับออกซิเจนในเลือดแดง</v>
          </cell>
          <cell r="J267" t="str">
            <v>เครื่องติดตามการทำงานของหัวใจและสัญญาณชีพอัตโนมัติ ขนาดใหญ่</v>
          </cell>
          <cell r="K267" t="str">
            <v>Invasive BP และ CO2</v>
          </cell>
          <cell r="L267">
            <v>0</v>
          </cell>
          <cell r="M267">
            <v>300000</v>
          </cell>
          <cell r="N267">
            <v>300000</v>
          </cell>
        </row>
        <row r="268">
          <cell r="I268" t="str">
            <v>เครื่องติดตามสัญญาณชีพพร้อมเครื่องกระตุกหัวใจในรถพยาบาลเพื่อเชื่อมต่อระบบศูนย์กลางการรักษาทางไกล</v>
          </cell>
          <cell r="J268" t="str">
            <v>เครื่องติดตามสัญญาณชีพพร้อมเครื่องกระตุกหัวใจในรถพยาบาลเพื่อเชื่อมต่อระบบศูนย์กลางการรักษาทางไกล</v>
          </cell>
          <cell r="K268">
            <v>0</v>
          </cell>
          <cell r="L268">
            <v>0</v>
          </cell>
          <cell r="M268">
            <v>645000</v>
          </cell>
          <cell r="N268">
            <v>640000</v>
          </cell>
        </row>
        <row r="269">
          <cell r="I269" t="str">
            <v>เครื่องพยุงการทำงานของหัวใจและปอด</v>
          </cell>
          <cell r="J269" t="str">
            <v>เครื่องพยุงการทำงานของหัวใจและปอด ซ้ำ</v>
          </cell>
          <cell r="K269" t="str">
            <v>Intra aortic balloon pump</v>
          </cell>
          <cell r="L269">
            <v>0</v>
          </cell>
          <cell r="M269">
            <v>2000000</v>
          </cell>
          <cell r="N269">
            <v>2000000</v>
          </cell>
        </row>
        <row r="270">
          <cell r="I270" t="str">
            <v>เครื่องวัดออกซิเจนในเลือดอัตโนมัติชนิดพกพา</v>
          </cell>
          <cell r="J270" t="str">
            <v>เครื่องวัดออกซิเจนในเลือดอัตโนมัติชนิดพกพา</v>
          </cell>
          <cell r="K270" t="str">
            <v>Pulse Oximeter</v>
          </cell>
          <cell r="L270">
            <v>0</v>
          </cell>
          <cell r="M270">
            <v>35000</v>
          </cell>
          <cell r="N270">
            <v>25000</v>
          </cell>
        </row>
        <row r="271">
          <cell r="I271" t="str">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v>
          </cell>
          <cell r="J271" t="str">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v>
          </cell>
          <cell r="K271">
            <v>0</v>
          </cell>
          <cell r="L271">
            <v>0</v>
          </cell>
          <cell r="M271">
            <v>1200000</v>
          </cell>
          <cell r="N271">
            <v>1200000</v>
          </cell>
        </row>
        <row r="272">
          <cell r="I272" t="str">
            <v>เครื่องพิมพ์ภาพเอกซเรย์ลงบนแผ่นฟิล์มไม่รองรับเมมโมแกรม</v>
          </cell>
          <cell r="J272" t="str">
            <v>เครื่องพิมพ์ภาพเอกซเรย์ลงบนแผ่นฟิล์มไม่รองรับเมมโมแกรม</v>
          </cell>
          <cell r="K272">
            <v>0</v>
          </cell>
          <cell r="L272">
            <v>0</v>
          </cell>
          <cell r="M272">
            <v>645000</v>
          </cell>
          <cell r="N272">
            <v>645000</v>
          </cell>
        </row>
        <row r="273">
          <cell r="I273" t="str">
            <v>เครื่องพิมพ์ภาพเอกซเรย์ลงบนแผ่นฟิล์มรองรับเมมโมแกรม</v>
          </cell>
          <cell r="J273" t="str">
            <v>เครื่องพิมพ์ภาพเอกซเรย์ลงบนแผ่นฟิล์มรองรับเมมโมแกรม</v>
          </cell>
          <cell r="K273">
            <v>0</v>
          </cell>
          <cell r="L273">
            <v>0</v>
          </cell>
          <cell r="M273">
            <v>1070000</v>
          </cell>
          <cell r="N273">
            <v>1070000</v>
          </cell>
        </row>
        <row r="274">
          <cell r="I274" t="str">
            <v>เครื่องรับสัญญาณภาพเอกซเรย์เป็นดิจิตอล ชนิดชุดรับภาพแฟลตพาแนลมีสาย</v>
          </cell>
          <cell r="J274" t="str">
            <v>เครื่องรับสัญญาณภาพเอกซเรย์เป็นดิจิตอล ชนิดชุดรับภาพแฟลตพาแนลมีสาย</v>
          </cell>
          <cell r="K274">
            <v>0</v>
          </cell>
          <cell r="L274">
            <v>0</v>
          </cell>
          <cell r="M274">
            <v>4280000</v>
          </cell>
          <cell r="N274">
            <v>4280000</v>
          </cell>
        </row>
        <row r="275">
          <cell r="I275" t="str">
            <v>เครื่องรับสัญญาณภาพเอกซเรย์เป็นดิจิตอล ชนิดชุดรับภาพแฟลตพาแนลไร้สาย</v>
          </cell>
          <cell r="J275" t="str">
            <v>เครื่องรับสัญญาณภาพเอกซเรย์เป็นดิจิตอล ชนิดชุดรับภาพแฟลตพาแนลไร้สาย</v>
          </cell>
          <cell r="K275">
            <v>0</v>
          </cell>
          <cell r="L275">
            <v>0</v>
          </cell>
          <cell r="M275">
            <v>3200000</v>
          </cell>
          <cell r="N275">
            <v>2500000</v>
          </cell>
        </row>
        <row r="276">
          <cell r="I276" t="str">
            <v>เครื่องสแกนแผ่นฟิล์มเอกซเรย์</v>
          </cell>
          <cell r="J276" t="str">
            <v>เครื่องสแกนแผ่นฟิล์มเอกซเรย์</v>
          </cell>
          <cell r="K276">
            <v>0</v>
          </cell>
          <cell r="L276">
            <v>0</v>
          </cell>
          <cell r="M276">
            <v>860000</v>
          </cell>
          <cell r="N276">
            <v>860000</v>
          </cell>
        </row>
        <row r="277">
          <cell r="I277" t="str">
            <v>เครื่องผลิตน้ำบริสุทธิ์สำหรับฟอกเลือด (Reverse Osmosis machine ) รองรับเครื่องไตเทียม 30 เครื่อง</v>
          </cell>
          <cell r="J277" t="str">
            <v>เครื่องผลิตน้ำบริสุทธิ์สำหรับฟอกเลือด (Reverse Osmosis machine ) รองรับเครื่องไตเทียม 30 เครื่อง</v>
          </cell>
          <cell r="K277">
            <v>0</v>
          </cell>
          <cell r="L277">
            <v>0</v>
          </cell>
          <cell r="M277">
            <v>1340000</v>
          </cell>
          <cell r="N277">
            <v>1200000</v>
          </cell>
        </row>
        <row r="278">
          <cell r="I278" t="str">
            <v>เครื่องผลิตน้ำบริสุทธิ์สำหรับฟอกเลือดชนิดเคลื่อนที่ แบบ 2 หัวจ่าย (portabl RO)</v>
          </cell>
          <cell r="J278" t="str">
            <v>เครื่องผลิตน้ำบริสุทธิ์สำหรับฟอกเลือดชนิดเคลื่อนที่ แบบ 2 หัวจ่าย</v>
          </cell>
          <cell r="K278" t="str">
            <v>Reverse Osmosis machine portable</v>
          </cell>
          <cell r="L278" t="str">
            <v>portabl RO</v>
          </cell>
          <cell r="M278">
            <v>270000</v>
          </cell>
          <cell r="N278">
            <v>270000</v>
          </cell>
        </row>
        <row r="279">
          <cell r="I279" t="str">
            <v>ระบบผลิตน้ำบริสุทธิ์แบบจ่ายตรงขนาดไม่น้อยกว่า 5 หัวจ่าย</v>
          </cell>
          <cell r="J279" t="str">
            <v>ระบบผลิตน้ำบริสุทธิ์แบบจ่ายตรงขนาดไม่น้อยกว่า 5 หัวจ่าย</v>
          </cell>
          <cell r="K279">
            <v>0</v>
          </cell>
          <cell r="L279">
            <v>0</v>
          </cell>
          <cell r="M279">
            <v>860000</v>
          </cell>
          <cell r="N279">
            <v>850000</v>
          </cell>
        </row>
        <row r="280">
          <cell r="I280" t="str">
            <v>ระบบผลิตน้ำบริสุทธิ์แบบจ่ายตรงขนาดไม่น้อยกว่า 10 หัวจ่าย</v>
          </cell>
          <cell r="J280" t="str">
            <v>ระบบผลิตน้ำบริสุทธิ์แบบจ่ายตรงขนาดไม่น้อยกว่า 10 หัวจ่าย</v>
          </cell>
          <cell r="K280">
            <v>0</v>
          </cell>
          <cell r="L280">
            <v>0</v>
          </cell>
          <cell r="M280">
            <v>1180000</v>
          </cell>
          <cell r="N280">
            <v>1000000</v>
          </cell>
        </row>
        <row r="281">
          <cell r="I281" t="str">
            <v>ระบบผลิตน้ำบริสุทธิ์แบบจ่ายตรงขนาดไม่น้อยกว่า 15 หัวจ่าย</v>
          </cell>
          <cell r="J281" t="str">
            <v>ระบบผลิตน้ำบริสุทธิ์แบบจ่ายตรงขนาดไม่น้อยกว่า 15 หัวจ่าย</v>
          </cell>
          <cell r="K281">
            <v>0</v>
          </cell>
          <cell r="L281">
            <v>0</v>
          </cell>
          <cell r="M281">
            <v>1395000</v>
          </cell>
          <cell r="N281">
            <v>1200000</v>
          </cell>
        </row>
        <row r="282">
          <cell r="I282" t="str">
            <v>ระบบผลิตน้ำบริสุทธิ์แบบจ่ายตรงขนาดไม่น้อยกว่า 20 หัวจ่าย</v>
          </cell>
          <cell r="J282" t="str">
            <v>ระบบผลิตน้ำบริสุทธิ์แบบจ่ายตรงขนาดไม่น้อยกว่า 20 หัวจ่าย</v>
          </cell>
          <cell r="K282">
            <v>0</v>
          </cell>
          <cell r="L282">
            <v>0</v>
          </cell>
          <cell r="M282">
            <v>1820000</v>
          </cell>
          <cell r="N282">
            <v>1800000</v>
          </cell>
        </row>
        <row r="283">
          <cell r="I283" t="str">
            <v>ระบบผลิตน้ำบริสุทธิ์แบบจ่ายตรงขนาดไม่น้อยกว่า 30 หัวจ่าย</v>
          </cell>
          <cell r="J283" t="str">
            <v>ระบบผลิตน้ำบริสุทธิ์แบบจ่ายตรงขนาดไม่น้อยกว่า 30 หัวจ่าย</v>
          </cell>
          <cell r="K283">
            <v>0</v>
          </cell>
          <cell r="L283">
            <v>0</v>
          </cell>
          <cell r="M283">
            <v>2250000</v>
          </cell>
          <cell r="N283">
            <v>2200000</v>
          </cell>
        </row>
        <row r="284">
          <cell r="I284" t="str">
            <v>ระบบผลิตน้ำบริสุทธิ์แบบพักน้ำขนาดไม่น้อยกว่า 5 หัวจ่าย</v>
          </cell>
          <cell r="J284" t="str">
            <v>ระบบผลิตน้ำบริสุทธิ์แบบพักน้ำขนาดไม่น้อยกว่า 5 หัวจ่าย</v>
          </cell>
          <cell r="K284">
            <v>0</v>
          </cell>
          <cell r="L284">
            <v>0</v>
          </cell>
          <cell r="M284">
            <v>750000</v>
          </cell>
          <cell r="N284">
            <v>750000</v>
          </cell>
        </row>
        <row r="285">
          <cell r="I285" t="str">
            <v>ระบบผลิตน้ำบริสุทธิ์แบบพักน้ำขนาดไม่น้อยกว่า 10 หัวจ่าย</v>
          </cell>
          <cell r="J285" t="str">
            <v>ระบบผลิตน้ำบริสุทธิ์แบบพักน้ำขนาดไม่น้อยกว่า 10 หัวจ่าย</v>
          </cell>
          <cell r="K285">
            <v>0</v>
          </cell>
          <cell r="L285">
            <v>0</v>
          </cell>
          <cell r="M285">
            <v>910000</v>
          </cell>
          <cell r="N285">
            <v>900000</v>
          </cell>
        </row>
        <row r="286">
          <cell r="I286" t="str">
            <v>ระบบผลิตน้ำบริสุทธิ์แบบพักน้ำขนาดไม่น้อยกว่า 15 หัวจ่าย</v>
          </cell>
          <cell r="J286" t="str">
            <v>ระบบผลิตน้ำบริสุทธิ์แบบพักน้ำขนาดไม่น้อยกว่า 15 หัวจ่าย</v>
          </cell>
          <cell r="K286">
            <v>0</v>
          </cell>
          <cell r="L286">
            <v>0</v>
          </cell>
          <cell r="M286">
            <v>1070000</v>
          </cell>
          <cell r="N286">
            <v>1000000</v>
          </cell>
        </row>
        <row r="287">
          <cell r="I287" t="str">
            <v>ระบบผลิตน้ำบริสุทธิ์แบบพักน้ำขนาดไม่น้อยกว่า 20 หัวจ่าย</v>
          </cell>
          <cell r="J287" t="str">
            <v>ระบบผลิตน้ำบริสุทธิ์แบบพักน้ำขนาดไม่น้อยกว่า 20 หัวจ่าย</v>
          </cell>
          <cell r="K287">
            <v>0</v>
          </cell>
          <cell r="L287">
            <v>0</v>
          </cell>
          <cell r="M287">
            <v>1180000</v>
          </cell>
          <cell r="N287">
            <v>1100000</v>
          </cell>
        </row>
        <row r="288">
          <cell r="I288" t="str">
            <v>ระบบผลิตน้ำบริสุทธิ์แบบพักน้ำขนาดไม่น้อยกว่า 30 หัวจ่าย</v>
          </cell>
          <cell r="J288" t="str">
            <v>ระบบผลิตน้ำบริสุทธิ์แบบพักน้ำขนาดไม่น้อยกว่า 30 หัวจ่าย</v>
          </cell>
          <cell r="K288">
            <v>0</v>
          </cell>
          <cell r="L288">
            <v>0</v>
          </cell>
          <cell r="M288">
            <v>1926000</v>
          </cell>
          <cell r="N288">
            <v>1500000</v>
          </cell>
        </row>
        <row r="289">
          <cell r="I289" t="str">
            <v>เครื่องพิมพ์ชนิด Dot Matrix Printer แบบแคร่สั้น</v>
          </cell>
          <cell r="J289" t="str">
            <v>เครื่องพิมพ์ชนิด Dot Matrix Printer แบบแคร่สั้น</v>
          </cell>
          <cell r="K289">
            <v>0</v>
          </cell>
          <cell r="L289">
            <v>0</v>
          </cell>
          <cell r="M289">
            <v>22000</v>
          </cell>
          <cell r="N289">
            <v>22000</v>
          </cell>
        </row>
        <row r="290">
          <cell r="I290" t="str">
            <v>เครื่องพิมพ์ชนิด Dot Matrix Printer แบบแคร่ยาว</v>
          </cell>
          <cell r="J290" t="str">
            <v>เครื่องพิมพ์ชนิด Dot Matrix Printer แบบแคร่ยาว</v>
          </cell>
          <cell r="K290">
            <v>0</v>
          </cell>
          <cell r="L290">
            <v>0</v>
          </cell>
          <cell r="M290">
            <v>23000</v>
          </cell>
          <cell r="N290">
            <v>23000</v>
          </cell>
        </row>
        <row r="291">
          <cell r="I291" t="str">
            <v>เครื่องพิมพ์แบบฉีดหมึกพร้อมติดตั้งถังหมึกพิมพ์ (INK Tank Printer)</v>
          </cell>
          <cell r="J291" t="str">
            <v>เครื่องพิมพ์แบบฉีดหมึกพร้อมติดตั้งถังหมึกพิมพ์ (INK Tank Printer)</v>
          </cell>
          <cell r="K291">
            <v>0</v>
          </cell>
          <cell r="L291">
            <v>0</v>
          </cell>
          <cell r="M291">
            <v>4300</v>
          </cell>
          <cell r="N291">
            <v>4300</v>
          </cell>
        </row>
        <row r="292">
          <cell r="I292" t="str">
            <v>เครื่องพิมพ์แบบฉีดหมึก (Inkjet Printer) สำหรับกระดาษขนาด A3</v>
          </cell>
          <cell r="J292" t="str">
            <v>เครื่องพิมพ์แบบฉีดหมึก (Inkjet Printer) สำหรับกระดาษขนาด A3</v>
          </cell>
          <cell r="K292">
            <v>0</v>
          </cell>
          <cell r="L292">
            <v>0</v>
          </cell>
          <cell r="M292">
            <v>6300</v>
          </cell>
          <cell r="N292">
            <v>6300</v>
          </cell>
        </row>
        <row r="293">
          <cell r="I293" t="str">
            <v>เครื่องพิมพ์เลเซอร์ หรือ LED ขาวดำ (18 หน้า/นาที)</v>
          </cell>
          <cell r="J293" t="str">
            <v>เครื่องพิมพ์เลเซอร์ หรือ LED ขาวดำ (18 หน้า/นาที)</v>
          </cell>
          <cell r="K293">
            <v>0</v>
          </cell>
          <cell r="L293">
            <v>0</v>
          </cell>
          <cell r="M293">
            <v>2600</v>
          </cell>
          <cell r="N293">
            <v>2600</v>
          </cell>
        </row>
        <row r="294">
          <cell r="I294" t="str">
            <v>เครื่องพิมพ์เซอร์ หรือ LED ขาวดำ ชนิด Network แบบที่ 1 (28 หน้า/นาที)</v>
          </cell>
          <cell r="J294" t="str">
            <v>เครื่องพิมพ์เซอร์ หรือ LED ขาวดำ ชนิด Network แบบที่ 1 (28 หน้า/นาที)</v>
          </cell>
          <cell r="K294">
            <v>0</v>
          </cell>
          <cell r="L294">
            <v>0</v>
          </cell>
          <cell r="M294">
            <v>8900</v>
          </cell>
          <cell r="N294">
            <v>8900</v>
          </cell>
        </row>
        <row r="295">
          <cell r="I295" t="str">
            <v>เครื่องพิมพ์เลเซอร์ หรือ LED ขาวดำ ชนิด Network แบบที่ 2 (38 หน้า/นาที)</v>
          </cell>
          <cell r="J295" t="str">
            <v>เครื่องพิมพ์เลเซอร์ หรือ LED ขาวดำ ชนิด Network แบบที่ 2 (38 หน้า/นาที)</v>
          </cell>
          <cell r="K295">
            <v>0</v>
          </cell>
          <cell r="L295">
            <v>0</v>
          </cell>
          <cell r="M295">
            <v>15000</v>
          </cell>
          <cell r="N295">
            <v>15000</v>
          </cell>
        </row>
        <row r="296">
          <cell r="I296" t="str">
            <v>เครื่องพิมพ์เลเซอร์ หรือ LED สี ชนิด Network แบบที่ 1 (18 หน้า/นาที)</v>
          </cell>
          <cell r="J296" t="str">
            <v>เครื่องพิมพ์เลเซอร์ หรือ LED สี ชนิด Network แบบที่ 1 (18 หน้า/นาที)</v>
          </cell>
          <cell r="K296">
            <v>0</v>
          </cell>
          <cell r="L296">
            <v>0</v>
          </cell>
          <cell r="M296">
            <v>10000</v>
          </cell>
          <cell r="N296">
            <v>10000</v>
          </cell>
        </row>
        <row r="297">
          <cell r="I297" t="str">
            <v>เครื่องพิมพ์เลเซอร์ หรือ LED สี ชนิด Network แบบที่ 2 (27 หน้า/นาที)</v>
          </cell>
          <cell r="J297" t="str">
            <v>เครื่องพิมพ์เลเซอร์ หรือ LED สี ชนิด Network แบบที่ 2 (27 หน้า/นาที)</v>
          </cell>
          <cell r="K297">
            <v>0</v>
          </cell>
          <cell r="L297">
            <v>0</v>
          </cell>
          <cell r="M297">
            <v>27000</v>
          </cell>
          <cell r="N297">
            <v>27000</v>
          </cell>
        </row>
        <row r="298">
          <cell r="I298" t="str">
            <v>เครื่องพิมพ์เลเซอร์ หรือ LED ขาวดำ ชนิด Network สำหรับกระดาษขนาด A3</v>
          </cell>
          <cell r="J298" t="str">
            <v>เครื่องพิมพ์เลเซอร์ หรือ LED ขาวดำ ชนิด Network สำหรับกระดาษขนาด A3</v>
          </cell>
          <cell r="K298">
            <v>0</v>
          </cell>
          <cell r="L298">
            <v>0</v>
          </cell>
          <cell r="M298">
            <v>54000</v>
          </cell>
          <cell r="N298">
            <v>54000</v>
          </cell>
        </row>
        <row r="299">
          <cell r="I299" t="str">
            <v>เครื่องพิมพ์ Multifunction แบบฉีดหมึก พร้อมติดตั้งถังหมึกพิมพ์ (Ink Tank Printer)</v>
          </cell>
          <cell r="J299" t="str">
            <v>เครื่องพิมพ์ Multifunction แบบฉีดหมึก พร้อมติดตั้งถังหมึกพิมพ์ (Ink Tank Printer)</v>
          </cell>
          <cell r="K299">
            <v>0</v>
          </cell>
          <cell r="L299">
            <v>0</v>
          </cell>
          <cell r="M299">
            <v>7500</v>
          </cell>
          <cell r="N299">
            <v>7500</v>
          </cell>
        </row>
        <row r="300">
          <cell r="I300" t="str">
            <v>เครื่องพิมพ์ Multifunction เลเซอร์ หรือ LED ขาวดำ</v>
          </cell>
          <cell r="J300" t="str">
            <v>เครื่องพิมพ์ Multifunction เลเซอร์ หรือ LED ขาวดำ</v>
          </cell>
          <cell r="K300">
            <v>0</v>
          </cell>
          <cell r="L300">
            <v>0</v>
          </cell>
          <cell r="M300">
            <v>10000</v>
          </cell>
          <cell r="N300">
            <v>10000</v>
          </cell>
        </row>
        <row r="301">
          <cell r="I301" t="str">
            <v>เครื่องพิมพ์ Multifunction เลเซอร์ หรือ LED สี</v>
          </cell>
          <cell r="J301" t="str">
            <v>เครื่องพิมพ์ Multifunction เลเซอร์ หรือ LED สี</v>
          </cell>
          <cell r="K301">
            <v>0</v>
          </cell>
          <cell r="L301">
            <v>0</v>
          </cell>
          <cell r="M301">
            <v>15000</v>
          </cell>
          <cell r="N301">
            <v>15000</v>
          </cell>
        </row>
        <row r="302">
          <cell r="I302" t="str">
            <v>เครื่องพิมพ์วัตถุ 3 มิติ</v>
          </cell>
          <cell r="J302" t="str">
            <v>เครื่องพิมพ์วัตถุ 3 มิติ</v>
          </cell>
          <cell r="K302">
            <v>0</v>
          </cell>
          <cell r="L302">
            <v>0</v>
          </cell>
          <cell r="M302">
            <v>40000</v>
          </cell>
          <cell r="N302">
            <v>40000</v>
          </cell>
        </row>
        <row r="303">
          <cell r="I303" t="str">
            <v>เครื่องพิพม์แบบใช้ความร้อน (Thermal Printer)</v>
          </cell>
          <cell r="J303" t="str">
            <v>เครื่องพิพม์แบบใช้ความร้อน (Thermal Printer)</v>
          </cell>
          <cell r="K303">
            <v>0</v>
          </cell>
          <cell r="L303">
            <v>0</v>
          </cell>
          <cell r="M303">
            <v>13000</v>
          </cell>
          <cell r="N303">
            <v>13000</v>
          </cell>
        </row>
        <row r="304">
          <cell r="I304" t="str">
            <v>เครื่องฟอกไตแบบมาตรฐาน</v>
          </cell>
          <cell r="J304" t="str">
            <v>เครื่องฟอกไตแบบมาตรฐาน</v>
          </cell>
          <cell r="K304">
            <v>0</v>
          </cell>
          <cell r="L304">
            <v>0</v>
          </cell>
          <cell r="M304">
            <v>500000</v>
          </cell>
          <cell r="N304">
            <v>500000</v>
          </cell>
        </row>
        <row r="305">
          <cell r="I305" t="str">
            <v>เครื่องฟอกไตแบบพิเศษ</v>
          </cell>
          <cell r="J305" t="str">
            <v>เครื่องฟอกไตแบบพิเศษ</v>
          </cell>
          <cell r="K305">
            <v>0</v>
          </cell>
          <cell r="L305">
            <v>0</v>
          </cell>
          <cell r="M305">
            <v>860000</v>
          </cell>
          <cell r="N305">
            <v>850000</v>
          </cell>
        </row>
        <row r="306">
          <cell r="I306" t="str">
            <v>เครื่องฟอกไตแบบต่อเนื่อง</v>
          </cell>
          <cell r="J306" t="str">
            <v>เครื่องฟอกไตแบบต่อเนื่อง</v>
          </cell>
          <cell r="K306">
            <v>0</v>
          </cell>
          <cell r="L306">
            <v>0</v>
          </cell>
          <cell r="M306">
            <v>1450000</v>
          </cell>
          <cell r="N306">
            <v>1400000</v>
          </cell>
        </row>
        <row r="307">
          <cell r="I307" t="str">
            <v>เครื่องฟอกไตแบบวัดค่าโซเดียมในเลือดอัตโนมัติ</v>
          </cell>
          <cell r="J307" t="str">
            <v>เครื่องฟอกไตแบบวัดค่าโซเดียมในเลือดอัตโนมัติ</v>
          </cell>
          <cell r="K307">
            <v>0</v>
          </cell>
          <cell r="L307">
            <v>0</v>
          </cell>
          <cell r="M307">
            <v>600000</v>
          </cell>
          <cell r="N307">
            <v>600000</v>
          </cell>
        </row>
        <row r="308">
          <cell r="I308" t="str">
            <v>เครื่องบำบัดทดแทนการทำงานของไตอย่างต่อเนื่อง</v>
          </cell>
          <cell r="J308" t="str">
            <v>เครื่องบำบัดทดแทนการทำงานของไตอย่างต่อเนื่อง</v>
          </cell>
          <cell r="K308">
            <v>0</v>
          </cell>
          <cell r="L308">
            <v>0</v>
          </cell>
          <cell r="M308">
            <v>1550000</v>
          </cell>
          <cell r="N308">
            <v>1550000</v>
          </cell>
        </row>
        <row r="309">
          <cell r="I309" t="str">
            <v>เครื่องล้างตัวกรองเลือด</v>
          </cell>
          <cell r="J309" t="str">
            <v>เครื่องล้างตัวกรองเลือด</v>
          </cell>
          <cell r="K309">
            <v>0</v>
          </cell>
          <cell r="L309">
            <v>0</v>
          </cell>
          <cell r="M309">
            <v>430000</v>
          </cell>
          <cell r="N309">
            <v>430000</v>
          </cell>
        </row>
        <row r="310">
          <cell r="I310" t="str">
            <v>เครื่องกระตุ้นกล้ามเนื้อด้วยไฟฟ้า (Electrical stimulation)</v>
          </cell>
          <cell r="J310" t="str">
            <v>เครื่องกระตุ้นกล้ามเนื้อด้วยไฟฟ้า</v>
          </cell>
          <cell r="K310" t="str">
            <v>Electrical stimulation</v>
          </cell>
          <cell r="L310">
            <v>0</v>
          </cell>
          <cell r="M310">
            <v>215000</v>
          </cell>
          <cell r="N310">
            <v>200000</v>
          </cell>
        </row>
        <row r="311">
          <cell r="I311" t="str">
            <v>เครื่องกระตุ้นกล้ามเนื้อด้วยไฟฟ้าพร้อมอัลตราซาวด์</v>
          </cell>
          <cell r="J311" t="str">
            <v>เครื่องกระตุ้นกล้ามเนื้อด้วยไฟฟ้าพร้อมอัลตราซาวด์</v>
          </cell>
          <cell r="K311">
            <v>0</v>
          </cell>
          <cell r="L311">
            <v>0</v>
          </cell>
          <cell r="M311">
            <v>260000</v>
          </cell>
          <cell r="N311">
            <v>250000</v>
          </cell>
        </row>
        <row r="312">
          <cell r="I312" t="str">
            <v>เครื่องกระตุ้นการกลืนด้วยกระแสไฟฟ้า</v>
          </cell>
          <cell r="J312" t="str">
            <v>เครื่องกระตุ้นการกลืนด้วยกระแสไฟฟ้า</v>
          </cell>
          <cell r="K312">
            <v>0</v>
          </cell>
          <cell r="L312">
            <v>0</v>
          </cell>
          <cell r="M312">
            <v>250000</v>
          </cell>
          <cell r="N312">
            <v>250000</v>
          </cell>
        </row>
        <row r="313">
          <cell r="I313" t="str">
            <v>เครื่องกระตุ้นปลายประสาทด้วยไฟฟ้า</v>
          </cell>
          <cell r="J313" t="str">
            <v>เครื่องกระตุ้นปลายประสาทด้วยไฟฟ้า</v>
          </cell>
          <cell r="K313">
            <v>0</v>
          </cell>
          <cell r="L313">
            <v>0</v>
          </cell>
          <cell r="M313">
            <v>86000</v>
          </cell>
          <cell r="N313">
            <v>85000</v>
          </cell>
        </row>
        <row r="314">
          <cell r="I314" t="str">
            <v>เครื่องช่วยการเคลื่อนไหวข้อเข่าแบบต่อเนื่อง (Knee CPM)</v>
          </cell>
          <cell r="J314" t="str">
            <v>เครื่องช่วยการเคลื่อนไหวข้อเข่าแบบต่อเนื่อง</v>
          </cell>
          <cell r="K314" t="str">
            <v>Knee CPM</v>
          </cell>
          <cell r="L314">
            <v>0</v>
          </cell>
          <cell r="M314">
            <v>300000</v>
          </cell>
          <cell r="N314">
            <v>300000</v>
          </cell>
        </row>
        <row r="315">
          <cell r="I315" t="str">
            <v>เครื่องช่วยพยุงตัวแบบมีรางเลื่อน</v>
          </cell>
          <cell r="J315" t="str">
            <v>เครื่องช่วยพยุงตัวแบบมีรางเลื่อน</v>
          </cell>
          <cell r="K315">
            <v>0</v>
          </cell>
          <cell r="L315">
            <v>0</v>
          </cell>
          <cell r="M315">
            <v>520000</v>
          </cell>
          <cell r="N315">
            <v>500000</v>
          </cell>
        </row>
        <row r="316">
          <cell r="I316" t="str">
            <v>เครื่องดึงคอและหลังอัตโนมัติพร้อมเตียงปรับระดับได้</v>
          </cell>
          <cell r="J316" t="str">
            <v>เครื่องดึงคอและหลังอัตโนมัติพร้อมเตียงปรับระดับได้</v>
          </cell>
          <cell r="K316">
            <v>0</v>
          </cell>
          <cell r="L316">
            <v>0</v>
          </cell>
          <cell r="M316">
            <v>375000</v>
          </cell>
          <cell r="N316">
            <v>350000</v>
          </cell>
        </row>
        <row r="317">
          <cell r="I317" t="str">
            <v>เครื่องดึงคอและหลังอัตโนมัติพร้อมเตียงไม่ปรับระดับ</v>
          </cell>
          <cell r="J317" t="str">
            <v>เครื่องดึงคอและหลังอัตโนมัติพร้อมเตียงไม่ปรับระดับ</v>
          </cell>
          <cell r="K317">
            <v>0</v>
          </cell>
          <cell r="L317">
            <v>0</v>
          </cell>
          <cell r="M317">
            <v>161000</v>
          </cell>
          <cell r="N317">
            <v>160000</v>
          </cell>
        </row>
        <row r="318">
          <cell r="I318" t="str">
            <v>เครื่องตรวจกล้ามเนื้อด้วยคลื่นไฟฟ้า (EMG)</v>
          </cell>
          <cell r="J318" t="str">
            <v>เครื่องตรวจกล้ามเนื้อด้วยคลื่นไฟฟ้า</v>
          </cell>
          <cell r="K318" t="str">
            <v>EMG</v>
          </cell>
          <cell r="L318" t="str">
            <v>EMG</v>
          </cell>
          <cell r="M318">
            <v>1500000</v>
          </cell>
          <cell r="N318">
            <v>1500000</v>
          </cell>
        </row>
        <row r="319">
          <cell r="I319" t="str">
            <v>เครื่องตรวจพลศาสตร์กระเพาะปัสสาวะ</v>
          </cell>
          <cell r="J319" t="str">
            <v>เครื่องตรวจพลศาสตร์กระเพาะปัสสาวะ</v>
          </cell>
          <cell r="K319">
            <v>0</v>
          </cell>
          <cell r="L319">
            <v>0</v>
          </cell>
          <cell r="M319">
            <v>3640000</v>
          </cell>
          <cell r="N319">
            <v>3600000</v>
          </cell>
        </row>
        <row r="320">
          <cell r="I320" t="str">
            <v>เครื่องตรวจวัดสมรรถนะหลอดเลือดแดงสวนปลาย(ABI)</v>
          </cell>
          <cell r="J320" t="str">
            <v>เครื่องตรวจวัดสมรรถนะหลอดเลือดแดงสวนปลาย</v>
          </cell>
          <cell r="K320" t="str">
            <v>ABI</v>
          </cell>
          <cell r="L320" t="str">
            <v>ABI</v>
          </cell>
          <cell r="M320">
            <v>1500000</v>
          </cell>
          <cell r="N320">
            <v>1500000</v>
          </cell>
        </row>
        <row r="321">
          <cell r="I321" t="str">
            <v>เครื่องตรวจสมรรถภาพปอด</v>
          </cell>
          <cell r="J321" t="str">
            <v>เครื่องตรวจสมรรถภาพปอด</v>
          </cell>
          <cell r="K321" t="str">
            <v>Spirometer</v>
          </cell>
          <cell r="L321">
            <v>0</v>
          </cell>
          <cell r="M321">
            <v>260000</v>
          </cell>
          <cell r="N321">
            <v>260000</v>
          </cell>
        </row>
        <row r="322">
          <cell r="I322" t="str">
            <v>เครื่องตรวจสมรรถภาพปอดระดับสูง</v>
          </cell>
          <cell r="J322" t="str">
            <v>เครื่องตรวจสมรรถภาพปอดระดับสูง</v>
          </cell>
          <cell r="K322" t="str">
            <v>lung function test</v>
          </cell>
          <cell r="L322">
            <v>0</v>
          </cell>
          <cell r="M322">
            <v>2000000</v>
          </cell>
          <cell r="N322">
            <v>2000000</v>
          </cell>
        </row>
        <row r="323">
          <cell r="I323" t="str">
            <v>เครื่องตรวจสมรรภาพการทํางานของหัวใจขณะออกกําลังกาย</v>
          </cell>
          <cell r="J323" t="str">
            <v>เครื่องตรวจสมรรภาพการทํางานของหัวใจขณะออกกําลังกาย</v>
          </cell>
          <cell r="K323">
            <v>0</v>
          </cell>
          <cell r="L323">
            <v>0</v>
          </cell>
          <cell r="M323">
            <v>1300000</v>
          </cell>
          <cell r="N323">
            <v>1300000</v>
          </cell>
        </row>
        <row r="324">
          <cell r="I324" t="str">
            <v>เครื่องบริหารข้อเข่าและสะโพกแบบต่อเนื่อง</v>
          </cell>
          <cell r="J324" t="str">
            <v>เครื่องบริหารข้อเข่าและสะโพกแบบต่อเนื่อง</v>
          </cell>
          <cell r="K324">
            <v>0</v>
          </cell>
          <cell r="L324">
            <v>0</v>
          </cell>
          <cell r="M324">
            <v>260000</v>
          </cell>
          <cell r="N324">
            <v>260000</v>
          </cell>
        </row>
        <row r="325">
          <cell r="I325" t="str">
            <v>เครื่องบริหารข้อไหล่แบบต่อเนื่อง</v>
          </cell>
          <cell r="J325" t="str">
            <v>เครื่องบริหารข้อไหล่แบบต่อเนื่อง</v>
          </cell>
          <cell r="K325">
            <v>0</v>
          </cell>
          <cell r="L325">
            <v>0</v>
          </cell>
          <cell r="M325">
            <v>310000</v>
          </cell>
          <cell r="N325">
            <v>300000</v>
          </cell>
        </row>
        <row r="326">
          <cell r="I326" t="str">
            <v>เครื่องฝึกยืนพร้อมเตียงไฟฟ้า</v>
          </cell>
          <cell r="J326" t="str">
            <v>เครื่องฝึกยืนพร้อมเตียงไฟฟ้า</v>
          </cell>
          <cell r="K326">
            <v>0</v>
          </cell>
          <cell r="L326">
            <v>0</v>
          </cell>
          <cell r="M326">
            <v>38000</v>
          </cell>
          <cell r="N326">
            <v>38000</v>
          </cell>
        </row>
        <row r="327">
          <cell r="I327" t="str">
            <v>เครื่องพยุงตัวแบบมีรางเลื่อน</v>
          </cell>
          <cell r="J327" t="str">
            <v>เครื่องพยุงตัวแบบมีรางเลื่อน</v>
          </cell>
          <cell r="K327">
            <v>0</v>
          </cell>
          <cell r="L327">
            <v>0</v>
          </cell>
          <cell r="M327">
            <v>520000</v>
          </cell>
          <cell r="N327">
            <v>520000</v>
          </cell>
        </row>
        <row r="328">
          <cell r="I328" t="str">
            <v>เครื่องวัดแรงบีบมือ</v>
          </cell>
          <cell r="J328" t="str">
            <v>เครื่องวัดแรงบีบมือ</v>
          </cell>
          <cell r="K328">
            <v>0</v>
          </cell>
          <cell r="L328">
            <v>0</v>
          </cell>
          <cell r="M328">
            <v>33000</v>
          </cell>
          <cell r="N328">
            <v>33000</v>
          </cell>
        </row>
        <row r="329">
          <cell r="I329" t="str">
            <v>เครื่องให้การรักษาด้วยคลื่นกระแทก (Shock wave) แบบFocused</v>
          </cell>
          <cell r="J329" t="str">
            <v>เครื่องให้การรักษาด้วยคลื่นกระแทก แบบFocused</v>
          </cell>
          <cell r="K329" t="str">
            <v>Shock wave, Focused</v>
          </cell>
          <cell r="L329">
            <v>0</v>
          </cell>
          <cell r="M329">
            <v>2000000</v>
          </cell>
          <cell r="N329">
            <v>2000000</v>
          </cell>
        </row>
        <row r="330">
          <cell r="I330" t="str">
            <v>เครื่องให้การรักษาด้วยคลื่นกระแทก (Shock wave)แบบRadial</v>
          </cell>
          <cell r="J330" t="str">
            <v>เครื่องให้การรักษาด้วยคลื่นกระแทก แบบ Radial</v>
          </cell>
          <cell r="K330" t="str">
            <v>Shock wave, Radial</v>
          </cell>
          <cell r="L330">
            <v>0</v>
          </cell>
          <cell r="M330">
            <v>900000</v>
          </cell>
          <cell r="N330">
            <v>900000</v>
          </cell>
        </row>
        <row r="331">
          <cell r="I331" t="str">
            <v>เครื่องให้การรักษาด้วยแสงเลเซอร์กำลังสูง (High power laser therapy)</v>
          </cell>
          <cell r="J331" t="str">
            <v>เครื่องให้การรักษาด้วยแสงเลเซอร์กำลังสูง</v>
          </cell>
          <cell r="K331" t="str">
            <v>High power laser therapy</v>
          </cell>
          <cell r="L331">
            <v>0</v>
          </cell>
          <cell r="M331">
            <v>850000</v>
          </cell>
          <cell r="N331">
            <v>850000</v>
          </cell>
        </row>
        <row r="332">
          <cell r="I332" t="str">
            <v>เครื่องอบความร้อนคลื่นสั้น</v>
          </cell>
          <cell r="J332" t="str">
            <v>เครื่องอบความร้อนคลื่นสั้น</v>
          </cell>
          <cell r="K332">
            <v>0</v>
          </cell>
          <cell r="L332">
            <v>0</v>
          </cell>
          <cell r="M332">
            <v>375000</v>
          </cell>
          <cell r="N332">
            <v>370000</v>
          </cell>
        </row>
        <row r="333">
          <cell r="I333" t="str">
            <v>เครื่องอัลตราซาวด์เพื่อการรักษา (Therapeutic Ultrasound)</v>
          </cell>
          <cell r="J333" t="str">
            <v>เครื่องอัลตราซาวด์เพื่อการรักษา</v>
          </cell>
          <cell r="K333" t="str">
            <v>Therapeutic Ultrasound</v>
          </cell>
          <cell r="L333">
            <v>0</v>
          </cell>
          <cell r="M333">
            <v>90000</v>
          </cell>
          <cell r="N333">
            <v>90000</v>
          </cell>
        </row>
        <row r="334">
          <cell r="I334" t="str">
            <v>จักรยานนั่งปั่น (Stationary bicycle)</v>
          </cell>
          <cell r="J334" t="str">
            <v>จักรยานนั่งปั่น</v>
          </cell>
          <cell r="K334" t="str">
            <v>Stationary bicycle</v>
          </cell>
          <cell r="L334">
            <v>0</v>
          </cell>
          <cell r="M334">
            <v>85000</v>
          </cell>
          <cell r="N334">
            <v>85000</v>
          </cell>
        </row>
        <row r="335">
          <cell r="I335" t="str">
            <v>จักรยานไฟฟ้าออกกำลังกาย</v>
          </cell>
          <cell r="J335" t="str">
            <v>จักรยานไฟฟ้าออกกำลังกาย</v>
          </cell>
          <cell r="K335">
            <v>0</v>
          </cell>
          <cell r="L335">
            <v>0</v>
          </cell>
          <cell r="M335">
            <v>54000</v>
          </cell>
          <cell r="N335">
            <v>54000</v>
          </cell>
        </row>
        <row r="336">
          <cell r="I336" t="str">
            <v>ราวฝึกเดินแบบปรับระดับได้ (Parallel bar)</v>
          </cell>
          <cell r="J336" t="str">
            <v>ราวฝึกเดินแบบปรับระดับได้</v>
          </cell>
          <cell r="K336" t="str">
            <v>Parallel bar</v>
          </cell>
          <cell r="L336">
            <v>0</v>
          </cell>
          <cell r="M336">
            <v>50000</v>
          </cell>
          <cell r="N336">
            <v>50000</v>
          </cell>
        </row>
        <row r="337">
          <cell r="I337" t="str">
            <v>ลู่วิ่งไฟฟ้า</v>
          </cell>
          <cell r="J337" t="str">
            <v>ลู่วิ่งไฟฟ้า</v>
          </cell>
          <cell r="K337">
            <v>0</v>
          </cell>
          <cell r="L337">
            <v>0</v>
          </cell>
          <cell r="M337">
            <v>120000</v>
          </cell>
          <cell r="N337">
            <v>120000</v>
          </cell>
        </row>
        <row r="338">
          <cell r="I338" t="str">
            <v>หม้อแช่พาราฟิน</v>
          </cell>
          <cell r="J338" t="str">
            <v>หม้อแช่พาราฟิน</v>
          </cell>
          <cell r="K338">
            <v>0</v>
          </cell>
          <cell r="L338">
            <v>0</v>
          </cell>
          <cell r="M338">
            <v>54000</v>
          </cell>
          <cell r="N338">
            <v>54000</v>
          </cell>
        </row>
        <row r="339">
          <cell r="I339" t="str">
            <v>หม้อต้มแผ่นความร้อน ขนาดไม่น้อยกว่า6แผ่น(พร้อมแผ่นความร้อน)</v>
          </cell>
          <cell r="J339" t="str">
            <v>หม้อต้มแผ่นความร้อน ขนาดไม่น้อยกว่า6แผ่น</v>
          </cell>
          <cell r="K339">
            <v>0</v>
          </cell>
          <cell r="L339">
            <v>0</v>
          </cell>
          <cell r="M339">
            <v>60000</v>
          </cell>
          <cell r="N339">
            <v>60000</v>
          </cell>
        </row>
        <row r="340">
          <cell r="I340" t="str">
            <v>หม้อต้มแผ่นความร้อนขนาดไม่น้อยกว่า12แผ่น(พร้อมแผ่นร้อน)</v>
          </cell>
          <cell r="J340" t="str">
            <v>หม้อต้มแผ่นความร้อนขนาดไม่น้อยกว่า12แผ่น</v>
          </cell>
          <cell r="K340">
            <v>0</v>
          </cell>
          <cell r="L340">
            <v>0</v>
          </cell>
          <cell r="M340">
            <v>97000</v>
          </cell>
          <cell r="N340">
            <v>97000</v>
          </cell>
        </row>
        <row r="341">
          <cell r="I341"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J341" t="str">
            <v>เครื่องมืออุ่นสารน้ำหรือเลือดเพื่อให้ทางหลอดเลือดดำ</v>
          </cell>
          <cell r="K341" t="str">
            <v>Intravenous fluid warming system</v>
          </cell>
          <cell r="L341">
            <v>0</v>
          </cell>
          <cell r="M341">
            <v>50000</v>
          </cell>
          <cell r="N341">
            <v>50000</v>
          </cell>
        </row>
        <row r="342">
          <cell r="I342" t="str">
            <v>เครื่องอุ่นเลือดและส่วนประกอบของเลือด ชนิดไม่สัมผัสน้ำสามารถอุ่นเลือดได้พร้อมกันไม่น้อยกว่า 3 ถุง</v>
          </cell>
          <cell r="J342" t="str">
            <v>เครื่องอุ่นเลือดและส่วนประกอบของเลือด ชนิดไม่สัมผัสน้ำสามารถอุ่นเลือดได้พร้อมกันไม่น้อยกว่า 3 ถุง</v>
          </cell>
          <cell r="K342" t="str">
            <v xml:space="preserve">Blood warming </v>
          </cell>
          <cell r="L342">
            <v>0</v>
          </cell>
          <cell r="M342">
            <v>300000</v>
          </cell>
          <cell r="N342">
            <v>300000</v>
          </cell>
        </row>
        <row r="343">
          <cell r="I343"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J343" t="str">
            <v>ตู้อุ่นสารน้ำ ความจุต้องไม่น้อยกว่า 20 ขวด</v>
          </cell>
          <cell r="K343" t="str">
            <v>Warming Cabinet</v>
          </cell>
          <cell r="L343">
            <v>0</v>
          </cell>
          <cell r="M343">
            <v>100000</v>
          </cell>
          <cell r="N343">
            <v>100000</v>
          </cell>
        </row>
        <row r="344">
          <cell r="I344" t="str">
            <v>เครื่องเขย่าพร้อมชั่งน้ำหนักถุงเลือดอัตโนมัติ</v>
          </cell>
          <cell r="J344" t="str">
            <v>เครื่องเขย่าพร้อมชั่งน้ำหนักถุงเลือดอัตโนมัติ</v>
          </cell>
          <cell r="K344" t="str">
            <v>Electronic blood collection monitor</v>
          </cell>
          <cell r="L344">
            <v>0</v>
          </cell>
          <cell r="M344">
            <v>100000</v>
          </cell>
          <cell r="N344">
            <v>100000</v>
          </cell>
        </row>
        <row r="345">
          <cell r="I345" t="str">
            <v>เครื่องปั่นเม็ดเลือดแดงอัดแน่น</v>
          </cell>
          <cell r="J345" t="str">
            <v>เครื่องปั่นเม็ดเลือดแดงอัดแน่น</v>
          </cell>
          <cell r="K345" t="str">
            <v xml:space="preserve">Hematocrit Centrifuge </v>
          </cell>
          <cell r="L345" t="str">
            <v>HCT</v>
          </cell>
          <cell r="M345">
            <v>80000</v>
          </cell>
          <cell r="N345">
            <v>80000</v>
          </cell>
        </row>
        <row r="346">
          <cell r="I346" t="str">
            <v>เครื่องปั่นแยกส่วนประกอบของเลือดพร้อมระบบควบคุมความเย็น 6 ถุง</v>
          </cell>
          <cell r="J346" t="str">
            <v>เครื่องปั่นแยกส่วนประกอบของเลือดพร้อมระบบควบคุมความเย็น 6 ถุง</v>
          </cell>
          <cell r="K346">
            <v>0</v>
          </cell>
          <cell r="L346">
            <v>0</v>
          </cell>
          <cell r="M346">
            <v>1600000</v>
          </cell>
          <cell r="N346">
            <v>1600000</v>
          </cell>
        </row>
        <row r="347">
          <cell r="I347" t="str">
            <v>เครื่องปั่นแยกส่วนประกอบของเลือดพร้อมระบบควบคุมความเย็น 12 ถุง</v>
          </cell>
          <cell r="J347" t="str">
            <v>เครื่องปั่นแยกส่วนประกอบของเลือดพร้อมระบบควบคุมความเย็น 12 ถุง</v>
          </cell>
          <cell r="K347">
            <v>0</v>
          </cell>
          <cell r="L347">
            <v>0</v>
          </cell>
          <cell r="M347">
            <v>1800000</v>
          </cell>
          <cell r="N347">
            <v>1800000</v>
          </cell>
        </row>
        <row r="348">
          <cell r="I348" t="str">
            <v>เครื่องผนึกสายถุงบรรจุโลหิตแบบตั้งโต๊ะ 1 หัว</v>
          </cell>
          <cell r="J348" t="str">
            <v>เครื่องผนึกสายถุงบรรจุโลหิตแบบตั้งโต๊ะ 1 หัว</v>
          </cell>
          <cell r="K348" t="str">
            <v>Automatic Benchtop Tube Sealer</v>
          </cell>
          <cell r="L348">
            <v>0</v>
          </cell>
          <cell r="M348">
            <v>100000</v>
          </cell>
          <cell r="N348">
            <v>100000</v>
          </cell>
        </row>
        <row r="349">
          <cell r="I349" t="str">
            <v>เครื่องผนึกสายถุงบรรจุโลหิตแบบเคลื่อนที่</v>
          </cell>
          <cell r="J349" t="str">
            <v>เครื่องผนึกสายถุงบรรจุโลหิตแบบเคลื่อนที่</v>
          </cell>
          <cell r="K349" t="str">
            <v>Mobile Tube Sealer</v>
          </cell>
          <cell r="L349">
            <v>0</v>
          </cell>
          <cell r="M349">
            <v>130000</v>
          </cell>
          <cell r="N349">
            <v>130000</v>
          </cell>
        </row>
        <row r="350">
          <cell r="I350" t="str">
            <v>เครื่องละลายพลาสมาและอุ่นเลือด</v>
          </cell>
          <cell r="J350" t="str">
            <v>เครื่องละลายพลาสมาและอุ่นเลือด</v>
          </cell>
          <cell r="K350" t="str">
            <v xml:space="preserve">Plasma thawing bath  </v>
          </cell>
          <cell r="L350">
            <v>0</v>
          </cell>
          <cell r="M350">
            <v>268800</v>
          </cell>
          <cell r="N350">
            <v>260000</v>
          </cell>
        </row>
        <row r="351">
          <cell r="I351" t="str">
            <v>เครื่องละลายพลาสมาและอุ่นเลือดระบบความร้อนแห้ง</v>
          </cell>
          <cell r="J351" t="str">
            <v>เครื่องละลายพลาสมาและอุ่นเลือดระบบความร้อนแห้ง</v>
          </cell>
          <cell r="K351" t="str">
            <v>Dry plasma thawer</v>
          </cell>
          <cell r="L351">
            <v>0</v>
          </cell>
          <cell r="M351">
            <v>400000</v>
          </cell>
          <cell r="N351">
            <v>400000</v>
          </cell>
        </row>
        <row r="352">
          <cell r="I352" t="str">
            <v>ตู้เก็บเกล็ดเลือดพร้อมเครื่องเขย่า ไม่น้อยกว่า 24 ถุง</v>
          </cell>
          <cell r="J352" t="str">
            <v>ตู้เก็บเกล็ดเลือดพร้อมเครื่องเขย่า ไม่น้อยกว่า 24 ถุง</v>
          </cell>
          <cell r="K352" t="str">
            <v>Platelet agitators</v>
          </cell>
          <cell r="L352">
            <v>0</v>
          </cell>
          <cell r="M352">
            <v>500000</v>
          </cell>
          <cell r="N352">
            <v>500000</v>
          </cell>
        </row>
        <row r="353">
          <cell r="I353" t="str">
            <v>ตู้เก็บเกล็ดเลือดพร้อมเครื่องเขย่า ไม่น้อยกว่า 60 ถุง</v>
          </cell>
          <cell r="J353" t="str">
            <v>ตู้เก็บเกล็ดเลือดพร้อมเครื่องเขย่า ไม่น้อยกว่า 60 ถุง</v>
          </cell>
          <cell r="K353" t="str">
            <v>Platelet agitators</v>
          </cell>
          <cell r="L353">
            <v>0</v>
          </cell>
          <cell r="M353">
            <v>650000</v>
          </cell>
          <cell r="N353">
            <v>650000</v>
          </cell>
        </row>
        <row r="354">
          <cell r="I354" t="str">
            <v>ตู้เก็บเกล็ดเลือดพร้อมเครื่องเขย่า ไม่น้อยกว่า 120 ถุง</v>
          </cell>
          <cell r="J354" t="str">
            <v>ตู้เก็บเกล็ดเลือดพร้อมเครื่องเขย่า ไม่น้อยกว่า 120 ถุง</v>
          </cell>
          <cell r="K354" t="str">
            <v>Platelet agitators</v>
          </cell>
          <cell r="L354">
            <v>0</v>
          </cell>
          <cell r="M354">
            <v>900000</v>
          </cell>
          <cell r="N354">
            <v>900000</v>
          </cell>
        </row>
        <row r="355">
          <cell r="I355" t="str">
            <v>ตู้แช่แข็งเก็บพลาสมาอุณหภูมิ -20 องศาเซลเซียส ไม่น้อยกว่า 80 ถุง</v>
          </cell>
          <cell r="J355" t="str">
            <v>ตู้แช่แข็งเก็บพลาสมาอุณหภูมิ -20 องศาเซลเซียส ไม่น้อยกว่า 80 ถุง</v>
          </cell>
          <cell r="K355" t="str">
            <v>Freezer</v>
          </cell>
          <cell r="L355">
            <v>0</v>
          </cell>
          <cell r="M355">
            <v>60000</v>
          </cell>
          <cell r="N355">
            <v>60000</v>
          </cell>
        </row>
        <row r="356">
          <cell r="I356" t="str">
            <v>ตู้แช่แข็งเก็บพลาสมาอุณหภูมิ -20 องศาเซลเซียส ไม่น้อยกว่า 300 ถุง</v>
          </cell>
          <cell r="J356" t="str">
            <v>ตู้แช่แข็งเก็บพลาสมาอุณหภูมิ -20 องศาเซลเซียส ไม่น้อยกว่า 300 ถุง</v>
          </cell>
          <cell r="K356" t="str">
            <v>Freezer</v>
          </cell>
          <cell r="L356">
            <v>0</v>
          </cell>
          <cell r="M356">
            <v>100000</v>
          </cell>
          <cell r="N356">
            <v>100000</v>
          </cell>
        </row>
        <row r="357">
          <cell r="I357" t="str">
            <v>ตู้แช่แข็งเก็บพลาสมาอุณหภูมิ -40 องศาเซลเซียส ไม่น้อยกว่า 150 ถุง</v>
          </cell>
          <cell r="J357" t="str">
            <v>ตู้แช่แข็งเก็บพลาสมาอุณหภูมิ -40 องศาเซลเซียส ไม่น้อยกว่า 150 ถุง</v>
          </cell>
          <cell r="K357" t="str">
            <v>Deep Freeze</v>
          </cell>
          <cell r="L357">
            <v>0</v>
          </cell>
          <cell r="M357">
            <v>140000</v>
          </cell>
          <cell r="N357">
            <v>140000</v>
          </cell>
        </row>
        <row r="358">
          <cell r="I358" t="str">
            <v>ตู้แช่แข็งเก็บพลาสมาอุณหภูมิ -40 องศาเซลเซียส ไม่น้อยกว่า 300 ถุง</v>
          </cell>
          <cell r="J358" t="str">
            <v>ตู้แช่แข็งเก็บพลาสมาอุณหภูมิ -40 องศาเซลเซียส ไม่น้อยกว่า 300 ถุง</v>
          </cell>
          <cell r="K358" t="str">
            <v>Deep Freeze</v>
          </cell>
          <cell r="L358">
            <v>0</v>
          </cell>
          <cell r="M358">
            <v>260000</v>
          </cell>
          <cell r="N358">
            <v>260000</v>
          </cell>
        </row>
        <row r="359">
          <cell r="I359" t="str">
            <v>ตู้ปลอดเชื้อ class II ไม่น้อยกว่า 2 ฟุต</v>
          </cell>
          <cell r="J359" t="str">
            <v>ตู้ปลอดเชื้อ class II ไม่น้อยกว่า 2 ฟุต</v>
          </cell>
          <cell r="K359" t="str">
            <v xml:space="preserve">Biosafety cabinet ClassIIA2 </v>
          </cell>
          <cell r="L359">
            <v>0</v>
          </cell>
          <cell r="M359">
            <v>165000</v>
          </cell>
          <cell r="N359">
            <v>160000</v>
          </cell>
        </row>
        <row r="360">
          <cell r="I360" t="str">
            <v>ตู้ปลอดเชื้อ class II ไม่น้อยกว่า 4 ฟุต</v>
          </cell>
          <cell r="J360" t="str">
            <v>ตู้ปลอดเชื้อ class II ไม่น้อยกว่า 4 ฟุต</v>
          </cell>
          <cell r="K360" t="str">
            <v>Biosafety cabinet ClassIIA3</v>
          </cell>
          <cell r="L360">
            <v>0</v>
          </cell>
          <cell r="M360">
            <v>300000</v>
          </cell>
          <cell r="N360">
            <v>300000</v>
          </cell>
        </row>
        <row r="361">
          <cell r="I361" t="str">
            <v>ตู้ปลอดเชื้อ class II ไม่น้อยกว่า 6 ฟุต</v>
          </cell>
          <cell r="J361" t="str">
            <v>ตู้ปลอดเชื้อ class II ไม่น้อยกว่า 6 ฟุต</v>
          </cell>
          <cell r="K361" t="str">
            <v>Biosafety cabinet ClassIIA4</v>
          </cell>
          <cell r="L361">
            <v>0</v>
          </cell>
          <cell r="M361">
            <v>420000</v>
          </cell>
          <cell r="N361">
            <v>400000</v>
          </cell>
        </row>
        <row r="362">
          <cell r="I362" t="str">
            <v>ตู้เย็นเก็บเลือดขนาดไม่น้อยกว่า 20 คิว</v>
          </cell>
          <cell r="J362" t="str">
            <v>ตู้เย็นเก็บเลือดขนาดไม่น้อยกว่า 20 คิว</v>
          </cell>
          <cell r="K362">
            <v>0</v>
          </cell>
          <cell r="L362">
            <v>0</v>
          </cell>
          <cell r="M362">
            <v>500000</v>
          </cell>
          <cell r="N362">
            <v>500000</v>
          </cell>
        </row>
        <row r="363">
          <cell r="I363" t="str">
            <v>เครื่องล้างกล้องส่องตรวจชนิด 1 หัว</v>
          </cell>
          <cell r="J363" t="str">
            <v>เครื่องล้างกล้องส่องตรวจชนิด 1 หัว</v>
          </cell>
          <cell r="K363" t="str">
            <v>Endoscopic washer</v>
          </cell>
          <cell r="L363">
            <v>0</v>
          </cell>
          <cell r="M363">
            <v>700000</v>
          </cell>
          <cell r="N363">
            <v>700000</v>
          </cell>
        </row>
        <row r="364">
          <cell r="I364" t="str">
            <v>เครื่องล้างกล้องส่องตรวจชนิด 2 หัว</v>
          </cell>
          <cell r="J364" t="str">
            <v>เครื่องล้างกล้องส่องตรวจชนิด 2 หัว</v>
          </cell>
          <cell r="K364" t="str">
            <v>Endoscopic washer</v>
          </cell>
          <cell r="L364">
            <v>0</v>
          </cell>
          <cell r="M364">
            <v>1400000</v>
          </cell>
          <cell r="N364">
            <v>1400000</v>
          </cell>
        </row>
        <row r="365">
          <cell r="I365">
            <v>0</v>
          </cell>
          <cell r="J365" t="str">
            <v>เครื่องบำบัดขยะติดเชื้อด้วยการบดย่อยและฆ่าเชื้อด้วยไอน้ำแบบอัตโนมัติชนิดเปิดฝาด้านบนขนาดความจุไม่น้อย  800 ลิตร</v>
          </cell>
          <cell r="K365">
            <v>0</v>
          </cell>
          <cell r="L365">
            <v>0</v>
          </cell>
          <cell r="M365">
            <v>0</v>
          </cell>
          <cell r="N365">
            <v>7900000</v>
          </cell>
        </row>
        <row r="366">
          <cell r="I366">
            <v>0</v>
          </cell>
          <cell r="J366" t="str">
            <v>เครื่องล้างและฆ่าเชื้อถังขยะติดเชื้อชนิดเปิด-ปิดแบบอัตโนมัติขนาดความจุไม่น้อยกว่า 900 ลิตร</v>
          </cell>
          <cell r="K366">
            <v>0</v>
          </cell>
          <cell r="L366">
            <v>0</v>
          </cell>
          <cell r="M366">
            <v>0</v>
          </cell>
          <cell r="N366">
            <v>1200000</v>
          </cell>
        </row>
        <row r="367">
          <cell r="I367">
            <v>0</v>
          </cell>
          <cell r="J367" t="str">
            <v>เครื่องฆ่าเชื้อและกำจัดฝุ่นละอองในอากาศชนิดไร้แผ่นกรองขนาดไม่น้อยกว่า 600 ลูกบาศ์กเมตรต่อชั่วโมง</v>
          </cell>
          <cell r="K367">
            <v>0</v>
          </cell>
          <cell r="L367">
            <v>0</v>
          </cell>
          <cell r="M367">
            <v>0</v>
          </cell>
          <cell r="N367">
            <v>450000</v>
          </cell>
        </row>
        <row r="368">
          <cell r="I368">
            <v>0</v>
          </cell>
          <cell r="J368" t="str">
            <v>รถไฟฟ้า พร้อมตู้อลูมิเนียมรับส่งวัสดุอุปกรณ์ทางการแพทย์ด้วยระบบปิด</v>
          </cell>
          <cell r="K368">
            <v>0</v>
          </cell>
          <cell r="L368">
            <v>0</v>
          </cell>
          <cell r="M368">
            <v>0</v>
          </cell>
          <cell r="N368">
            <v>180000</v>
          </cell>
        </row>
        <row r="369">
          <cell r="I369">
            <v>0</v>
          </cell>
          <cell r="J369" t="str">
            <v>เครื่องล้างเครื่องมืออัตโนมัติขนาดไม่น้อยกว่า 200 ลิตร</v>
          </cell>
          <cell r="K369">
            <v>0</v>
          </cell>
          <cell r="L369">
            <v>0</v>
          </cell>
          <cell r="M369">
            <v>0</v>
          </cell>
          <cell r="N369">
            <v>880000</v>
          </cell>
        </row>
        <row r="370">
          <cell r="I370">
            <v>0</v>
          </cell>
          <cell r="J370" t="str">
            <v>เครื่องล้างเครื่องมืออัตโนมัติขนาดไม่น้อยกว่า 650 ลิตร</v>
          </cell>
          <cell r="K370">
            <v>0</v>
          </cell>
          <cell r="L370">
            <v>0</v>
          </cell>
          <cell r="M370">
            <v>0</v>
          </cell>
          <cell r="N370">
            <v>2300000</v>
          </cell>
        </row>
        <row r="371">
          <cell r="I371">
            <v>0</v>
          </cell>
          <cell r="J371" t="str">
            <v>เครื่องล้างเร็วเครื่องมืออัตโนมัติชนิด 2 ห้องล้างขนาดไม่น้อยกว่า 500 ลิตร</v>
          </cell>
          <cell r="K371">
            <v>0</v>
          </cell>
          <cell r="L371">
            <v>0</v>
          </cell>
          <cell r="M371">
            <v>0</v>
          </cell>
          <cell r="N371">
            <v>4980000</v>
          </cell>
        </row>
        <row r="372">
          <cell r="I372">
            <v>0</v>
          </cell>
          <cell r="J372" t="str">
            <v>เครื่องอบฆ่าเชื้อด้วยแก็สไฮโดรเจนเปอร์ออกไซด์พลาสมา ชนิดตั้งโต๊ะ ขนาด 50 ลิตร</v>
          </cell>
          <cell r="K372" t="str">
            <v>Hydrogen Peroxide Plasma Sterilizer</v>
          </cell>
          <cell r="L372">
            <v>0</v>
          </cell>
          <cell r="M372">
            <v>0</v>
          </cell>
          <cell r="N372">
            <v>650000</v>
          </cell>
        </row>
        <row r="373">
          <cell r="I373" t="str">
            <v>เครื่องนึ่งฆ่าเชื้อจุลินทรีย์ระบบอัตโนมัติขนาดไม่น้อยกว่า 20 ลิตร สำหรับศูนย์สุขภาพชุมชน</v>
          </cell>
          <cell r="J373" t="str">
            <v>เครื่องนึ่งฆ่าเชื้อจุลินทรีย์ด้วยไอน้ำระบบอัตโนมัติขนาดไม่น้อยกว่า 20 ลิตร</v>
          </cell>
          <cell r="K373">
            <v>0</v>
          </cell>
          <cell r="L373">
            <v>0</v>
          </cell>
          <cell r="M373">
            <v>80000</v>
          </cell>
          <cell r="N373">
            <v>60000</v>
          </cell>
        </row>
        <row r="374">
          <cell r="I374" t="str">
            <v>เครื่องนึ่งฆ่าเชื้อจุลินทรีย์ด้วยไอน้ำระบบอัตโนมัติขนาดไม่น้อยกว่า 40 ลิตร</v>
          </cell>
          <cell r="J374" t="str">
            <v>เครื่องนึ่งฆ่าเชื้อจุลินทรีย์ด้วยไอน้ำระบบอัตโนมัติขนาดไม่น้อยกว่า 40 ลิตร</v>
          </cell>
          <cell r="K374">
            <v>0</v>
          </cell>
          <cell r="L374">
            <v>0</v>
          </cell>
          <cell r="M374">
            <v>95000</v>
          </cell>
          <cell r="N374">
            <v>80000</v>
          </cell>
        </row>
        <row r="375">
          <cell r="I375">
            <v>0</v>
          </cell>
          <cell r="J375" t="str">
            <v>เครื่องนึ่งฆ่าเชื้อจุลินทรีย์ด้วยไอน้ำระบบอัตโนมัติขนาดไม่น้อยกว่า 50 ลิตร</v>
          </cell>
          <cell r="K375">
            <v>0</v>
          </cell>
          <cell r="L375">
            <v>0</v>
          </cell>
          <cell r="M375">
            <v>95000</v>
          </cell>
          <cell r="N375">
            <v>95000</v>
          </cell>
        </row>
        <row r="376">
          <cell r="I376" t="str">
            <v>เครื่องปิดซองบรรจุเวชภัณฑ์ชนิดมือกด</v>
          </cell>
          <cell r="J376" t="str">
            <v>เครื่องปิดซองบรรจุเวชภัณฑ์ชนิดมือกด</v>
          </cell>
          <cell r="K376">
            <v>0</v>
          </cell>
          <cell r="L376">
            <v>0</v>
          </cell>
          <cell r="M376">
            <v>28000</v>
          </cell>
          <cell r="N376">
            <v>28000</v>
          </cell>
        </row>
        <row r="377">
          <cell r="I377" t="str">
            <v>เครื่องผลิตออกซิเจนขนาด 5 ลิตร</v>
          </cell>
          <cell r="J377" t="str">
            <v>เครื่องผลิตออกซิเจนขนาด 5 ลิตร</v>
          </cell>
          <cell r="K377">
            <v>0</v>
          </cell>
          <cell r="L377">
            <v>0</v>
          </cell>
          <cell r="M377">
            <v>25000</v>
          </cell>
          <cell r="N377">
            <v>25000</v>
          </cell>
        </row>
        <row r="378">
          <cell r="I378" t="str">
            <v>เครื่องผลิตออกซิเจนขนาด 10 ลิตร</v>
          </cell>
          <cell r="J378" t="str">
            <v>เครื่องผลิตออกซิเจนขนาด 10 ลิตร</v>
          </cell>
          <cell r="K378">
            <v>0</v>
          </cell>
          <cell r="L378">
            <v>0</v>
          </cell>
          <cell r="M378">
            <v>40000</v>
          </cell>
          <cell r="N378">
            <v>40000</v>
          </cell>
        </row>
        <row r="379">
          <cell r="I379" t="str">
            <v>เครื่องกำเนิดไอน้ำ ขนาด 100 แรงม้า</v>
          </cell>
          <cell r="J379" t="str">
            <v>เครื่องกำเนิดไอน้ำ ขนาดไม่น้อยกว่า 100 แรงม้า</v>
          </cell>
          <cell r="K379">
            <v>0</v>
          </cell>
          <cell r="L379">
            <v>0</v>
          </cell>
          <cell r="M379">
            <v>3000000</v>
          </cell>
          <cell r="N379">
            <v>2500000</v>
          </cell>
        </row>
        <row r="380">
          <cell r="I380" t="str">
            <v>เครื่องกำเนิดแรงดันไอน้ำขนาดไม่น้อยกว่า 150 แรงม้า</v>
          </cell>
          <cell r="J380" t="str">
            <v>เครื่องกำเนิดไอน้ำ ขนาดไม่น้อยกว่า 150 แรงม้า</v>
          </cell>
          <cell r="K380">
            <v>0</v>
          </cell>
          <cell r="L380">
            <v>0</v>
          </cell>
          <cell r="M380">
            <v>2600000</v>
          </cell>
          <cell r="N380">
            <v>3000000</v>
          </cell>
        </row>
        <row r="381">
          <cell r="I381" t="str">
            <v>เครื่องกำเนิดไอน้ำ ขนาด 200 แรงม้า</v>
          </cell>
          <cell r="J381" t="str">
            <v>เครื่องกำเนิดไอน้ำ ขนาดไม่น้อยกว่า 200 แรงม้า</v>
          </cell>
          <cell r="K381">
            <v>0</v>
          </cell>
          <cell r="L381">
            <v>0</v>
          </cell>
          <cell r="M381">
            <v>4500000</v>
          </cell>
          <cell r="N381">
            <v>4500000</v>
          </cell>
        </row>
        <row r="382">
          <cell r="I382" t="str">
            <v>เครื่องเก็บและเป่าแห้งกล้องส่องตรวจระบบทางเดินอาหารชนิดอัตโนมัติขนาดความจุไม่น้อยกว่า 6 ชุด</v>
          </cell>
          <cell r="J382" t="str">
            <v>เครื่องเก็บและเป่าแห้งกล้องส่องตรวจระบบทางเดินอาหารชนิดอัตโนมัติขนาดความจุไม่น้อยกว่า 6 ชุด</v>
          </cell>
          <cell r="K382">
            <v>0</v>
          </cell>
          <cell r="L382">
            <v>0</v>
          </cell>
          <cell r="M382">
            <v>730000</v>
          </cell>
          <cell r="N382">
            <v>730000</v>
          </cell>
        </row>
        <row r="383">
          <cell r="I383" t="str">
            <v>เครื่องควบคุมการจ่ายแก๊สไนตริกออกไซต์พร้อมจอแสดงผล</v>
          </cell>
          <cell r="J383" t="str">
            <v>เครื่องควบคุมการจ่ายแก๊สไนตริกออกไซต์พร้อมจอแสดงผล</v>
          </cell>
          <cell r="K383">
            <v>0</v>
          </cell>
          <cell r="L383">
            <v>0</v>
          </cell>
          <cell r="M383">
            <v>1500000</v>
          </cell>
          <cell r="N383">
            <v>1500000</v>
          </cell>
        </row>
        <row r="384">
          <cell r="I384" t="str">
            <v>เครื่องนึ่งฆ่าเชื้อจุลินทรีย์ด้วยไอน้ำระบบอัตโนมัติขนาดไม่น้อยกว่า 100 ลิตร (Pre - Post - Vac) ห้องนึ่งทรงกระบอก</v>
          </cell>
          <cell r="J384" t="str">
            <v>เครื่องนึ่งฆ่าเชื้อจุลินทรีย์ด้วยไอน้ำระบบอัตโนมัติขนาดไม่น้อยกว่า 100 ลิตร ห้องนึ่งทรงกระบอก</v>
          </cell>
          <cell r="K384" t="str">
            <v>Pre - Post - Vac, 100 L</v>
          </cell>
          <cell r="L384">
            <v>0</v>
          </cell>
          <cell r="M384">
            <v>430000</v>
          </cell>
          <cell r="N384">
            <v>430000</v>
          </cell>
        </row>
        <row r="385">
          <cell r="I385" t="str">
            <v>เครื่องนึ่งฆ่าเชื้อจุลินทรีย์ด้วยไอน้ำระบบอัตโนมัติขนาดไม่น้อยกว่า 700 ลิตร(Pre-Post Vac) ห้องนึ่งทรงกระบอก ชนิด 1 ประตู</v>
          </cell>
          <cell r="J385" t="str">
            <v>เครื่องนึ่งฆ่าเชื้อจุลินทรีย์ด้วยไอน้ำระบบอัตโนมัติขนาดไม่น้อยกว่า 700 ลิตร ห้องนึ่งทรงกระบอก ชนิด 1 ประตู</v>
          </cell>
          <cell r="K385" t="str">
            <v>Pre - Post - Vac, 700 L</v>
          </cell>
          <cell r="L385">
            <v>0</v>
          </cell>
          <cell r="M385">
            <v>840000</v>
          </cell>
          <cell r="N385">
            <v>840000</v>
          </cell>
        </row>
        <row r="386">
          <cell r="I386" t="str">
            <v>เครื่องนึ่งฆ่าเชื้อจุลินทรีย์ด้วยไอน้ำระบบอัตโนมัติขนาดไม่น้อยกว่า 50 ลิตร(Pre-Post Vac)</v>
          </cell>
          <cell r="J386" t="str">
            <v>เครื่องนึ่งฆ่าเชื้อจุลินทรีย์ด้วยไอน้ำระบบอัตโนมัติขนาดไม่น้อยกว่า 50 ลิตร ซ้ำ</v>
          </cell>
          <cell r="K386" t="str">
            <v>Pre - Post - Vac, 50 L</v>
          </cell>
          <cell r="L386">
            <v>0</v>
          </cell>
          <cell r="M386">
            <v>300000</v>
          </cell>
          <cell r="N386">
            <v>300000</v>
          </cell>
        </row>
        <row r="387">
          <cell r="I387" t="str">
            <v>เครื่องนึ่งฆ่าเชื้อจุลินทรีย์ด้วยไอน้ำระบบอัตโนมัติขนาดไม่น้อยกว่า 350 ลิตร (Pre-Post Vac)</v>
          </cell>
          <cell r="J387" t="str">
            <v xml:space="preserve">เครื่องนึ่งฆ่าเชื้อจุลินทรีย์ด้วยไอน้ำระบบอัตโนมัติขนาดไม่น้อยกว่า 350 ลิตร </v>
          </cell>
          <cell r="K387" t="str">
            <v>Pre - Post - Vac, 350 L</v>
          </cell>
          <cell r="L387">
            <v>0</v>
          </cell>
          <cell r="M387">
            <v>610000</v>
          </cell>
          <cell r="N387">
            <v>600000</v>
          </cell>
        </row>
        <row r="388">
          <cell r="I388" t="str">
            <v>เครื่องนึ่งฆ่าเชื้อจุลินทรีย์ด้วยไอน้ำระบบอัตโนมัติขนาดไม่น้อยกว่า 560 ลิตร(Pre-Post Vac) ห้องนึ่งทรงสี่เหลี่ยม ชนิด 1 ประตู</v>
          </cell>
          <cell r="J388" t="str">
            <v>เครื่องนึ่งฆ่าเชื้อจุลินทรีย์ด้วยไอน้ำระบบอัตโนมัติขนาดไม่น้อยกว่า 560 ลิตร ห้องนึ่งทรงสี่เหลี่ยม ชนิด 1 ประตู</v>
          </cell>
          <cell r="K388" t="str">
            <v>Pre - Post - Vac, 560 L</v>
          </cell>
          <cell r="L388">
            <v>0</v>
          </cell>
          <cell r="M388">
            <v>1930000</v>
          </cell>
          <cell r="N388">
            <v>1900000</v>
          </cell>
        </row>
        <row r="389">
          <cell r="I389" t="str">
            <v>เครื่องนึ่งฆ่าเชื้อจุลินทรีย์ด้วยไอน้ำระบบอัตโนมัติขนาดไม่น้อยกว่า 850 ลิตร(Pre-Post Vac) ห้องนึ่งทรงสี่เหลี่ยม ชนิด 1 ประตู</v>
          </cell>
          <cell r="J389" t="str">
            <v>เครื่องนึ่งฆ่าเชื้อจุลินทรีย์ด้วยไอน้ำระบบอัตโนมัติขนาดไม่น้อยกว่า 850 ลิตร ห้องนึ่งทรงสี่เหลี่ยม ชนิด 1 ประตู</v>
          </cell>
          <cell r="K389" t="str">
            <v>Pre - Post - Vac, 850 L</v>
          </cell>
          <cell r="L389">
            <v>0</v>
          </cell>
          <cell r="M389">
            <v>2500000</v>
          </cell>
          <cell r="N389">
            <v>2500000</v>
          </cell>
        </row>
        <row r="390">
          <cell r="I390" t="str">
            <v>เครื่องนึ่งฆ่าเชื้อจุลินทรีย์ด้วยไอน้ำระบบอัตโนมัติขนาดไม่น้อยกว่า 1,300 ลิตร(Pre-Post Vac) ห้องนึ่งทรงสี่เหลี่ยม ชนิด 1 ประตู</v>
          </cell>
          <cell r="J390" t="str">
            <v>เครื่องนึ่งฆ่าเชื้อจุลินทรีย์ด้วยไอน้ำระบบอัตโนมัติขนาดไม่น้อยกว่า 1,300 ลิตร ห้องนึ่งทรงสี่เหลี่ยม ชนิด 1 ประตู</v>
          </cell>
          <cell r="K390" t="str">
            <v>Pre - Post - Vac, 1,300 L</v>
          </cell>
          <cell r="L390">
            <v>0</v>
          </cell>
          <cell r="M390">
            <v>5140000</v>
          </cell>
          <cell r="N390">
            <v>5000000</v>
          </cell>
        </row>
        <row r="391">
          <cell r="I391" t="str">
            <v>เครื่องนึ่งฆ่าเชื้อจุลินทรีย์ด้วยไอน้ำระบบอัตโนมัติขนาดไม่น้อยกว่า 570 ลิตร(Pre-Post Vac) ชนิด 2 ประตู</v>
          </cell>
          <cell r="J391" t="str">
            <v>เครื่องนึ่งฆ่าเชื้อจุลินทรีย์ด้วยไอน้ำระบบอัตโนมัติขนาดไม่น้อยกว่า 570 ลิตร ชนิด 2 ประตู</v>
          </cell>
          <cell r="K391" t="str">
            <v>Pre - Post - Vac, 570 L</v>
          </cell>
          <cell r="L391">
            <v>0</v>
          </cell>
          <cell r="M391">
            <v>4815000</v>
          </cell>
          <cell r="N391">
            <v>4800000</v>
          </cell>
        </row>
        <row r="392">
          <cell r="I392" t="str">
            <v>เครื่องนึ่งฆ่าเชื้อจุลินทรีย์ด้วยไอน้ำระบบอัตโนมัติขนาดไม่น้อยกว่า 890 ลิตร(Pre-Post Vac) ชนิด 2 ประตู</v>
          </cell>
          <cell r="J392" t="str">
            <v>เครื่องนึ่งฆ่าเชื้อจุลินทรีย์ด้วยไอน้ำระบบอัตโนมัติขนาดไม่น้อยกว่า 890 ลิตร ชนิด 2 ประตู</v>
          </cell>
          <cell r="K392" t="str">
            <v>Pre - Post - Vac, 890 L</v>
          </cell>
          <cell r="L392">
            <v>0</v>
          </cell>
          <cell r="M392">
            <v>5885000</v>
          </cell>
          <cell r="N392">
            <v>5800000</v>
          </cell>
        </row>
        <row r="393">
          <cell r="I393" t="str">
            <v>เครื่องนึ่งฆ่าเชื้อด้วยแก๊สฟอมัลดิไฮขนาดไม่น้อยกว่า 240 ลิตร</v>
          </cell>
          <cell r="J393" t="str">
            <v>เครื่องนึ่งฆ่าเชื้อด้วยแก๊สฟอมัลดิไฮด์ขนาดไม่น้อยกว่า 240 ลิตร</v>
          </cell>
          <cell r="K393">
            <v>0</v>
          </cell>
          <cell r="L393">
            <v>0</v>
          </cell>
          <cell r="M393">
            <v>1500000</v>
          </cell>
          <cell r="N393">
            <v>1500000</v>
          </cell>
        </row>
        <row r="394">
          <cell r="I394" t="str">
            <v>เครื่องนึ่งฆ่าเชื้อไฟฟ้า (Autoclave) ขนาดไม่น้อยกว่า 40 ลิตร</v>
          </cell>
          <cell r="J394" t="str">
            <v>เครื่องนึ่งฆ่าเชื้อไฟฟ้า (Autoclave) ขนาดไม่น้อยกว่า 40 ลิตร</v>
          </cell>
          <cell r="K394">
            <v>0</v>
          </cell>
          <cell r="L394">
            <v>0</v>
          </cell>
          <cell r="M394">
            <v>100000</v>
          </cell>
          <cell r="N394">
            <v>100000</v>
          </cell>
        </row>
        <row r="395">
          <cell r="I395" t="str">
            <v>เครื่องล้างเครื่องมืออัตโนมัติขนาดไม่น้อยกว่า 150 ลิตร</v>
          </cell>
          <cell r="J395" t="str">
            <v>เครื่องล้างเครื่องมืออัตโนมัติขนาดไม่น้อยกว่า 150 ลิตร</v>
          </cell>
          <cell r="K395">
            <v>0</v>
          </cell>
          <cell r="L395">
            <v>0</v>
          </cell>
          <cell r="M395">
            <v>650000</v>
          </cell>
          <cell r="N395">
            <v>650000</v>
          </cell>
        </row>
        <row r="396">
          <cell r="I396" t="str">
            <v>เครื่องล้างเครื่องมืออัตโนมัติขนาดไม่น้อยกว่า 250 ลิตร</v>
          </cell>
          <cell r="J396" t="str">
            <v>เครื่องล้างเครื่องมืออัตโนมัติขนาดไม่น้อยกว่า 250 ลิตร</v>
          </cell>
          <cell r="K396">
            <v>0</v>
          </cell>
          <cell r="L396">
            <v>0</v>
          </cell>
          <cell r="M396">
            <v>1340000</v>
          </cell>
          <cell r="N396">
            <v>1340000</v>
          </cell>
        </row>
        <row r="397">
          <cell r="I397" t="str">
            <v>เครื่องล้างเครื่องมืออัตโนมัติขนาดไม่น้อยกว่า 320 ลิตร</v>
          </cell>
          <cell r="J397" t="str">
            <v>เครื่องล้างเครื่องมืออัตโนมัติขนาดไม่น้อยกว่า 320 ลิตร</v>
          </cell>
          <cell r="K397">
            <v>0</v>
          </cell>
          <cell r="L397">
            <v>0</v>
          </cell>
          <cell r="M397">
            <v>1580000</v>
          </cell>
          <cell r="N397">
            <v>1580000</v>
          </cell>
        </row>
        <row r="398">
          <cell r="I398" t="str">
            <v>เครื่องล้างทำความสะอาดและทำลายเชื้อแบบเร่งด่วน2ประตูบานสไลด์ พร้อมอบแห้งขนาดไม่น้อยกว่า 450 ลิตร (Autowasher and Disinfactor)</v>
          </cell>
          <cell r="J398" t="str">
            <v>เครื่องล้างเครื่องมืออัตโนมัติขนาดไม่น้อยกว่า 450 ลิตร</v>
          </cell>
          <cell r="K398">
            <v>0</v>
          </cell>
          <cell r="L398">
            <v>0</v>
          </cell>
          <cell r="M398">
            <v>2800000</v>
          </cell>
          <cell r="N398">
            <v>2800000</v>
          </cell>
        </row>
        <row r="399">
          <cell r="I399" t="str">
            <v>เครื่องล้างเครื่องมืออัตโนมัติขนาดไม่น้อยกว่า 500 ลิตร</v>
          </cell>
          <cell r="J399" t="str">
            <v>เครื่องล้างเครื่องมืออัตโนมัติขนาดไม่น้อยกว่า 500 ลิตร</v>
          </cell>
          <cell r="K399">
            <v>0</v>
          </cell>
          <cell r="L399">
            <v>0</v>
          </cell>
          <cell r="M399">
            <v>3500000</v>
          </cell>
          <cell r="N399">
            <v>3500000</v>
          </cell>
        </row>
        <row r="400">
          <cell r="I400" t="str">
            <v>เครื่องล้างเครื่องมืออัตโนมัติขนาดไม่น้อยกว่า 2,000 ลิตร</v>
          </cell>
          <cell r="J400" t="str">
            <v>เครื่องล้างเครื่องมืออัตโนมัติขนาดไม่น้อยกว่า 2,000 ลิตร</v>
          </cell>
          <cell r="K400">
            <v>0</v>
          </cell>
          <cell r="L400">
            <v>0</v>
          </cell>
          <cell r="M400">
            <v>4930000</v>
          </cell>
          <cell r="N400">
            <v>4900000</v>
          </cell>
        </row>
        <row r="401">
          <cell r="I401" t="str">
            <v>เครื่องล้างเครื่องมืออัลตร้าโซนิค ขนาดไม่น้อยกว่า 20 ลิตร</v>
          </cell>
          <cell r="J401" t="str">
            <v>เครื่องล้างเครื่องมืออัลตร้าโซนิค ขนาดไม่น้อยกว่า 20 ลิตร</v>
          </cell>
          <cell r="K401">
            <v>0</v>
          </cell>
          <cell r="L401">
            <v>0</v>
          </cell>
          <cell r="M401">
            <v>107000</v>
          </cell>
          <cell r="N401">
            <v>107000</v>
          </cell>
        </row>
        <row r="402">
          <cell r="I402" t="str">
            <v>เครื่องล้างเครื่องมืออัลตร้าโซนิค ขนาดไม่น้อยกว่า 40 ลิตร</v>
          </cell>
          <cell r="J402" t="str">
            <v>เครื่องล้างเครื่องมืออัลตร้าโซนิค ขนาดไม่น้อยกว่า 40 ลิตร</v>
          </cell>
          <cell r="K402">
            <v>0</v>
          </cell>
          <cell r="L402">
            <v>0</v>
          </cell>
          <cell r="M402">
            <v>290000</v>
          </cell>
          <cell r="N402">
            <v>290000</v>
          </cell>
        </row>
        <row r="403">
          <cell r="I403" t="str">
            <v>เครื่องล้างเครื่องมืออัลตร้าโซนิค ชนิด 2 หลุมล้าง ขนาดความจุไม่น้อยกว่า 50 ลิตร</v>
          </cell>
          <cell r="J403" t="str">
            <v>เครื่องล้างเครื่องมืออัลตร้าโซนิค ชนิด 2 หลุมล้าง ขนาดความจุไม่น้อยกว่า 50 ลิตร</v>
          </cell>
          <cell r="K403">
            <v>0</v>
          </cell>
          <cell r="L403">
            <v>0</v>
          </cell>
          <cell r="M403">
            <v>375000</v>
          </cell>
          <cell r="N403">
            <v>375000</v>
          </cell>
        </row>
        <row r="404">
          <cell r="I404" t="str">
            <v>เครื่องล้างเครื่องมืออัลตร้าโซนิค ชนิด 3 หลุมล้าง ขนาดความจุไม่น้อยกว่า 80 ลิตร</v>
          </cell>
          <cell r="J404" t="str">
            <v>เครื่องล้างเครื่องมืออัลตร้าโซนิค ชนิด 3 หลุมล้าง ขนาดความจุไม่น้อยกว่า 80 ลิตร</v>
          </cell>
          <cell r="K404">
            <v>0</v>
          </cell>
          <cell r="L404">
            <v>0</v>
          </cell>
          <cell r="M404">
            <v>520000</v>
          </cell>
          <cell r="N404">
            <v>520000</v>
          </cell>
        </row>
        <row r="405">
          <cell r="I405" t="str">
            <v>เครื่องล้างเครื่องมืออัลตร้าโซนิค ชนิด 3 หลุมล้าง ขนาดความจุไม่น้อยกว่า 120 ลิตร</v>
          </cell>
          <cell r="J405" t="str">
            <v>เครื่องล้างเครื่องมืออัลตร้าโซนิค ชนิด 3 หลุมล้าง ขนาดความจุไม่น้อยกว่า 120 ลิตร</v>
          </cell>
          <cell r="K405">
            <v>0</v>
          </cell>
          <cell r="L405">
            <v>0</v>
          </cell>
          <cell r="M405">
            <v>720000</v>
          </cell>
          <cell r="N405">
            <v>720000</v>
          </cell>
        </row>
        <row r="406">
          <cell r="I406" t="str">
            <v>เครื่องล้างสายยางอัตโนมัติพร้อมอบแห้ง ขนาดความจุไม่น้อยกว่า 800 ลิตร</v>
          </cell>
          <cell r="J406" t="str">
            <v>เครื่องล้างสายยางอัตโนมัติพร้อมอบแห้ง ขนาดความจุไม่น้อยกว่า 800 ลิตร</v>
          </cell>
          <cell r="K406">
            <v>0</v>
          </cell>
          <cell r="L406">
            <v>0</v>
          </cell>
          <cell r="M406">
            <v>1070000</v>
          </cell>
          <cell r="N406">
            <v>1070000</v>
          </cell>
        </row>
        <row r="407">
          <cell r="I407" t="str">
            <v>เครื่องล้างสายยางอัตโนมัติพร้อมอบแห้ง ขนาดความจุไม่น้อยกว่า 1,200 ลิตร</v>
          </cell>
          <cell r="J407" t="str">
            <v>เครื่องล้างสายยางอัตโนมัติพร้อมอบแห้ง ขนาดความจุไม่น้อยกว่า 1,200 ลิตร</v>
          </cell>
          <cell r="K407">
            <v>0</v>
          </cell>
          <cell r="L407">
            <v>0</v>
          </cell>
          <cell r="M407">
            <v>1650000</v>
          </cell>
          <cell r="N407">
            <v>1650000</v>
          </cell>
        </row>
        <row r="408">
          <cell r="I408" t="str">
            <v>เครื่องอบแก๊สฆ่าเชื้ออัตโนมัติชนิดอุณภูมิต่ำด้วยด้วยแก๊สแอทธิลีนออกไซด์ 100 % แบบเจาะแก็ซอัตโนมัติขนาดความจุไม่น้อยกว่า 450 ลิตร</v>
          </cell>
          <cell r="J408" t="str">
            <v>เครื่องอบแก๊สฆ่าเชื้ออัตโนมัติชนิดอุณภูมิต่ำด้วยด้วยแก๊สแอทธิลีนออกไซด์ 100 % แบบเจาะแก็ซอัตโนมัติขนาดความจุไม่น้อยกว่า 450 ลิตร</v>
          </cell>
          <cell r="K408">
            <v>0</v>
          </cell>
          <cell r="L408">
            <v>0</v>
          </cell>
          <cell r="M408">
            <v>3000000</v>
          </cell>
          <cell r="N408">
            <v>3000000</v>
          </cell>
        </row>
        <row r="409">
          <cell r="I409" t="str">
            <v>เครื่องอบฆ่าเชื้ออัตโนมัติชนิดอุณหภูมิต่ำด้วยแก๊สเอทธิลีนออกไซด์ 100 % แบบเจาะแก๊สอัตโนมัติขนาดความจุไม่น้อยกว่า 150 ลิตร</v>
          </cell>
          <cell r="J409" t="str">
            <v>เครื่องอบฆ่าเชื้ออัตโนมัติด้วยแก๊สเอทธิลีนออกไซด์ 100 % แบบเจาะแก๊สอัตโนมัติขนาดความจุไม่น้อยกว่า 150 ลิตร</v>
          </cell>
          <cell r="K409">
            <v>0</v>
          </cell>
          <cell r="L409">
            <v>0</v>
          </cell>
          <cell r="M409">
            <v>790000</v>
          </cell>
          <cell r="N409">
            <v>790000</v>
          </cell>
        </row>
        <row r="410">
          <cell r="I410" t="str">
            <v>เครื่องอบฆ่าเชื้ออัตโนมัติชนิดอุณหภูมิต่ำด้วยแก๊สเอทธิลีนออกไซด์ 100 % แบบเจาะแก๊สอัตโนมัติขนาดความจุไม่น้อยกว่า 240 ลิตร</v>
          </cell>
          <cell r="J410" t="str">
            <v>เครื่องอบฆ่าเชื้ออัตโนมัติด้วยแก๊สเอทธิลีนออกไซด์ 100 % แบบเจาะแก๊สอัตโนมัติขนาดความจุไม่น้อยกว่า 240 ลิตร</v>
          </cell>
          <cell r="K410">
            <v>0</v>
          </cell>
          <cell r="L410">
            <v>0</v>
          </cell>
          <cell r="M410">
            <v>2270000</v>
          </cell>
          <cell r="N410">
            <v>2270000</v>
          </cell>
        </row>
        <row r="411">
          <cell r="I411" t="str">
            <v>เครื่องอบฆ่าเชื้ออัตโนมัติชนิดอุณหภูมิต่ำด้วยแก๊สเอทธิลีนออกไซด์ 100 % แบบเจาะแก๊สอัตโนมัติขนาดความจุไม่น้อยกว่า 450 ลิตร</v>
          </cell>
          <cell r="J411" t="str">
            <v>เครื่องอบฆ่าเชื้ออัตโนมัติด้วยแก๊สเอทธิลีนออกไซด์ 100 % แบบเจาะแก๊สอัตโนมัติขนาดความจุไม่น้อยกว่า 450 ลิตร</v>
          </cell>
          <cell r="K411">
            <v>0</v>
          </cell>
          <cell r="L411">
            <v>0</v>
          </cell>
          <cell r="M411">
            <v>3090000</v>
          </cell>
          <cell r="N411">
            <v>3000000</v>
          </cell>
        </row>
        <row r="412">
          <cell r="I412" t="str">
            <v>เครื่องอบฆ่าเชื้ออัตโนมัติชนิดอุณหภูมิต่ำด้วยแก๊สเอทธิลีนออกไซด์ 100 % แบบเจาะแก๊สอัตโนมัติขนาดความจุไม่น้อยกว่า 650 ลิตร</v>
          </cell>
          <cell r="J412" t="str">
            <v>เครื่องอบฆ่าเชื้ออัตโนมัติด้วยแก๊สเอทธิลีนออกไซด์ 100 % แบบเจาะแก๊สอัตโนมัติขนาดความจุไม่น้อยกว่า 650 ลิตร</v>
          </cell>
          <cell r="K412">
            <v>0</v>
          </cell>
          <cell r="L412">
            <v>0</v>
          </cell>
          <cell r="M412">
            <v>4390000</v>
          </cell>
          <cell r="N412">
            <v>4300000</v>
          </cell>
        </row>
        <row r="413">
          <cell r="I413" t="str">
            <v>เครื่องอบฆ่าเชื้ออัตโนมัติชนิดอุณหภูมิต่ำด้วยไฮโดรเจนเปอร์ออกไซด์ ขนาดความจุไม่น้อยกว่า 160 ลิตร</v>
          </cell>
          <cell r="J413" t="str">
            <v>เครื่องอบฆ่าเชื้ออัตโนมัติด้วยไฮโดรเจนเปอร์ออกไซด์ ขนาดความจุไม่น้อยกว่า 160 ลิตร</v>
          </cell>
          <cell r="K413">
            <v>0</v>
          </cell>
          <cell r="L413">
            <v>0</v>
          </cell>
          <cell r="M413">
            <v>1910000</v>
          </cell>
          <cell r="N413">
            <v>1900000</v>
          </cell>
        </row>
        <row r="414">
          <cell r="I414" t="str">
            <v>เครื่องอบฆ่าเชื้ออัตโนมัติชนิดอุณหภูมิต่ำด้วยไฮโดรเจนเปอร์ออกไซด์ ขนาดความจุไม่น้อยกว่า 240 ลิตร</v>
          </cell>
          <cell r="J414" t="str">
            <v>เครื่องอบฆ่าเชื้ออัตโนมัติด้วยไฮโดรเจนเปอร์ออกไซด์ ขนาดความจุไม่น้อยกว่า 240 ลิตร</v>
          </cell>
          <cell r="K414">
            <v>0</v>
          </cell>
          <cell r="L414">
            <v>0</v>
          </cell>
          <cell r="M414">
            <v>2540000</v>
          </cell>
          <cell r="N414">
            <v>2500000</v>
          </cell>
        </row>
        <row r="415">
          <cell r="I415" t="str">
            <v>เครื่องอ่านและจ่ายก๊าซไนตริกออกไซด์</v>
          </cell>
          <cell r="J415" t="str">
            <v>เครื่องอ่านและจ่ายก๊าซไนตริกออกไซด์</v>
          </cell>
          <cell r="K415">
            <v>0</v>
          </cell>
          <cell r="L415">
            <v>0</v>
          </cell>
          <cell r="M415">
            <v>1500000</v>
          </cell>
          <cell r="N415">
            <v>1500000</v>
          </cell>
        </row>
        <row r="416">
          <cell r="I416" t="str">
            <v>ตู้อบเครื่องมือแพทย์ความจุไม่น้อยกว่า 570 ลิตร</v>
          </cell>
          <cell r="J416" t="str">
            <v>ตู้อบเครื่องมือแพทย์ความจุไม่น้อยกว่า 570 ลิตร</v>
          </cell>
          <cell r="K416">
            <v>0</v>
          </cell>
          <cell r="L416">
            <v>0</v>
          </cell>
          <cell r="M416">
            <v>100000</v>
          </cell>
          <cell r="N416">
            <v>100000</v>
          </cell>
        </row>
        <row r="417">
          <cell r="I417" t="str">
            <v>ระบบผลิตแก๊สทางการแพทย์</v>
          </cell>
          <cell r="J417" t="str">
            <v>ระบบผลิตแก๊สทางการแพทย์</v>
          </cell>
          <cell r="K417">
            <v>0</v>
          </cell>
          <cell r="L417">
            <v>0</v>
          </cell>
          <cell r="M417">
            <v>7000000</v>
          </cell>
          <cell r="N417">
            <v>7000000</v>
          </cell>
        </row>
        <row r="418">
          <cell r="I418" t="str">
            <v>เครื่องรีดผ้าแบบลูกกลิ้งขนาด 2 เมตร</v>
          </cell>
          <cell r="J418" t="str">
            <v>เครื่องรีดผ้าแบบลูกกลิ้งขนาด 2 เมตร</v>
          </cell>
          <cell r="K418">
            <v>0</v>
          </cell>
          <cell r="L418">
            <v>0</v>
          </cell>
          <cell r="M418">
            <v>535000</v>
          </cell>
          <cell r="N418">
            <v>530000</v>
          </cell>
        </row>
        <row r="419">
          <cell r="I419" t="str">
            <v>เครื่องควบคุมอุณหภูมิทารกแรกเกิด</v>
          </cell>
          <cell r="J419" t="str">
            <v>เครื่องควบคุมอุณหภูมิทารกแรกเกิด</v>
          </cell>
          <cell r="K419" t="str">
            <v>Infant Radiant warmer</v>
          </cell>
          <cell r="L419">
            <v>0</v>
          </cell>
          <cell r="M419">
            <v>70000</v>
          </cell>
          <cell r="N419">
            <v>70000</v>
          </cell>
        </row>
        <row r="420">
          <cell r="I420" t="str">
            <v>เครื่องควบคุมอุณหภูมิศรีษะทารกแรกเกิด</v>
          </cell>
          <cell r="J420" t="str">
            <v>เครื่องควบคุมอุณหภูมิศรีษะทารกแรกเกิด</v>
          </cell>
          <cell r="K420" t="str">
            <v>Head cooling system</v>
          </cell>
          <cell r="L420">
            <v>0</v>
          </cell>
          <cell r="M420">
            <v>700000</v>
          </cell>
          <cell r="N420">
            <v>700000</v>
          </cell>
        </row>
        <row r="421">
          <cell r="I421" t="str">
            <v>เครื่องควบคุมอุณหภูมิร่างกาย Hypo-Hyperthermia สำหรับทารก</v>
          </cell>
          <cell r="J421" t="str">
            <v>เครื่องควบคุมอุณหภูมิร่างกายสำหรับทารก</v>
          </cell>
          <cell r="K421" t="str">
            <v>Hypo-hyperthermia system unit (cooling system)</v>
          </cell>
          <cell r="L421">
            <v>0</v>
          </cell>
          <cell r="M421">
            <v>1500000</v>
          </cell>
          <cell r="N421">
            <v>1500000</v>
          </cell>
        </row>
        <row r="422">
          <cell r="I422" t="str">
            <v>เครื่องช่วยกู้ชีวิตทารกแบบแรงดันบวก</v>
          </cell>
          <cell r="J422" t="str">
            <v>เครื่องช่วยกู้ชีวิตทารกแบบแรงดันบวก</v>
          </cell>
          <cell r="K422" t="str">
            <v>T-piece resuscitator</v>
          </cell>
          <cell r="L422">
            <v>0</v>
          </cell>
          <cell r="M422">
            <v>70000</v>
          </cell>
          <cell r="N422">
            <v>70000</v>
          </cell>
        </row>
        <row r="423">
          <cell r="I423" t="str">
            <v>เครื่องวัดระดับบิลิรูบินในทารก</v>
          </cell>
          <cell r="J423" t="str">
            <v>เครื่องวัดระดับบิลิรูบินในทารก</v>
          </cell>
          <cell r="K423" t="str">
            <v>microbilirubinometer</v>
          </cell>
          <cell r="L423">
            <v>0</v>
          </cell>
          <cell r="M423">
            <v>130000</v>
          </cell>
          <cell r="N423">
            <v>130000</v>
          </cell>
        </row>
        <row r="424">
          <cell r="I424" t="str">
            <v>เครื่องส่องรักษาทารกตัวเหลืองแบบด้านเดียว</v>
          </cell>
          <cell r="J424" t="str">
            <v>เครื่องส่องรักษาทารกตัวเหลืองแบบด้านเดียว</v>
          </cell>
          <cell r="K424" t="str">
            <v>Phototherapy unit</v>
          </cell>
          <cell r="L424">
            <v>0</v>
          </cell>
          <cell r="M424">
            <v>100000</v>
          </cell>
          <cell r="N424">
            <v>100000</v>
          </cell>
        </row>
        <row r="425">
          <cell r="I425" t="str">
            <v>เครื่องส่องรักษาทารกตัวเหลืองแบบสองด้าน</v>
          </cell>
          <cell r="J425" t="str">
            <v>เครื่องส่องรักษาทารกตัวเหลืองแบบสองด้าน</v>
          </cell>
          <cell r="K425" t="str">
            <v>Double phototherapy unit</v>
          </cell>
          <cell r="L425">
            <v>0</v>
          </cell>
          <cell r="M425">
            <v>160000</v>
          </cell>
          <cell r="N425">
            <v>160000</v>
          </cell>
        </row>
        <row r="426">
          <cell r="I426" t="str">
            <v>เครื่องให้ออกซิเจนด้วยอัตราการไหลสูงสำหรับเด็ก (high flow oxygen therapy)</v>
          </cell>
          <cell r="J426" t="str">
            <v>เครื่องให้ออกซิเจนด้วยอัตราการไหลสูงสำหรับเด็ก</v>
          </cell>
          <cell r="K426" t="str">
            <v>High flow oxygen delivery system</v>
          </cell>
          <cell r="L426">
            <v>0</v>
          </cell>
          <cell r="M426">
            <v>250000</v>
          </cell>
          <cell r="N426">
            <v>250000</v>
          </cell>
        </row>
        <row r="427">
          <cell r="I427" t="str">
            <v>ชุดอุปกรณ์ช่วยชีวิตทารกแรกคลอด</v>
          </cell>
          <cell r="J427" t="str">
            <v>ชุดอุปกรณ์ช่วยชีวิตทารกแรกคลอด</v>
          </cell>
          <cell r="K427" t="str">
            <v>newborn resuscilator set</v>
          </cell>
          <cell r="L427">
            <v>0</v>
          </cell>
          <cell r="M427">
            <v>400000</v>
          </cell>
          <cell r="N427">
            <v>400000</v>
          </cell>
        </row>
        <row r="428">
          <cell r="I428" t="str">
            <v>ตู้อบเด็กสำหรับลำเลียงทารกแรกคลอด</v>
          </cell>
          <cell r="J428" t="str">
            <v>ตู้อบเด็กสำหรับลำเลียงทารกแรกคลอด</v>
          </cell>
          <cell r="K428" t="str">
            <v>Transport incubator</v>
          </cell>
          <cell r="L428">
            <v>0</v>
          </cell>
          <cell r="M428">
            <v>550000</v>
          </cell>
          <cell r="N428">
            <v>550000</v>
          </cell>
        </row>
        <row r="429">
          <cell r="I429" t="str">
            <v>เครื่องดูดสูญญากาศช่วยคลอด</v>
          </cell>
          <cell r="J429" t="str">
            <v>เครื่องดูดสูญญากาศช่วยคลอด</v>
          </cell>
          <cell r="K429">
            <v>0</v>
          </cell>
          <cell r="L429">
            <v>0</v>
          </cell>
          <cell r="M429">
            <v>310000</v>
          </cell>
          <cell r="N429">
            <v>300000</v>
          </cell>
        </row>
        <row r="430">
          <cell r="I430" t="str">
            <v>เครื่องมือเจาะ ตัด กระดูก ขนาดเล็ก</v>
          </cell>
          <cell r="J430" t="str">
            <v>เครื่องมือเจาะ ตัด กระดูก ขนาดเล็ก</v>
          </cell>
          <cell r="K430">
            <v>0</v>
          </cell>
          <cell r="L430">
            <v>0</v>
          </cell>
          <cell r="M430">
            <v>1500000</v>
          </cell>
          <cell r="N430">
            <v>1500000</v>
          </cell>
        </row>
        <row r="431">
          <cell r="I431" t="str">
            <v>ชุดเครื่องมือเจาะตัดกระดูกความเร็วสูงด้วยไฟฟ้า</v>
          </cell>
          <cell r="J431" t="str">
            <v>ชุดเครื่องมือเจาะตัดกระดูกความเร็วสูงด้วยไฟฟ้า</v>
          </cell>
          <cell r="K431">
            <v>0</v>
          </cell>
          <cell r="L431">
            <v>0</v>
          </cell>
          <cell r="M431">
            <v>1760000</v>
          </cell>
          <cell r="N431">
            <v>1760000</v>
          </cell>
        </row>
        <row r="432">
          <cell r="I432" t="str">
            <v>ชุดเครื่องมือเปิดกระโหลกศีรษะ</v>
          </cell>
          <cell r="J432" t="str">
            <v>ชุดเครื่องมือเปิดกระโหลกศีรษะ</v>
          </cell>
          <cell r="K432">
            <v>0</v>
          </cell>
          <cell r="L432">
            <v>0</v>
          </cell>
          <cell r="M432">
            <v>1060000</v>
          </cell>
          <cell r="N432">
            <v>1000000</v>
          </cell>
        </row>
        <row r="433">
          <cell r="I433" t="str">
            <v>ชุดเครื่องมือผ่าตัดกระดูกใช้แบตเตอรี่</v>
          </cell>
          <cell r="J433" t="str">
            <v>ชุดเครื่องมือผ่าตัดกระดูกใช้แบตเตอรี่</v>
          </cell>
          <cell r="K433">
            <v>0</v>
          </cell>
          <cell r="L433">
            <v>0</v>
          </cell>
          <cell r="M433">
            <v>1070000</v>
          </cell>
          <cell r="N433">
            <v>1000000</v>
          </cell>
        </row>
        <row r="434">
          <cell r="I434" t="str">
            <v>ชุดเครื่องมือผ่าตัดกระดูกพื้นฐาน</v>
          </cell>
          <cell r="J434" t="str">
            <v>ชุดเครื่องมือผ่าตัดกระดูกพื้นฐาน</v>
          </cell>
          <cell r="K434">
            <v>0</v>
          </cell>
          <cell r="L434">
            <v>0</v>
          </cell>
          <cell r="M434">
            <v>1030000</v>
          </cell>
          <cell r="N434">
            <v>1000000</v>
          </cell>
        </row>
        <row r="435">
          <cell r="I435" t="str">
            <v>ชุดสว่านสำหรับผ่าตัดกระดูกขนาดเล็ก</v>
          </cell>
          <cell r="J435" t="str">
            <v>ชุดสว่านสำหรับผ่าตัดกระดูกขนาดเล็ก</v>
          </cell>
          <cell r="K435">
            <v>0</v>
          </cell>
          <cell r="L435">
            <v>0</v>
          </cell>
          <cell r="M435">
            <v>730000</v>
          </cell>
          <cell r="N435">
            <v>730000</v>
          </cell>
        </row>
        <row r="436">
          <cell r="I436" t="str">
            <v>ชุดสว่านเจาะและเลื่อยตัดกระดูกมาตรฐาน</v>
          </cell>
          <cell r="J436" t="str">
            <v>ชุดสว่านเจาะและเลื่อยตัดกระดูกมาตรฐาน</v>
          </cell>
          <cell r="K436">
            <v>0</v>
          </cell>
          <cell r="L436">
            <v>0</v>
          </cell>
          <cell r="M436">
            <v>750000</v>
          </cell>
          <cell r="N436">
            <v>750000</v>
          </cell>
        </row>
        <row r="437">
          <cell r="I437" t="str">
            <v>สว่านใช้แรงดันลมขนาดมาตรฐาน</v>
          </cell>
          <cell r="J437" t="str">
            <v>สว่านใช้แรงดันลมขนาดมาตรฐาน</v>
          </cell>
          <cell r="K437">
            <v>0</v>
          </cell>
          <cell r="L437">
            <v>0</v>
          </cell>
          <cell r="M437">
            <v>470000</v>
          </cell>
          <cell r="N437">
            <v>470000</v>
          </cell>
        </row>
        <row r="438">
          <cell r="I438" t="str">
            <v>สว่านใช้แรงดันลมขนาดเล็ก</v>
          </cell>
          <cell r="J438" t="str">
            <v>สว่านใช้แรงดันลมขนาดเล็ก</v>
          </cell>
          <cell r="K438">
            <v>0</v>
          </cell>
          <cell r="L438">
            <v>0</v>
          </cell>
          <cell r="M438">
            <v>642000</v>
          </cell>
          <cell r="N438">
            <v>640000</v>
          </cell>
        </row>
        <row r="439">
          <cell r="I439" t="str">
            <v>สว่านใช้แรงดันลมขนาดมาตรฐานพร้อมเลื่อย</v>
          </cell>
          <cell r="J439" t="str">
            <v>สว่านใช้แรงดันลมขนาดมาตรฐานพร้อมเลื่อย</v>
          </cell>
          <cell r="K439">
            <v>0</v>
          </cell>
          <cell r="L439">
            <v>0</v>
          </cell>
          <cell r="M439">
            <v>730000</v>
          </cell>
          <cell r="N439">
            <v>730000</v>
          </cell>
        </row>
        <row r="440">
          <cell r="I440" t="str">
            <v>ชุดเครื่องมือส่องตรวจรักษาท่อปัสสาวะและกระเพาะปัสสาวะสำหรับเด็ก</v>
          </cell>
          <cell r="J440" t="str">
            <v>ชุดเครื่องมือส่องตรวจรักษาท่อปัสสาวะและกระเพาะปัสสาวะสำหรับเด็ก</v>
          </cell>
          <cell r="K440" t="str">
            <v>Pediatric Cysto-Ureteroscope</v>
          </cell>
          <cell r="L440">
            <v>0</v>
          </cell>
          <cell r="M440">
            <v>400000</v>
          </cell>
          <cell r="N440">
            <v>400000</v>
          </cell>
        </row>
        <row r="441">
          <cell r="I441" t="str">
            <v>ชุดเครื่องมือผ่าตัดต่อมลูกหมากด้วยกระแสไฟฟ้าชนิดสองขั้ว</v>
          </cell>
          <cell r="J441" t="str">
            <v>ชุดเครื่องมือผ่าตัดต่อมลูกหมากด้วยกระแสไฟฟ้าชนิดสองขั้ว</v>
          </cell>
          <cell r="K441" t="str">
            <v xml:space="preserve">TURP set with Electrocautery type Bipolar </v>
          </cell>
          <cell r="L441">
            <v>0</v>
          </cell>
          <cell r="M441">
            <v>1500000</v>
          </cell>
          <cell r="N441">
            <v>1500000</v>
          </cell>
        </row>
        <row r="442">
          <cell r="I442" t="str">
            <v>เครื่องสลายนิ่วภายในระบบทางเดินปัสสาวะด้วยคลื่นความถี่สูง</v>
          </cell>
          <cell r="J442" t="str">
            <v>เครื่องสลายนิ่วภายในระบบทางเดินปัสสาวะด้วยคลื่นความถี่สูง</v>
          </cell>
          <cell r="K442" t="str">
            <v>Ultrasonic Lithotripsy Unit</v>
          </cell>
          <cell r="L442">
            <v>0</v>
          </cell>
          <cell r="M442">
            <v>1000000</v>
          </cell>
          <cell r="N442">
            <v>1000000</v>
          </cell>
        </row>
        <row r="443">
          <cell r="I443" t="str">
            <v>เครื่องสลายนิ่วภายในระบบทางเดินปัสสาวะด้วยคลื่นความถี่สูงและการกระแทกพร้อมระบบดูดเศษนิ่ว</v>
          </cell>
          <cell r="J443" t="str">
            <v>เครื่องสลายนิ่วภายในระบบทางเดินปัสสาวะด้วยคลื่นความถี่สูงและการกระแทกพร้อมระบบดูดเศษนิ่ว</v>
          </cell>
          <cell r="K443" t="str">
            <v xml:space="preserve">Dual Action Lithotripsy </v>
          </cell>
          <cell r="L443">
            <v>0</v>
          </cell>
          <cell r="M443">
            <v>2000000</v>
          </cell>
          <cell r="N443">
            <v>2000000</v>
          </cell>
        </row>
        <row r="444">
          <cell r="I444" t="str">
            <v>ชุดเครื่องกระแทกนิ่วภายในระบบทางเดินปัสสาวะด้วยพลังงานลม</v>
          </cell>
          <cell r="J444" t="str">
            <v>ชุดเครื่องกระแทกนิ่วภายในระบบทางเดินปัสสาวะด้วยพลังงานลม</v>
          </cell>
          <cell r="K444" t="str">
            <v>Pneumatic Lithotripsy set</v>
          </cell>
          <cell r="L444">
            <v>0</v>
          </cell>
          <cell r="M444">
            <v>1000000</v>
          </cell>
          <cell r="N444">
            <v>1000000</v>
          </cell>
        </row>
        <row r="445">
          <cell r="I445" t="str">
            <v>เครื่องสลายนิ่วในระบบทางเดินปัสสาวะด้วยเลเซอร์ ขนาดไม่น้อยกว่า 20 วัตต์</v>
          </cell>
          <cell r="J445" t="str">
            <v>เครื่องสลายนิ่วในระบบทางเดินปัสสาวะด้วยเลเซอร์ ขนาดไม่น้อยกว่า 20 วัตต์</v>
          </cell>
          <cell r="K445" t="str">
            <v>Laser Lithotripsy ≥ 20 w</v>
          </cell>
          <cell r="L445">
            <v>0</v>
          </cell>
          <cell r="M445">
            <v>4000000</v>
          </cell>
          <cell r="N445">
            <v>4000000</v>
          </cell>
        </row>
        <row r="446">
          <cell r="I446" t="str">
            <v>ชุดถ่ายทอดสัญญาณความละเอียดสูงสำหรับการผ่าตัดผ่านกล้องระบบทางเดินปัสสาวะ</v>
          </cell>
          <cell r="J446" t="str">
            <v>ชุดถ่ายทอดสัญญาณความละเอียดสูงสำหรับการผ่าตัดผ่านกล้องระบบทางเดินปัสสาวะ</v>
          </cell>
          <cell r="K446" t="str">
            <v xml:space="preserve">Urological HD Camera system </v>
          </cell>
          <cell r="L446">
            <v>0</v>
          </cell>
          <cell r="M446">
            <v>1600000</v>
          </cell>
          <cell r="N446">
            <v>1600000</v>
          </cell>
        </row>
        <row r="447">
          <cell r="I447" t="str">
            <v>กล้องตรวจจอประสาทตาชนิดมือถือ</v>
          </cell>
          <cell r="J447" t="str">
            <v>กล้องตรวจจอประสาทตาชนิดมือถือ</v>
          </cell>
          <cell r="K447" t="str">
            <v>Hand-held fundus camera</v>
          </cell>
          <cell r="L447">
            <v>0</v>
          </cell>
          <cell r="M447">
            <v>350000</v>
          </cell>
          <cell r="N447">
            <v>350000</v>
          </cell>
        </row>
        <row r="448">
          <cell r="I448" t="str">
            <v>กล้องถ่ายภาพจอประสาทตาดิจิตอล</v>
          </cell>
          <cell r="J448" t="str">
            <v>กล้องถ่ายภาพจอประสาทตาดิจิตอล</v>
          </cell>
          <cell r="K448" t="str">
            <v>Digital fundus camera</v>
          </cell>
          <cell r="L448">
            <v>0</v>
          </cell>
          <cell r="M448">
            <v>1200000</v>
          </cell>
          <cell r="N448">
            <v>1200000</v>
          </cell>
        </row>
        <row r="449">
          <cell r="I449" t="str">
            <v>เครื่องตรวจกระจกตาแบบ specular microscopy</v>
          </cell>
          <cell r="J449" t="str">
            <v>เครื่องตรวจกระจกตาแบบ specular microscopy</v>
          </cell>
          <cell r="K449" t="str">
            <v>Corneal specular microscopy</v>
          </cell>
          <cell r="L449">
            <v>0</v>
          </cell>
          <cell r="M449">
            <v>1500000</v>
          </cell>
          <cell r="N449">
            <v>1500000</v>
          </cell>
        </row>
        <row r="450">
          <cell r="I450" t="str">
            <v>เครื่องตรวจจอประสาทตาทางอ้อม</v>
          </cell>
          <cell r="J450" t="str">
            <v>เครื่องตรวจจอประสาทตาทางอ้อม</v>
          </cell>
          <cell r="K450" t="str">
            <v>Indirect ophthalmoscope</v>
          </cell>
          <cell r="L450">
            <v>0</v>
          </cell>
          <cell r="M450">
            <v>107000</v>
          </cell>
          <cell r="N450">
            <v>107000</v>
          </cell>
        </row>
        <row r="451">
          <cell r="I451" t="str">
            <v>เครื่องตรวจตาด้วยคลื่นเสียงความถี่สูง ชนิดเอ และบีสแกน</v>
          </cell>
          <cell r="J451" t="str">
            <v>เครื่องตรวจตาด้วยคลื่นเสียงความถี่สูง ชนิดเอ และบีสแกน</v>
          </cell>
          <cell r="K451" t="str">
            <v>Ophthalmic ultrasound A, B scan</v>
          </cell>
          <cell r="L451">
            <v>0</v>
          </cell>
          <cell r="M451">
            <v>1200000</v>
          </cell>
          <cell r="N451">
            <v>1200000</v>
          </cell>
        </row>
        <row r="452">
          <cell r="I452" t="str">
            <v>เครื่องตรวจตาด้วยคลื่นเสียงความถี่สูง ชนิดเอ และบีสแกน ยูบีเอ็ม</v>
          </cell>
          <cell r="J452" t="str">
            <v>เครื่องตรวจตาด้วยคลื่นเสียงความถี่สูง ชนิดเอ และบีสแกน ยูบีเอ็ม</v>
          </cell>
          <cell r="K452" t="str">
            <v>Ophthalmic ultrasound A, B scan with UBM</v>
          </cell>
          <cell r="L452">
            <v>0</v>
          </cell>
          <cell r="M452">
            <v>1600000</v>
          </cell>
          <cell r="N452">
            <v>1600000</v>
          </cell>
        </row>
        <row r="453">
          <cell r="I453" t="str">
            <v>เครื่องตรวจวัดลานสายตาอัตโนมัติ</v>
          </cell>
          <cell r="J453" t="str">
            <v>เครื่องตรวจวัดลานสายตาอัตโนมัติ</v>
          </cell>
          <cell r="K453" t="str">
            <v>Automated visual field</v>
          </cell>
          <cell r="L453">
            <v>0</v>
          </cell>
          <cell r="M453">
            <v>2060000</v>
          </cell>
          <cell r="N453">
            <v>2000000</v>
          </cell>
        </row>
        <row r="454">
          <cell r="I454" t="str">
            <v>เครื่องถ่ายภาพจอประสาทตา และตรวจวิเคราะห์การไหลเวียนของเส้นเลือดในจอประสาทตาด้วยเลเซอร์สแกน</v>
          </cell>
          <cell r="J454" t="str">
            <v>เครื่องถ่ายภาพจอประสาทตา และตรวจวิเคราะห์การไหลเวียนของเส้นเลือดในจอประสาทตาด้วยเลเซอร์สแกน</v>
          </cell>
          <cell r="K454" t="str">
            <v>Untra Widefield Fundus  with FFA and ICG</v>
          </cell>
          <cell r="L454">
            <v>0</v>
          </cell>
          <cell r="M454">
            <v>7000000</v>
          </cell>
          <cell r="N454">
            <v>7000000</v>
          </cell>
        </row>
        <row r="455">
          <cell r="I455" t="str">
            <v>เครื่องถ่ายภาพจอประสาทตาด้วยเลเซอร์ชนิดมุมกว้าง</v>
          </cell>
          <cell r="J455" t="str">
            <v>เครื่องถ่ายภาพจอประสาทตาด้วยเลเซอร์ชนิดมุมกว้าง</v>
          </cell>
          <cell r="K455" t="str">
            <v xml:space="preserve">Ultra Widefield Fundus camera </v>
          </cell>
          <cell r="L455">
            <v>0</v>
          </cell>
          <cell r="M455">
            <v>3800000</v>
          </cell>
          <cell r="N455">
            <v>3800000</v>
          </cell>
        </row>
        <row r="456">
          <cell r="I456" t="str">
            <v>เครื่องถ่ายภาพจอประสาทตามุมกว้างชนิดสัมผัส</v>
          </cell>
          <cell r="J456" t="str">
            <v>เครื่องถ่ายภาพจอประสาทตามุมกว้างชนิดสัมผัส</v>
          </cell>
          <cell r="K456" t="str">
            <v>Wide-field, contact fundus camera</v>
          </cell>
          <cell r="L456">
            <v>0</v>
          </cell>
          <cell r="M456">
            <v>4280000</v>
          </cell>
          <cell r="N456">
            <v>4280000</v>
          </cell>
        </row>
        <row r="457">
          <cell r="I457" t="str">
            <v>เครื่องผ่าตัดต้อกระจกด้วยคลื่นเสียงความถี่สูง</v>
          </cell>
          <cell r="J457" t="str">
            <v>เครื่องผ่าตัดต้อกระจกด้วยคลื่นเสียงความถี่สูง</v>
          </cell>
          <cell r="K457" t="str">
            <v>Phacoemulsification machine</v>
          </cell>
          <cell r="L457">
            <v>0</v>
          </cell>
          <cell r="M457">
            <v>2580000</v>
          </cell>
          <cell r="N457">
            <v>2580000</v>
          </cell>
        </row>
        <row r="458">
          <cell r="I458" t="str">
            <v>เครื่องผ่าตัดน้ำวุ้นลูกตา</v>
          </cell>
          <cell r="J458" t="str">
            <v>เครื่องผ่าตัดน้ำวุ้นลูกตา</v>
          </cell>
          <cell r="K458" t="str">
            <v>Vitrectomy machine</v>
          </cell>
          <cell r="L458">
            <v>0</v>
          </cell>
          <cell r="M458">
            <v>2580000</v>
          </cell>
          <cell r="N458">
            <v>2580000</v>
          </cell>
        </row>
        <row r="459">
          <cell r="I459" t="str">
            <v>เครื่องผ่าตัดน้ำวุ้นลูกตาพร้อมเลเซอร์</v>
          </cell>
          <cell r="J459" t="str">
            <v>เครื่องผ่าตัดน้ำวุ้นลูกตาพร้อมเลเซอร์</v>
          </cell>
          <cell r="K459" t="str">
            <v>Vitrectomy machine with laser</v>
          </cell>
          <cell r="L459">
            <v>0</v>
          </cell>
          <cell r="M459">
            <v>4440000</v>
          </cell>
          <cell r="N459">
            <v>4400000</v>
          </cell>
        </row>
        <row r="460">
          <cell r="I460" t="str">
            <v>เครื่องมือรักษาโรคตาด้วยไดโอดเลเซอร์</v>
          </cell>
          <cell r="J460" t="str">
            <v>เครื่องมือรักษาโรคตาด้วยไดโอดเลเซอร์</v>
          </cell>
          <cell r="K460" t="str">
            <v>Ophthalmic transcleral diode laser</v>
          </cell>
          <cell r="L460">
            <v>0</v>
          </cell>
          <cell r="M460">
            <v>1930000</v>
          </cell>
          <cell r="N460">
            <v>1900000</v>
          </cell>
        </row>
        <row r="461">
          <cell r="I461" t="str">
            <v>เครื่องรักษาโรคต้อหินด้วยวิธีเลเซอร์</v>
          </cell>
          <cell r="J461" t="str">
            <v>เครื่องรักษาโรคต้อหินด้วยวิธีเลเซอร์</v>
          </cell>
          <cell r="K461" t="str">
            <v>Laser for selective laser trabeculoplasty (SLT)</v>
          </cell>
          <cell r="L461">
            <v>0</v>
          </cell>
          <cell r="M461">
            <v>2140000</v>
          </cell>
          <cell r="N461">
            <v>2000000</v>
          </cell>
        </row>
        <row r="462">
          <cell r="I462" t="str">
            <v>เครื่องรักษาโรคตาด้วยเลเซอร์พร้อมชุด เลเซอร์จอประสาทตาทางอ้อม</v>
          </cell>
          <cell r="J462" t="str">
            <v>เครื่องรักษาโรคตาด้วยเลเซอร์พร้อมชุด เลเซอร์จอประสาทตาทางอ้อม</v>
          </cell>
          <cell r="K462" t="str">
            <v>Ophthalmic Laser with Indirect Ophthalmoscope (LIO)</v>
          </cell>
          <cell r="L462">
            <v>0</v>
          </cell>
          <cell r="M462">
            <v>2000000</v>
          </cell>
          <cell r="N462">
            <v>2000000</v>
          </cell>
        </row>
        <row r="463">
          <cell r="I463" t="str">
            <v>เครื่องรักษาโรคตาด้วยแสงเลเซอร์แย็ก</v>
          </cell>
          <cell r="J463" t="str">
            <v>เครื่องรักษาโรคตาด้วยแสงเลเซอร์แย็ก</v>
          </cell>
          <cell r="K463" t="str">
            <v>Ophthalmic Neodymium YAG laser</v>
          </cell>
          <cell r="L463">
            <v>0</v>
          </cell>
          <cell r="M463">
            <v>1340000</v>
          </cell>
          <cell r="N463">
            <v>1340000</v>
          </cell>
        </row>
        <row r="464">
          <cell r="I464" t="str">
            <v>เครื่องรักษาโรคตาด้วยแสงเลเซอร์สีเขียว</v>
          </cell>
          <cell r="J464" t="str">
            <v>เครื่องรักษาโรคตาด้วยแสงเลเซอร์สีเขียว</v>
          </cell>
          <cell r="K464" t="str">
            <v>Frequency-doubled ophthalmic green laser</v>
          </cell>
          <cell r="L464">
            <v>0</v>
          </cell>
          <cell r="M464">
            <v>1550000</v>
          </cell>
          <cell r="N464">
            <v>1550000</v>
          </cell>
        </row>
        <row r="465">
          <cell r="I465" t="str">
            <v>เครื่องรักษาโรคตาด้วยแสงเลเซอร์แบบแพทเทิน</v>
          </cell>
          <cell r="J465" t="str">
            <v>เครื่องรักษาโรคตาด้วยแสงเลเซอร์แบบแพทเทิน</v>
          </cell>
          <cell r="K465" t="str">
            <v>Ophthalmic pattern laser</v>
          </cell>
          <cell r="L465">
            <v>0</v>
          </cell>
          <cell r="M465">
            <v>3500000</v>
          </cell>
          <cell r="N465">
            <v>3500000</v>
          </cell>
        </row>
        <row r="466">
          <cell r="I466" t="str">
            <v>เครื่องวัดความดันตาชนิดสัมผัสกระจกตาชนิดมือถือระบบดิจิตอล</v>
          </cell>
          <cell r="J466" t="str">
            <v>เครื่องวัดความดันตาชนิดสัมผัสกระจกตาชนิดมือถือระบบดิจิตอล</v>
          </cell>
          <cell r="K466" t="str">
            <v>Handheld Contact  Tonometer</v>
          </cell>
          <cell r="L466">
            <v>0</v>
          </cell>
          <cell r="M466">
            <v>125000</v>
          </cell>
          <cell r="N466">
            <v>125000</v>
          </cell>
        </row>
        <row r="467">
          <cell r="I467" t="str">
            <v>เครื่องวัดความดันลูกตาชนิดสัมผัสกระจกตา</v>
          </cell>
          <cell r="J467" t="str">
            <v>เครื่องวัดความดันลูกตาชนิดสัมผัสกระจกตา</v>
          </cell>
          <cell r="K467" t="str">
            <v>Goldmann applanation tonometer</v>
          </cell>
          <cell r="L467">
            <v>0</v>
          </cell>
          <cell r="M467">
            <v>150000</v>
          </cell>
          <cell r="N467">
            <v>150000</v>
          </cell>
        </row>
        <row r="468">
          <cell r="I468" t="str">
            <v>เครื่องวัดความดันลูกตาแบบไม่สัมผัสกระจกตา</v>
          </cell>
          <cell r="J468" t="str">
            <v>เครื่องวัดความดันลูกตาแบบไม่สัมผัสกระจกตา</v>
          </cell>
          <cell r="K468" t="str">
            <v>Air-puff tonometer (Air-puff Pneumatic tonometry)</v>
          </cell>
          <cell r="L468">
            <v>0</v>
          </cell>
          <cell r="M468">
            <v>450000</v>
          </cell>
          <cell r="N468">
            <v>450000</v>
          </cell>
        </row>
        <row r="469">
          <cell r="I469" t="str">
            <v>เครื่องวัดความหนาของกระจกตา</v>
          </cell>
          <cell r="J469" t="str">
            <v>เครื่องวัดความหนาของกระจกตา</v>
          </cell>
          <cell r="K469" t="str">
            <v>Corneal pachymeter</v>
          </cell>
          <cell r="L469">
            <v>0</v>
          </cell>
          <cell r="M469">
            <v>321000</v>
          </cell>
          <cell r="N469">
            <v>320000</v>
          </cell>
        </row>
        <row r="470">
          <cell r="I470" t="str">
            <v>เครื่องวัดเลนส์แก้วตาเทียมด้วยคลื่นเสียงความถี่สูง</v>
          </cell>
          <cell r="J470" t="str">
            <v>เครื่องวัดเลนส์แก้วตาเทียมด้วยคลื่นเสียงความถี่สูง</v>
          </cell>
          <cell r="K470" t="str">
            <v>Ophthalmic ultrasound biometry</v>
          </cell>
          <cell r="L470">
            <v>0</v>
          </cell>
          <cell r="M470">
            <v>321000</v>
          </cell>
          <cell r="N470">
            <v>320000</v>
          </cell>
        </row>
        <row r="471">
          <cell r="I471" t="str">
            <v>เครื่องวัดเลนส์แก้วตาเทียมด้วยเลเซอร์</v>
          </cell>
          <cell r="J471" t="str">
            <v>เครื่องวัดเลนส์แก้วตาเทียมด้วยเลเซอร์</v>
          </cell>
          <cell r="K471" t="str">
            <v>Optical biometry for intraocular lens calculation</v>
          </cell>
          <cell r="L471">
            <v>0</v>
          </cell>
          <cell r="M471">
            <v>1550000</v>
          </cell>
          <cell r="N471">
            <v>1550000</v>
          </cell>
        </row>
        <row r="472">
          <cell r="I472" t="str">
            <v>เครื่องวัดสายตาอัตโนมัติ</v>
          </cell>
          <cell r="J472" t="str">
            <v>เครื่องวัดสายตาอัตโนมัติ</v>
          </cell>
          <cell r="K472" t="str">
            <v>Autorefractor</v>
          </cell>
          <cell r="L472">
            <v>0</v>
          </cell>
          <cell r="M472">
            <v>500000</v>
          </cell>
          <cell r="N472">
            <v>500000</v>
          </cell>
        </row>
        <row r="473">
          <cell r="I473" t="str">
            <v>เครื่องวิเคราะห์ความโค้งของกระจกตา</v>
          </cell>
          <cell r="J473" t="str">
            <v>เครื่องวิเคราะห์ความโค้งของกระจกตา</v>
          </cell>
          <cell r="K473" t="str">
            <v>Corneal topography</v>
          </cell>
          <cell r="L473">
            <v>0</v>
          </cell>
          <cell r="M473">
            <v>1500000</v>
          </cell>
          <cell r="N473">
            <v>1500000</v>
          </cell>
        </row>
        <row r="474">
          <cell r="I474" t="str">
            <v>เครื่องตรวจวิเคราะห์แยกชั้นส่วนหลังของดวงตา ชนิดความละเอียดสูง</v>
          </cell>
          <cell r="J474" t="str">
            <v>เครื่องตรวจวิเคราะห์แยกชั้นส่วนหลังของดวงตา ชนิดความละเอียดสูง</v>
          </cell>
          <cell r="K474" t="str">
            <v>Posterior segment optical coherence tomography with high definition</v>
          </cell>
          <cell r="L474">
            <v>0</v>
          </cell>
          <cell r="M474">
            <v>3850000</v>
          </cell>
          <cell r="N474">
            <v>3850000</v>
          </cell>
        </row>
        <row r="475">
          <cell r="I475" t="str">
            <v>เครื่องตรวจวิเคราะห์แยกชั้นและตรวจหลอดเลือดส่วนหลังของดวงตา</v>
          </cell>
          <cell r="J475" t="str">
            <v>เครื่องตรวจวิเคราะห์แยกชั้นและตรวจหลอดเลือดส่วนหลังของดวงตา</v>
          </cell>
          <cell r="K475">
            <v>0</v>
          </cell>
          <cell r="L475">
            <v>0</v>
          </cell>
          <cell r="M475">
            <v>5350000</v>
          </cell>
          <cell r="N475">
            <v>5350000</v>
          </cell>
        </row>
        <row r="476">
          <cell r="I476" t="str">
            <v>เครื่องตรวจวิเคราะห์ภาพตัดขวางของลูกตาส่วนหน้า</v>
          </cell>
          <cell r="J476" t="str">
            <v>เครื่องตรวจวิเคราะห์ภาพตัดขวางของลูกตาส่วนหน้า</v>
          </cell>
          <cell r="K476" t="str">
            <v>Anterior segment OCT</v>
          </cell>
          <cell r="L476" t="str">
            <v>OCT</v>
          </cell>
          <cell r="M476">
            <v>3800000</v>
          </cell>
          <cell r="N476">
            <v>3800000</v>
          </cell>
        </row>
        <row r="477">
          <cell r="I477">
            <v>0</v>
          </cell>
          <cell r="J477" t="str">
            <v>เครื่องตรวจวิเคราะห์กระจกตาและความโค้งกระจกตาพร้อมวัดความยาวลูกตา</v>
          </cell>
          <cell r="K477">
            <v>0</v>
          </cell>
          <cell r="L477">
            <v>0</v>
          </cell>
          <cell r="M477">
            <v>0</v>
          </cell>
          <cell r="N477">
            <v>3800000</v>
          </cell>
        </row>
        <row r="478">
          <cell r="I478">
            <v>0</v>
          </cell>
          <cell r="J478" t="str">
            <v xml:space="preserve">เครื่องถ่ายภาพจอประสาทตา 200อาศาและแยกชั้นส่วนหลังของดวงตา </v>
          </cell>
          <cell r="K478" t="str">
            <v>ultra-widefield retinal imaging 200 degree and FFA and ICG  device with  Swept Source OCT</v>
          </cell>
          <cell r="L478">
            <v>0</v>
          </cell>
          <cell r="M478">
            <v>0</v>
          </cell>
          <cell r="N478">
            <v>10000000</v>
          </cell>
        </row>
        <row r="479">
          <cell r="I479">
            <v>0</v>
          </cell>
          <cell r="J479" t="str">
            <v>เครื่องวิเคราะห์ชั้นจอประสาทตาและเส้นเลือดแบบมุมกว้าง 3 มิติ</v>
          </cell>
          <cell r="K479" t="str">
            <v>Posterior segment optical coherence tomography and OCTA  with  Wide-Field Swept Source OCT</v>
          </cell>
          <cell r="L479">
            <v>0</v>
          </cell>
          <cell r="M479">
            <v>0</v>
          </cell>
          <cell r="N479">
            <v>9000000</v>
          </cell>
        </row>
        <row r="480">
          <cell r="I480">
            <v>0</v>
          </cell>
          <cell r="J480" t="str">
            <v>เครื่องถ่ายภาพจอประสาทตามุมกว้างวิเคราะห์การไหลเวียนของเส้นเลือด</v>
          </cell>
          <cell r="K480" t="str">
            <v>widefield retinal imaging  with Fluorescein Angiography</v>
          </cell>
          <cell r="L480">
            <v>0</v>
          </cell>
          <cell r="M480">
            <v>0</v>
          </cell>
          <cell r="N480">
            <v>2500000</v>
          </cell>
        </row>
        <row r="481">
          <cell r="I481">
            <v>0</v>
          </cell>
          <cell r="J481" t="str">
            <v>เครื่องวิเคราะห์การมองเห็นของจุดรับภาพจอประสาทตา</v>
          </cell>
          <cell r="K481" t="str">
            <v>Microperimeter with Confocal Scanning Laser Ophthalmoscopy (SLO)</v>
          </cell>
          <cell r="L481">
            <v>0</v>
          </cell>
          <cell r="M481">
            <v>0</v>
          </cell>
          <cell r="N481">
            <v>2000000</v>
          </cell>
        </row>
        <row r="482">
          <cell r="I482">
            <v>0</v>
          </cell>
          <cell r="J482" t="str">
            <v>เครื่องตรวจวิเคราะห์แยกชั้นจอประสาทตาชนิดถ่ายภาพจอประสาทตา</v>
          </cell>
          <cell r="K482" t="str">
            <v>High Speed scan OCT and fundus camera</v>
          </cell>
          <cell r="L482">
            <v>0</v>
          </cell>
          <cell r="M482">
            <v>0</v>
          </cell>
          <cell r="N482">
            <v>4500000</v>
          </cell>
        </row>
        <row r="483">
          <cell r="I483">
            <v>0</v>
          </cell>
          <cell r="J483" t="str">
            <v xml:space="preserve">เครื่องตรวจวิเคราะห์แยกชั้นส่วนหลังของดวงตาและคำนวนเลนส์แก้วตาเทียม </v>
          </cell>
          <cell r="K483" t="str">
            <v xml:space="preserve">Posterior segment optical coherence tomography and Optical biometry </v>
          </cell>
          <cell r="L483">
            <v>0</v>
          </cell>
          <cell r="M483">
            <v>0</v>
          </cell>
          <cell r="N483">
            <v>4500000</v>
          </cell>
        </row>
        <row r="484">
          <cell r="I484">
            <v>0</v>
          </cell>
          <cell r="J484" t="str">
            <v>เครื่องตรวจวิเคราะห์แยกชั้นส่วนหลังของตาพร้อมตรวจวัดวิเคราะห์พื้นผิวกระจกตา</v>
          </cell>
          <cell r="K484" t="str">
            <v>Posterior segment optical coherence tomography and Topography</v>
          </cell>
          <cell r="L484">
            <v>0</v>
          </cell>
          <cell r="M484">
            <v>0</v>
          </cell>
          <cell r="N484">
            <v>4500000</v>
          </cell>
        </row>
        <row r="485">
          <cell r="I485">
            <v>0</v>
          </cell>
          <cell r="J485" t="str">
            <v>เครื่องตรวจวิเคราะห์ช่องว่างลูกตาส่วนหน้าและมุมตาด้วยคลื่นเสียงความถี่สูง</v>
          </cell>
          <cell r="K485" t="str">
            <v xml:space="preserve"> Anterior Segment Swept Beam Ultrasound  High Resolution Image </v>
          </cell>
          <cell r="L485">
            <v>0</v>
          </cell>
          <cell r="M485">
            <v>0</v>
          </cell>
          <cell r="N485">
            <v>3000000</v>
          </cell>
        </row>
        <row r="486">
          <cell r="I486">
            <v>0</v>
          </cell>
          <cell r="J486" t="str">
            <v>เครื่องรักษาโรคตาด้วยแสงเลเซอร์ชนิด 4สี แบบแพทเทิน</v>
          </cell>
          <cell r="K486" t="str">
            <v xml:space="preserve">Ophthalmic  pattern laser with 4Wavelength </v>
          </cell>
          <cell r="L486">
            <v>0</v>
          </cell>
          <cell r="M486">
            <v>0</v>
          </cell>
          <cell r="N486">
            <v>6000000</v>
          </cell>
        </row>
        <row r="487">
          <cell r="I487">
            <v>0</v>
          </cell>
          <cell r="J487" t="str">
            <v>เครื่องรักษาโรคตาด้วยแสงเลเซอร์ชนิด 3สี แบบแพทเทิน</v>
          </cell>
          <cell r="K487" t="str">
            <v xml:space="preserve">Ophthalmic  pattern laser with 3Wavelength </v>
          </cell>
          <cell r="L487">
            <v>0</v>
          </cell>
          <cell r="M487">
            <v>0</v>
          </cell>
          <cell r="N487">
            <v>5500000</v>
          </cell>
        </row>
        <row r="488">
          <cell r="I488">
            <v>0</v>
          </cell>
          <cell r="J488" t="str">
            <v>เครื่องรักษาโรคตาด้วยแสงเลเซอร์ชนิด 2สี แบบแพทเทิน</v>
          </cell>
          <cell r="K488" t="str">
            <v xml:space="preserve">Ophthalmic  pattern laser with 2Wavelength </v>
          </cell>
          <cell r="L488">
            <v>0</v>
          </cell>
          <cell r="M488">
            <v>0</v>
          </cell>
          <cell r="N488">
            <v>5000000</v>
          </cell>
        </row>
        <row r="489">
          <cell r="I489">
            <v>0</v>
          </cell>
          <cell r="J489" t="str">
            <v xml:space="preserve">เครื่องผ่าตัดต้อกระจกและผ่าตัดน้ำวุ้นลูกตาส่วนหลัง </v>
          </cell>
          <cell r="K489" t="str">
            <v>Phacoemulsification,Vitrectomy machine</v>
          </cell>
          <cell r="L489">
            <v>0</v>
          </cell>
          <cell r="M489">
            <v>0</v>
          </cell>
          <cell r="N489">
            <v>3800000</v>
          </cell>
        </row>
        <row r="490">
          <cell r="I490">
            <v>0</v>
          </cell>
          <cell r="J490" t="str">
            <v>เครื่องผ่าตัดน้ำวุ้นตาและผ่าตัดต้อกระจกพร้อมเลเซอร์รักษาโรคจอตา</v>
          </cell>
          <cell r="K490" t="str">
            <v>Phacoemulsification,Vitrectomy machine with laser</v>
          </cell>
          <cell r="L490">
            <v>0</v>
          </cell>
          <cell r="M490">
            <v>0</v>
          </cell>
          <cell r="N490">
            <v>6000000</v>
          </cell>
        </row>
        <row r="491">
          <cell r="I491">
            <v>0</v>
          </cell>
          <cell r="J491" t="str">
            <v>เครื่องตรวจวิเคราะห์กระจกตาและความโค้งกระจกตาระบบวงแหวนพลาซิโด้</v>
          </cell>
          <cell r="K491" t="str">
            <v>Corneal topography, tomography</v>
          </cell>
          <cell r="L491">
            <v>0</v>
          </cell>
          <cell r="M491">
            <v>0</v>
          </cell>
          <cell r="N491">
            <v>2500000</v>
          </cell>
        </row>
        <row r="492">
          <cell r="I492">
            <v>0</v>
          </cell>
          <cell r="J492" t="str">
            <v xml:space="preserve">เครื่องถ่ายภาพจอประสาทตาและแยกชั้นส่วนหลังพร้อมวัดเลนส์แก้วตาเทียม </v>
          </cell>
          <cell r="K492" t="str">
            <v xml:space="preserve">Fundus camera and Optical coherence tomography and Optical biometry. </v>
          </cell>
          <cell r="L492">
            <v>0</v>
          </cell>
          <cell r="M492">
            <v>0</v>
          </cell>
          <cell r="N492">
            <v>5500000</v>
          </cell>
        </row>
        <row r="493">
          <cell r="I493" t="str">
            <v>เครื่องตรวจสมรรถภาพทารกในครรภ์</v>
          </cell>
          <cell r="J493" t="str">
            <v>เครื่องตรวจสมรรถภาพทารกในครรภ์</v>
          </cell>
          <cell r="K493">
            <v>0</v>
          </cell>
          <cell r="L493">
            <v>0</v>
          </cell>
          <cell r="M493">
            <v>150000</v>
          </cell>
          <cell r="N493">
            <v>150000</v>
          </cell>
        </row>
        <row r="494">
          <cell r="I494" t="str">
            <v>เครื่องตรวจสมรรถภาพทารกในครรภ์สำหรับตรวจเด็กแฝด</v>
          </cell>
          <cell r="J494" t="str">
            <v>เครื่องตรวจสมรรถภาพทารกในครรภ์สำหรับตรวจเด็กแฝด</v>
          </cell>
          <cell r="K494">
            <v>0</v>
          </cell>
          <cell r="L494">
            <v>0</v>
          </cell>
          <cell r="M494">
            <v>300000</v>
          </cell>
          <cell r="N494">
            <v>300000</v>
          </cell>
        </row>
        <row r="495">
          <cell r="I495" t="str">
            <v>เครื่องตรวจสมรรถภาพทารกในครรภ์ภาวะวิกฤตรวมศูนย์ 8 เตียง</v>
          </cell>
          <cell r="J495" t="str">
            <v>เครื่องตรวจสมรรถภาพทารกในครรภ์ภาวะวิกฤตรวมศูนย์ 8 เตียง</v>
          </cell>
          <cell r="K495">
            <v>0</v>
          </cell>
          <cell r="L495">
            <v>0</v>
          </cell>
          <cell r="M495">
            <v>3200000</v>
          </cell>
          <cell r="N495">
            <v>3200000</v>
          </cell>
        </row>
        <row r="496">
          <cell r="I496" t="str">
            <v>เครื่องฟังเสียงหัวใจทารกในครรภ์</v>
          </cell>
          <cell r="J496" t="str">
            <v>เครื่องฟังเสียงหัวใจทารกในครรภ์</v>
          </cell>
          <cell r="K496">
            <v>0</v>
          </cell>
          <cell r="L496">
            <v>0</v>
          </cell>
          <cell r="M496">
            <v>75000</v>
          </cell>
          <cell r="N496">
            <v>75000</v>
          </cell>
        </row>
        <row r="497">
          <cell r="I497" t="str">
            <v>เครื่องฟังเสียงหัวใจเด็กในครรภ์สำหรับศูนย์สุขภาพชุมชน</v>
          </cell>
          <cell r="J497" t="str">
            <v>เครื่องฟังเสียงหัวใจเด็กในครรภ์สำหรับศูนย์สุขภาพชุมชน</v>
          </cell>
          <cell r="K497">
            <v>0</v>
          </cell>
          <cell r="L497">
            <v>0</v>
          </cell>
          <cell r="M497">
            <v>30000</v>
          </cell>
          <cell r="N497">
            <v>30000</v>
          </cell>
        </row>
        <row r="498">
          <cell r="I498" t="str">
            <v>เครื่องกรอฟันแบบเคลื่อนที่ได้</v>
          </cell>
          <cell r="J498" t="str">
            <v>เครื่องกรอฟันแบบเคลื่อนที่ได้</v>
          </cell>
          <cell r="K498" t="str">
            <v>Mobile Airotor</v>
          </cell>
          <cell r="L498">
            <v>0</v>
          </cell>
          <cell r="M498">
            <v>110000</v>
          </cell>
          <cell r="N498">
            <v>110000</v>
          </cell>
        </row>
        <row r="499">
          <cell r="I499" t="str">
            <v>เครื่องกำเนิดความร้อน สำหรับงานรักษาคลองรากฟัน</v>
          </cell>
          <cell r="J499" t="str">
            <v>เครื่องกำเนิดความร้อน สำหรับงานรักษาคลองรากฟัน</v>
          </cell>
          <cell r="K499" t="str">
            <v>Endodontic machine assisted obturation &amp; warm gutta percha technics</v>
          </cell>
          <cell r="L499">
            <v>0</v>
          </cell>
          <cell r="M499">
            <v>55000</v>
          </cell>
          <cell r="N499">
            <v>55000</v>
          </cell>
        </row>
        <row r="500">
          <cell r="I500" t="str">
            <v>เครื่องขูดหินปูน แบบ Electro Magnetic</v>
          </cell>
          <cell r="J500" t="str">
            <v>เครื่องขูดหินปูน แบบ Electro Magnetic</v>
          </cell>
          <cell r="K500" t="str">
            <v>electro magnetic ultrasonic scaler</v>
          </cell>
          <cell r="L500">
            <v>0</v>
          </cell>
          <cell r="M500">
            <v>25000</v>
          </cell>
          <cell r="N500">
            <v>25000</v>
          </cell>
        </row>
        <row r="501">
          <cell r="I501" t="str">
            <v>เครื่องขูดหินปูน แบบ Piezo-Electric</v>
          </cell>
          <cell r="J501" t="str">
            <v>เครื่องขูดหินปูน แบบ Piezo-Electric</v>
          </cell>
          <cell r="K501" t="str">
            <v>piezo-electric ultrasonic scaler</v>
          </cell>
          <cell r="L501">
            <v>0</v>
          </cell>
          <cell r="M501">
            <v>50000</v>
          </cell>
          <cell r="N501">
            <v>50000</v>
          </cell>
        </row>
        <row r="502">
          <cell r="I502" t="str">
            <v>เครื่องจี้ตัดไฟฟ้าทางทันตกรรม</v>
          </cell>
          <cell r="J502" t="str">
            <v>เครื่องจี้ตัดไฟฟ้าทางทันตกรรม</v>
          </cell>
          <cell r="K502" t="str">
            <v>Dental electrosurgery</v>
          </cell>
          <cell r="L502">
            <v>0</v>
          </cell>
          <cell r="M502">
            <v>40000</v>
          </cell>
          <cell r="N502">
            <v>40000</v>
          </cell>
        </row>
        <row r="503">
          <cell r="I503" t="str">
            <v>เครื่องฉายแสง พร้อมที่วัดความเข้มแสง</v>
          </cell>
          <cell r="J503" t="str">
            <v>เครื่องฉายแสง พร้อมที่วัดความเข้มแสง</v>
          </cell>
          <cell r="K503" t="str">
            <v>light cured Unit</v>
          </cell>
          <cell r="L503">
            <v>0</v>
          </cell>
          <cell r="M503">
            <v>25000</v>
          </cell>
          <cell r="N503">
            <v>25000</v>
          </cell>
        </row>
        <row r="504">
          <cell r="I504" t="str">
            <v>เครื่องตัดแต่งปูนปลาสเตอร์</v>
          </cell>
          <cell r="J504" t="str">
            <v>เครื่องตัดแต่งปูนปลาสเตอร์</v>
          </cell>
          <cell r="K504" t="str">
            <v>Plaster mofel trimmer</v>
          </cell>
          <cell r="L504">
            <v>0</v>
          </cell>
          <cell r="M504">
            <v>30000</v>
          </cell>
          <cell r="N504">
            <v>30000</v>
          </cell>
        </row>
        <row r="505">
          <cell r="I505" t="str">
            <v>เครื่องนึ่งฆ่าเชื้อโรค สำหรับด้ามกรอฟัน</v>
          </cell>
          <cell r="J505" t="str">
            <v>เครื่องนึ่งฆ่าเชื้อโรค สำหรับด้ามกรอฟัน</v>
          </cell>
          <cell r="K505" t="str">
            <v>dental handpiece sterilizer</v>
          </cell>
          <cell r="L505">
            <v>0</v>
          </cell>
          <cell r="M505">
            <v>150000</v>
          </cell>
          <cell r="N505">
            <v>150000</v>
          </cell>
        </row>
        <row r="506">
          <cell r="I506" t="str">
            <v>เครื่องเป่าทราย</v>
          </cell>
          <cell r="J506" t="str">
            <v>เครื่องเป่าทราย</v>
          </cell>
          <cell r="K506" t="str">
            <v>sand blast machine</v>
          </cell>
          <cell r="L506">
            <v>0</v>
          </cell>
          <cell r="M506">
            <v>25000</v>
          </cell>
          <cell r="N506">
            <v>25000</v>
          </cell>
        </row>
        <row r="507">
          <cell r="I507" t="str">
            <v>เครื่องแปลงสัญญาณภาพ เอกซเรย์ เป็นดิจิตอล ในช่องปาก</v>
          </cell>
          <cell r="J507" t="str">
            <v>เครื่องแปลงสัญญาณภาพ เอกซเรย์ เป็นดิจิตอล ในช่องปาก</v>
          </cell>
          <cell r="K507" t="str">
            <v>Intraoral phosphor plate x-ray system</v>
          </cell>
          <cell r="L507">
            <v>0</v>
          </cell>
          <cell r="M507">
            <v>400000</v>
          </cell>
          <cell r="N507">
            <v>400000</v>
          </cell>
        </row>
        <row r="508">
          <cell r="I508" t="str">
            <v>เครื่องผสมปูนระบบสูญญากาศ</v>
          </cell>
          <cell r="J508" t="str">
            <v>เครื่องผสมปูนระบบสูญญากาศ</v>
          </cell>
          <cell r="K508" t="str">
            <v xml:space="preserve">Vacuum micxer </v>
          </cell>
          <cell r="L508">
            <v>0</v>
          </cell>
          <cell r="M508">
            <v>70000</v>
          </cell>
          <cell r="N508">
            <v>70000</v>
          </cell>
        </row>
        <row r="509">
          <cell r="I509" t="str">
            <v>เครื่องผสมวัสดุพิมพ์ปากทางทันตกรรม</v>
          </cell>
          <cell r="J509" t="str">
            <v>เครื่องผสมวัสดุพิมพ์ปากทางทันตกรรม</v>
          </cell>
          <cell r="K509" t="str">
            <v>impression material mixer</v>
          </cell>
          <cell r="L509">
            <v>0</v>
          </cell>
          <cell r="M509">
            <v>75000</v>
          </cell>
          <cell r="N509">
            <v>75000</v>
          </cell>
        </row>
        <row r="510">
          <cell r="I510" t="str">
            <v>เครื่องพ่นสเปรย์น้ำมันทำความสะอาดด้ามกรอฟัน แบบไม่น้อยกว่า 3 ช่อง</v>
          </cell>
          <cell r="J510" t="str">
            <v>เครื่องพ่นสเปรย์น้ำมันทำความสะอาดด้ามกรอฟัน แบบไม่น้อยกว่า 3 ช่อง</v>
          </cell>
          <cell r="K510" t="str">
            <v>Dental handpiece lubrication and cleaner machines</v>
          </cell>
          <cell r="L510">
            <v>0</v>
          </cell>
          <cell r="M510">
            <v>85000</v>
          </cell>
          <cell r="N510">
            <v>85000</v>
          </cell>
        </row>
        <row r="511">
          <cell r="I511" t="str">
            <v>เครื่องมอเตอร์สำหรับงานทันตกรรมรากเทียม พร้อมอุปกรณ์</v>
          </cell>
          <cell r="J511" t="str">
            <v>เครื่องมอเตอร์สำหรับงานทันตกรรมรากเทียม พร้อมอุปกรณ์</v>
          </cell>
          <cell r="K511" t="str">
            <v>Implant surgical motor system</v>
          </cell>
          <cell r="L511">
            <v>0</v>
          </cell>
          <cell r="M511">
            <v>90000</v>
          </cell>
          <cell r="N511">
            <v>90000</v>
          </cell>
        </row>
        <row r="512">
          <cell r="I512" t="str">
            <v>เครื่องมอเตอร์สำหรับงานรักษาคลองรากฟันพร้อมอุปกณ์</v>
          </cell>
          <cell r="J512" t="str">
            <v>เครื่องมอเตอร์สำหรับงานรักษาคลองรากฟันพร้อมอุปกณ์</v>
          </cell>
          <cell r="K512" t="str">
            <v xml:space="preserve">Endodontic  rotary motor </v>
          </cell>
          <cell r="L512">
            <v>0</v>
          </cell>
          <cell r="M512">
            <v>50000</v>
          </cell>
          <cell r="N512">
            <v>50000</v>
          </cell>
        </row>
        <row r="513">
          <cell r="I513" t="str">
            <v>เครื่องมือตรวจวัดการโยกของรากฟันเทียมในกระดูก</v>
          </cell>
          <cell r="J513" t="str">
            <v>เครื่องมือตรวจวัดการโยกของรากฟันเทียมในกระดูก</v>
          </cell>
          <cell r="K513" t="str">
            <v>Periotest</v>
          </cell>
          <cell r="L513">
            <v>0</v>
          </cell>
          <cell r="M513">
            <v>160000</v>
          </cell>
          <cell r="N513">
            <v>160000</v>
          </cell>
        </row>
        <row r="514">
          <cell r="I514" t="str">
            <v>เครื่องไมโครมอเตอร์ สำหรับกรอฟันปลอม</v>
          </cell>
          <cell r="J514" t="str">
            <v>เครื่องไมโครมอเตอร์ สำหรับกรอฟันปลอม</v>
          </cell>
          <cell r="K514" t="str">
            <v>Dental lab electric micro motor</v>
          </cell>
          <cell r="L514">
            <v>0</v>
          </cell>
          <cell r="M514">
            <v>15000</v>
          </cell>
          <cell r="N514">
            <v>15000</v>
          </cell>
        </row>
        <row r="515">
          <cell r="I515" t="str">
            <v>เครื่องวัดความมีชีวิตของฟัน</v>
          </cell>
          <cell r="J515" t="str">
            <v>เครื่องวัดความมีชีวิตของฟัน</v>
          </cell>
          <cell r="K515" t="str">
            <v>Electric pulp tester</v>
          </cell>
          <cell r="L515">
            <v>0</v>
          </cell>
          <cell r="M515">
            <v>35000</v>
          </cell>
          <cell r="N515">
            <v>35000</v>
          </cell>
        </row>
        <row r="516">
          <cell r="I516" t="str">
            <v>เครื่องวัดความยาวรากฟัน</v>
          </cell>
          <cell r="J516" t="str">
            <v>เครื่องวัดความยาวรากฟัน</v>
          </cell>
          <cell r="K516" t="str">
            <v>Electronic  apex locator</v>
          </cell>
          <cell r="L516">
            <v>0</v>
          </cell>
          <cell r="M516">
            <v>35000</v>
          </cell>
          <cell r="N516">
            <v>35000</v>
          </cell>
        </row>
        <row r="517">
          <cell r="I517" t="str">
            <v>เครื่องศัลยกรรมกระดูกด้วยระบบอัลตราโซนิกและกรอกระดูกในงานทันตกรรมรากฟันเทียม</v>
          </cell>
          <cell r="J517" t="str">
            <v>เครื่องศัลยกรรมกระดูกด้วยระบบอัลตราโซนิกและกรอกระดูกในงานทันตกรรมรากฟันเทียม</v>
          </cell>
          <cell r="K517" t="str">
            <v xml:space="preserve">Ultrasonic system and motor system for bone surgery </v>
          </cell>
          <cell r="L517">
            <v>0</v>
          </cell>
          <cell r="M517">
            <v>440000</v>
          </cell>
          <cell r="N517">
            <v>440000</v>
          </cell>
        </row>
        <row r="518">
          <cell r="I518" t="str">
            <v>เครื่องสแกนในช่องปาก 3 มิติ</v>
          </cell>
          <cell r="J518" t="str">
            <v>เครื่องสแกนในช่องปาก 3 มิติ</v>
          </cell>
          <cell r="K518" t="str">
            <v>3 dimension intraoral scanner</v>
          </cell>
          <cell r="L518">
            <v>0</v>
          </cell>
          <cell r="M518">
            <v>1600000</v>
          </cell>
          <cell r="N518">
            <v>1600000</v>
          </cell>
        </row>
        <row r="519">
          <cell r="I519" t="str">
            <v>เครื่องสั่นความถี่เหนือเสียง ขนาดไม่น้อยกว่า 1.5 ลิตร</v>
          </cell>
          <cell r="J519" t="str">
            <v>เครื่องสั่นความถี่เหนือเสียง ขนาดไม่น้อยกว่า 1.5 ลิตร</v>
          </cell>
          <cell r="K519" t="str">
            <v>ultra-sonic cleanser</v>
          </cell>
          <cell r="L519">
            <v>0</v>
          </cell>
          <cell r="M519">
            <v>27000</v>
          </cell>
          <cell r="N519">
            <v>27000</v>
          </cell>
        </row>
        <row r="520">
          <cell r="I520" t="str">
            <v>เครื่องสั่นผสมปูน</v>
          </cell>
          <cell r="J520" t="str">
            <v>เครื่องสั่นผสมปูน</v>
          </cell>
          <cell r="K520" t="str">
            <v>vibrator for cement mixing</v>
          </cell>
          <cell r="L520">
            <v>0</v>
          </cell>
          <cell r="M520">
            <v>19000</v>
          </cell>
          <cell r="N520">
            <v>19000</v>
          </cell>
        </row>
        <row r="521">
          <cell r="I521" t="str">
            <v>เครื่องแสดงการสบฟันที่ปรับได้บางส่วน</v>
          </cell>
          <cell r="J521" t="str">
            <v>เครื่องแสดงการสบฟันที่ปรับได้บางส่วน</v>
          </cell>
          <cell r="K521" t="str">
            <v>semi-adjaustable articulator</v>
          </cell>
          <cell r="L521">
            <v>0</v>
          </cell>
          <cell r="M521">
            <v>45000</v>
          </cell>
          <cell r="N521">
            <v>45000</v>
          </cell>
        </row>
        <row r="522">
          <cell r="I522" t="str">
            <v>ชุดกล้องถ่ายภาพและตรวจภายในช่องปาก</v>
          </cell>
          <cell r="J522" t="str">
            <v>ชุดกล้องถ่ายภาพและตรวจภายในช่องปาก</v>
          </cell>
          <cell r="K522" t="str">
            <v>intra oral camera</v>
          </cell>
          <cell r="L522">
            <v>0</v>
          </cell>
          <cell r="M522">
            <v>70000</v>
          </cell>
          <cell r="N522">
            <v>70000</v>
          </cell>
        </row>
        <row r="523">
          <cell r="I523" t="str">
            <v>ชุดทันตกรรมเคลื่อนที่พร้อมเครื่องกรอฟันแบบเคลื่อนที่ได้</v>
          </cell>
          <cell r="J523" t="str">
            <v>ชุดทันตกรรมเคลื่อนที่พร้อมเครื่องกรอฟันแบบเคลื่อนที่ได้</v>
          </cell>
          <cell r="K523" t="str">
            <v>Mobile dental unit and Mobile Airotor</v>
          </cell>
          <cell r="L523">
            <v>0</v>
          </cell>
          <cell r="M523">
            <v>175000</v>
          </cell>
          <cell r="N523">
            <v>175000</v>
          </cell>
        </row>
        <row r="524">
          <cell r="I524" t="str">
            <v>ชุดบันทึกความสัมพันธ์ของขากรรไกร</v>
          </cell>
          <cell r="J524" t="str">
            <v>ชุดบันทึกความสัมพันธ์ของขากรรไกร</v>
          </cell>
          <cell r="K524" t="str">
            <v xml:space="preserve">face bow transfer </v>
          </cell>
          <cell r="L524">
            <v>0</v>
          </cell>
          <cell r="M524">
            <v>15000</v>
          </cell>
          <cell r="N524">
            <v>15000</v>
          </cell>
        </row>
        <row r="525">
          <cell r="I525" t="str">
            <v>แบบสำรวจขนาดของฟัน</v>
          </cell>
          <cell r="J525" t="str">
            <v>แบบสำรวจขนาดของฟัน</v>
          </cell>
          <cell r="K525" t="str">
            <v>Surveyor</v>
          </cell>
          <cell r="L525">
            <v>0</v>
          </cell>
          <cell r="M525">
            <v>25000</v>
          </cell>
          <cell r="N525">
            <v>25000</v>
          </cell>
        </row>
        <row r="526">
          <cell r="I526" t="str">
            <v>ยูนิตทำฟันสำหรับงานพื้นฐาน</v>
          </cell>
          <cell r="J526" t="str">
            <v>ยูนิตทำฟันสำหรับงานพื้นฐาน</v>
          </cell>
          <cell r="K526">
            <v>0</v>
          </cell>
          <cell r="L526">
            <v>0</v>
          </cell>
          <cell r="M526">
            <v>300000</v>
          </cell>
          <cell r="N526">
            <v>300000</v>
          </cell>
        </row>
        <row r="527">
          <cell r="I527" t="str">
            <v>ชุดเครื่องมือถ่างขยายช่องท้อง พร้อมอุปกรณ์ถ่างดึงไม่น้อยกว่า 6 ชิ้น</v>
          </cell>
          <cell r="J527" t="str">
            <v>ชุดเครื่องมือถ่างขยายช่องท้อง พร้อมอุปกรณ์ถ่างดึงไม่น้อยกว่า 6 ชิ้น</v>
          </cell>
          <cell r="K527" t="str">
            <v>Abdominal Self Retractor</v>
          </cell>
          <cell r="L527">
            <v>0</v>
          </cell>
          <cell r="M527">
            <v>500000</v>
          </cell>
          <cell r="N527">
            <v>500000</v>
          </cell>
        </row>
        <row r="528">
          <cell r="I528" t="str">
            <v>เครื่องพร้อมอุปกรณ์ป้องกันหลอดเลือดดส่วนลึดอุดตันด้วยแรงดันอากาศอัตโนมัติ</v>
          </cell>
          <cell r="J528" t="str">
            <v>เครื่องพร้อมอุปกรณ์ป้องกันหลอดเลือดดส่วนลึดอุดตันด้วยแรงดันอากาศอัตโนมัติ</v>
          </cell>
          <cell r="K528" t="str">
            <v>Auto matic pneumatic pressure device</v>
          </cell>
          <cell r="L528">
            <v>0</v>
          </cell>
          <cell r="M528">
            <v>90000</v>
          </cell>
          <cell r="N528">
            <v>90000</v>
          </cell>
        </row>
        <row r="529">
          <cell r="I529" t="str">
            <v>เครื่องทำหัตถการปลูกถ่ายผิวหนังด้วยเทคนิคตัดขยายแบบตาราง</v>
          </cell>
          <cell r="J529" t="str">
            <v>เครื่องทำหัตถการปลูกถ่ายผิวหนังด้วยเทคนิคตัดขยายแบบตาราง</v>
          </cell>
          <cell r="K529" t="str">
            <v>MEEK micrograft</v>
          </cell>
          <cell r="L529">
            <v>0</v>
          </cell>
          <cell r="M529">
            <v>190000</v>
          </cell>
          <cell r="N529">
            <v>190000</v>
          </cell>
        </row>
        <row r="530">
          <cell r="I530" t="str">
            <v>เครื่องรัดห้ามเลือด</v>
          </cell>
          <cell r="J530" t="str">
            <v>เครื่องรัดห้ามเลือด</v>
          </cell>
          <cell r="K530" t="str">
            <v>Touniquet system</v>
          </cell>
          <cell r="L530">
            <v>0</v>
          </cell>
          <cell r="M530">
            <v>400000</v>
          </cell>
          <cell r="N530">
            <v>400000</v>
          </cell>
        </row>
        <row r="531">
          <cell r="I531" t="str">
            <v>แว่นขยายกำลังสูงสำหรับการผ่าตัด</v>
          </cell>
          <cell r="J531" t="str">
            <v>แว่นขยายกำลังสูงสำหรับการผ่าตัด</v>
          </cell>
          <cell r="K531" t="str">
            <v>Operating loope</v>
          </cell>
          <cell r="L531">
            <v>0</v>
          </cell>
          <cell r="M531">
            <v>80000</v>
          </cell>
          <cell r="N531">
            <v>80000</v>
          </cell>
        </row>
        <row r="532">
          <cell r="I532" t="str">
            <v>ชุดเครื่องมือผ่าตัดกระดูกสันหลังระดับคอ</v>
          </cell>
          <cell r="J532" t="str">
            <v>ชุดเครื่องมือผ่าตัดกระดูกสันหลังระดับคอ</v>
          </cell>
          <cell r="K532" t="str">
            <v xml:space="preserve"> Cervical spinal set</v>
          </cell>
          <cell r="L532">
            <v>0</v>
          </cell>
          <cell r="M532">
            <v>500000</v>
          </cell>
          <cell r="N532">
            <v>500000</v>
          </cell>
        </row>
        <row r="533">
          <cell r="I533" t="str">
            <v>ชุดเครื่องมือผ่าตัดกระดูกสันหลัง</v>
          </cell>
          <cell r="J533" t="str">
            <v>ชุดเครื่องมือผ่าตัดกระดูกสันหลัง</v>
          </cell>
          <cell r="K533" t="str">
            <v xml:space="preserve"> Laminectomy set</v>
          </cell>
          <cell r="L533">
            <v>0</v>
          </cell>
          <cell r="M533">
            <v>500000</v>
          </cell>
          <cell r="N533">
            <v>500000</v>
          </cell>
        </row>
        <row r="534">
          <cell r="I534" t="str">
            <v>ชุดเครื่องมือถ่างกระดูกสันหลังระดับคอด้านหน้าชนิดยึดด้วยตัวเอง</v>
          </cell>
          <cell r="J534" t="str">
            <v>ชุดเครื่องมือถ่างกระดูกสันหลังระดับคอด้านหน้าชนิดยึดด้วยตัวเอง</v>
          </cell>
          <cell r="K534" t="str">
            <v xml:space="preserve">Anterior cervical spinal self-retaining retractors </v>
          </cell>
          <cell r="L534">
            <v>0</v>
          </cell>
          <cell r="M534">
            <v>500000</v>
          </cell>
          <cell r="N534">
            <v>500000</v>
          </cell>
        </row>
        <row r="535">
          <cell r="I535" t="str">
            <v>ชุดเครื่องมือถ่างกระดูกสันหลังด้านหลังชนิดยึดด้วยตัวเอง</v>
          </cell>
          <cell r="J535" t="str">
            <v>ชุดเครื่องมือถ่างกระดูกสันหลังด้านหลังชนิดยึดด้วยตัวเอง</v>
          </cell>
          <cell r="K535" t="str">
            <v>Posterior spinal self-retaining retractors</v>
          </cell>
          <cell r="L535">
            <v>0</v>
          </cell>
          <cell r="M535">
            <v>500000</v>
          </cell>
          <cell r="N535">
            <v>500000</v>
          </cell>
        </row>
        <row r="536">
          <cell r="I536" t="str">
            <v>เครื่องติดตามสัญญาณประสาทขณะผ่าตัดเส้นประสาทไขสันหลัง</v>
          </cell>
          <cell r="J536" t="str">
            <v>เครื่องติดตามสัญญาณประสาทขณะผ่าตัดเส้นประสาทไขสันหลัง</v>
          </cell>
          <cell r="K536">
            <v>0</v>
          </cell>
          <cell r="L536">
            <v>0</v>
          </cell>
          <cell r="M536">
            <v>5150000</v>
          </cell>
          <cell r="N536">
            <v>5150000</v>
          </cell>
        </row>
        <row r="537">
          <cell r="I537" t="str">
            <v>ชุดเครื่องมือผ่าตัดสมองพื้นฐาน</v>
          </cell>
          <cell r="J537" t="str">
            <v>ชุดเครื่องมือผ่าตัดสมองพื้นฐาน</v>
          </cell>
          <cell r="K537" t="str">
            <v xml:space="preserve"> Basic Cranial set</v>
          </cell>
          <cell r="L537">
            <v>0</v>
          </cell>
          <cell r="M537">
            <v>600000</v>
          </cell>
          <cell r="N537">
            <v>600000</v>
          </cell>
        </row>
        <row r="538">
          <cell r="I538" t="str">
            <v>ชุดเครื่องมือเจาะกะโหลกศีรษะ</v>
          </cell>
          <cell r="J538" t="str">
            <v>ชุดเครื่องมือเจาะกะโหลกศีรษะ</v>
          </cell>
          <cell r="K538" t="str">
            <v xml:space="preserve"> Burr hole set</v>
          </cell>
          <cell r="L538">
            <v>0</v>
          </cell>
          <cell r="M538">
            <v>400000</v>
          </cell>
          <cell r="N538">
            <v>400000</v>
          </cell>
        </row>
        <row r="539">
          <cell r="I539" t="str">
            <v>ชุดเครื่องมือกรอและเปิดกะโหลกศีรษะด้วยความเร็วสูง</v>
          </cell>
          <cell r="J539" t="str">
            <v>ชุดเครื่องมือกรอและเปิดกะโหลกศีรษะด้วยความเร็วสูง</v>
          </cell>
          <cell r="K539" t="str">
            <v xml:space="preserve"> Neurosurgical high speed drill set </v>
          </cell>
          <cell r="L539">
            <v>0</v>
          </cell>
          <cell r="M539">
            <v>1500000</v>
          </cell>
          <cell r="N539">
            <v>1500000</v>
          </cell>
        </row>
        <row r="540">
          <cell r="I540" t="str">
            <v>ชุดจับยึดกะโหลกศีรษะระหว่างผ่าตัด (รังสีผ่านได้)</v>
          </cell>
          <cell r="J540" t="str">
            <v>ชุดจับยึดกะโหลกศีรษะระหว่างผ่าตัด (รังสีผ่านได้)</v>
          </cell>
          <cell r="K540" t="str">
            <v>Skull clamp instrument set  (radiolucent)</v>
          </cell>
          <cell r="L540">
            <v>0</v>
          </cell>
          <cell r="M540">
            <v>1200000</v>
          </cell>
          <cell r="N540">
            <v>1200000</v>
          </cell>
        </row>
        <row r="541">
          <cell r="I541" t="str">
            <v>ชุดจับยึดกะโหลกศีรษะระหว่างผ่าตัด (รังสีผ่านไม่ได้)</v>
          </cell>
          <cell r="J541" t="str">
            <v>ชุดจับยึดกะโหลกศีรษะระหว่างผ่าตัด (รังสีผ่านไม่ได้)</v>
          </cell>
          <cell r="K541" t="str">
            <v>Skull  clamp instrument set</v>
          </cell>
          <cell r="L541">
            <v>0</v>
          </cell>
          <cell r="M541">
            <v>500000</v>
          </cell>
          <cell r="N541">
            <v>500000</v>
          </cell>
        </row>
        <row r="542">
          <cell r="I542" t="str">
            <v>เครื่องตรวจวัดสัญญาณสื่อประสาทขณะทำการผ่าตัด</v>
          </cell>
          <cell r="J542" t="str">
            <v>เครื่องตรวจวัดสัญญาณสื่อประสาทขณะทำการผ่าตัด</v>
          </cell>
          <cell r="K542">
            <v>0</v>
          </cell>
          <cell r="L542">
            <v>0</v>
          </cell>
          <cell r="M542">
            <v>1900000</v>
          </cell>
          <cell r="N542">
            <v>1900000</v>
          </cell>
        </row>
        <row r="543">
          <cell r="I543" t="str">
            <v>สว่านเจาะกะโหลกศีรษะด้วยมือ</v>
          </cell>
          <cell r="J543" t="str">
            <v>สว่านเจาะกะโหลกศีรษะด้วยมือ</v>
          </cell>
          <cell r="K543" t="str">
            <v xml:space="preserve"> Hudson brace burr and perforators</v>
          </cell>
          <cell r="L543">
            <v>0</v>
          </cell>
          <cell r="M543">
            <v>50000</v>
          </cell>
          <cell r="N543">
            <v>50000</v>
          </cell>
        </row>
        <row r="544">
          <cell r="I544" t="str">
            <v>ชุดเครื่องมือถ่างเนื้อสมองชนิดยึดด้วยตัวเอง</v>
          </cell>
          <cell r="J544" t="str">
            <v>ชุดเครื่องมือถ่างเนื้อสมองชนิดยึดด้วยตัวเอง</v>
          </cell>
          <cell r="K544" t="str">
            <v>Cranial self-retaining retractors set</v>
          </cell>
          <cell r="L544">
            <v>0</v>
          </cell>
          <cell r="M544">
            <v>800000</v>
          </cell>
          <cell r="N544">
            <v>800000</v>
          </cell>
        </row>
        <row r="545">
          <cell r="I545" t="str">
            <v>เครื่องมือจับตัวหนีบเส้นเลือดในสมอพร้อมเครื่องวัดความเร็วของเลือดในหลอดเลือดสมองขณะผ่าตัด</v>
          </cell>
          <cell r="J545" t="str">
            <v>เครื่องมือจับตัวหนีบเส้นเลือดในสมอพร้อมเครื่องวัดความเร็วของเลือดในหลอดเลือดสมองขณะผ่าตัด</v>
          </cell>
          <cell r="K545" t="str">
            <v>Aneurysmal clip applier set and vascular dopplers</v>
          </cell>
          <cell r="L545">
            <v>0</v>
          </cell>
          <cell r="M545">
            <v>1000000</v>
          </cell>
          <cell r="N545">
            <v>1000000</v>
          </cell>
        </row>
        <row r="546">
          <cell r="I546" t="str">
            <v>เครื่องสลายเนื้องอกด้วยคลื่นเสียงความถี่สูง</v>
          </cell>
          <cell r="J546" t="str">
            <v>เครื่องสลายเนื้องอกด้วยคลื่นเสียงความถี่สูง</v>
          </cell>
          <cell r="K546" t="str">
            <v>Ultrasonic surgical aspirator</v>
          </cell>
          <cell r="L546">
            <v>0</v>
          </cell>
          <cell r="M546">
            <v>5500000</v>
          </cell>
          <cell r="N546">
            <v>5500000</v>
          </cell>
        </row>
        <row r="547">
          <cell r="I547" t="str">
            <v>ชุดไฟส่องผ่าตัดแบบครอบศีรษะ</v>
          </cell>
          <cell r="J547" t="str">
            <v>ชุดไฟส่องผ่าตัดแบบครอบศีรษะ</v>
          </cell>
          <cell r="K547" t="str">
            <v>Head light instrument set</v>
          </cell>
          <cell r="L547">
            <v>0</v>
          </cell>
          <cell r="M547">
            <v>400000</v>
          </cell>
          <cell r="N547">
            <v>400000</v>
          </cell>
        </row>
        <row r="548">
          <cell r="I548" t="str">
            <v>ชุดเครื่องมือผ่าตัดสมองผ่านทางช่องจมูก</v>
          </cell>
          <cell r="J548" t="str">
            <v>ชุดเครื่องมือผ่าตัดสมองผ่านทางช่องจมูก</v>
          </cell>
          <cell r="K548" t="str">
            <v>Transsphenoidal set</v>
          </cell>
          <cell r="L548">
            <v>0</v>
          </cell>
          <cell r="M548">
            <v>600000</v>
          </cell>
          <cell r="N548">
            <v>600000</v>
          </cell>
        </row>
        <row r="549">
          <cell r="I549" t="str">
            <v>กล้องส่องตรวจ รักษาโพรงจมูกและกล่องเสียง</v>
          </cell>
          <cell r="J549" t="str">
            <v>กล้องส่องตรวจ รักษาโพรงจมูกและกล่องเสียง</v>
          </cell>
          <cell r="K549">
            <v>0</v>
          </cell>
          <cell r="L549">
            <v>0</v>
          </cell>
          <cell r="M549">
            <v>1800000</v>
          </cell>
          <cell r="N549">
            <v>1800000</v>
          </cell>
        </row>
        <row r="550">
          <cell r="I550" t="str">
            <v>กล้องส่องตรวจสายเสียงชนิดตัดชิ้นเนื้อส่งตรวจได้</v>
          </cell>
          <cell r="J550" t="str">
            <v>กล้องส่องตรวจสายเสียงชนิดตัดชิ้นเนื้อส่งตรวจได้</v>
          </cell>
          <cell r="K550">
            <v>0</v>
          </cell>
          <cell r="L550">
            <v>0</v>
          </cell>
          <cell r="M550">
            <v>1860000</v>
          </cell>
          <cell r="N550">
            <v>1860000</v>
          </cell>
        </row>
        <row r="551">
          <cell r="I551" t="str">
            <v>เครื่องกรอกระดูกหลังหู</v>
          </cell>
          <cell r="J551" t="str">
            <v>เครื่องกรอกระดูกหลังหู</v>
          </cell>
          <cell r="K551">
            <v>0</v>
          </cell>
          <cell r="L551">
            <v>0</v>
          </cell>
          <cell r="M551">
            <v>530000</v>
          </cell>
          <cell r="N551">
            <v>530000</v>
          </cell>
        </row>
        <row r="552">
          <cell r="I552" t="str">
            <v>เครื่องตรวจการได้ยินด้วยคอมพิวเตอร์</v>
          </cell>
          <cell r="J552" t="str">
            <v>เครื่องตรวจการได้ยินด้วยคอมพิวเตอร์</v>
          </cell>
          <cell r="K552">
            <v>0</v>
          </cell>
          <cell r="L552">
            <v>0</v>
          </cell>
          <cell r="M552">
            <v>1000000</v>
          </cell>
          <cell r="N552">
            <v>1000000</v>
          </cell>
        </row>
        <row r="553">
          <cell r="I553" t="str">
            <v>เครื่องตรวจการได้ยินระบบคอมพิวเตอร์ชนิดตั้งโต๊ะ</v>
          </cell>
          <cell r="J553" t="str">
            <v>เครื่องตรวจการได้ยินระบบคอมพิวเตอร์ชนิดตั้งโต๊ะ</v>
          </cell>
          <cell r="K553">
            <v>0</v>
          </cell>
          <cell r="L553">
            <v>0</v>
          </cell>
          <cell r="M553">
            <v>500000</v>
          </cell>
          <cell r="N553">
            <v>500000</v>
          </cell>
        </row>
        <row r="554">
          <cell r="I554" t="str">
            <v>เครื่องตรวจวัดสมรรถภาพของหูชั้นกลาง</v>
          </cell>
          <cell r="J554" t="str">
            <v>เครื่องตรวจวัดสมรรถภาพของหูชั้นกลาง</v>
          </cell>
          <cell r="K554">
            <v>0</v>
          </cell>
          <cell r="L554">
            <v>0</v>
          </cell>
          <cell r="M554">
            <v>370000</v>
          </cell>
          <cell r="N554">
            <v>370000</v>
          </cell>
        </row>
        <row r="555">
          <cell r="I555" t="str">
            <v>เครื่องทดสอบการได้ยิน (OAE+ Automate ABR)</v>
          </cell>
          <cell r="J555" t="str">
            <v>เครื่องทดสอบการได้ยิน (OAE+ Automate ABR)</v>
          </cell>
          <cell r="K555" t="str">
            <v>OAE+ Automated ABR</v>
          </cell>
          <cell r="L555">
            <v>0</v>
          </cell>
          <cell r="M555">
            <v>650000</v>
          </cell>
          <cell r="N555">
            <v>650000</v>
          </cell>
        </row>
        <row r="556">
          <cell r="I556" t="str">
            <v>เครื่องนำวิถีผ่าตัดไซนัส (ENT Navigation)</v>
          </cell>
          <cell r="J556" t="str">
            <v>เครื่องนำวิถีผ่าตัดไซนัส (ENT Navigation)</v>
          </cell>
          <cell r="K556" t="str">
            <v>ENT Navigation</v>
          </cell>
          <cell r="L556">
            <v>0</v>
          </cell>
          <cell r="M556">
            <v>7000000</v>
          </cell>
          <cell r="N556">
            <v>7000000</v>
          </cell>
        </row>
        <row r="557">
          <cell r="I557" t="str">
            <v>เครื่องมือตรวจคัดกรองการได้ยินในเด็กแรกเกิด (TEOAE)</v>
          </cell>
          <cell r="J557" t="str">
            <v>เครื่องมือตรวจคัดกรองการได้ยินในเด็กแรกเกิด (TEOAE)</v>
          </cell>
          <cell r="K557" t="str">
            <v>TEOAE</v>
          </cell>
          <cell r="L557">
            <v>0</v>
          </cell>
          <cell r="M557">
            <v>350000</v>
          </cell>
          <cell r="N557">
            <v>350000</v>
          </cell>
        </row>
        <row r="558">
          <cell r="I558" t="str">
            <v>เครื่องมือผ่าตัดในโพรงจมูก ด้วยระบบตัด ปั่น ดูด</v>
          </cell>
          <cell r="J558" t="str">
            <v>เครื่องมือผ่าตัดในโพรงจมูก ด้วยระบบตัด ปั่น ดูด</v>
          </cell>
          <cell r="K558">
            <v>0</v>
          </cell>
          <cell r="L558">
            <v>0</v>
          </cell>
          <cell r="M558">
            <v>1450000</v>
          </cell>
          <cell r="N558">
            <v>1450000</v>
          </cell>
        </row>
        <row r="559">
          <cell r="I559" t="str">
            <v>เครื่องมือผ่าตัดในโพรงจมูกด้วยระบบ ตัด ปั่น ดูด (Micro debrider)</v>
          </cell>
          <cell r="J559" t="str">
            <v>เครื่องมือผ่าตัดในโพรงจมูกด้วยระบบ ตัด ปั่น ดูด (Micro debrider)</v>
          </cell>
          <cell r="K559" t="str">
            <v>Micro debrider</v>
          </cell>
          <cell r="L559">
            <v>0</v>
          </cell>
          <cell r="M559">
            <v>1450000</v>
          </cell>
          <cell r="N559">
            <v>1450000</v>
          </cell>
        </row>
        <row r="560">
          <cell r="I560" t="str">
            <v>เครื่องเลเซอร์ผ่าตัด หู คอ จมูก</v>
          </cell>
          <cell r="J560" t="str">
            <v>เครื่องเลเซอร์ผ่าตัด หู คอ จมูก</v>
          </cell>
          <cell r="K560">
            <v>0</v>
          </cell>
          <cell r="L560">
            <v>0</v>
          </cell>
          <cell r="M560">
            <v>3425000</v>
          </cell>
          <cell r="N560">
            <v>3425000</v>
          </cell>
        </row>
        <row r="561">
          <cell r="I561" t="str">
            <v>ชุดเครื่องมือคว้านโพรงกระดูก</v>
          </cell>
          <cell r="J561" t="str">
            <v>ชุดเครื่องมือคว้านโพรงกระดูก</v>
          </cell>
          <cell r="K561">
            <v>0</v>
          </cell>
          <cell r="L561">
            <v>0</v>
          </cell>
          <cell r="M561">
            <v>1550000</v>
          </cell>
          <cell r="N561">
            <v>1550000</v>
          </cell>
        </row>
        <row r="562">
          <cell r="I562" t="str">
            <v>ชุดเครื่องมือตรวจหู คอ จมูก วีดีทัศน์ชุดเล็ก</v>
          </cell>
          <cell r="J562" t="str">
            <v>ชุดเครื่องมือตรวจหู คอ จมูก วีดีทัศน์ชุดเล็ก</v>
          </cell>
          <cell r="K562">
            <v>0</v>
          </cell>
          <cell r="L562">
            <v>0</v>
          </cell>
          <cell r="M562">
            <v>535000</v>
          </cell>
          <cell r="N562">
            <v>535000</v>
          </cell>
        </row>
        <row r="563">
          <cell r="I563" t="str">
            <v>ชุดเครื่องมือตรวจหู คอ จมูก วีดีทัศน์ชุดกลาง</v>
          </cell>
          <cell r="J563" t="str">
            <v>ชุดเครื่องมือตรวจหู คอ จมูก วีดีทัศน์ชุดกลาง</v>
          </cell>
          <cell r="K563">
            <v>0</v>
          </cell>
          <cell r="L563">
            <v>0</v>
          </cell>
          <cell r="M563">
            <v>700000</v>
          </cell>
          <cell r="N563">
            <v>700000</v>
          </cell>
        </row>
        <row r="564">
          <cell r="I564" t="str">
            <v>ชุดเครื่องมือตรวจหู คอ จมูก วีดีทัศน์ชุดใหญ่</v>
          </cell>
          <cell r="J564" t="str">
            <v>ชุดเครื่องมือตรวจหู คอ จมูก วีดีทัศน์ชุดใหญ่</v>
          </cell>
          <cell r="K564">
            <v>0</v>
          </cell>
          <cell r="L564">
            <v>0</v>
          </cell>
          <cell r="M564">
            <v>1600000</v>
          </cell>
          <cell r="N564">
            <v>1600000</v>
          </cell>
        </row>
        <row r="565">
          <cell r="I565" t="str">
            <v>ชุดถ่ายทอดสัญญาณภาพจากเลนส์ ส่องโพรงจมูก และไซนัส ออกจอภาพ</v>
          </cell>
          <cell r="J565" t="str">
            <v>ชุดถ่ายทอดสัญญาณภาพจากเลนส์ ส่องโพรงจมูก และไซนัส ออกจอภาพ</v>
          </cell>
          <cell r="K565">
            <v>0</v>
          </cell>
          <cell r="L565">
            <v>0</v>
          </cell>
          <cell r="M565">
            <v>900000</v>
          </cell>
          <cell r="N565">
            <v>900000</v>
          </cell>
        </row>
        <row r="566">
          <cell r="I566" t="str">
            <v>ชุดไฟส่องสวมศีรษะใช้ในการผ่าตัด 400 วัตต์</v>
          </cell>
          <cell r="J566" t="str">
            <v>ชุดไฟส่องสวมศีรษะใช้ในการผ่าตัด 400 วัตต์</v>
          </cell>
          <cell r="K566">
            <v>0</v>
          </cell>
          <cell r="L566">
            <v>0</v>
          </cell>
          <cell r="M566">
            <v>650000</v>
          </cell>
          <cell r="N566">
            <v>650000</v>
          </cell>
        </row>
        <row r="567">
          <cell r="I567" t="str">
            <v>ตู้ตรวจการได้ยิน ขนาดไม่น้อยกว่า 2 เมตร</v>
          </cell>
          <cell r="J567" t="str">
            <v>ตู้ตรวจการได้ยิน ขนาดไม่น้อยกว่า 2 เมตร</v>
          </cell>
          <cell r="K567">
            <v>0</v>
          </cell>
          <cell r="L567">
            <v>0</v>
          </cell>
          <cell r="M567">
            <v>300000</v>
          </cell>
          <cell r="N567">
            <v>300000</v>
          </cell>
        </row>
        <row r="568">
          <cell r="I568" t="str">
            <v>ชุดตรวจหู ตา (OpthalmoOtoscope)</v>
          </cell>
          <cell r="J568" t="str">
            <v>ชุดตรวจหู ตา (OpthalmoOtoscope)</v>
          </cell>
          <cell r="K568" t="str">
            <v>OpthalmoOtoscope</v>
          </cell>
          <cell r="L568">
            <v>0</v>
          </cell>
          <cell r="M568">
            <v>25000</v>
          </cell>
          <cell r="N568">
            <v>25000</v>
          </cell>
        </row>
        <row r="569">
          <cell r="I569">
            <v>0</v>
          </cell>
          <cell r="J569" t="str">
            <v>เครื่องเร่งอนุภาคชนิดเนกาตีฟไอออนสำหรับผลิตสารกำเนิดโพสิตรอน</v>
          </cell>
          <cell r="K569" t="str">
            <v>Negative Ion Cyclotron</v>
          </cell>
          <cell r="L569">
            <v>0</v>
          </cell>
          <cell r="M569">
            <v>0</v>
          </cell>
          <cell r="N569">
            <v>230000000</v>
          </cell>
        </row>
        <row r="570">
          <cell r="I570" t="str">
            <v>เครื่องวัดความดันแบบปรอทตั้งโต๊ะ</v>
          </cell>
          <cell r="J570" t="str">
            <v>เครื่องวัดความดันแบบปรอทตั้งโต๊ะ</v>
          </cell>
          <cell r="K570">
            <v>0</v>
          </cell>
          <cell r="L570">
            <v>0</v>
          </cell>
          <cell r="M570">
            <v>3000</v>
          </cell>
          <cell r="N570">
            <v>3000</v>
          </cell>
        </row>
        <row r="571">
          <cell r="I571" t="str">
            <v>เครื่องวัดความดันโลหิตชนิดอัตโนมัติพร้อมวัดความอิ่มตัวของออกซิเจนในเลือด</v>
          </cell>
          <cell r="J571" t="str">
            <v>เครื่องวัดความดันโลหิตชนิดอัตโนมัติพร้อมวัดความอิ่มตัวของออกซิเจนในเลือด</v>
          </cell>
          <cell r="K571">
            <v>0</v>
          </cell>
          <cell r="L571">
            <v>0</v>
          </cell>
          <cell r="M571">
            <v>75000</v>
          </cell>
          <cell r="N571">
            <v>75000</v>
          </cell>
        </row>
        <row r="572">
          <cell r="I572" t="str">
            <v>เครื่องวัดความดันโลหิตแบบปรอทตั้งพื้น</v>
          </cell>
          <cell r="J572" t="str">
            <v>เครื่องวัดความดันโลหิตแบบปรอทตั้งพื้น</v>
          </cell>
          <cell r="K572">
            <v>0</v>
          </cell>
          <cell r="L572">
            <v>0</v>
          </cell>
          <cell r="M572">
            <v>7900</v>
          </cell>
          <cell r="N572">
            <v>7900</v>
          </cell>
        </row>
        <row r="573">
          <cell r="I573" t="str">
            <v>เครื่องวัดความดันอัตโนมัติชนิดตั้งโต๊ะ</v>
          </cell>
          <cell r="J573" t="str">
            <v>เครื่องวัดความดันอัตโนมัติชนิดตั้งโต๊ะ</v>
          </cell>
          <cell r="K573">
            <v>0</v>
          </cell>
          <cell r="L573">
            <v>0</v>
          </cell>
          <cell r="M573">
            <v>25000</v>
          </cell>
          <cell r="N573">
            <v>25000</v>
          </cell>
        </row>
        <row r="574">
          <cell r="I574" t="str">
            <v>เครื่องวัดความดันอัตโนมัติพร้อมวัดความเข้มข้นออกซิเจนในเลือดสำหรับทารกแรกคลอด</v>
          </cell>
          <cell r="J574" t="str">
            <v>เครื่องวัดความดันอัตโนมัติพร้อมวัดความเข้มข้นออกซิเจนในเลือดสำหรับทารกแรกคลอด</v>
          </cell>
          <cell r="K574" t="str">
            <v>Bedside infant monitor (BP with O2 sat)</v>
          </cell>
          <cell r="L574">
            <v>0</v>
          </cell>
          <cell r="M574">
            <v>100000</v>
          </cell>
          <cell r="N574">
            <v>100000</v>
          </cell>
        </row>
        <row r="575">
          <cell r="I575">
            <v>0</v>
          </cell>
          <cell r="J575" t="str">
            <v>เครื่องวัดความดันโลหิต แบบสอดแขนชนิดอัตโนมัติ พร้อมระบบเชื่อมต่อฐานข้อมูลโรงพยาบาล</v>
          </cell>
          <cell r="K575">
            <v>0</v>
          </cell>
          <cell r="L575">
            <v>0</v>
          </cell>
          <cell r="M575">
            <v>0</v>
          </cell>
          <cell r="N575">
            <v>100000</v>
          </cell>
        </row>
        <row r="576">
          <cell r="I576">
            <v>0</v>
          </cell>
          <cell r="J576" t="str">
            <v>เครื่องวิเคราะห์โรคทางจอประสาทตาระบบอัตโนมัติ</v>
          </cell>
          <cell r="K576" t="str">
            <v>Digital Image Box</v>
          </cell>
          <cell r="L576">
            <v>0</v>
          </cell>
          <cell r="M576">
            <v>0</v>
          </cell>
          <cell r="N576">
            <v>350000</v>
          </cell>
        </row>
        <row r="577">
          <cell r="I577" t="str">
            <v>สแกนเนอร์ สำหรับงานเก็บเอกสารทั่วไป</v>
          </cell>
          <cell r="J577" t="str">
            <v>สแกนเนอร์ สำหรับงานเก็บเอกสารทั่วไป</v>
          </cell>
          <cell r="K577">
            <v>0</v>
          </cell>
          <cell r="L577">
            <v>0</v>
          </cell>
          <cell r="M577">
            <v>3200</v>
          </cell>
          <cell r="N577">
            <v>3200</v>
          </cell>
        </row>
        <row r="578">
          <cell r="I578" t="str">
            <v>สแกนเนอร์ สำหรับงานเก็บเอกสารระดับศูนย์บริการ แบบที่ 1</v>
          </cell>
          <cell r="J578" t="str">
            <v>สแกนเนอร์ สำหรับงานเก็บเอกสารระดับศูนย์บริการ แบบที่ 1</v>
          </cell>
          <cell r="K578">
            <v>0</v>
          </cell>
          <cell r="L578">
            <v>0</v>
          </cell>
          <cell r="M578">
            <v>17000</v>
          </cell>
          <cell r="N578">
            <v>17000</v>
          </cell>
        </row>
        <row r="579">
          <cell r="I579" t="str">
            <v>สแกนเนอร์ สำหรับงานเก็บเอกสารระดับศูนย์บริการ แบบที่ 2</v>
          </cell>
          <cell r="J579" t="str">
            <v>สแกนเนอร์ สำหรับงานเก็บเอกสารระดับศูนย์บริการ แบบที่ 2</v>
          </cell>
          <cell r="K579">
            <v>0</v>
          </cell>
          <cell r="L579">
            <v>0</v>
          </cell>
          <cell r="M579">
            <v>29000</v>
          </cell>
          <cell r="N579">
            <v>29000</v>
          </cell>
        </row>
        <row r="580">
          <cell r="I580" t="str">
            <v>สแกนเนอร์ สำหรับงานเก็บเอกสารระดับศูนย์บริการ แบบที่ 3</v>
          </cell>
          <cell r="J580" t="str">
            <v>สแกนเนอร์ สำหรับงานเก็บเอกสารระดับศูนย์บริการ แบบที่ 3</v>
          </cell>
          <cell r="K580">
            <v>0</v>
          </cell>
          <cell r="L580">
            <v>0</v>
          </cell>
          <cell r="M580">
            <v>36000</v>
          </cell>
          <cell r="N580">
            <v>36000</v>
          </cell>
        </row>
        <row r="581">
          <cell r="I581">
            <v>0</v>
          </cell>
          <cell r="J581" t="str">
            <v xml:space="preserve">เครื่องตรวจสแกนหาหลอดเลือดดำตื้นใต้ผิวหนัง </v>
          </cell>
          <cell r="K581">
            <v>0</v>
          </cell>
          <cell r="L581">
            <v>0</v>
          </cell>
          <cell r="M581">
            <v>0</v>
          </cell>
          <cell r="N581">
            <v>180000</v>
          </cell>
        </row>
        <row r="582">
          <cell r="I582">
            <v>0</v>
          </cell>
          <cell r="J582" t="str">
            <v xml:space="preserve">เครื่องตรวจสแกนหาหลอดเลือดดำตื้นที่อยู่ใกล้ผิวหนัง </v>
          </cell>
          <cell r="K582" t="str">
            <v>Vein Detector</v>
          </cell>
          <cell r="L582">
            <v>0</v>
          </cell>
          <cell r="M582">
            <v>0</v>
          </cell>
          <cell r="N582">
            <v>180000</v>
          </cell>
        </row>
        <row r="583">
          <cell r="I583" t="str">
            <v>เครื่องสำรองไฟฟ้า ขนาด 800 VA</v>
          </cell>
          <cell r="J583" t="str">
            <v>เครื่องสำรองไฟฟ้า ขนาด 800 VA</v>
          </cell>
          <cell r="K583">
            <v>0</v>
          </cell>
          <cell r="L583">
            <v>0</v>
          </cell>
          <cell r="M583">
            <v>2500</v>
          </cell>
          <cell r="N583">
            <v>2500</v>
          </cell>
        </row>
        <row r="584">
          <cell r="I584" t="str">
            <v>เครื่องสำรองไฟฟ้า ขนาด 1 kVA</v>
          </cell>
          <cell r="J584" t="str">
            <v>เครื่องสำรองไฟฟ้า ขนาด 1 kVA</v>
          </cell>
          <cell r="K584">
            <v>0</v>
          </cell>
          <cell r="L584">
            <v>0</v>
          </cell>
          <cell r="M584">
            <v>5800</v>
          </cell>
          <cell r="N584">
            <v>5800</v>
          </cell>
        </row>
        <row r="585">
          <cell r="I585" t="str">
            <v>เครื่องสำรองไฟฟ้า ขนาด 2 kVA</v>
          </cell>
          <cell r="J585" t="str">
            <v>เครื่องสำรองไฟฟ้า ขนาด 2 kVA</v>
          </cell>
          <cell r="K585">
            <v>0</v>
          </cell>
          <cell r="L585">
            <v>0</v>
          </cell>
          <cell r="M585">
            <v>12000</v>
          </cell>
          <cell r="N585">
            <v>12000</v>
          </cell>
        </row>
        <row r="586">
          <cell r="I586" t="str">
            <v>เครื่องสำรองไฟฟ้า ขนาด 3 kVA</v>
          </cell>
          <cell r="J586" t="str">
            <v>เครื่องสำรองไฟฟ้า ขนาด 3 kVA</v>
          </cell>
          <cell r="K586">
            <v>0</v>
          </cell>
          <cell r="L586">
            <v>0</v>
          </cell>
          <cell r="M586">
            <v>32000</v>
          </cell>
          <cell r="N586">
            <v>32000</v>
          </cell>
        </row>
        <row r="587">
          <cell r="I587" t="str">
            <v>เครื่องสำรองไฟฟ้า ขนาด 10 kVA (ระบบไฟฟ้า 3 เฟส)</v>
          </cell>
          <cell r="J587" t="str">
            <v>เครื่องสำรองไฟฟ้า ขนาด 10 kVA (ระบบไฟฟ้า 3 เฟส)</v>
          </cell>
          <cell r="K587">
            <v>0</v>
          </cell>
          <cell r="L587">
            <v>0</v>
          </cell>
          <cell r="M587">
            <v>270000</v>
          </cell>
          <cell r="N587">
            <v>270000</v>
          </cell>
        </row>
        <row r="588">
          <cell r="I588">
            <v>0</v>
          </cell>
          <cell r="J588" t="str">
            <v>เครื่องอบฆ่าเชื้อแบบรวดเร็วด้วยระบบไฮโดรเจนเพอร์ออกไซด์พลาสมา</v>
          </cell>
          <cell r="K588" t="str">
            <v>Plasma Sterilizer</v>
          </cell>
          <cell r="L588">
            <v>0</v>
          </cell>
          <cell r="M588">
            <v>0</v>
          </cell>
          <cell r="N588">
            <v>550000</v>
          </cell>
        </row>
        <row r="589">
          <cell r="I589" t="str">
            <v>เครื่องตรวจอวัยวะภายในด้วยคลื่นเสียงความคมชัดสูง 2 หัวตรวจ</v>
          </cell>
          <cell r="J589" t="str">
            <v>เครื่องตรวจอวัยวะภายในด้วยคลื่นเสียงความคมชัดสูง 2 หัวตรวจ</v>
          </cell>
          <cell r="K589">
            <v>0</v>
          </cell>
          <cell r="L589">
            <v>0</v>
          </cell>
          <cell r="M589">
            <v>1820000</v>
          </cell>
          <cell r="N589">
            <v>1820000</v>
          </cell>
        </row>
        <row r="590">
          <cell r="I590" t="str">
            <v>เครื่องตรวจอวัยวะภายในด้วยคลื่นเสียงความคมชัดสูง ชนิดสีระดับสูง 5 หัวตรวจ</v>
          </cell>
          <cell r="J590" t="str">
            <v>เครื่องตรวจอวัยวะภายในด้วยคลื่นเสียงความคมชัดสูง ชนิดสีระดับสูง 5 หัวตรวจ</v>
          </cell>
          <cell r="K590">
            <v>0</v>
          </cell>
          <cell r="L590">
            <v>0</v>
          </cell>
          <cell r="M590">
            <v>4200000</v>
          </cell>
          <cell r="N590">
            <v>4200000</v>
          </cell>
        </row>
        <row r="591">
          <cell r="I591" t="str">
            <v>เครื่องตรวจอวัยวะภายในด้วยคลื่นเสียงความถี่สูง ชนิดใช้ในห้องผ่าตัด</v>
          </cell>
          <cell r="J591" t="str">
            <v>เครื่องตรวจอวัยวะภายในด้วยคลื่นเสียงความถี่สูง ชนิดใช้ในห้องผ่าตัด</v>
          </cell>
          <cell r="K591">
            <v>0</v>
          </cell>
          <cell r="L591">
            <v>0</v>
          </cell>
          <cell r="M591">
            <v>2000000</v>
          </cell>
          <cell r="N591">
            <v>2000000</v>
          </cell>
        </row>
        <row r="592">
          <cell r="I592" t="str">
            <v>เครื่องตรวจอวัยวะภายในด้วยคลื่นเสียงความถี่สูง ชนิดสี 2 หัวตรวจ</v>
          </cell>
          <cell r="J592" t="str">
            <v>เครื่องตรวจอวัยวะภายในด้วยคลื่นเสียงความถี่สูง ชนิดสี 2 หัวตรวจ</v>
          </cell>
          <cell r="K592">
            <v>0</v>
          </cell>
          <cell r="L592">
            <v>0</v>
          </cell>
          <cell r="M592">
            <v>930000</v>
          </cell>
          <cell r="N592">
            <v>930000</v>
          </cell>
        </row>
        <row r="593">
          <cell r="I593" t="str">
            <v>เครื่องตรวจอวัยวะภายในด้วยคลื่นเสียงความถี่สูง ชนิดหิ้วถือ 2 หัวตรวจ</v>
          </cell>
          <cell r="J593" t="str">
            <v>เครื่องตรวจอวัยวะภายในด้วยคลื่นเสียงความถี่สูง ชนิดหิ้วถือ 2 หัวตรวจ</v>
          </cell>
          <cell r="K593">
            <v>0</v>
          </cell>
          <cell r="L593">
            <v>0</v>
          </cell>
          <cell r="M593">
            <v>450000</v>
          </cell>
          <cell r="N593">
            <v>450000</v>
          </cell>
        </row>
        <row r="594">
          <cell r="I594" t="str">
            <v>เครื่องตรวจอวัยวะภายในด้วยคลื่นเสียงความถี่สูง ระดับความคมชัดสูง 3 หัวตรวจ</v>
          </cell>
          <cell r="J594" t="str">
            <v>เครื่องตรวจอวัยวะภายในด้วยคลื่นเสียงความถี่สูง ระดับความคมชัดสูง 3 หัวตรวจ</v>
          </cell>
          <cell r="K594">
            <v>0</v>
          </cell>
          <cell r="L594">
            <v>0</v>
          </cell>
          <cell r="M594">
            <v>2500000</v>
          </cell>
          <cell r="N594">
            <v>2500000</v>
          </cell>
        </row>
        <row r="595">
          <cell r="I595" t="str">
            <v>เครื่องตรวจอวัยวะภายในด้วยคลื่นเสียงความถี่สูง สำหรับทำ Vascular access Reginal nerve block</v>
          </cell>
          <cell r="J595" t="str">
            <v>เครื่องตรวจอวัยวะภายในด้วยคลื่นเสียงความถี่สูง สำหรับทำ Vascular access Reginal nerve block</v>
          </cell>
          <cell r="K595" t="str">
            <v>Vascular access Reginal nerve block</v>
          </cell>
          <cell r="L595">
            <v>0</v>
          </cell>
          <cell r="M595">
            <v>1000000</v>
          </cell>
          <cell r="N595">
            <v>1000000</v>
          </cell>
        </row>
        <row r="596">
          <cell r="I596" t="str">
            <v>เครื่องเอกซเรย์ฟัน</v>
          </cell>
          <cell r="J596" t="str">
            <v>เครื่องเอกซเรย์ฟัน</v>
          </cell>
          <cell r="K596" t="str">
            <v>Intraoral x-ray unit</v>
          </cell>
          <cell r="L596">
            <v>0</v>
          </cell>
          <cell r="M596">
            <v>150000</v>
          </cell>
          <cell r="N596">
            <v>150000</v>
          </cell>
        </row>
        <row r="597">
          <cell r="I597" t="str">
            <v>เครื่องเอกซเรย์ฟันทั้งปากพร้อมกะโหลกศีรษะ แบบ 2 มิติ</v>
          </cell>
          <cell r="J597" t="str">
            <v>เครื่องเอกซเรย์ฟันทั้งปากพร้อมกะโหลกศีรษะ แบบ 2 มิติ</v>
          </cell>
          <cell r="K597" t="str">
            <v>2 Dimension Panoramic and Cephalometric Dental Radiography</v>
          </cell>
          <cell r="L597">
            <v>0</v>
          </cell>
          <cell r="M597">
            <v>1800000</v>
          </cell>
          <cell r="N597">
            <v>1800000</v>
          </cell>
        </row>
        <row r="598">
          <cell r="I598" t="str">
            <v>เครื่องเอกซเรย์ฟันทั้งปากพร้อมกะโหลกศีรษะ แบบ 3 มิติ</v>
          </cell>
          <cell r="J598" t="str">
            <v>เครื่องเอกซเรย์ฟันทั้งปากพร้อมกะโหลกศีรษะ แบบ 3 มิติ</v>
          </cell>
          <cell r="K598" t="str">
            <v>3 Dimension Panoramic and Cephalometric Dental Radiography</v>
          </cell>
          <cell r="L598">
            <v>0</v>
          </cell>
          <cell r="M598">
            <v>2800000</v>
          </cell>
          <cell r="N598">
            <v>2800000</v>
          </cell>
        </row>
        <row r="599">
          <cell r="I599" t="str">
            <v>เครื่องเอกซเรย์เคลื่อนที่ขนาดไม่น้อยกว่า 100 mA.</v>
          </cell>
          <cell r="J599" t="str">
            <v>เครื่องเอกซเรย์เคลื่อนที่ขนาดไม่น้อยกว่า 100 mA.</v>
          </cell>
          <cell r="K599">
            <v>0</v>
          </cell>
          <cell r="L599">
            <v>0</v>
          </cell>
          <cell r="M599">
            <v>650000</v>
          </cell>
          <cell r="N599">
            <v>650000</v>
          </cell>
        </row>
        <row r="600">
          <cell r="I600" t="str">
            <v>เครื่องเอกซเรย์เคลื่อนที่ขนาดไม่น้อยกว่า 300 mA.ขับเคลื่อนด้วยมอเตอร์ไฟฟ้า</v>
          </cell>
          <cell r="J600" t="str">
            <v>เครื่องเอกซเรย์เคลื่อนที่ขนาดไม่น้อยกว่า 300 mA.ขับเคลื่อนด้วยมอเตอร์ไฟฟ้า</v>
          </cell>
          <cell r="K600">
            <v>0</v>
          </cell>
          <cell r="L600">
            <v>0</v>
          </cell>
          <cell r="M600">
            <v>1300000</v>
          </cell>
          <cell r="N600">
            <v>1300000</v>
          </cell>
        </row>
        <row r="601">
          <cell r="I601" t="str">
            <v>เครื่องเอกซเรย์เคลื่อนที่ดิจิตอลไม่น้อยกว่า 300 mA.</v>
          </cell>
          <cell r="J601" t="str">
            <v>เครื่องเอกซเรย์เคลื่อนที่ดิจิตอลไม่น้อยกว่า 300 mA.</v>
          </cell>
          <cell r="K601">
            <v>0</v>
          </cell>
          <cell r="L601">
            <v>0</v>
          </cell>
          <cell r="M601">
            <v>5150000</v>
          </cell>
          <cell r="N601">
            <v>5000000</v>
          </cell>
        </row>
        <row r="602">
          <cell r="I602" t="str">
            <v>เครื่องเอกซเรย์ดิจิตอล ฟลูออโรสโคป</v>
          </cell>
          <cell r="J602" t="str">
            <v>เครื่องเอกซเรย์ดิจิตอล ฟลูออโรสโคป</v>
          </cell>
          <cell r="K602">
            <v>0</v>
          </cell>
          <cell r="L602">
            <v>0</v>
          </cell>
          <cell r="M602">
            <v>7000000</v>
          </cell>
          <cell r="N602">
            <v>7000000</v>
          </cell>
        </row>
        <row r="603">
          <cell r="I603" t="str">
            <v>เครื่องเอกซเรย์เต้านมระบบอนาล็อก</v>
          </cell>
          <cell r="J603" t="str">
            <v>เครื่องเอกซเรย์เต้านมระบบอนาล็อก</v>
          </cell>
          <cell r="K603">
            <v>0</v>
          </cell>
          <cell r="L603">
            <v>0</v>
          </cell>
          <cell r="M603">
            <v>3745000</v>
          </cell>
          <cell r="N603">
            <v>3745000</v>
          </cell>
        </row>
        <row r="604">
          <cell r="I604" t="str">
            <v>เครื่องเอกซเรย์เต้านมระบบอนาล็อกพร้อมเครื่องแปลงสัญญาณภาพดิจิตอล</v>
          </cell>
          <cell r="J604" t="str">
            <v>เครื่องเอกซเรย์เต้านมระบบอนาล็อกพร้อมเครื่องแปลงสัญญาณภาพดิจิตอล</v>
          </cell>
          <cell r="K604">
            <v>0</v>
          </cell>
          <cell r="L604">
            <v>0</v>
          </cell>
          <cell r="M604">
            <v>5000000</v>
          </cell>
          <cell r="N604">
            <v>5000000</v>
          </cell>
        </row>
        <row r="605">
          <cell r="I605" t="str">
            <v>เครื่องเอกซเรย์ทั่วไปขนาดไม่น้อยกว่า 1,000 mA. แบบแขวนเพดาน</v>
          </cell>
          <cell r="J605" t="str">
            <v>เครื่องเอกซเรย์ทั่วไปขนาดไม่น้อยกว่า 1,000 mA. แบบแขวนเพดาน</v>
          </cell>
          <cell r="K605">
            <v>0</v>
          </cell>
          <cell r="L605">
            <v>0</v>
          </cell>
          <cell r="M605">
            <v>3210000</v>
          </cell>
          <cell r="N605">
            <v>3200000</v>
          </cell>
        </row>
        <row r="606">
          <cell r="I606" t="str">
            <v>เครื่องเอกซเรย์ทั่วไปขนาดไม่น้อยกว่า 1,000 mA. แบบแขวนเพดานดิจิตอล 1 จอรับภาพ</v>
          </cell>
          <cell r="J606" t="str">
            <v>เครื่องเอกซเรย์ทั่วไปขนาดไม่น้อยกว่า 1,000 mA. แบบแขวนเพดานดิจิตอล 1 จอรับภาพ</v>
          </cell>
          <cell r="K606">
            <v>0</v>
          </cell>
          <cell r="L606">
            <v>0</v>
          </cell>
          <cell r="M606">
            <v>6420000</v>
          </cell>
          <cell r="N606">
            <v>6400000</v>
          </cell>
        </row>
        <row r="607">
          <cell r="I607" t="str">
            <v>เครื่องเอกซเรย์ทั่วไปขนาดไม่น้อยกว่า 1,000 mA. แบบแขวนเพดานดิจิตอล 2 จอรับภาพ</v>
          </cell>
          <cell r="J607" t="str">
            <v>เครื่องเอกซเรย์ทั่วไปขนาดไม่น้อยกว่า 1,000 mA. แบบแขวนเพดานดิจิตอล 2 จอรับภาพ</v>
          </cell>
          <cell r="K607">
            <v>0</v>
          </cell>
          <cell r="L607">
            <v>0</v>
          </cell>
          <cell r="M607">
            <v>9630000</v>
          </cell>
          <cell r="N607">
            <v>9500000</v>
          </cell>
        </row>
        <row r="608">
          <cell r="I608" t="str">
            <v>เครื่องเอกซเรย์ทั่วไปขนาดไม่น้อยกว่า 500 mA. แบบแขวนเพดาน</v>
          </cell>
          <cell r="J608" t="str">
            <v>เครื่องเอกซเรย์ทั่วไปขนาดไม่น้อยกว่า 500 mA. แบบแขวนเพดาน</v>
          </cell>
          <cell r="K608">
            <v>0</v>
          </cell>
          <cell r="L608">
            <v>0</v>
          </cell>
          <cell r="M608">
            <v>1750000</v>
          </cell>
          <cell r="N608">
            <v>1700000</v>
          </cell>
        </row>
        <row r="609">
          <cell r="I609" t="str">
            <v>เครื่องเอกซเรย์ทั่วไปขนาดไม่น้อยกว่า 500 mA. แบบตั้งพื้น</v>
          </cell>
          <cell r="J609" t="str">
            <v>เครื่องเอกซเรย์ทั่วไปขนาดไม่น้อยกว่า 500 mA. แบบตั้งพื้น</v>
          </cell>
          <cell r="K609">
            <v>0</v>
          </cell>
          <cell r="L609">
            <v>0</v>
          </cell>
          <cell r="M609">
            <v>1320000</v>
          </cell>
          <cell r="N609">
            <v>1300000</v>
          </cell>
        </row>
        <row r="610">
          <cell r="I610" t="str">
            <v>เครื่องเอกซเรย์ฟลูโอโรสโคปเคลื่อนที่แบบซีอาร์มกำลังไม่น้อยกว่า15 kw</v>
          </cell>
          <cell r="J610" t="str">
            <v>เครื่องเอกซเรย์ฟลูโอโรสโคปเคลื่อนที่แบบซีอาร์มกำลังไม่น้อยกว่า15 kw</v>
          </cell>
          <cell r="K610">
            <v>0</v>
          </cell>
          <cell r="L610">
            <v>0</v>
          </cell>
          <cell r="M610">
            <v>5000000</v>
          </cell>
          <cell r="N610">
            <v>5000000</v>
          </cell>
        </row>
        <row r="611">
          <cell r="I611" t="str">
            <v>เครื่องเอกซเรย์ฟลูโอโรสโคปเคลื่อนที่แบบซีอาร์มกำลังไม่น้อยกว่า2.2 kw</v>
          </cell>
          <cell r="J611" t="str">
            <v>เครื่องเอกซเรย์ฟลูโอโรสโคปเคลื่อนที่แบบซีอาร์มกำลังไม่น้อยกว่า2.2 kw</v>
          </cell>
          <cell r="K611">
            <v>0</v>
          </cell>
          <cell r="L611">
            <v>0</v>
          </cell>
          <cell r="M611">
            <v>3610000</v>
          </cell>
          <cell r="N611">
            <v>3600000</v>
          </cell>
        </row>
        <row r="612">
          <cell r="I612">
            <v>0</v>
          </cell>
          <cell r="J612" t="str">
            <v>เครื่องเอกซเรย์ฟลูโอโรสโคปเคลื่อนที่แบบซีอาร์มกำลังไม่น้อยกว่า2.2 kw ชุดรับภาพชนิดแฟลตพาแนล</v>
          </cell>
          <cell r="K612">
            <v>0</v>
          </cell>
          <cell r="L612">
            <v>0</v>
          </cell>
          <cell r="M612">
            <v>0</v>
          </cell>
          <cell r="N612">
            <v>5000000</v>
          </cell>
        </row>
        <row r="613">
          <cell r="I613" t="str">
            <v>เครื่องเอกซเรย์ฟลูโอโรสโคปเคลื่อนที่แบบซีอาร์มชุดรับภาพชนิดแฟลตพาแนล</v>
          </cell>
          <cell r="J613" t="str">
            <v>เครื่องเอกซเรย์ฟลูโอโรสโคปเคลื่อนที่แบบซีอาร์มชุดรับภาพชนิดแฟลตพาแนล</v>
          </cell>
          <cell r="K613">
            <v>0</v>
          </cell>
          <cell r="L613">
            <v>0</v>
          </cell>
          <cell r="M613">
            <v>9270000</v>
          </cell>
          <cell r="N613">
            <v>9200000</v>
          </cell>
        </row>
        <row r="614">
          <cell r="I614">
            <v>0</v>
          </cell>
          <cell r="J614" t="str">
            <v>เครื่องเอกซเรย์หลอดเลือดชนิดระนาบเดี่ยว</v>
          </cell>
          <cell r="K614" t="str">
            <v>Single plane Digital subtraction angiography</v>
          </cell>
          <cell r="L614">
            <v>0</v>
          </cell>
          <cell r="M614">
            <v>0</v>
          </cell>
          <cell r="N614">
            <v>27000000</v>
          </cell>
        </row>
        <row r="615">
          <cell r="I615">
            <v>0</v>
          </cell>
          <cell r="J615" t="str">
            <v>เครื่องเอกซเรย์หลอดเลือดชนิดสองระนาบ</v>
          </cell>
          <cell r="K615" t="str">
            <v>Biplane Digital subtraction angiography</v>
          </cell>
          <cell r="L615">
            <v>0</v>
          </cell>
          <cell r="M615">
            <v>0</v>
          </cell>
          <cell r="N615">
            <v>38000000</v>
          </cell>
        </row>
        <row r="616">
          <cell r="I616">
            <v>0</v>
          </cell>
          <cell r="J616" t="str">
            <v>เครื่องถ่ายภาพรังสีโพสิตรอนร่วมกับภาพเอกซเรย์คอมพิวเตอร์</v>
          </cell>
          <cell r="K616" t="str">
            <v>Positron Emission Computer Tomography/Computer Tomography</v>
          </cell>
          <cell r="L616" t="str">
            <v>PET/CT</v>
          </cell>
          <cell r="M616">
            <v>0</v>
          </cell>
          <cell r="N616">
            <v>120000000</v>
          </cell>
        </row>
        <row r="617">
          <cell r="I617">
            <v>0</v>
          </cell>
          <cell r="J617" t="str">
            <v>เครื่องถ่ายภาพรังสีแกมม่าหลายระนาบพร้อมเอกซเรย์คอมพิวเตอร์</v>
          </cell>
          <cell r="K617" t="str">
            <v>Single Photon Emission Computer Tomography/Computer Tomography</v>
          </cell>
          <cell r="L617" t="str">
            <v>SPECT/CT</v>
          </cell>
          <cell r="M617">
            <v>0</v>
          </cell>
          <cell r="N617">
            <v>40000000</v>
          </cell>
        </row>
        <row r="618">
          <cell r="I618">
            <v>0</v>
          </cell>
          <cell r="J618" t="str">
            <v>เครื่องเอกซเรย์คอมพิวเตอร์ ขนาดไม่น้อยกว่า 16 สไลซ์</v>
          </cell>
          <cell r="K618">
            <v>0</v>
          </cell>
          <cell r="L618">
            <v>0</v>
          </cell>
          <cell r="M618">
            <v>0</v>
          </cell>
          <cell r="N618">
            <v>8000000</v>
          </cell>
        </row>
        <row r="619">
          <cell r="I619">
            <v>0</v>
          </cell>
          <cell r="J619" t="str">
            <v>เครื่องเอกซเรย์คอมพิวเตอร์ ขนาดไม่น้อยกว่า 32 สไลซ์</v>
          </cell>
          <cell r="K619">
            <v>0</v>
          </cell>
          <cell r="L619">
            <v>0</v>
          </cell>
          <cell r="M619">
            <v>0</v>
          </cell>
          <cell r="N619">
            <v>10000000</v>
          </cell>
        </row>
        <row r="620">
          <cell r="I620">
            <v>0</v>
          </cell>
          <cell r="J620" t="str">
            <v>เครื่องเอกซเรย์คอมพิวเตอร์ ขนาดไม่น้อยกว่า 64 สไลซ์</v>
          </cell>
          <cell r="K620">
            <v>0</v>
          </cell>
          <cell r="L620">
            <v>0</v>
          </cell>
          <cell r="M620">
            <v>0</v>
          </cell>
          <cell r="N620">
            <v>15000000</v>
          </cell>
        </row>
        <row r="621">
          <cell r="I621">
            <v>0</v>
          </cell>
          <cell r="J621" t="str">
            <v>เครื่องเอกซเรย์คอมพิวเตอร์ ขนาดไม่น้อยกว่า 128 สไลซ์</v>
          </cell>
          <cell r="K621">
            <v>0</v>
          </cell>
          <cell r="L621">
            <v>0</v>
          </cell>
          <cell r="M621">
            <v>0</v>
          </cell>
          <cell r="N621">
            <v>20000000</v>
          </cell>
        </row>
        <row r="622">
          <cell r="I622">
            <v>0</v>
          </cell>
          <cell r="J622" t="str">
            <v>ชุดคอมพิวเตอร์พร้อมจออ่านภาพเอกซเรย์ดิจิตอล ขนาดไม่น้อยกว่า 3 ล้านพิกเซล ชนิดจอคู่</v>
          </cell>
          <cell r="K622" t="str">
            <v xml:space="preserve">Diagnostic Workstation 3 MP Dual Monitor </v>
          </cell>
          <cell r="L622">
            <v>0</v>
          </cell>
          <cell r="M622">
            <v>0</v>
          </cell>
          <cell r="N622">
            <v>700000</v>
          </cell>
        </row>
        <row r="623">
          <cell r="I623">
            <v>0</v>
          </cell>
          <cell r="J623" t="str">
            <v>ชุดคอมพิวเตอร์พร้อมจออ่านภาพเอกซเรย์ดิจิตอล ขนาดไม่น้อยกว่า 6 ล้านพิกเซล ชนิดจอเดี่ยว</v>
          </cell>
          <cell r="K623" t="str">
            <v>Diagnostic Workstation 6 MP  Monitor Fusion</v>
          </cell>
          <cell r="L623">
            <v>0</v>
          </cell>
          <cell r="M623">
            <v>0</v>
          </cell>
          <cell r="N623">
            <v>850000</v>
          </cell>
        </row>
        <row r="624">
          <cell r="I624">
            <v>0</v>
          </cell>
          <cell r="J624" t="str">
            <v>ชุดคอมพิวเตอร์พร้อมจออ่านภาพเอกซเรย์ดิจิตอล ขนาดไม่น้อยกว่า 5 ล้านพิกเซล ชนิดจอคู่</v>
          </cell>
          <cell r="K624" t="str">
            <v xml:space="preserve">Diagnostic Workstation 5 MP Dual Monitor </v>
          </cell>
          <cell r="L624">
            <v>0</v>
          </cell>
          <cell r="M624">
            <v>0</v>
          </cell>
          <cell r="N624">
            <v>1000000</v>
          </cell>
        </row>
        <row r="625">
          <cell r="I625">
            <v>0</v>
          </cell>
          <cell r="J625" t="str">
            <v>ชุดคอมพิวเตอร์พร้อมจออ่านภาพเอกซเรย์ดิจิตอล ขนาดไม่น้อยกว่า 12 ล้านพิกเซล ชนิดจอเดี่ยว</v>
          </cell>
          <cell r="K625" t="str">
            <v>Diagnostic Workstation 12 MP  Monitor Fusion</v>
          </cell>
          <cell r="L625">
            <v>0</v>
          </cell>
          <cell r="M625">
            <v>0</v>
          </cell>
          <cell r="N625">
            <v>1500000</v>
          </cell>
        </row>
        <row r="626">
          <cell r="I626" t="str">
            <v>เครื่องฉีดสารทึบรังสี ชนิด 1 หัวฉีด แรงดันต่ำ</v>
          </cell>
          <cell r="J626" t="str">
            <v>เครื่องฉีดสารทึบรังสี ชนิด 1 หัวฉีด แรงดันต่ำ</v>
          </cell>
          <cell r="K626">
            <v>0</v>
          </cell>
          <cell r="L626">
            <v>0</v>
          </cell>
          <cell r="M626">
            <v>750000</v>
          </cell>
          <cell r="N626">
            <v>650000</v>
          </cell>
        </row>
        <row r="627">
          <cell r="I627" t="str">
            <v>เครื่องฉีดสารทึบรังสี ชนิด 1 หัวฉีด แรงดันสูง</v>
          </cell>
          <cell r="J627" t="str">
            <v>เครื่องฉีดสารทึบรังสี ชนิด 1 หัวฉีด แรงดันสูง</v>
          </cell>
          <cell r="K627">
            <v>0</v>
          </cell>
          <cell r="L627">
            <v>0</v>
          </cell>
          <cell r="M627">
            <v>965000</v>
          </cell>
          <cell r="N627">
            <v>950000</v>
          </cell>
        </row>
        <row r="628">
          <cell r="I628" t="str">
            <v>เครื่องฉีดสารทึบรังสี ชนิด 2 หัวฉีด แรงดันต่ำ</v>
          </cell>
          <cell r="J628" t="str">
            <v>เครื่องฉีดสารทึบรังสี ชนิด 2 หัวฉีด แรงดันต่ำ</v>
          </cell>
          <cell r="K628">
            <v>0</v>
          </cell>
          <cell r="L628">
            <v>0</v>
          </cell>
          <cell r="M628">
            <v>1285000</v>
          </cell>
          <cell r="N628">
            <v>1200000</v>
          </cell>
        </row>
        <row r="629">
          <cell r="I629">
            <v>0</v>
          </cell>
          <cell r="J629" t="str">
            <v>เครื่องตรวจอวัยวะภายในด้วยคลื่นแม่เหล็กไฟฟ้าขนาดไม่น้อยกว่า 1.5 เทสลา</v>
          </cell>
          <cell r="K629">
            <v>0</v>
          </cell>
          <cell r="L629">
            <v>0</v>
          </cell>
          <cell r="M629">
            <v>0</v>
          </cell>
          <cell r="N629">
            <v>35000000</v>
          </cell>
        </row>
        <row r="630">
          <cell r="I630">
            <v>0</v>
          </cell>
          <cell r="J630" t="str">
            <v>เครื่องตรวจอวัยวะภายในด้วยคลื่นแม่เหล็กไฟฟ้าขนาดไม่น้อยกว่า 3.0 เทสลา</v>
          </cell>
          <cell r="K630">
            <v>0</v>
          </cell>
          <cell r="L630">
            <v>0</v>
          </cell>
          <cell r="M630">
            <v>0</v>
          </cell>
          <cell r="N630">
            <v>80000000</v>
          </cell>
        </row>
        <row r="631">
          <cell r="I631">
            <v>0</v>
          </cell>
          <cell r="J631" t="str">
            <v>เครื่องให้การรักษาทางกายภาพด้วยคลื่นแม่เหล็กไฟฟ้า</v>
          </cell>
          <cell r="K631">
            <v>0</v>
          </cell>
          <cell r="L631">
            <v>0</v>
          </cell>
          <cell r="M631">
            <v>0</v>
          </cell>
          <cell r="N631">
            <v>900000</v>
          </cell>
        </row>
        <row r="632">
          <cell r="I632">
            <v>0</v>
          </cell>
          <cell r="J632" t="str">
            <v>เครื่องเอกซเรย์เต้านมระบบดิจิตอล</v>
          </cell>
          <cell r="K632">
            <v>0</v>
          </cell>
          <cell r="L632">
            <v>0</v>
          </cell>
          <cell r="M632">
            <v>0</v>
          </cell>
          <cell r="N632">
            <v>6500000</v>
          </cell>
        </row>
        <row r="633">
          <cell r="I633" t="str">
            <v>เครื่องเอกซเรย์เต้านมระบบดิจิตอล</v>
          </cell>
          <cell r="J633" t="str">
            <v>เครื่องเอกซเรย์เต้านมระบบดิจิตอล 3 มิติ</v>
          </cell>
          <cell r="K633">
            <v>0</v>
          </cell>
          <cell r="L633">
            <v>0</v>
          </cell>
          <cell r="M633">
            <v>11770000</v>
          </cell>
          <cell r="N633">
            <v>11500000</v>
          </cell>
        </row>
        <row r="634">
          <cell r="I634">
            <v>0</v>
          </cell>
          <cell r="J634" t="str">
            <v>เครื่องเอกซเรย์เต้านมระบบดิจิตอล 3 มิติ พร้อมชุดอุปกรณ์ระบุตำแหน่งในการเจาะตัดชิ้นเนื้อเต้านม</v>
          </cell>
          <cell r="K634" t="str">
            <v xml:space="preserve">Digital Mammogram 3D Tomosystersis with stereotactic </v>
          </cell>
          <cell r="L634">
            <v>0</v>
          </cell>
          <cell r="M634">
            <v>0</v>
          </cell>
          <cell r="N634">
            <v>15000000</v>
          </cell>
        </row>
        <row r="635">
          <cell r="I635">
            <v>0</v>
          </cell>
          <cell r="J635" t="str">
            <v>รถคัดกรองมะเร็งเต้านมเคลื่อนที่ระบบดิจิตอล</v>
          </cell>
          <cell r="K635">
            <v>0</v>
          </cell>
          <cell r="L635">
            <v>0</v>
          </cell>
          <cell r="M635">
            <v>0</v>
          </cell>
          <cell r="N635">
            <v>15000000</v>
          </cell>
        </row>
        <row r="636">
          <cell r="I636">
            <v>0</v>
          </cell>
          <cell r="J636" t="str">
            <v>เครื่องวัดสัญญาณชีพในห้องตรวจคลื่นแม่เหล็กไฟฟ้า</v>
          </cell>
          <cell r="K636">
            <v>0</v>
          </cell>
          <cell r="L636">
            <v>0</v>
          </cell>
          <cell r="M636">
            <v>0</v>
          </cell>
          <cell r="N636">
            <v>3500000</v>
          </cell>
        </row>
        <row r="637">
          <cell r="I637">
            <v>0</v>
          </cell>
          <cell r="J637" t="str">
            <v>ตู้อุ่นสารทึบรังสี</v>
          </cell>
          <cell r="K637">
            <v>0</v>
          </cell>
          <cell r="L637">
            <v>0</v>
          </cell>
          <cell r="M637">
            <v>0</v>
          </cell>
          <cell r="N637">
            <v>80000</v>
          </cell>
        </row>
        <row r="638">
          <cell r="I638" t="str">
            <v>โคมไฟตรวจภายใน/ผ่าตัดเล็ก</v>
          </cell>
          <cell r="J638" t="str">
            <v>โคมไฟตรวจภายใน</v>
          </cell>
          <cell r="K638">
            <v>0</v>
          </cell>
          <cell r="L638">
            <v>0</v>
          </cell>
          <cell r="M638">
            <v>18000</v>
          </cell>
          <cell r="N638">
            <v>18000</v>
          </cell>
        </row>
        <row r="639">
          <cell r="I639" t="str">
            <v>โคมไฟผ่าตัดเล็กขนาดไม่น้อยกว่า 60,000 ลักซ์ ชนิดติดผนัง</v>
          </cell>
          <cell r="J639" t="str">
            <v>โคมไฟผ่าตัดเล็กขนาดไม่น้อยกว่า 60,000 ลักซ์ ชนิดติดผนัง</v>
          </cell>
          <cell r="K639" t="str">
            <v xml:space="preserve"> -</v>
          </cell>
          <cell r="L639">
            <v>0</v>
          </cell>
          <cell r="M639">
            <v>280000</v>
          </cell>
          <cell r="N639">
            <v>280000</v>
          </cell>
        </row>
        <row r="640">
          <cell r="I640" t="str">
            <v>โคมไฟผ่าตัดเล็กขนาดไม่น้อยกว่า 60,000 ลักซ์ ชนิดแขวนเพดาน</v>
          </cell>
          <cell r="J640" t="str">
            <v>โคมไฟผ่าตัดเล็กขนาดไม่น้อยกว่า 60,000 ลักซ์ ชนิดแขวนเพดาน</v>
          </cell>
          <cell r="K640" t="str">
            <v xml:space="preserve"> -</v>
          </cell>
          <cell r="L640">
            <v>0</v>
          </cell>
          <cell r="M640">
            <v>280000</v>
          </cell>
          <cell r="N640">
            <v>280000</v>
          </cell>
        </row>
        <row r="641">
          <cell r="I641" t="str">
            <v>โคมไฟผ่าตัดเล็กขนาดไม่น้อยกว่า 60,000 ลักซ์ ชนิดแขวนเพดาน</v>
          </cell>
          <cell r="J641" t="str">
            <v>โคมไฟผ่าตัดเล็กขนาดไม่น้อยกว่า 60,000 ลักซ์</v>
          </cell>
          <cell r="K641" t="str">
            <v xml:space="preserve"> -</v>
          </cell>
          <cell r="L641">
            <v>0</v>
          </cell>
          <cell r="M641">
            <v>280000</v>
          </cell>
          <cell r="N641">
            <v>280000</v>
          </cell>
        </row>
        <row r="642">
          <cell r="I642" t="str">
            <v>โคมไฟผ่าตัดใหญ่โคมคู่ขนาดไม่น้อยกว่า 130,000 ลักซ์</v>
          </cell>
          <cell r="J642" t="str">
            <v>โคมไฟผ่าตัดใหญ่โคมคู่ขนาดไม่น้อยกว่า 130,000 ลักซ์</v>
          </cell>
          <cell r="K642" t="str">
            <v xml:space="preserve"> -</v>
          </cell>
          <cell r="L642">
            <v>0</v>
          </cell>
          <cell r="M642">
            <v>700000</v>
          </cell>
          <cell r="N642">
            <v>700000</v>
          </cell>
        </row>
        <row r="643">
          <cell r="I643" t="str">
            <v>โคมไฟผ่าตัดใหญ่โคมคู่ขนาดไม่น้อยกว่า 130,000 ลักซ์หลอดแอลอีดี</v>
          </cell>
          <cell r="J643" t="str">
            <v>โคมไฟผ่าตัดใหญ่โคมคู่ขนาดไม่น้อยกว่า 130,000 ลักซ์หลอดแอลอีดี</v>
          </cell>
          <cell r="K643" t="str">
            <v xml:space="preserve"> -</v>
          </cell>
          <cell r="L643">
            <v>0</v>
          </cell>
          <cell r="M643">
            <v>1450000</v>
          </cell>
          <cell r="N643">
            <v>1450000</v>
          </cell>
        </row>
        <row r="644">
          <cell r="I644" t="str">
            <v>จอรับภาพ ชนิดมอเตอร์ไฟฟ้า ขนาดเส้นทแยงมุม 100 นิ้ว</v>
          </cell>
          <cell r="J644" t="str">
            <v>จอรับภาพ ชนิดมอเตอร์ไฟฟ้า ขนาดเส้นทแยงมุม 100 นิ้ว</v>
          </cell>
          <cell r="K644">
            <v>0</v>
          </cell>
          <cell r="L644">
            <v>0</v>
          </cell>
          <cell r="M644">
            <v>12900</v>
          </cell>
          <cell r="N644">
            <v>12900</v>
          </cell>
        </row>
        <row r="645">
          <cell r="I645" t="str">
            <v>จอรับภาพ ชนิดมอเตอร์ไฟฟ้า ขนาดเส้นทแยงมุม 120 นิ้ว</v>
          </cell>
          <cell r="J645" t="str">
            <v>จอรับภาพ ชนิดมอเตอร์ไฟฟ้า ขนาดเส้นทแยงมุม 120 นิ้ว</v>
          </cell>
          <cell r="K645">
            <v>0</v>
          </cell>
          <cell r="L645">
            <v>0</v>
          </cell>
          <cell r="M645">
            <v>14900</v>
          </cell>
          <cell r="N645">
            <v>14900</v>
          </cell>
        </row>
        <row r="646">
          <cell r="I646" t="str">
            <v>จอรับภาพ ชนิดมอเตอร์ไฟฟ้า ขนาดเส้นทแยงมุม 150 นิ้ว</v>
          </cell>
          <cell r="J646" t="str">
            <v>จอรับภาพ ชนิดมอเตอร์ไฟฟ้า ขนาดเส้นทแยงมุม 150 นิ้ว</v>
          </cell>
          <cell r="K646">
            <v>0</v>
          </cell>
          <cell r="L646">
            <v>0</v>
          </cell>
          <cell r="M646">
            <v>24100</v>
          </cell>
          <cell r="N646">
            <v>24100</v>
          </cell>
        </row>
        <row r="647">
          <cell r="I647" t="str">
            <v>จอรับภาพ ชนิดมอเตอร์ไฟฟ้า ขนาดเส้นทแยงมุม 180 นิ้ว</v>
          </cell>
          <cell r="J647" t="str">
            <v>จอรับภาพ ชนิดมอเตอร์ไฟฟ้า ขนาดเส้นทแยงมุม 180 นิ้ว</v>
          </cell>
          <cell r="K647">
            <v>0</v>
          </cell>
          <cell r="L647">
            <v>0</v>
          </cell>
          <cell r="M647">
            <v>34900</v>
          </cell>
          <cell r="N647">
            <v>34900</v>
          </cell>
        </row>
        <row r="648">
          <cell r="I648" t="str">
            <v>จอรับภาพ ชนิดมอเตอร์ไฟฟ้า ขนาดเส้นทแยงมุม 200 นิ้ว</v>
          </cell>
          <cell r="J648" t="str">
            <v>จอรับภาพ ชนิดมอเตอร์ไฟฟ้า ขนาดเส้นทแยงมุม 200 นิ้ว</v>
          </cell>
          <cell r="K648">
            <v>0</v>
          </cell>
          <cell r="L648">
            <v>0</v>
          </cell>
          <cell r="M648">
            <v>45000</v>
          </cell>
          <cell r="N648">
            <v>45000</v>
          </cell>
        </row>
        <row r="649">
          <cell r="I649" t="str">
            <v>เครื่องฉายภาพ 3 มิติ</v>
          </cell>
          <cell r="J649" t="str">
            <v>เครื่องฉายภาพ 3 มิติ</v>
          </cell>
          <cell r="K649">
            <v>0</v>
          </cell>
          <cell r="L649">
            <v>0</v>
          </cell>
          <cell r="M649">
            <v>19900</v>
          </cell>
          <cell r="N649">
            <v>19900</v>
          </cell>
        </row>
        <row r="650">
          <cell r="I650" t="str">
            <v>เครื่องมัลติมีเดียโปรเจคเตอร์ ระดับ XGA ขนาด 3,000 ANSI Lumens</v>
          </cell>
          <cell r="J650" t="str">
            <v>เครื่องมัลติมีเดียโปรเจคเตอร์ ระดับ XGA ขนาด 3,000 ANSI Lumens</v>
          </cell>
          <cell r="K650">
            <v>0</v>
          </cell>
          <cell r="L650">
            <v>0</v>
          </cell>
          <cell r="M650">
            <v>26900</v>
          </cell>
          <cell r="N650">
            <v>26900</v>
          </cell>
        </row>
        <row r="651">
          <cell r="I651" t="str">
            <v>เครื่องมัลติมีเดียโปรเจคเตอร์ ระดับ XGA ขนาด 3,500 ANSI Lumens</v>
          </cell>
          <cell r="J651" t="str">
            <v>เครื่องมัลติมีเดียโปรเจคเตอร์ ระดับ XGA ขนาด 3,500 ANSI Lumens</v>
          </cell>
          <cell r="K651">
            <v>0</v>
          </cell>
          <cell r="L651">
            <v>0</v>
          </cell>
          <cell r="M651">
            <v>27900</v>
          </cell>
          <cell r="N651">
            <v>27900</v>
          </cell>
        </row>
        <row r="652">
          <cell r="I652" t="str">
            <v>เครื่องมัลติมีเดียโปรเจคเตอร์ ระดับ XGA ขนาด 4,000 ANSI Lumens</v>
          </cell>
          <cell r="J652" t="str">
            <v>เครื่องมัลติมีเดียโปรเจคเตอร์ ระดับ XGA ขนาด 4,000 ANSI Lumens</v>
          </cell>
          <cell r="K652">
            <v>0</v>
          </cell>
          <cell r="L652">
            <v>0</v>
          </cell>
          <cell r="M652">
            <v>29900</v>
          </cell>
          <cell r="N652">
            <v>29900</v>
          </cell>
        </row>
        <row r="653">
          <cell r="I653" t="str">
            <v>เครื่องมัลติมีเดียโปรเจคเตอร์ ระดับ XGA ขนาด 4,500 ANSI Lumens</v>
          </cell>
          <cell r="J653" t="str">
            <v>เครื่องมัลติมีเดียโปรเจคเตอร์ ระดับ XGA ขนาด 4,500 ANSI Lumens</v>
          </cell>
          <cell r="K653">
            <v>0</v>
          </cell>
          <cell r="L653">
            <v>0</v>
          </cell>
          <cell r="M653">
            <v>45900</v>
          </cell>
          <cell r="N653">
            <v>45900</v>
          </cell>
        </row>
        <row r="654">
          <cell r="I654" t="str">
            <v>เครื่องมัลติมีเดียโปรเจคเตอร์ ระดับ XGA ขนาด 5,000 ANSI Lumens</v>
          </cell>
          <cell r="J654" t="str">
            <v>เครื่องมัลติมีเดียโปรเจคเตอร์ ระดับ XGA ขนาด 5,000 ANSI Lumens</v>
          </cell>
          <cell r="K654">
            <v>0</v>
          </cell>
          <cell r="L654">
            <v>0</v>
          </cell>
          <cell r="M654">
            <v>49900</v>
          </cell>
          <cell r="N654">
            <v>49900</v>
          </cell>
        </row>
        <row r="655">
          <cell r="I655" t="str">
            <v>โทรทัศน์ แอล อี ดี (LED TV) แบบ Smart TV ระดับความละเอียดจอภาพ 3840 x 2160 พิกเซล ขนาด 43 นิ้ว</v>
          </cell>
          <cell r="J655" t="str">
            <v>โทรทัศน์ แอล อี ดี (LED TV) แบบ Smart TV ระดับความละเอียดจอภาพ 3840 x 2160 พิกเซล ขนาด 43 นิ้ว</v>
          </cell>
          <cell r="K655">
            <v>0</v>
          </cell>
          <cell r="L655">
            <v>0</v>
          </cell>
          <cell r="M655">
            <v>15000</v>
          </cell>
          <cell r="N655">
            <v>15000</v>
          </cell>
        </row>
        <row r="656">
          <cell r="I656" t="str">
            <v>โทรทัศน์ แอล อี ดี (LED TV) แบบ Smart TV ระดับความละเอียดจอภาพ 3840 x 2160 พิกเซล ขนาด 50 นิ้ว</v>
          </cell>
          <cell r="J656" t="str">
            <v>โทรทัศน์ แอล อี ดี (LED TV) แบบ Smart TV ระดับความละเอียดจอภาพ 3840 x 2160 พิกเซล ขนาด 50 นิ้ว</v>
          </cell>
          <cell r="K656">
            <v>0</v>
          </cell>
          <cell r="L656">
            <v>0</v>
          </cell>
          <cell r="M656">
            <v>19000</v>
          </cell>
          <cell r="N656">
            <v>19000</v>
          </cell>
        </row>
        <row r="657">
          <cell r="I657" t="str">
            <v>โทรทัศน์ แอล อี ดี (LED TV) แบบ Smart TV ระดับความละเอียดจอภาพ 3840 x 2160 พิกเซล ขนาด 55 นิ้ว</v>
          </cell>
          <cell r="J657" t="str">
            <v>โทรทัศน์ แอล อี ดี (LED TV) แบบ Smart TV ระดับความละเอียดจอภาพ 3840 x 2160 พิกเซล ขนาด 55 นิ้ว</v>
          </cell>
          <cell r="K657">
            <v>0</v>
          </cell>
          <cell r="L657">
            <v>0</v>
          </cell>
          <cell r="M657">
            <v>23000</v>
          </cell>
          <cell r="N657">
            <v>23000</v>
          </cell>
        </row>
        <row r="658">
          <cell r="I658" t="str">
            <v>โทรทัศน์ แอล อี ดี (LED TV) แบบ Smart TV ระดับความละเอียดจอภาพ 3840 x 2160 พิกเซล ขนาด 65 นิ้ว</v>
          </cell>
          <cell r="J658" t="str">
            <v>โทรทัศน์ แอล อี ดี (LED TV) แบบ Smart TV ระดับความละเอียดจอภาพ 3840 x 2160 พิกเซล ขนาด 65 นิ้ว</v>
          </cell>
          <cell r="K658">
            <v>0</v>
          </cell>
          <cell r="L658">
            <v>0</v>
          </cell>
          <cell r="M658">
            <v>30000</v>
          </cell>
          <cell r="N658">
            <v>30000</v>
          </cell>
        </row>
        <row r="659">
          <cell r="I659" t="str">
            <v>โทรทัศน์ แอล อี ดี (LED TV) แบบ Smart TV ระดับความละเอียดจอภาพ 3840 x 2160 พิกเซล ขนาด 70 นิ้ว</v>
          </cell>
          <cell r="J659" t="str">
            <v>โทรทัศน์ แอล อี ดี (LED TV) แบบ Smart TV ระดับความละเอียดจอภาพ 3840 x 2160 พิกเซล ขนาด 70 นิ้ว</v>
          </cell>
          <cell r="K659">
            <v>0</v>
          </cell>
          <cell r="L659">
            <v>0</v>
          </cell>
          <cell r="M659">
            <v>35000</v>
          </cell>
          <cell r="N659">
            <v>35000</v>
          </cell>
        </row>
        <row r="660">
          <cell r="I660" t="str">
            <v>โทรทัศน์ แอล อี ดี (LED TV) แบบ Smart TV ระดับความละเอียดจอภาพ 3840 x 2160 พิกเซล ขนาด 75 นิ้ว</v>
          </cell>
          <cell r="J660" t="str">
            <v>โทรทัศน์ แอล อี ดี (LED TV) แบบ Smart TV ระดับความละเอียดจอภาพ 3840 x 2160 พิกเซล ขนาด 75 นิ้ว</v>
          </cell>
          <cell r="K660">
            <v>0</v>
          </cell>
          <cell r="L660">
            <v>0</v>
          </cell>
          <cell r="M660">
            <v>45000</v>
          </cell>
          <cell r="N660">
            <v>45000</v>
          </cell>
        </row>
        <row r="661">
          <cell r="I661" t="str">
            <v>ตู้เย็น ขนาด 5 คิวบิกฟุต</v>
          </cell>
          <cell r="J661" t="str">
            <v>ตู้เย็น ขนาด 5 คิวบิกฟุต</v>
          </cell>
          <cell r="K661">
            <v>0</v>
          </cell>
          <cell r="L661">
            <v>0</v>
          </cell>
          <cell r="M661">
            <v>6400</v>
          </cell>
          <cell r="N661">
            <v>6400</v>
          </cell>
        </row>
        <row r="662">
          <cell r="I662" t="str">
            <v>ตู้เย็น ขนาด 7 คิวบิกฟุต</v>
          </cell>
          <cell r="J662" t="str">
            <v>ตู้เย็น ขนาด 7 คิวบิกฟุต</v>
          </cell>
          <cell r="K662">
            <v>0</v>
          </cell>
          <cell r="L662">
            <v>0</v>
          </cell>
          <cell r="M662">
            <v>8500</v>
          </cell>
          <cell r="N662">
            <v>8500</v>
          </cell>
        </row>
        <row r="663">
          <cell r="I663" t="str">
            <v>ตู้เย็น ขนาด 9 คิวบิกฟุต</v>
          </cell>
          <cell r="J663" t="str">
            <v>ตู้เย็น ขนาด 9 คิวบิกฟุต</v>
          </cell>
          <cell r="K663">
            <v>0</v>
          </cell>
          <cell r="L663">
            <v>0</v>
          </cell>
          <cell r="M663">
            <v>13000</v>
          </cell>
          <cell r="N663">
            <v>13000</v>
          </cell>
        </row>
        <row r="664">
          <cell r="I664" t="str">
            <v>ตู้เย็น ขนาด 13 คิวบิกฟุต</v>
          </cell>
          <cell r="J664" t="str">
            <v>ตู้เย็น ขนาด 13 คิวบิกฟุต</v>
          </cell>
          <cell r="K664">
            <v>0</v>
          </cell>
          <cell r="L664">
            <v>0</v>
          </cell>
          <cell r="M664">
            <v>18500</v>
          </cell>
          <cell r="N664">
            <v>18500</v>
          </cell>
        </row>
        <row r="665">
          <cell r="I665" t="str">
            <v>ตู้เย็น ขนาด 16 คิวบิกฟุต</v>
          </cell>
          <cell r="J665" t="str">
            <v>ตู้เย็น ขนาด 16 คิวบิกฟุต</v>
          </cell>
          <cell r="K665">
            <v>0</v>
          </cell>
          <cell r="L665">
            <v>0</v>
          </cell>
          <cell r="M665">
            <v>24000</v>
          </cell>
          <cell r="N665">
            <v>24000</v>
          </cell>
        </row>
        <row r="666">
          <cell r="I666" t="str">
            <v>ตู้แช่อาหาร ขนาด 20 คิวบิกฟุต</v>
          </cell>
          <cell r="J666" t="str">
            <v>ตู้แช่อาหาร ขนาด 20 คิวบิกฟุต</v>
          </cell>
          <cell r="K666">
            <v>0</v>
          </cell>
          <cell r="L666">
            <v>0</v>
          </cell>
          <cell r="M666">
            <v>35000</v>
          </cell>
          <cell r="N666">
            <v>35000</v>
          </cell>
        </row>
        <row r="667">
          <cell r="I667" t="str">
            <v>ตู้แช่อาหาร ขนาด 32 คิวบิกฟุต</v>
          </cell>
          <cell r="J667" t="str">
            <v>ตู้แช่อาหาร ขนาด 32 คิวบิกฟุต</v>
          </cell>
          <cell r="K667">
            <v>0</v>
          </cell>
          <cell r="L667">
            <v>0</v>
          </cell>
          <cell r="M667">
            <v>46500</v>
          </cell>
          <cell r="N667">
            <v>46500</v>
          </cell>
        </row>
        <row r="668">
          <cell r="I668" t="str">
            <v>ตู้แช่อาหาร ขนาด 45 คิวบิกฟุต</v>
          </cell>
          <cell r="J668" t="str">
            <v>ตู้แช่อาหาร ขนาด 45 คิวบิกฟุต</v>
          </cell>
          <cell r="K668">
            <v>0</v>
          </cell>
          <cell r="L668">
            <v>0</v>
          </cell>
          <cell r="M668">
            <v>56900</v>
          </cell>
          <cell r="N668">
            <v>56900</v>
          </cell>
        </row>
        <row r="669">
          <cell r="I669" t="str">
            <v>เครื่องทำน้ำเย็น แบบต่อท่อ ขนาด 1 ก๊อก</v>
          </cell>
          <cell r="J669" t="str">
            <v>เครื่องทำน้ำเย็น แบบต่อท่อ ขนาด 1 ก๊อก</v>
          </cell>
          <cell r="K669">
            <v>0</v>
          </cell>
          <cell r="L669">
            <v>0</v>
          </cell>
          <cell r="M669">
            <v>12800</v>
          </cell>
          <cell r="N669">
            <v>12800</v>
          </cell>
        </row>
        <row r="670">
          <cell r="I670" t="str">
            <v>เครื่องทำน้ำเย็น แบบต่อท่อ ขนาด 2 ก๊อก</v>
          </cell>
          <cell r="J670" t="str">
            <v>เครื่องทำน้ำเย็น แบบต่อท่อ ขนาด 2 ก๊อก</v>
          </cell>
          <cell r="K670">
            <v>0</v>
          </cell>
          <cell r="L670">
            <v>0</v>
          </cell>
          <cell r="M670">
            <v>14600</v>
          </cell>
          <cell r="N670">
            <v>14600</v>
          </cell>
        </row>
        <row r="671">
          <cell r="I671" t="str">
            <v>เครื่องทำน้ำร้อน-น้ำเย็น แบบต่อท่อ ขนาด 2 ก๊อก</v>
          </cell>
          <cell r="J671" t="str">
            <v>เครื่องทำน้ำร้อน-น้ำเย็น แบบต่อท่อ ขนาด 2 ก๊อก</v>
          </cell>
          <cell r="K671">
            <v>0</v>
          </cell>
          <cell r="L671">
            <v>0</v>
          </cell>
          <cell r="M671">
            <v>23000</v>
          </cell>
          <cell r="N671">
            <v>23000</v>
          </cell>
        </row>
        <row r="672">
          <cell r="I672" t="str">
            <v>เครื่องตัดหญ้า แบบข้อแข็ง</v>
          </cell>
          <cell r="J672" t="str">
            <v>เครื่องตัดหญ้า แบบข้อแข็ง</v>
          </cell>
          <cell r="K672">
            <v>0</v>
          </cell>
          <cell r="L672">
            <v>0</v>
          </cell>
          <cell r="M672">
            <v>9500</v>
          </cell>
          <cell r="N672">
            <v>9500</v>
          </cell>
        </row>
        <row r="673">
          <cell r="I673" t="str">
            <v>เครื่องตัดหญ้า แบบข้ออ่อน</v>
          </cell>
          <cell r="J673" t="str">
            <v>เครื่องตัดหญ้า แบบข้ออ่อน</v>
          </cell>
          <cell r="K673">
            <v>0</v>
          </cell>
          <cell r="L673">
            <v>0</v>
          </cell>
          <cell r="M673">
            <v>10600</v>
          </cell>
          <cell r="N673">
            <v>10600</v>
          </cell>
        </row>
        <row r="674">
          <cell r="I674" t="str">
            <v>เครื่องตัดหญ้า แบบเข็น</v>
          </cell>
          <cell r="J674" t="str">
            <v>เครื่องตัดหญ้า แบบเข็น</v>
          </cell>
          <cell r="K674">
            <v>0</v>
          </cell>
          <cell r="L674">
            <v>0</v>
          </cell>
          <cell r="M674">
            <v>13800</v>
          </cell>
          <cell r="N674">
            <v>13800</v>
          </cell>
        </row>
        <row r="675">
          <cell r="I675" t="str">
            <v>เครื่องตัดหญ้า แบบล้อจักรยาน</v>
          </cell>
          <cell r="J675" t="str">
            <v>เครื่องตัดหญ้า แบบล้อจักรยาน</v>
          </cell>
          <cell r="K675">
            <v>0</v>
          </cell>
          <cell r="L675">
            <v>0</v>
          </cell>
          <cell r="M675">
            <v>12000</v>
          </cell>
          <cell r="N675">
            <v>12000</v>
          </cell>
        </row>
        <row r="676">
          <cell r="I676" t="str">
            <v>เครื่องตัดหญ้า แบบนั่งขับ</v>
          </cell>
          <cell r="J676" t="str">
            <v>เครื่องตัดหญ้า แบบนั่งขับ</v>
          </cell>
          <cell r="K676">
            <v>0</v>
          </cell>
          <cell r="L676">
            <v>0</v>
          </cell>
          <cell r="M676">
            <v>170000</v>
          </cell>
          <cell r="N676">
            <v>170000</v>
          </cell>
        </row>
        <row r="677">
          <cell r="I677" t="str">
            <v>เครื่องตัดแต่งพุ่มไม้ ขนาด 22 นิ้ว</v>
          </cell>
          <cell r="J677" t="str">
            <v>เครื่องตัดแต่งพุ่มไม้ ขนาด 22 นิ้ว</v>
          </cell>
          <cell r="K677">
            <v>0</v>
          </cell>
          <cell r="L677">
            <v>0</v>
          </cell>
          <cell r="M677">
            <v>11000</v>
          </cell>
          <cell r="N677">
            <v>11000</v>
          </cell>
        </row>
        <row r="678">
          <cell r="I678" t="str">
            <v>เครื่องตัดแต่งพุ่มไม้ ขนาด 29.5 นิ้ว</v>
          </cell>
          <cell r="J678" t="str">
            <v>เครื่องตัดแต่งพุ่มไม้ ขนาด 29.5 นิ้ว</v>
          </cell>
          <cell r="K678">
            <v>0</v>
          </cell>
          <cell r="L678">
            <v>0</v>
          </cell>
          <cell r="M678">
            <v>17400</v>
          </cell>
          <cell r="N678">
            <v>17400</v>
          </cell>
        </row>
        <row r="679">
          <cell r="I679" t="str">
            <v>เตาแก๊ส</v>
          </cell>
          <cell r="J679" t="str">
            <v>เตาแก๊ส</v>
          </cell>
          <cell r="K679">
            <v>0</v>
          </cell>
          <cell r="L679">
            <v>0</v>
          </cell>
          <cell r="M679">
            <v>9900</v>
          </cell>
          <cell r="N679">
            <v>9900</v>
          </cell>
        </row>
        <row r="680">
          <cell r="I680" t="str">
            <v>เตาอบไมโครเวฟ</v>
          </cell>
          <cell r="J680" t="str">
            <v>เตาอบไมโครเวฟ</v>
          </cell>
          <cell r="K680">
            <v>0</v>
          </cell>
          <cell r="L680">
            <v>0</v>
          </cell>
          <cell r="M680">
            <v>8000</v>
          </cell>
          <cell r="N680">
            <v>8000</v>
          </cell>
        </row>
        <row r="681">
          <cell r="I681" t="str">
            <v>เครื่องดูดควัน</v>
          </cell>
          <cell r="J681" t="str">
            <v>เครื่องดูดควัน</v>
          </cell>
          <cell r="K681">
            <v>0</v>
          </cell>
          <cell r="L681">
            <v>0</v>
          </cell>
          <cell r="M681">
            <v>18600</v>
          </cell>
          <cell r="N681">
            <v>18600</v>
          </cell>
        </row>
        <row r="682">
          <cell r="I682" t="str">
            <v>เครื่องซักผ้า แบบธรรมดา ขนาด 15 กิโลกรัม</v>
          </cell>
          <cell r="J682" t="str">
            <v>เครื่องซักผ้า แบบธรรมดา ขนาด 15 กิโลกรัม</v>
          </cell>
          <cell r="K682">
            <v>0</v>
          </cell>
          <cell r="L682">
            <v>0</v>
          </cell>
          <cell r="M682">
            <v>18000</v>
          </cell>
          <cell r="N682">
            <v>18000</v>
          </cell>
        </row>
        <row r="683">
          <cell r="I683" t="str">
            <v>เครื่องซักผ้า แบบอุตสาหกรรม ขนาด 50 ปอนด์</v>
          </cell>
          <cell r="J683" t="str">
            <v>เครื่องซักผ้า แบบอุตสาหกรรม ขนาด 50 ปอนด์</v>
          </cell>
          <cell r="K683">
            <v>0</v>
          </cell>
          <cell r="L683">
            <v>0</v>
          </cell>
          <cell r="M683">
            <v>268000</v>
          </cell>
          <cell r="N683">
            <v>268000</v>
          </cell>
        </row>
        <row r="684">
          <cell r="I684" t="str">
            <v>เครื่องซักผ้า แบบอุตสาหกรรม ขนาด 125 ปอนด์</v>
          </cell>
          <cell r="J684" t="str">
            <v>เครื่องซักผ้า แบบอุตสาหกรรม ขนาด 125 ปอนด์</v>
          </cell>
          <cell r="K684">
            <v>0</v>
          </cell>
          <cell r="L684">
            <v>0</v>
          </cell>
          <cell r="M684">
            <v>805000</v>
          </cell>
          <cell r="N684">
            <v>805000</v>
          </cell>
        </row>
        <row r="685">
          <cell r="I685" t="str">
            <v>เครื่องซักผ้า แบบอุตสาหกรรม ขนาด 200 ปอนด์</v>
          </cell>
          <cell r="J685" t="str">
            <v>เครื่องซักผ้า แบบอุตสาหกรรม ขนาด 200 ปอนด์</v>
          </cell>
          <cell r="K685">
            <v>0</v>
          </cell>
          <cell r="L685">
            <v>0</v>
          </cell>
          <cell r="M685">
            <v>963000</v>
          </cell>
          <cell r="N685">
            <v>963000</v>
          </cell>
        </row>
        <row r="686">
          <cell r="I686" t="str">
            <v>เครื่องอบผ้า ขนาด 50 ปอนด์</v>
          </cell>
          <cell r="J686" t="str">
            <v>เครื่องอบผ้า ขนาด 50 ปอนด์</v>
          </cell>
          <cell r="K686">
            <v>0</v>
          </cell>
          <cell r="L686">
            <v>0</v>
          </cell>
          <cell r="M686">
            <v>215000</v>
          </cell>
          <cell r="N686">
            <v>215000</v>
          </cell>
        </row>
        <row r="687">
          <cell r="I687" t="str">
            <v>เครื่องอบผ้า ขนาด 100 ปอนด์</v>
          </cell>
          <cell r="J687" t="str">
            <v>เครื่องอบผ้า ขนาด 100 ปอนด์</v>
          </cell>
          <cell r="K687">
            <v>0</v>
          </cell>
          <cell r="L687">
            <v>0</v>
          </cell>
          <cell r="M687">
            <v>284000</v>
          </cell>
          <cell r="N687">
            <v>284000</v>
          </cell>
        </row>
        <row r="688">
          <cell r="I688" t="str">
            <v>เครื่องอบผ้า ขนาด 200 ปอนด์</v>
          </cell>
          <cell r="J688" t="str">
            <v>เครื่องอบผ้า ขนาด 200 ปอนด์</v>
          </cell>
          <cell r="K688">
            <v>0</v>
          </cell>
          <cell r="L688">
            <v>0</v>
          </cell>
          <cell r="M688">
            <v>430000</v>
          </cell>
          <cell r="N688">
            <v>430000</v>
          </cell>
        </row>
        <row r="689">
          <cell r="I689" t="str">
            <v>จอแสดงภาพขนาดไม่น้อยกว่า 19 นิ้ว</v>
          </cell>
          <cell r="J689" t="str">
            <v>จอแสดงภาพขนาดไม่น้อยกว่า 19 นิ้ว</v>
          </cell>
          <cell r="K689">
            <v>0</v>
          </cell>
          <cell r="L689">
            <v>0</v>
          </cell>
          <cell r="M689">
            <v>2800</v>
          </cell>
          <cell r="N689">
            <v>2800</v>
          </cell>
        </row>
        <row r="690">
          <cell r="I690" t="str">
            <v>จอแสดงภาพขนาดไม่น้อยกว่า 21.5 นิ้ว</v>
          </cell>
          <cell r="J690" t="str">
            <v>จอแสดงภาพขนาดไม่น้อยกว่า 21.5 นิ้ว</v>
          </cell>
          <cell r="K690">
            <v>0</v>
          </cell>
          <cell r="L690">
            <v>0</v>
          </cell>
          <cell r="M690">
            <v>3700</v>
          </cell>
          <cell r="N690">
            <v>3700</v>
          </cell>
        </row>
        <row r="691">
          <cell r="I69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J69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K691" t="str">
            <v>Real -time PCR System (operation software and automated extraction)</v>
          </cell>
          <cell r="L691">
            <v>0</v>
          </cell>
          <cell r="M691">
            <v>3700000</v>
          </cell>
          <cell r="N691">
            <v>3700000</v>
          </cell>
        </row>
        <row r="692">
          <cell r="I692" t="str">
            <v>ตู้บ่มเชื้อควบคุมอุณหภูมิ ไม่น้อยกว่า 100 ลิตร</v>
          </cell>
          <cell r="J692" t="str">
            <v>ตู้บ่มเชื้อควบคุมอุณหภูมิ ไม่น้อยกว่า 100 ลิตร</v>
          </cell>
          <cell r="K692" t="str">
            <v>Incubator</v>
          </cell>
          <cell r="L692">
            <v>0</v>
          </cell>
          <cell r="M692">
            <v>124000</v>
          </cell>
          <cell r="N692">
            <v>124000</v>
          </cell>
        </row>
        <row r="693">
          <cell r="I693" t="str">
            <v>ตู้บ่มเชื้อควบคุมอุณหภูมิ ไม่น้อยกว่า 200 ลิตร</v>
          </cell>
          <cell r="J693" t="str">
            <v>ตู้บ่มเชื้อควบคุมอุณหภูมิ ไม่น้อยกว่า 200 ลิตร</v>
          </cell>
          <cell r="K693" t="str">
            <v>Incubator</v>
          </cell>
          <cell r="L693">
            <v>0</v>
          </cell>
          <cell r="M693">
            <v>250000</v>
          </cell>
          <cell r="N693">
            <v>250000</v>
          </cell>
        </row>
        <row r="694">
          <cell r="I694" t="str">
            <v>ชุดเครื่องมือผ่าตัดใหญ่ แบบที่ 1 major set no.1</v>
          </cell>
          <cell r="J694" t="str">
            <v>ชุดเครื่องมือผ่าตัดใหญ่ แบบที่ 1 major set no.1</v>
          </cell>
          <cell r="K694">
            <v>0</v>
          </cell>
          <cell r="L694">
            <v>0</v>
          </cell>
          <cell r="M694">
            <v>500000</v>
          </cell>
          <cell r="N694">
            <v>500000</v>
          </cell>
        </row>
        <row r="695">
          <cell r="I695" t="str">
            <v>ชุดเครื่องมือผ่าตัดใหญ่ แบบที่ 2 major set no.2</v>
          </cell>
          <cell r="J695" t="str">
            <v>ชุดเครื่องมือผ่าตัดใหญ่ แบบที่ 2 major set no.2</v>
          </cell>
          <cell r="K695">
            <v>0</v>
          </cell>
          <cell r="L695">
            <v>0</v>
          </cell>
          <cell r="M695">
            <v>500000</v>
          </cell>
          <cell r="N695">
            <v>500000</v>
          </cell>
        </row>
        <row r="696">
          <cell r="I696">
            <v>0</v>
          </cell>
          <cell r="J696" t="str">
            <v>ชุดเครื่องมือผ่าตัดใหญ่</v>
          </cell>
          <cell r="K696">
            <v>0</v>
          </cell>
          <cell r="L696">
            <v>0</v>
          </cell>
          <cell r="M696">
            <v>500000</v>
          </cell>
          <cell r="N696">
            <v>500000</v>
          </cell>
        </row>
        <row r="697">
          <cell r="I697" t="str">
            <v>ชุดเครื่องมือผ่าตัดขนาดกลาง (MINOR SET)</v>
          </cell>
          <cell r="J697" t="str">
            <v>ชุดเครื่องมือผ่าตัดขนาดกลาง (MINOR SET)</v>
          </cell>
          <cell r="K697">
            <v>0</v>
          </cell>
          <cell r="L697">
            <v>0</v>
          </cell>
          <cell r="M697">
            <v>420000</v>
          </cell>
          <cell r="N697">
            <v>420000</v>
          </cell>
        </row>
        <row r="698">
          <cell r="I698" t="str">
            <v>ชุดเครื่องมือผ่าตัดขนาดเล็ก (EXCISSION SET)</v>
          </cell>
          <cell r="J698" t="str">
            <v>ชุดเครื่องมือผ่าตัดขนาดเล็ก (EXCISSION SET)</v>
          </cell>
          <cell r="K698">
            <v>0</v>
          </cell>
          <cell r="L698">
            <v>0</v>
          </cell>
          <cell r="M698">
            <v>180000</v>
          </cell>
          <cell r="N698">
            <v>180000</v>
          </cell>
        </row>
        <row r="699">
          <cell r="I699">
            <v>0</v>
          </cell>
          <cell r="J699" t="str">
            <v>ชุดเครื่องมือผ่าตัดขนาดเล็ก</v>
          </cell>
          <cell r="K699" t="str">
            <v>minor set</v>
          </cell>
          <cell r="L699">
            <v>0</v>
          </cell>
          <cell r="M699">
            <v>0</v>
          </cell>
          <cell r="N699">
            <v>300000</v>
          </cell>
        </row>
        <row r="700">
          <cell r="I700" t="str">
            <v>ชุดเครื่องมือผ่าตัด Set Vascular 1 set</v>
          </cell>
          <cell r="J700" t="str">
            <v>ชุดเครื่องมือผ่าตัด Set Vascular 1 set</v>
          </cell>
          <cell r="K700">
            <v>0</v>
          </cell>
          <cell r="L700">
            <v>0</v>
          </cell>
          <cell r="M700">
            <v>400000</v>
          </cell>
          <cell r="N700">
            <v>400000</v>
          </cell>
        </row>
        <row r="701">
          <cell r="I701" t="str">
            <v>ชุดเครื่องมือผ่าตัด Set AVF 1 set</v>
          </cell>
          <cell r="J701" t="str">
            <v>ชุดเครื่องมือผ่าตัด Set AVF 1 set</v>
          </cell>
          <cell r="K701">
            <v>0</v>
          </cell>
          <cell r="L701">
            <v>0</v>
          </cell>
          <cell r="M701">
            <v>300000</v>
          </cell>
          <cell r="N701">
            <v>300000</v>
          </cell>
        </row>
        <row r="702">
          <cell r="I702" t="str">
            <v>ชุดเครื่องมือผ่าตัด Set Microvascular 1 set</v>
          </cell>
          <cell r="J702" t="str">
            <v>ชุดเครื่องมือผ่าตัด Set Microvascular 1 set</v>
          </cell>
          <cell r="K702">
            <v>0</v>
          </cell>
          <cell r="L702">
            <v>0</v>
          </cell>
          <cell r="M702">
            <v>150000</v>
          </cell>
          <cell r="N702">
            <v>150000</v>
          </cell>
        </row>
        <row r="703">
          <cell r="I703" t="str">
            <v>ชุดเครื่องมือผ่าตัด Set Tunneler 1 set</v>
          </cell>
          <cell r="J703" t="str">
            <v>ชุดเครื่องมือผ่าตัด Set Tunneler 1 set</v>
          </cell>
          <cell r="K703">
            <v>0</v>
          </cell>
          <cell r="L703">
            <v>0</v>
          </cell>
          <cell r="M703">
            <v>300000</v>
          </cell>
          <cell r="N703">
            <v>300000</v>
          </cell>
        </row>
        <row r="704">
          <cell r="I704">
            <v>0</v>
          </cell>
          <cell r="J704" t="str">
            <v>เครื่องตรวจชุดตรวจตา หู ช่องปาก ผิวหนัง ชนิดมือถือด้วยระบบดิจิตอล</v>
          </cell>
          <cell r="K704" t="str">
            <v>Digital Hand-held diagnostic set</v>
          </cell>
          <cell r="L704">
            <v>0</v>
          </cell>
          <cell r="M704">
            <v>0</v>
          </cell>
          <cell r="N704">
            <v>850000</v>
          </cell>
        </row>
        <row r="705">
          <cell r="I705"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J705"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K705">
            <v>0</v>
          </cell>
          <cell r="L705">
            <v>0</v>
          </cell>
          <cell r="M705">
            <v>3800</v>
          </cell>
          <cell r="N705">
            <v>3800</v>
          </cell>
        </row>
        <row r="706">
          <cell r="I706" t="str">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v>
          </cell>
          <cell r="J706" t="str">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v>
          </cell>
          <cell r="K706">
            <v>0</v>
          </cell>
          <cell r="L706">
            <v>0</v>
          </cell>
          <cell r="M706">
            <v>28000</v>
          </cell>
          <cell r="N706">
            <v>28000</v>
          </cell>
        </row>
        <row r="707">
          <cell r="I707" t="str">
            <v>ชุดโปรแกรมจัดการสำนักงาน ที่มีลิขสิทธิ์ถูกต้องตามกฎหมาย</v>
          </cell>
          <cell r="J707" t="str">
            <v>ชุดโปรแกรมจัดการสำนักงาน ที่มีลิขสิทธิ์ถูกต้องตามกฎหมาย</v>
          </cell>
          <cell r="K707">
            <v>0</v>
          </cell>
          <cell r="L707">
            <v>0</v>
          </cell>
          <cell r="M707">
            <v>12000</v>
          </cell>
          <cell r="N707">
            <v>12000</v>
          </cell>
        </row>
        <row r="708">
          <cell r="I708" t="str">
            <v>ชุดโปรแกรมป้องกันไวรัส</v>
          </cell>
          <cell r="J708" t="str">
            <v>ชุดโปรแกรมป้องกันไวรัส</v>
          </cell>
          <cell r="K708">
            <v>0</v>
          </cell>
          <cell r="L708">
            <v>0</v>
          </cell>
          <cell r="M708">
            <v>700</v>
          </cell>
          <cell r="N708">
            <v>700</v>
          </cell>
        </row>
        <row r="709">
          <cell r="I709" t="str">
            <v>เครื่องฟอกอากาศแบบไฟฟ้า (Electronic Air Cleaner) รุ่น PT-200 ชนิดตั้งโต๊ะ</v>
          </cell>
          <cell r="J709" t="str">
            <v>เครื่องฟอกอากาศแบบไฟฟ้า PT-200 ชนิดตั้งโต๊ะ</v>
          </cell>
          <cell r="K709">
            <v>0</v>
          </cell>
          <cell r="L709">
            <v>0</v>
          </cell>
          <cell r="M709">
            <v>33000</v>
          </cell>
          <cell r="N709">
            <v>33000</v>
          </cell>
        </row>
        <row r="710">
          <cell r="I710" t="str">
            <v>เครื่องฟอกอากาศแบบไฟฟ้า (Electronic Air Cleaner) รุ่น PT-400 ชนิดตั้งโต๊ะ</v>
          </cell>
          <cell r="J710" t="str">
            <v>เครื่องฟอกอากาศแบบไฟฟ้า PT-400 ชนิดตั้งโต๊ะ</v>
          </cell>
          <cell r="K710">
            <v>0</v>
          </cell>
          <cell r="L710">
            <v>0</v>
          </cell>
          <cell r="M710">
            <v>38000</v>
          </cell>
          <cell r="N710">
            <v>38000</v>
          </cell>
        </row>
        <row r="711">
          <cell r="I711" t="str">
            <v>เครื่องฟอกอากาศแบบไฟฟ้า (Electronic Air Cleaner) รุ่น PT-600 ชนิดเคลื่อนย้ายได้</v>
          </cell>
          <cell r="J711" t="str">
            <v>เครื่องฟอกอากาศแบบไฟฟ้า PT-600 ชนิดเคลื่อนย้ายได้</v>
          </cell>
          <cell r="K711">
            <v>0</v>
          </cell>
          <cell r="L711">
            <v>0</v>
          </cell>
          <cell r="M711">
            <v>45000</v>
          </cell>
          <cell r="N711">
            <v>45000</v>
          </cell>
        </row>
        <row r="712">
          <cell r="I712" t="str">
            <v>เครื่องฟอกอากาศแบบไฟฟ้า (Electronic Air Cleaner) รุ่น PT-900 ชนิดเคลื่อนย้ายได้</v>
          </cell>
          <cell r="J712" t="str">
            <v>เครื่องฟอกอากาศแบบไฟฟ้า PT-900 ชนิดเคลื่อนย้ายได้</v>
          </cell>
          <cell r="K712">
            <v>0</v>
          </cell>
          <cell r="L712">
            <v>0</v>
          </cell>
          <cell r="M712">
            <v>55000</v>
          </cell>
          <cell r="N712">
            <v>55000</v>
          </cell>
        </row>
        <row r="713">
          <cell r="I713" t="str">
            <v>เครื่องฟอกอากาศแบบไฟฟ้า (Electronic Air Cleaner) รุ่น CASSETTE 1,600 ชนิดฝังใต้เพดาน</v>
          </cell>
          <cell r="J713" t="str">
            <v>เครื่องฟอกอากาศแบบไฟฟ้า CASSETTE 1,600 ชนิดฝังใต้เพดาน</v>
          </cell>
          <cell r="K713">
            <v>0</v>
          </cell>
          <cell r="L713">
            <v>0</v>
          </cell>
          <cell r="M713">
            <v>68000</v>
          </cell>
          <cell r="N713">
            <v>68000</v>
          </cell>
        </row>
        <row r="714">
          <cell r="I714" t="str">
            <v>เครื่องปรับอากาศที่มีระบบกำจัดไรฝุ่น (House Dust Mite Killer Air Conditioner) รุ่น Hygienic Inverter 12,000 BTU รุ่นชุดคอนเดนซิง SJ-W12F-A-DTGP1</v>
          </cell>
          <cell r="J714" t="str">
            <v>เครื่องปรับอากาศที่มีระบบกำจัดไรฝุ่น ขนาดไม่น้อยกว่า 12,000 บีทียู พร้อมชุดคอนเดนซิง</v>
          </cell>
          <cell r="K714">
            <v>0</v>
          </cell>
          <cell r="L714">
            <v>0</v>
          </cell>
          <cell r="M714">
            <v>26000</v>
          </cell>
          <cell r="N714">
            <v>26000</v>
          </cell>
        </row>
        <row r="715">
          <cell r="I715" t="str">
            <v>เครื่องปรับอากาศที่มีระบบกำจัดไรฝุ่น (House Dust Mite Killer Air Conditioner) รุ่น Hygienic Inverter 12,000 BTU รุ่นชุดแฟนคอยล์ SJ-C12F-A-DTGP1</v>
          </cell>
          <cell r="J715" t="str">
            <v>เครื่องปรับอากาศที่มีระบบกำจัดไรฝุ่น Hygienic Inverter 12,000 BTU ชุดแฟนคอยล์</v>
          </cell>
          <cell r="K715">
            <v>0</v>
          </cell>
          <cell r="L715">
            <v>0</v>
          </cell>
          <cell r="M715">
            <v>26000</v>
          </cell>
          <cell r="N715">
            <v>26000</v>
          </cell>
        </row>
        <row r="716">
          <cell r="I71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J716" t="str">
            <v>เครื่องปรับอากาศติดผนัง แบบแยกส่วน ชนิดอินเวอร์เตอร์ ขนาดไม่น้อยกว่า 12,000 บีทียู</v>
          </cell>
          <cell r="K716">
            <v>0</v>
          </cell>
          <cell r="L716">
            <v>0</v>
          </cell>
          <cell r="M716">
            <v>19900</v>
          </cell>
          <cell r="N716">
            <v>19900</v>
          </cell>
        </row>
        <row r="717">
          <cell r="I71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J717" t="str">
            <v>เครื่องปรับอากาศติดผนัง แบบแยกส่วน ชนิดอินเวอร์เตอร์ ขนาดไม่น้อยกว่า 18,000 บีทียู</v>
          </cell>
          <cell r="K717">
            <v>0</v>
          </cell>
          <cell r="L717">
            <v>0</v>
          </cell>
          <cell r="M717">
            <v>27900</v>
          </cell>
          <cell r="N717">
            <v>27900</v>
          </cell>
        </row>
        <row r="718">
          <cell r="I71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J718" t="str">
            <v>เครื่องปรับอากาศติดผนัง แบบแยกส่วน ชนิดอินเวอร์เตอร์ ขนาดไม่น้อยกว่า 25,000 บีทียู</v>
          </cell>
          <cell r="K718">
            <v>0</v>
          </cell>
          <cell r="L718">
            <v>0</v>
          </cell>
          <cell r="M718">
            <v>37900</v>
          </cell>
          <cell r="N718">
            <v>37900</v>
          </cell>
        </row>
        <row r="719">
          <cell r="I71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J719" t="str">
            <v>เครื่องปรับอากาศติดผนัง แบบแยกส่วน ชนิดอินเวอร์เตอร์ ขนาดไม่น้อยกว่า 30,000 บีทียู</v>
          </cell>
          <cell r="K719">
            <v>0</v>
          </cell>
          <cell r="L719">
            <v>0</v>
          </cell>
          <cell r="M719">
            <v>50200</v>
          </cell>
          <cell r="N719">
            <v>50200</v>
          </cell>
        </row>
        <row r="720">
          <cell r="I72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J720" t="str">
            <v>เครื่องปรับอากาศติดผนัง แบบแยกส่วน ชนิดอินเวอร์เตอร์ ขนาดไม่น้อยกว่า 36,000 บีทียู</v>
          </cell>
          <cell r="K720">
            <v>0</v>
          </cell>
          <cell r="L720">
            <v>0</v>
          </cell>
          <cell r="M720">
            <v>61600</v>
          </cell>
          <cell r="N720">
            <v>61600</v>
          </cell>
        </row>
        <row r="721">
          <cell r="I72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J721" t="str">
            <v>เครื่องปรับอากาศแขวนเพดาน แบบแยกส่วน ชนิดอินเวอร์เตอร์ ขนาดไม่น้อยกว่า 13,000 บีทียู</v>
          </cell>
          <cell r="K721">
            <v>0</v>
          </cell>
          <cell r="L721">
            <v>0</v>
          </cell>
          <cell r="M721">
            <v>22700</v>
          </cell>
          <cell r="N721">
            <v>22700</v>
          </cell>
        </row>
        <row r="722">
          <cell r="I72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J722" t="str">
            <v>เครื่องปรับอากาศแขวนเพดาน แบบแยกส่วน ชนิดอินเวอร์เตอร์ ขนาดไม่น้อยกว่า 18,000 บีทียู</v>
          </cell>
          <cell r="K722">
            <v>0</v>
          </cell>
          <cell r="L722">
            <v>0</v>
          </cell>
          <cell r="M722">
            <v>31200</v>
          </cell>
          <cell r="N722">
            <v>31200</v>
          </cell>
        </row>
        <row r="723">
          <cell r="I72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J723" t="str">
            <v>เครื่องปรับอากาศแขวนเพดาน แบบแยกส่วน ชนิดอินเวอร์เตอร์ ขนาดไม่น้อยกว่า 25,000 บีทียู</v>
          </cell>
          <cell r="K723">
            <v>0</v>
          </cell>
          <cell r="L723">
            <v>0</v>
          </cell>
          <cell r="M723">
            <v>42600</v>
          </cell>
          <cell r="N723">
            <v>42600</v>
          </cell>
        </row>
        <row r="724">
          <cell r="I72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J724" t="str">
            <v>เครื่องปรับอากาศแขวนเพดาน แบบแยกส่วน ชนิดอินเวอร์เตอร์ ขนาดไม่น้อยกว่า 30,000 บีทียู</v>
          </cell>
          <cell r="K724">
            <v>0</v>
          </cell>
          <cell r="L724">
            <v>0</v>
          </cell>
          <cell r="M724">
            <v>51200</v>
          </cell>
          <cell r="N724">
            <v>51200</v>
          </cell>
        </row>
        <row r="725">
          <cell r="I72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J725" t="str">
            <v>เครื่องปรับอากาศแขวนเพดาน แบบแยกส่วน ชนิดอินเวอร์เตอร์ ขนาดไม่น้อยกว่า 36,000 บีทียู</v>
          </cell>
          <cell r="K725">
            <v>0</v>
          </cell>
          <cell r="L725">
            <v>0</v>
          </cell>
          <cell r="M725">
            <v>60700</v>
          </cell>
          <cell r="N725">
            <v>60700</v>
          </cell>
        </row>
        <row r="726">
          <cell r="I726" t="str">
            <v>เครื่องปรับอากาศ ที่มีระบบควบคุมผ่านอินเทอร์เน็ต รุ่น High SEER inverter/GPS4.0 ชนิดติดผนัง ขนาด 9,000 บีทียู</v>
          </cell>
          <cell r="J726" t="str">
            <v>เครื่องปรับอากาศ ที่มีระบบควบคุมผ่านอินเทอร์เน็ต ชนิดติดผนัง ขนาดไม่น้อยกว่า 9,000 บีทียู</v>
          </cell>
          <cell r="K726">
            <v>0</v>
          </cell>
          <cell r="L726">
            <v>0</v>
          </cell>
          <cell r="M726">
            <v>21600</v>
          </cell>
          <cell r="N726">
            <v>21600</v>
          </cell>
        </row>
        <row r="727">
          <cell r="I727" t="str">
            <v>เครื่องปรับอากาศ ที่มีระบบควบคุมผ่านอินเทอร์เน็ต รุ่น High SEER inverter/GPS4.0 ชนิดติดผนัง ขนาด 12,000 บีทียู</v>
          </cell>
          <cell r="J727" t="str">
            <v>เครื่องปรับอากาศ ที่มีระบบควบคุมผ่านอินเทอร์เน็ต ชนิดติดผนัง ขนาดไม่น้อยกว่า 12,000 บีทียู</v>
          </cell>
          <cell r="K727">
            <v>0</v>
          </cell>
          <cell r="L727">
            <v>0</v>
          </cell>
          <cell r="M727">
            <v>23600</v>
          </cell>
          <cell r="N727">
            <v>23600</v>
          </cell>
        </row>
        <row r="728">
          <cell r="I728" t="str">
            <v>เครื่องปรับอากาศ ที่มีระบบควบคุมผ่านอินเทอร์เน็ต รุ่น High SEER inverter/GPS4.0 ชนิดติดผนัง ขนาด 18,000 บีทียู</v>
          </cell>
          <cell r="J728" t="str">
            <v>เครื่องปรับอากาศ ที่มีระบบควบคุมผ่านอินเทอร์เน็ต ชนิดติดผนัง ขนาดไม่น้อยกว่า 18,000 บีทียู</v>
          </cell>
          <cell r="K728">
            <v>0</v>
          </cell>
          <cell r="L728">
            <v>0</v>
          </cell>
          <cell r="M728">
            <v>31300</v>
          </cell>
          <cell r="N728">
            <v>31300</v>
          </cell>
        </row>
        <row r="729">
          <cell r="I729" t="str">
            <v>เครื่องปรับอากาศ ที่มีระบบควบคุมผ่านอินเทอร์เน็ต รุ่น High SEER inverter/GPS4.0 ชนิดติดผนัง ขนาด 25,000 บีทียู</v>
          </cell>
          <cell r="J729" t="str">
            <v>เครื่องปรับอากาศ ที่มีระบบควบคุมผ่านอินเทอร์เน็ต ชนิดติดผนัง ขนาดไม่น้อยกว่า 25,000 บีทียู</v>
          </cell>
          <cell r="K729">
            <v>0</v>
          </cell>
          <cell r="L729">
            <v>0</v>
          </cell>
          <cell r="M729">
            <v>41000</v>
          </cell>
          <cell r="N729">
            <v>41000</v>
          </cell>
        </row>
        <row r="730">
          <cell r="I730" t="str">
            <v>เครื่องปรับอากาศ ที่มีระบบควบคุมผ่านอินเทอร์เน็ต รุ่น High SEER inverter/GPS4.0 ชนิดติดผนัง ขนาด 30,000 บีทียู</v>
          </cell>
          <cell r="J730" t="str">
            <v>เครื่องปรับอากาศ ที่มีระบบควบคุมผ่านอินเทอร์เน็ต ชนิดติดผนัง ขนาดไม่น้อยกว่า 30,000 บีทียู</v>
          </cell>
          <cell r="K730">
            <v>0</v>
          </cell>
          <cell r="L730">
            <v>0</v>
          </cell>
          <cell r="M730">
            <v>53500</v>
          </cell>
          <cell r="N730">
            <v>53500</v>
          </cell>
        </row>
        <row r="731">
          <cell r="I731" t="str">
            <v>เครื่องปรับอากาศ ที่มีระบบควบคุมผ่านอินเทอร์เน็ต รุ่น High SEER inverter/GPS4.0 ชนิดติดผนัง ขนาด 36,000 บีทียู</v>
          </cell>
          <cell r="J731" t="str">
            <v>เครื่องปรับอากาศ ที่มีระบบควบคุมผ่านอินเทอร์เน็ต ชนิดติดผนัง ขนาดไม่น้อยกว่า 36,000 บีทียู</v>
          </cell>
          <cell r="K731">
            <v>0</v>
          </cell>
          <cell r="L731">
            <v>0</v>
          </cell>
          <cell r="M731">
            <v>64600</v>
          </cell>
          <cell r="N731">
            <v>64600</v>
          </cell>
        </row>
        <row r="732">
          <cell r="I732" t="str">
            <v>เครื่องปรับอากาศ ที่มีระบบควบคุมผ่านอินเทอร์เน็ต รุ่น High SEER inverter/GPS4.0 ชนิดแขวน ขนาด 13,000 บีทียู</v>
          </cell>
          <cell r="J732" t="str">
            <v>เครื่องปรับอากาศ ที่มีระบบควบคุมผ่านอินเทอร์เน็ต ชนิดแขวน ขนาดไม่น้อยกว่า 13,000 บีทียู</v>
          </cell>
          <cell r="K732">
            <v>0</v>
          </cell>
          <cell r="L732">
            <v>0</v>
          </cell>
          <cell r="M732">
            <v>27400</v>
          </cell>
          <cell r="N732">
            <v>27400</v>
          </cell>
        </row>
        <row r="733">
          <cell r="I733" t="str">
            <v>เครื่องปรับอากาศ ที่มีระบบควบคุมผ่านอินเทอร์เน็ต รุ่น High SEER inverter/GPS4.0 ชนิดแขวน ขนาด 18,000 บีทียู</v>
          </cell>
          <cell r="J733" t="str">
            <v>เครื่องปรับอากาศ ที่มีระบบควบคุมผ่านอินเทอร์เน็ต ชนิดแขวน ขนาดไม่น้อยกว่า 18,000 บีทียู</v>
          </cell>
          <cell r="K733">
            <v>0</v>
          </cell>
          <cell r="L733">
            <v>0</v>
          </cell>
          <cell r="M733">
            <v>35600</v>
          </cell>
          <cell r="N733">
            <v>35600</v>
          </cell>
        </row>
        <row r="734">
          <cell r="I734" t="str">
            <v>เครื่องปรับอากาศ ที่มีระบบควบคุมผ่านอินเทอร์เน็ต รุ่น High SEER inverter/GPS4.0 ชนิดแขวน ขนาด 25,000 บีทียู</v>
          </cell>
          <cell r="J734" t="str">
            <v>เครื่องปรับอากาศ ที่มีระบบควบคุมผ่านอินเทอร์เน็ต ชนิดแขวน ขนาดไม่น้อยกว่า 25,000 บีทียู</v>
          </cell>
          <cell r="K734">
            <v>0</v>
          </cell>
          <cell r="L734">
            <v>0</v>
          </cell>
          <cell r="M734">
            <v>46700</v>
          </cell>
          <cell r="N734">
            <v>46700</v>
          </cell>
        </row>
        <row r="735">
          <cell r="I735" t="str">
            <v>เครื่องปรับอากาศ ที่มีระบบควบคุมผ่านอินเทอร์เน็ต รุ่น High SEER inverter/GPS4.0 ชนิดแขวน ขนาด 30,000 บีทียู</v>
          </cell>
          <cell r="J735" t="str">
            <v>เครื่องปรับอากาศ ที่มีระบบควบคุมผ่านอินเทอร์เน็ต ชนิดแขวน ขนาดไม่น้อยกว่า 30,000 บีทียู</v>
          </cell>
          <cell r="K735">
            <v>0</v>
          </cell>
          <cell r="L735">
            <v>0</v>
          </cell>
          <cell r="M735">
            <v>55000</v>
          </cell>
          <cell r="N735">
            <v>55000</v>
          </cell>
        </row>
        <row r="736">
          <cell r="I736" t="str">
            <v>เครื่องปรับอากาศ ที่มีระบบควบคุมผ่านอินเทอร์เน็ต รุ่น High SEER inverter/GPS4.0 ชนิดแขวน ขนาด 36,000 บีทียู</v>
          </cell>
          <cell r="J736" t="str">
            <v>เครื่องปรับอากาศ ที่มีระบบควบคุมผ่านอินเทอร์เน็ต ชนิดแขวน ขนาดไม่น้อยกว่า 36,000 บีทียู</v>
          </cell>
          <cell r="K736">
            <v>0</v>
          </cell>
          <cell r="L736">
            <v>0</v>
          </cell>
          <cell r="M736">
            <v>64300</v>
          </cell>
          <cell r="N736">
            <v>64300</v>
          </cell>
        </row>
        <row r="737">
          <cell r="I73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J737" t="str">
            <v>เครื่องปรับอากาศติดผนัง แบบแยกส่วน ชนิดอินเวอร์เตอร์ที่มีเทคโนโลยีตัวกรองฝุ่นละเอียด ขนาดไม่น้อยกว่า 9,000 บีทียู</v>
          </cell>
          <cell r="K737">
            <v>0</v>
          </cell>
          <cell r="L737">
            <v>0</v>
          </cell>
          <cell r="M737">
            <v>24800</v>
          </cell>
          <cell r="N737">
            <v>24800</v>
          </cell>
        </row>
        <row r="738">
          <cell r="I73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J738" t="str">
            <v>เครื่องปรับอากาศติดผนัง แบบแยกส่วน ชนิดอินเวอร์เตอร์ที่มีเทคโนโลยีตัวกรองฝุ่นละเอียด ขนาดไม่น้อยกว่า 12,000 บีทียู</v>
          </cell>
          <cell r="K738">
            <v>0</v>
          </cell>
          <cell r="L738">
            <v>0</v>
          </cell>
          <cell r="M738">
            <v>26500</v>
          </cell>
          <cell r="N738">
            <v>26500</v>
          </cell>
        </row>
        <row r="739">
          <cell r="I73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J739" t="str">
            <v>เครื่องปรับอากาศติดผนัง แบบแยกส่วน ชนิดอินเวอร์เตอร์ที่มีเทคโนโลยีตัวกรองฝุ่นละเอียด ขนาดไม่น้อยกว่า 18,000 บีทียู</v>
          </cell>
          <cell r="K739">
            <v>0</v>
          </cell>
          <cell r="L739">
            <v>0</v>
          </cell>
          <cell r="M739">
            <v>33900</v>
          </cell>
          <cell r="N739">
            <v>33900</v>
          </cell>
        </row>
        <row r="740">
          <cell r="I74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J740" t="str">
            <v>เครื่องปรับอากาศติดผนัง แบบแยกส่วน ชนิดอินเวอร์เตอร์ที่มีเทคโนโลยีตัวกรองฝุ่นละเอียด ขนาดไม่น้อยกว่า 25,000 บีทียู</v>
          </cell>
          <cell r="K740">
            <v>0</v>
          </cell>
          <cell r="L740">
            <v>0</v>
          </cell>
          <cell r="M740">
            <v>42900</v>
          </cell>
          <cell r="N740">
            <v>42900</v>
          </cell>
        </row>
        <row r="741">
          <cell r="I741"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J741" t="str">
            <v>เครื่องปรับอากาศติดผนัง แบบแยกส่วน ชนิดอินเวอร์เตอร์ที่มีเทคโนโลยีตัวกรองฝุ่นละเอียด ขนาดไม่น้อยกว่า 30,000 บีทียู</v>
          </cell>
          <cell r="K741">
            <v>0</v>
          </cell>
          <cell r="L741">
            <v>0</v>
          </cell>
          <cell r="M741">
            <v>56000</v>
          </cell>
          <cell r="N741">
            <v>56000</v>
          </cell>
        </row>
        <row r="742">
          <cell r="I742"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J742" t="str">
            <v>เครื่องปรับอากาศติดผนัง แบบแยกส่วน ชนิดอินเวอร์เตอร์ที่มีเทคโนโลยีตัวกรองฝุ่นละเอียด ขนาดไม่น้อยกว่า 36,000 บีทียู</v>
          </cell>
          <cell r="K742">
            <v>0</v>
          </cell>
          <cell r="L742">
            <v>0</v>
          </cell>
          <cell r="M742">
            <v>67000</v>
          </cell>
          <cell r="N742">
            <v>67000</v>
          </cell>
        </row>
        <row r="743">
          <cell r="I743"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J743" t="str">
            <v>เครื่องปรับอากาศแขวนเพดาน แบบแยกส่วน ชนิดอินเวอร์เตอร์ที่มีเทคโนโลยีตัวกรองฝุ่นละเอียด ขนาดไม่น้อยกว่า 13,000 บีทียู</v>
          </cell>
          <cell r="K743">
            <v>0</v>
          </cell>
          <cell r="L743">
            <v>0</v>
          </cell>
          <cell r="M743">
            <v>30000</v>
          </cell>
          <cell r="N743">
            <v>30000</v>
          </cell>
        </row>
        <row r="744">
          <cell r="I744"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J744" t="str">
            <v>เครื่องปรับอากาศแขวนเพดาน แบบแยกส่วน ชนิดอินเวอร์เตอร์ที่มีเทคโนโลยีตัวกรองฝุ่นละเอียด ขนาดไม่น้อยกว่า 18,000 บีทียู</v>
          </cell>
          <cell r="K744">
            <v>0</v>
          </cell>
          <cell r="L744">
            <v>0</v>
          </cell>
          <cell r="M744">
            <v>38000</v>
          </cell>
          <cell r="N744">
            <v>38000</v>
          </cell>
        </row>
        <row r="745">
          <cell r="I74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J745" t="str">
            <v>เครื่องปรับอากาศแขวนเพดาน แบบแยกส่วน ชนิดอินเวอร์เตอร์ที่มีเทคโนโลยีตัวกรองฝุ่นละเอียด ขนาดไม่น้อยกว่า 25,000 บีทียู</v>
          </cell>
          <cell r="K745">
            <v>0</v>
          </cell>
          <cell r="L745">
            <v>0</v>
          </cell>
          <cell r="M745">
            <v>49000</v>
          </cell>
          <cell r="N745">
            <v>49000</v>
          </cell>
        </row>
        <row r="746">
          <cell r="I74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J746" t="str">
            <v>เครื่องปรับอากาศแขวนเพดาน แบบแยกส่วน ชนิดอินเวอร์เตอร์ที่มีเทคโนโลยีตัวกรองฝุ่นละเอียด ขนาดไม่น้อยกว่า 30,000 บีทียู</v>
          </cell>
          <cell r="K746">
            <v>0</v>
          </cell>
          <cell r="L746">
            <v>0</v>
          </cell>
          <cell r="M746">
            <v>58000</v>
          </cell>
          <cell r="N746">
            <v>58000</v>
          </cell>
        </row>
        <row r="747">
          <cell r="I74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J747" t="str">
            <v>เครื่องปรับอากาศแขวนเพดาน แบบแยกส่วน ชนิดอินเวอร์เตอร์ที่มีเทคโนโลยีตัวกรองฝุ่นละเอียด ขนาดไม่น้อยกว่า 36,000 บีทียู</v>
          </cell>
          <cell r="K747">
            <v>0</v>
          </cell>
          <cell r="L747">
            <v>0</v>
          </cell>
          <cell r="M747">
            <v>67000</v>
          </cell>
          <cell r="N747">
            <v>67000</v>
          </cell>
        </row>
        <row r="748">
          <cell r="I748" t="str">
            <v>เครื่องฟอกอากาศสำหรับห้อง ที่มีเทคโนโลยีตัวกรองฝุ่นละเอียด (Ultrafine air purifier) รุ่น AP-P35 / ULTRAFINE TECHNOLOGY</v>
          </cell>
          <cell r="J748" t="str">
            <v>เครื่องฟอกอากาศ ที่มีเทคโนโลยีตัวกรองฝุ่นละเอียด AP-P35</v>
          </cell>
          <cell r="K748">
            <v>0</v>
          </cell>
          <cell r="L748">
            <v>0</v>
          </cell>
          <cell r="M748">
            <v>24200</v>
          </cell>
          <cell r="N748">
            <v>24200</v>
          </cell>
        </row>
        <row r="749">
          <cell r="I749" t="str">
            <v>เครื่องปรับอากาศ ชนิดอินเวอร์เตอร์ ระดับประสิทธิภาพพลังงาน เบอร์ 5 ตามเกณฑ์พลังงาน ปี ค.ศ. 2019 รุ่น Inverter ชนิดติดผนัง ขนาด 9,000 บีทียู</v>
          </cell>
          <cell r="J749" t="str">
            <v>เครื่องปรับอากาศติดผนัง ชนิดอินเวอร์เตอร์ ระดับประสิทธิภาพพลังงานเบอร์ 5 ขนาดไม่น้อยกว่า 9,000 บีทียู</v>
          </cell>
          <cell r="K749">
            <v>0</v>
          </cell>
          <cell r="L749">
            <v>0</v>
          </cell>
          <cell r="M749">
            <v>16700</v>
          </cell>
          <cell r="N749">
            <v>16700</v>
          </cell>
        </row>
        <row r="750">
          <cell r="I750" t="str">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v>
          </cell>
          <cell r="J750" t="str">
            <v>เครื่องปรับอากาศติดผนัง ชนิดอินเวอร์เตอร์ ระดับประสิทธิภาพพลังงานเบอร์ 5 ขนาดไม่น้อยกว่า 12,000 บีทียู</v>
          </cell>
          <cell r="K750">
            <v>0</v>
          </cell>
          <cell r="L750">
            <v>0</v>
          </cell>
          <cell r="M750">
            <v>20600</v>
          </cell>
          <cell r="N750">
            <v>20600</v>
          </cell>
        </row>
        <row r="751">
          <cell r="I751" t="str">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v>
          </cell>
          <cell r="J751" t="str">
            <v>เครื่องปรับอากาศติดผนัง ชนิดอินเวอร์เตอร์ ระดับประสิทธิภาพพลังงานเบอร์ 5 ขนาดไม่น้อยกว่า 18,000 บีทียู</v>
          </cell>
          <cell r="K751">
            <v>0</v>
          </cell>
          <cell r="L751">
            <v>0</v>
          </cell>
          <cell r="M751">
            <v>26000</v>
          </cell>
          <cell r="N751">
            <v>26000</v>
          </cell>
        </row>
        <row r="752">
          <cell r="I752" t="str">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v>
          </cell>
          <cell r="J752" t="str">
            <v>เครื่องปรับอากาศติดผนัง ชนิดอินเวอร์เตอร์ ระดับประสิทธิภาพพลังงานเบอร์ 5 ขนาดไม่น้อยกว่า 25,000 บีทียู</v>
          </cell>
          <cell r="K752">
            <v>0</v>
          </cell>
          <cell r="L752">
            <v>0</v>
          </cell>
          <cell r="M752">
            <v>31900</v>
          </cell>
          <cell r="N752">
            <v>31900</v>
          </cell>
        </row>
        <row r="753">
          <cell r="I753" t="str">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v>
          </cell>
          <cell r="J753" t="str">
            <v>เครื่องปรับอากาศติดผนัง ชนิดอินเวอร์เตอร์ ระดับประสิทธิภาพพลังงานเบอร์ 5 ขนาดไม่น้อยกว่า 30,000 บีทียู</v>
          </cell>
          <cell r="K753">
            <v>0</v>
          </cell>
          <cell r="L753">
            <v>0</v>
          </cell>
          <cell r="M753">
            <v>44800</v>
          </cell>
          <cell r="N753">
            <v>44800</v>
          </cell>
        </row>
        <row r="754">
          <cell r="I754" t="str">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v>
          </cell>
          <cell r="J754" t="str">
            <v>เครื่องปรับอากาศติดผนัง ชนิดอินเวอร์เตอร์ ระดับประสิทธิภาพพลังงานเบอร์ 5 ขนาดไม่น้อยกว่า 36,000 บีทียู</v>
          </cell>
          <cell r="K754">
            <v>0</v>
          </cell>
          <cell r="L754">
            <v>0</v>
          </cell>
          <cell r="M754">
            <v>52500</v>
          </cell>
          <cell r="N754">
            <v>52500</v>
          </cell>
        </row>
        <row r="755">
          <cell r="I755" t="str">
            <v>เครื่องปรับอากาศ ชนิดอินเวอร์เตอร์ ระดับประสิทธิภาพพลังงาน เบอร์ 5 ตามเกณฑ์พลังงาน ปี ค.ศ. 2019 รุ่น Inverter ชนิดแขวน ขนาด 13,000 บีทียู</v>
          </cell>
          <cell r="J755" t="str">
            <v>เครื่องปรับอากาศแขวนเพดาน ชนิดอินเวอร์เตอร์ ระดับประสิทธิภาพพลังงานเบอร์ 5 ขนาดไม่น้อยกว่า 13,000 บีทียู</v>
          </cell>
          <cell r="K755">
            <v>0</v>
          </cell>
          <cell r="L755">
            <v>0</v>
          </cell>
          <cell r="M755">
            <v>26000</v>
          </cell>
          <cell r="N755">
            <v>26000</v>
          </cell>
        </row>
        <row r="756">
          <cell r="I756" t="str">
            <v>เครื่องปรับอากาศ ชนิดอินเวอร์เตอร์ ระดับประสิทธิภาพพลังงาน เบอร์ 5 ตามเกณฑ์พลังงาน ปี ค.ศ. 2019 รุ่น Inverter ชนิดแขวน ขนาด 18,000 บีทียู</v>
          </cell>
          <cell r="J756" t="str">
            <v>เครื่องปรับอากาศแขวนเพดาน ชนิดอินเวอร์เตอร์ ระดับประสิทธิภาพพลังงานเบอร์ 5 ขนาดไม่น้อยกว่า 18,000 บีทียู</v>
          </cell>
          <cell r="K756">
            <v>0</v>
          </cell>
          <cell r="L756">
            <v>0</v>
          </cell>
          <cell r="M756">
            <v>30400</v>
          </cell>
          <cell r="N756">
            <v>30400</v>
          </cell>
        </row>
        <row r="757">
          <cell r="I757" t="str">
            <v>เครื่องปรับอากาศ ชนิดอินเวอร์เตอร์ ระดับประสิทธิภาพพลังงาน เบอร์ 5 ตามเกณฑ์พลังงาน ปี ค.ศ. 2019 รุ่น Inverter ชนิดแขวน ขนาด 25,000 บีทียู</v>
          </cell>
          <cell r="J757" t="str">
            <v>เครื่องปรับอากาศแขวนเพดาน ชนิดอินเวอร์เตอร์ ระดับประสิทธิภาพพลังงานเบอร์ 5 ขนาดไม่น้อยกว่า 25,000 บีทียู</v>
          </cell>
          <cell r="K757">
            <v>0</v>
          </cell>
          <cell r="L757">
            <v>0</v>
          </cell>
          <cell r="M757">
            <v>38400</v>
          </cell>
          <cell r="N757">
            <v>38400</v>
          </cell>
        </row>
        <row r="758">
          <cell r="I758" t="str">
            <v>เครื่องปรับอากาศ ชนิดอินเวอร์เตอร์ ระดับประสิทธิภาพพลังงาน เบอร์ 5 ตามเกณฑ์พลังงาน ปี ค.ศ. 2019 รุ่น Inverter ชนิดแขวน ขนาด 30,000 บีทียู</v>
          </cell>
          <cell r="J758" t="str">
            <v>เครื่องปรับอากาศแขวนเพดาน ชนิดอินเวอร์เตอร์ ระดับประสิทธิภาพพลังงานเบอร์ 5 ขนาดไม่น้อยกว่า 30,000 บีทียู</v>
          </cell>
          <cell r="K758">
            <v>0</v>
          </cell>
          <cell r="L758">
            <v>0</v>
          </cell>
          <cell r="M758">
            <v>42600</v>
          </cell>
          <cell r="N758">
            <v>42600</v>
          </cell>
        </row>
        <row r="759">
          <cell r="I759" t="str">
            <v>เครื่องปรับอากาศ ชนิดอินเวอร์เตอร์ ระดับประสิทธิภาพพลังงาน เบอร์ 5 ตามเกณฑ์พลังงาน ปี ค.ศ. 2019 รุ่น Inverter ชนิดแขวน ขนาด 36,000 บีทียู</v>
          </cell>
          <cell r="J759" t="str">
            <v>เครื่องปรับอากาศแขวนเพดาน ชนิดอินเวอร์เตอร์ ระดับประสิทธิภาพพลังงานเบอร์ 5 ขนาดไม่น้อยกว่า 36,000 บีทียู</v>
          </cell>
          <cell r="K759">
            <v>0</v>
          </cell>
          <cell r="L759">
            <v>0</v>
          </cell>
          <cell r="M759">
            <v>49400</v>
          </cell>
          <cell r="N759">
            <v>49400</v>
          </cell>
        </row>
        <row r="760">
          <cell r="I760" t="str">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v>
          </cell>
          <cell r="J760" t="str">
            <v>เครื่องปรับอากาศสี่ทิศทาง ชนิดอินเวอร์เตอร์ ระดับประสิทธิภาพพลังงานเบอร์ 5 ขนาดไม่น้อยกว่า 13,000 บีทียู</v>
          </cell>
          <cell r="K760">
            <v>0</v>
          </cell>
          <cell r="L760">
            <v>0</v>
          </cell>
          <cell r="M760">
            <v>27400</v>
          </cell>
          <cell r="N760">
            <v>27400</v>
          </cell>
        </row>
        <row r="761">
          <cell r="I761" t="str">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v>
          </cell>
          <cell r="J761" t="str">
            <v>เครื่องปรับอากาศสี่ทิศทาง ชนิดอินเวอร์เตอร์ ระดับประสิทธิภาพพลังงานเบอร์ 5 ขนาดไม่น้อยกว่า 18,000 บีทียู</v>
          </cell>
          <cell r="K761">
            <v>0</v>
          </cell>
          <cell r="L761">
            <v>0</v>
          </cell>
          <cell r="M761">
            <v>34000</v>
          </cell>
          <cell r="N761">
            <v>34000</v>
          </cell>
        </row>
        <row r="762">
          <cell r="I762" t="str">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v>
          </cell>
          <cell r="J762" t="str">
            <v>เครื่องปรับอากาศสี่ทิศทาง ชนิดอินเวอร์เตอร์ ระดับประสิทธิภาพพลังงานเบอร์ 5 ขนาดไม่น้อยกว่า 25,000 บีทียู</v>
          </cell>
          <cell r="K762">
            <v>0</v>
          </cell>
          <cell r="L762">
            <v>0</v>
          </cell>
          <cell r="M762">
            <v>42800</v>
          </cell>
          <cell r="N762">
            <v>42800</v>
          </cell>
        </row>
        <row r="763">
          <cell r="I763" t="str">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v>
          </cell>
          <cell r="J763" t="str">
            <v>เครื่องปรับอากาศสี่ทิศทาง ชนิดอินเวอร์เตอร์ ระดับประสิทธิภาพพลังงานเบอร์ 5 ขนาดไม่น้อยกว่า 30,000 บีทียู</v>
          </cell>
          <cell r="K763">
            <v>0</v>
          </cell>
          <cell r="L763">
            <v>0</v>
          </cell>
          <cell r="M763">
            <v>51600</v>
          </cell>
          <cell r="N763">
            <v>51600</v>
          </cell>
        </row>
        <row r="764">
          <cell r="I764" t="str">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v>
          </cell>
          <cell r="J764" t="str">
            <v>เครื่องปรับอากาศสี่ทิศทาง ชนิดอินเวอร์เตอร์ ระดับประสิทธิภาพพลังงานเบอร์ 5 ขนาดไม่น้อยกว่า 36,000 บีทียู</v>
          </cell>
          <cell r="K764">
            <v>0</v>
          </cell>
          <cell r="L764">
            <v>0</v>
          </cell>
          <cell r="M764">
            <v>59300</v>
          </cell>
          <cell r="N764">
            <v>59300</v>
          </cell>
        </row>
        <row r="765">
          <cell r="I765" t="str">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v>
          </cell>
          <cell r="J765" t="str">
            <v>เครื่องปรับอากาศตู้ตั้งพื้น ชนิดอินเวอร์เตอร์ ระดับประสิทธิภาพพลังงานเบอร์ 5 ขนาดไม่น้อยกว่า 30,000 บีทียู</v>
          </cell>
          <cell r="K765">
            <v>0</v>
          </cell>
          <cell r="L765">
            <v>0</v>
          </cell>
          <cell r="M765">
            <v>51600</v>
          </cell>
          <cell r="N765">
            <v>51600</v>
          </cell>
        </row>
        <row r="766">
          <cell r="I766" t="str">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v>
          </cell>
          <cell r="J766" t="str">
            <v>เครื่องปรับอากาศตู้ตั้งพื้น ชนิดอินเวอร์เตอร์ ระดับประสิทธิภาพพลังงานเบอร์ 5 ขนาดไม่น้อยกว่า 36,000 บีทียู</v>
          </cell>
          <cell r="K766">
            <v>0</v>
          </cell>
          <cell r="L766">
            <v>0</v>
          </cell>
          <cell r="M766">
            <v>59300</v>
          </cell>
          <cell r="N766">
            <v>59300</v>
          </cell>
        </row>
        <row r="767">
          <cell r="I767"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v>
          </cell>
          <cell r="J767" t="str">
            <v>เครื่องปรับอากาศแขวนเพดาน แบบแยกส่วน ชนิดอินเวอร์เตอร์ที่มีระดับประสิทธิภาพพลังงานเบอร์ 5 ขนาดไม่น้อยกว่า 13,000 บีทียู (200 V)</v>
          </cell>
          <cell r="K767">
            <v>0</v>
          </cell>
          <cell r="L767">
            <v>0</v>
          </cell>
          <cell r="M767">
            <v>34700</v>
          </cell>
          <cell r="N767">
            <v>34700</v>
          </cell>
        </row>
        <row r="768">
          <cell r="I768"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v>
          </cell>
          <cell r="J768" t="str">
            <v>เครื่องปรับอากาศแขวนเพดาน แบบแยกส่วน ชนิดอินเวอร์เตอร์ที่มีระดับประสิทธิภาพพลังงานเบอร์ 5 ขนาดไม่น้อยกว่า 19,000 บีทียู (200 V)</v>
          </cell>
          <cell r="K768">
            <v>0</v>
          </cell>
          <cell r="L768">
            <v>0</v>
          </cell>
          <cell r="M768">
            <v>43900</v>
          </cell>
          <cell r="N768">
            <v>43900</v>
          </cell>
        </row>
        <row r="769">
          <cell r="I769"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v>
          </cell>
          <cell r="J769" t="str">
            <v>เครื่องปรับอากาศแขวนเพดาน แบบแยกส่วน ชนิดอินเวอร์เตอร์ที่มีระดับประสิทธิภาพพลังงานเบอร์ 5 ขนาดไม่น้อยกว่า 25,000 บีทียู (200 V)</v>
          </cell>
          <cell r="K769">
            <v>0</v>
          </cell>
          <cell r="L769">
            <v>0</v>
          </cell>
          <cell r="M769">
            <v>58000</v>
          </cell>
          <cell r="N769">
            <v>58000</v>
          </cell>
        </row>
        <row r="770">
          <cell r="I770"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v>
          </cell>
          <cell r="J770" t="str">
            <v>เครื่องปรับอากาศแขวนเพดาน แบบแยกส่วน ชนิดอินเวอร์เตอร์ที่มีระดับประสิทธิภาพพลังงานเบอร์ 5 ขนาดไม่น้อยกว่า 30,000 บีทียู (200 V)</v>
          </cell>
          <cell r="K770">
            <v>0</v>
          </cell>
          <cell r="L770">
            <v>0</v>
          </cell>
          <cell r="M770">
            <v>61500</v>
          </cell>
          <cell r="N770">
            <v>61500</v>
          </cell>
        </row>
        <row r="771">
          <cell r="I771"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v>
          </cell>
          <cell r="J771" t="str">
            <v>เครื่องปรับอากาศแขวนเพดาน แบบแยกส่วน ชนิดอินเวอร์เตอร์ที่มีระดับประสิทธิภาพพลังงานเบอร์ 5 ขนาดไม่น้อยกว่า 36,000 บีทียู (200 V)</v>
          </cell>
          <cell r="K771">
            <v>0</v>
          </cell>
          <cell r="L771">
            <v>0</v>
          </cell>
          <cell r="M771">
            <v>73900</v>
          </cell>
          <cell r="N771">
            <v>73900</v>
          </cell>
        </row>
        <row r="772">
          <cell r="I772"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v>
          </cell>
          <cell r="J772" t="str">
            <v>เครื่องปรับอากาศแขวนเพดาน แบบแยกส่วน ชนิดอินเวอร์เตอร์ที่มีระดับประสิทธิภาพพลังงานเบอร์ 5 ขนาดไม่น้อยกว่า 36,000 บีทียู (380 V)</v>
          </cell>
          <cell r="K772">
            <v>0</v>
          </cell>
          <cell r="L772">
            <v>0</v>
          </cell>
          <cell r="M772">
            <v>75900</v>
          </cell>
          <cell r="N772">
            <v>75900</v>
          </cell>
        </row>
        <row r="773">
          <cell r="I773"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v>
          </cell>
          <cell r="J773" t="str">
            <v>เครื่องปรับอากาศแขวนเพดาน แบบแยกส่วน ชนิดอินเวอร์เตอร์ที่มีระดับประสิทธิภาพพลังงานเบอร์ 5 ขนาดไม่น้อยกว่า 38,000 บีทียู (200 V)</v>
          </cell>
          <cell r="K773">
            <v>0</v>
          </cell>
          <cell r="L773">
            <v>0</v>
          </cell>
          <cell r="M773">
            <v>77900</v>
          </cell>
          <cell r="N773">
            <v>77900</v>
          </cell>
        </row>
        <row r="774">
          <cell r="I774"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v>
          </cell>
          <cell r="J774" t="str">
            <v>เครื่องปรับอากาศแขวนเพดาน แบบแยกส่วน ชนิดอินเวอร์เตอร์ที่มีระดับประสิทธิภาพพลังงานเบอร์ 5 ขนาดไม่น้อยกว่า 38,000 บีทียู (380 V)</v>
          </cell>
          <cell r="K774">
            <v>0</v>
          </cell>
          <cell r="L774">
            <v>0</v>
          </cell>
          <cell r="M774">
            <v>78900</v>
          </cell>
          <cell r="N774">
            <v>78900</v>
          </cell>
        </row>
        <row r="775">
          <cell r="I775"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v>
          </cell>
          <cell r="J775" t="str">
            <v>เครื่องปรับอากาศแขวนเพดาน แบบแยกส่วน ชนิดอินเวอร์เตอร์ที่มีระดับประสิทธิภาพพลังงานเบอร์ 5 ขนาดไม่น้อยกว่า 40,000 บีทียู (200 V)</v>
          </cell>
          <cell r="K775">
            <v>0</v>
          </cell>
          <cell r="L775">
            <v>0</v>
          </cell>
          <cell r="M775">
            <v>81900</v>
          </cell>
          <cell r="N775">
            <v>81900</v>
          </cell>
        </row>
        <row r="776">
          <cell r="I776"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v>
          </cell>
          <cell r="J776" t="str">
            <v>เครื่องปรับอากาศแขวนเพดาน แบบแยกส่วน ชนิดอินเวอร์เตอร์ที่มีระดับประสิทธิภาพพลังงานเบอร์ 5 ขนาดไม่น้อยกว่า 40,000 บีทียู (380 V)</v>
          </cell>
          <cell r="K776">
            <v>0</v>
          </cell>
          <cell r="L776">
            <v>0</v>
          </cell>
          <cell r="M776">
            <v>82900</v>
          </cell>
          <cell r="N776">
            <v>82900</v>
          </cell>
        </row>
        <row r="777">
          <cell r="I777" t="str">
            <v>ตู้สำหรับจัดเก็บเครื่องคอมพิวเตอร์และอุปกรณ์ แบบที่ 1 (ขนาด 36U)</v>
          </cell>
          <cell r="J777" t="str">
            <v>ตู้สำหรับจัดเก็บเครื่องคอมพิวเตอร์และอุปกรณ์ แบบที่ 1 (ขนาด 36U)</v>
          </cell>
          <cell r="K777">
            <v>0</v>
          </cell>
          <cell r="L777">
            <v>0</v>
          </cell>
          <cell r="M777">
            <v>18000</v>
          </cell>
          <cell r="N777">
            <v>18000</v>
          </cell>
        </row>
        <row r="778">
          <cell r="I778" t="str">
            <v>ตู้สำหรับจัดเก็บเครื่องคอมพิวเตอร์และอุปกรณ์ แบบที่ 2 (ขนาด 42U)</v>
          </cell>
          <cell r="J778" t="str">
            <v>ตู้สำหรับจัดเก็บเครื่องคอมพิวเตอร์และอุปกรณ์ แบบที่ 2 (ขนาด 42U)</v>
          </cell>
          <cell r="K778">
            <v>0</v>
          </cell>
          <cell r="L778">
            <v>0</v>
          </cell>
          <cell r="M778">
            <v>22000</v>
          </cell>
          <cell r="N778">
            <v>22000</v>
          </cell>
        </row>
        <row r="779">
          <cell r="I779" t="str">
            <v>ตู้สำหรับจัดเก็บเครื่องคอมพิวเตอร์และอุปกรณ์ แบบที่ 3 (ขนาด 42U)</v>
          </cell>
          <cell r="J779" t="str">
            <v>ตู้สำหรับจัดเก็บเครื่องคอมพิวเตอร์และอุปกรณ์ แบบที่ 3 (ขนาด 42U)</v>
          </cell>
          <cell r="K779">
            <v>0</v>
          </cell>
          <cell r="L779">
            <v>0</v>
          </cell>
          <cell r="M779">
            <v>130000</v>
          </cell>
          <cell r="N779">
            <v>130000</v>
          </cell>
        </row>
        <row r="780">
          <cell r="I780" t="str">
            <v>เตียงเคลื่อนย้ายผู้ป่วยปรับระดับมือหมุน</v>
          </cell>
          <cell r="J780" t="str">
            <v>เตียงเคลื่อนย้ายผู้ป่วยปรับระดับมือหมุน</v>
          </cell>
          <cell r="K780">
            <v>0</v>
          </cell>
          <cell r="L780">
            <v>0</v>
          </cell>
          <cell r="M780">
            <v>36000</v>
          </cell>
          <cell r="N780">
            <v>35000</v>
          </cell>
        </row>
        <row r="781">
          <cell r="I781" t="str">
            <v>เตียงเคลื่อนย้ายผู้ป่วยปรับระดับไฮโดรลิคพร้อมเอกซเรย์ผ่านได้</v>
          </cell>
          <cell r="J781" t="str">
            <v>เตียงเคลื่อนย้ายผู้ป่วยปรับระดับไฮโดรลิคพร้อมเอกซเรย์ผ่านได้</v>
          </cell>
          <cell r="K781">
            <v>0</v>
          </cell>
          <cell r="L781">
            <v>0</v>
          </cell>
          <cell r="M781">
            <v>110000</v>
          </cell>
          <cell r="N781">
            <v>110000</v>
          </cell>
        </row>
        <row r="782">
          <cell r="I782" t="str">
            <v>เตียงตรวจภายในไฟฟ้า</v>
          </cell>
          <cell r="J782" t="str">
            <v>เตียงตรวจภายในไฟฟ้า</v>
          </cell>
          <cell r="K782">
            <v>0</v>
          </cell>
          <cell r="L782">
            <v>0</v>
          </cell>
          <cell r="M782">
            <v>100000</v>
          </cell>
          <cell r="N782">
            <v>100000</v>
          </cell>
        </row>
        <row r="783">
          <cell r="I783" t="str">
            <v>เตียงตรวจโรคทั่วไป</v>
          </cell>
          <cell r="J783" t="str">
            <v>เตียงตรวจโรคทั่วไป</v>
          </cell>
          <cell r="K783">
            <v>0</v>
          </cell>
          <cell r="L783">
            <v>0</v>
          </cell>
          <cell r="M783">
            <v>6000</v>
          </cell>
          <cell r="N783">
            <v>6000</v>
          </cell>
        </row>
        <row r="784">
          <cell r="I784" t="str">
            <v>เตียงผู้ป่วยชนิดมีอุปกรณ์ช่วยพยุงและดึงกระดูก</v>
          </cell>
          <cell r="J784" t="str">
            <v>เตียงผู้ป่วยชนิดมีอุปกรณ์ช่วยพยุงและดึงกระดูก</v>
          </cell>
          <cell r="K784">
            <v>0</v>
          </cell>
          <cell r="L784">
            <v>0</v>
          </cell>
          <cell r="M784">
            <v>100000</v>
          </cell>
          <cell r="N784">
            <v>100000</v>
          </cell>
        </row>
        <row r="785">
          <cell r="I785" t="str">
            <v>เตียงผู้ป่วยชนิดสองไกราวสไลด์พร้อมเบาะและเสาน้ำเกลือ</v>
          </cell>
          <cell r="J785" t="str">
            <v>เตียงผู้ป่วยชนิดสองไกราวสไลด์พร้อมเบาะและเสาน้ำเกลือ</v>
          </cell>
          <cell r="K785">
            <v>0</v>
          </cell>
          <cell r="L785">
            <v>0</v>
          </cell>
          <cell r="M785">
            <v>22000</v>
          </cell>
          <cell r="N785">
            <v>22000</v>
          </cell>
        </row>
        <row r="786">
          <cell r="I786" t="str">
            <v>เตียงผู้ป่วยชนิดสองไกราวสไลด์พร้อมเบาะเสาน้ำเกลือตู้ข้างเตียงและถาดคร่อมเตียง</v>
          </cell>
          <cell r="J786" t="str">
            <v>เตียงผู้ป่วยชนิดสองไกราวสไลด์พร้อมเบาะเสาน้ำเกลือตู้ข้างเตียงและถาดคร่อมเตียง</v>
          </cell>
          <cell r="K786">
            <v>0</v>
          </cell>
          <cell r="L786">
            <v>0</v>
          </cell>
          <cell r="M786">
            <v>27000</v>
          </cell>
          <cell r="N786">
            <v>27000</v>
          </cell>
        </row>
        <row r="787">
          <cell r="I787" t="str">
            <v>เตียงผู้ป่วยชนิดสามไกปรับด้วยไฟฟ้าราวปีกนกพร้อมเบาะและเสาน้ำเกลือ</v>
          </cell>
          <cell r="J787" t="str">
            <v>เตียงผู้ป่วยชนิดสามไกปรับด้วยไฟฟ้าราวปีกนกพร้อมเบาะและเสาน้ำเกลือ</v>
          </cell>
          <cell r="K787">
            <v>0</v>
          </cell>
          <cell r="L787">
            <v>0</v>
          </cell>
          <cell r="M787">
            <v>55000</v>
          </cell>
          <cell r="N787">
            <v>55000</v>
          </cell>
        </row>
        <row r="788">
          <cell r="I788" t="str">
            <v>เตียงผู้ป่วยชนิดสามไกปรับด้วยไฟฟ้าราวสไลด์พร้อมเบาะและเสาน้ำเกลือ</v>
          </cell>
          <cell r="J788" t="str">
            <v>เตียงผู้ป่วยชนิดสามไกปรับด้วยไฟฟ้าราวสไลด์พร้อมเบาะและเสาน้ำเกลือ</v>
          </cell>
          <cell r="K788">
            <v>0</v>
          </cell>
          <cell r="L788">
            <v>0</v>
          </cell>
          <cell r="M788">
            <v>50000</v>
          </cell>
          <cell r="N788">
            <v>50000</v>
          </cell>
        </row>
        <row r="789">
          <cell r="I789" t="str">
            <v>เตียงผู้ป่วยชนิดสามไกราวปีกนกพร้อมเบาะและเสาน้ำเกลือ</v>
          </cell>
          <cell r="J789" t="str">
            <v>เตียงผู้ป่วยชนิดสามไกราวปีกนกพร้อมเบาะและเสาน้ำเกลือ</v>
          </cell>
          <cell r="K789">
            <v>0</v>
          </cell>
          <cell r="L789">
            <v>0</v>
          </cell>
          <cell r="M789">
            <v>33000</v>
          </cell>
          <cell r="N789">
            <v>33000</v>
          </cell>
        </row>
        <row r="790">
          <cell r="I790" t="str">
            <v>เตียงผู้ป่วยชนิดสามไกราวปีกนกพร้อมเบาะเสาน้ำเกลือตู้ข้างเตียงและถาดคร่อมเตียง</v>
          </cell>
          <cell r="J790" t="str">
            <v>เตียงผู้ป่วยชนิดสามไกราวปีกนกพร้อมเบาะเสาน้ำเกลือตู้ข้างเตียงและถาดคร่อมเตียง</v>
          </cell>
          <cell r="K790">
            <v>0</v>
          </cell>
          <cell r="L790">
            <v>0</v>
          </cell>
          <cell r="M790">
            <v>40000</v>
          </cell>
          <cell r="N790">
            <v>40000</v>
          </cell>
        </row>
        <row r="791">
          <cell r="I791" t="str">
            <v>เตียงผู้ป่วยชนิดสามไกราวสไลด์พร้อมเบาะและเสาน้ำเกลือ</v>
          </cell>
          <cell r="J791" t="str">
            <v>เตียงผู้ป่วยชนิดสามไกราวสไลด์พร้อมเบาะและเสาน้ำเกลือ</v>
          </cell>
          <cell r="K791">
            <v>0</v>
          </cell>
          <cell r="L791">
            <v>0</v>
          </cell>
          <cell r="M791">
            <v>27000</v>
          </cell>
          <cell r="N791">
            <v>27000</v>
          </cell>
        </row>
        <row r="792">
          <cell r="I792" t="str">
            <v>เตียงผู้ป่วยชนิดสามราวสไลด์ไกพร้อมเบาะเสาน้ำเกลือ ตู้ข้างเตียงและถาดคร่อมเตียง</v>
          </cell>
          <cell r="J792" t="str">
            <v>เตียงผู้ป่วยชนิดสามราวสไลด์ไกพร้อมเบาะเสาน้ำเกลือ ตู้ข้างเตียงและถาดคร่อมเตียง</v>
          </cell>
          <cell r="K792">
            <v>0</v>
          </cell>
          <cell r="L792">
            <v>0</v>
          </cell>
          <cell r="M792">
            <v>35000</v>
          </cell>
          <cell r="N792">
            <v>35000</v>
          </cell>
        </row>
        <row r="793">
          <cell r="I793" t="str">
            <v>เตียงผู้ป่วยปรับด้วยไฟฟ้าชนิดมีอุปกรณ์ช่วยพยุงและดึงกระดูก</v>
          </cell>
          <cell r="J793" t="str">
            <v>เตียงผู้ป่วยปรับด้วยไฟฟ้าชนิดมีอุปกรณ์ช่วยพยุงและดึงกระดูก</v>
          </cell>
          <cell r="K793">
            <v>0</v>
          </cell>
          <cell r="L793">
            <v>0</v>
          </cell>
          <cell r="M793">
            <v>270000</v>
          </cell>
          <cell r="N793">
            <v>270000</v>
          </cell>
        </row>
        <row r="794">
          <cell r="I794" t="str">
            <v>เตียงผู้ป่วยสำหรับไอซียูปรับด้วยไฟฟ้าชนิด 4 motor</v>
          </cell>
          <cell r="J794" t="str">
            <v>เตียงผู้ป่วยสำหรับไอซียูปรับด้วยไฟฟ้าชนิด 4 motor</v>
          </cell>
          <cell r="K794">
            <v>0</v>
          </cell>
          <cell r="L794">
            <v>0</v>
          </cell>
          <cell r="M794">
            <v>130000</v>
          </cell>
          <cell r="N794">
            <v>130000</v>
          </cell>
        </row>
        <row r="795">
          <cell r="I795" t="str">
            <v>เตียงเคลื่อนย้ายผู้ป่วยปรับระดับไฮโดรลิค</v>
          </cell>
          <cell r="J795" t="str">
            <v>เตียงเคลื่อนย้ายผู้ป่วยปรับระดับไฮโดรลิค</v>
          </cell>
          <cell r="K795">
            <v>0</v>
          </cell>
          <cell r="L795">
            <v>0</v>
          </cell>
          <cell r="M795">
            <v>75000</v>
          </cell>
          <cell r="N795">
            <v>75000</v>
          </cell>
        </row>
        <row r="796">
          <cell r="I796" t="str">
            <v>เตียงคลอดไฟฟ้า</v>
          </cell>
          <cell r="J796" t="str">
            <v>เตียงคลอดไฟฟ้า</v>
          </cell>
          <cell r="K796">
            <v>0</v>
          </cell>
          <cell r="L796">
            <v>0</v>
          </cell>
          <cell r="M796">
            <v>300000</v>
          </cell>
          <cell r="N796">
            <v>300000</v>
          </cell>
        </row>
        <row r="797">
          <cell r="I797" t="str">
            <v>เตียงผ่าตัดผู้ป่วยทั่วไป</v>
          </cell>
          <cell r="J797" t="str">
            <v>เตียงผ่าตัดทั่วไป</v>
          </cell>
          <cell r="K797" t="str">
            <v xml:space="preserve"> -</v>
          </cell>
          <cell r="L797">
            <v>0</v>
          </cell>
          <cell r="M797">
            <v>750000</v>
          </cell>
          <cell r="N797">
            <v>750000</v>
          </cell>
        </row>
        <row r="798">
          <cell r="I798" t="str">
            <v>เตียงผ่าตัดทั่วไประบบไฟฟ้าพร้อมรีโมทคอนโทล</v>
          </cell>
          <cell r="J798" t="str">
            <v>เตียงผ่าตัดทั่วไประบบไฟฟ้าพร้อมรีโมทคอนโทล</v>
          </cell>
          <cell r="K798" t="str">
            <v xml:space="preserve"> -</v>
          </cell>
          <cell r="L798">
            <v>0</v>
          </cell>
          <cell r="M798">
            <v>1760000</v>
          </cell>
          <cell r="N798">
            <v>1760000</v>
          </cell>
        </row>
        <row r="799">
          <cell r="I799" t="str">
            <v>เตียงผ่าตัดด้านศัลยกรรมออร์โธปิดิกส์</v>
          </cell>
          <cell r="J799" t="str">
            <v>เตียงผ่าตัดด้านศัลยกรรมออร์โธปิดิกส์</v>
          </cell>
          <cell r="K799" t="str">
            <v xml:space="preserve">Operating bed for Orthopedic surgery </v>
          </cell>
          <cell r="L799">
            <v>0</v>
          </cell>
          <cell r="M799">
            <v>2500000</v>
          </cell>
          <cell r="N799">
            <v>2500000</v>
          </cell>
        </row>
        <row r="800">
          <cell r="I800" t="str">
            <v>เตียงผ่าตัดศัลยกรรมหลอดเลือดและทรวงอกพร้อมแผงควบคุมแบบ JoyStick ชนิด x-ray ผ่านได้</v>
          </cell>
          <cell r="J800" t="str">
            <v>เตียงผ่าตัดศัลยกรรมหลอดเลือดและทรวงอกชนิดเอกซเรย์ผ่านได้</v>
          </cell>
          <cell r="K800" t="str">
            <v xml:space="preserve"> -</v>
          </cell>
          <cell r="L800">
            <v>0</v>
          </cell>
          <cell r="M800">
            <v>3000000</v>
          </cell>
          <cell r="N800">
            <v>3000000</v>
          </cell>
        </row>
        <row r="801">
          <cell r="I801" t="str">
            <v>เตียงผ่าตัดด้านศัลยกรรมออร์โธปิดิกส์และกระดูกสันหลังชนิดเอกซเรย์ผ่านได้</v>
          </cell>
          <cell r="J801" t="str">
            <v>เตียงผ่าตัดด้านศัลยกรรมออร์โธปิดิกส์และกระดูกสันหลังชนิดเอกซเรย์ผ่านได้</v>
          </cell>
          <cell r="K801" t="str">
            <v xml:space="preserve">Operating bed for Orthopedic and spine surgery </v>
          </cell>
          <cell r="L801">
            <v>0</v>
          </cell>
          <cell r="M801">
            <v>3600000</v>
          </cell>
          <cell r="N801">
            <v>3600000</v>
          </cell>
        </row>
        <row r="802">
          <cell r="I802" t="str">
            <v>เตียงผ่าตัดด้านศัลยกรรมและกระดูกสันหลังชนิดเอกซเรย์ผ่านได้</v>
          </cell>
          <cell r="J802" t="str">
            <v>เตียงผ่าตัดด้านศัลยกรรมและกระดูกสันหลังชนิดเอกซเรย์ผ่านได้</v>
          </cell>
          <cell r="K802" t="str">
            <v xml:space="preserve"> -</v>
          </cell>
          <cell r="L802">
            <v>0</v>
          </cell>
          <cell r="M802">
            <v>4000000</v>
          </cell>
          <cell r="N802">
            <v>4000000</v>
          </cell>
        </row>
        <row r="803">
          <cell r="I803" t="str">
            <v>เตียงผ่าตัดด้านศัลยกรรมออร์โธปิดิกส์และกระดูกสันหลัง</v>
          </cell>
          <cell r="J803" t="str">
            <v>เตียงผ่าตัดด้านศัลยกรรมออร์โธปิดิกส์ ซ้ำ</v>
          </cell>
          <cell r="K803">
            <v>0</v>
          </cell>
          <cell r="L803">
            <v>0</v>
          </cell>
          <cell r="M803">
            <v>3100000</v>
          </cell>
          <cell r="N803">
            <v>3000000</v>
          </cell>
        </row>
        <row r="804">
          <cell r="I804" t="str">
            <v>เตียงผ่าตัดสมองและกระดูก</v>
          </cell>
          <cell r="J804" t="str">
            <v>เตียงผ่าตัดสมอง</v>
          </cell>
          <cell r="K804">
            <v>0</v>
          </cell>
          <cell r="L804">
            <v>0</v>
          </cell>
          <cell r="M804">
            <v>3000000</v>
          </cell>
          <cell r="N804">
            <v>3000000</v>
          </cell>
        </row>
        <row r="805">
          <cell r="I805" t="str">
            <v>เครื่องกำเนิดไฟฟ้า ขนาดไม่น้อยกว่า 800 กิโลวัตต์</v>
          </cell>
          <cell r="J805" t="str">
            <v>เครื่องกำเนิดไฟฟ้า ขนาดไม่น้อยกว่า 800 กิโลวัตต์</v>
          </cell>
          <cell r="K805">
            <v>0</v>
          </cell>
          <cell r="L805">
            <v>0</v>
          </cell>
          <cell r="M805">
            <v>5350000</v>
          </cell>
          <cell r="N805">
            <v>5300000</v>
          </cell>
        </row>
        <row r="806">
          <cell r="I806" t="str">
            <v>เครื่องกำเนิดไฟฟ้า ขนาดไม่น้อยกว่า 1,000 กิโลวัตต์</v>
          </cell>
          <cell r="J806" t="str">
            <v>เครื่องกำเนิดไฟฟ้า ขนาดไม่น้อยกว่า 1,000 กิโลวัตต์</v>
          </cell>
          <cell r="K806">
            <v>0</v>
          </cell>
          <cell r="L806">
            <v>0</v>
          </cell>
          <cell r="M806">
            <v>6420000</v>
          </cell>
          <cell r="N806">
            <v>6400000</v>
          </cell>
        </row>
        <row r="807">
          <cell r="I807" t="str">
            <v>หม้อแปลงไฟฟ้าขนาดไม่น้อยกว่า 350 เควีเอ. (ไม่รวมอุปกณ์ต่อพ่วงและค่าติดตั้ง)</v>
          </cell>
          <cell r="J807" t="str">
            <v>หม้อแปลงไฟฟ้าขนาดไม่น้อยกว่า 350 เควีเอ.</v>
          </cell>
          <cell r="K807">
            <v>0</v>
          </cell>
          <cell r="L807">
            <v>0</v>
          </cell>
          <cell r="M807">
            <v>410000</v>
          </cell>
          <cell r="N807">
            <v>410000</v>
          </cell>
        </row>
        <row r="808">
          <cell r="I808" t="str">
            <v>หม้อแปลงไฟฟ้าขนาดไม่น้อยกว่า 500 เควีเอ. (ไม่รวมอุปกณ์ต่อพ่วงและค่าติดตั้ง)</v>
          </cell>
          <cell r="J808" t="str">
            <v>หม้อแปลงไฟฟ้าขนาดไม่น้อยกว่า 500 เควีเอ.</v>
          </cell>
          <cell r="K808">
            <v>0</v>
          </cell>
          <cell r="L808">
            <v>0</v>
          </cell>
          <cell r="M808">
            <v>480000</v>
          </cell>
          <cell r="N808">
            <v>480000</v>
          </cell>
        </row>
        <row r="809">
          <cell r="I809" t="str">
            <v>หม้อแปลงไฟฟ้าขนาดไม่น้อยกว่า 1,000 เควีเอ. (ไม่รวมอุปกณ์ต่อพ่วงและค่าติดตั้ง)</v>
          </cell>
          <cell r="J809" t="str">
            <v>หม้อแปลงไฟฟ้าขนาดไม่น้อยกว่า 1,000 เควีเอ.</v>
          </cell>
          <cell r="K809">
            <v>0</v>
          </cell>
          <cell r="L809">
            <v>0</v>
          </cell>
          <cell r="M809">
            <v>657000</v>
          </cell>
          <cell r="N809">
            <v>657000</v>
          </cell>
        </row>
        <row r="810">
          <cell r="I810" t="str">
            <v>เครื่องรับส่งวิทยุ ระบบ VHF/FM ชนิดมือถือ 5 วัตต์</v>
          </cell>
          <cell r="J810" t="str">
            <v>เครื่องรับส่งวิทยุ ระบบ VHF/FM ชนิดมือถือ 5 วัตต์</v>
          </cell>
          <cell r="K810">
            <v>0</v>
          </cell>
          <cell r="L810">
            <v>0</v>
          </cell>
          <cell r="M810">
            <v>12000</v>
          </cell>
          <cell r="N810">
            <v>12000</v>
          </cell>
        </row>
        <row r="811">
          <cell r="I811" t="str">
            <v>เครื่องรับส่งวิทยุ ระบบ VHF/FM ชนิดประจำที่ขนาด 10 วัตต์</v>
          </cell>
          <cell r="J811" t="str">
            <v>เครื่องรับส่งวิทยุ ระบบ VHF/FM ชนิดประจำที่ขนาด 10 วัตต์</v>
          </cell>
          <cell r="K811">
            <v>0</v>
          </cell>
          <cell r="L811">
            <v>0</v>
          </cell>
          <cell r="M811">
            <v>28000</v>
          </cell>
          <cell r="N811">
            <v>28000</v>
          </cell>
        </row>
        <row r="812">
          <cell r="I812" t="str">
            <v>เครื่องรับส่งวิทยุ ระบบ VHF/FM ชนิดประจำที่ขนาด 40 วัตต์</v>
          </cell>
          <cell r="J812" t="str">
            <v>เครื่องรับส่งวิทยุ ระบบ VHF/FM ชนิดประจำที่ขนาด 40 วัตต์</v>
          </cell>
          <cell r="K812">
            <v>0</v>
          </cell>
          <cell r="L812">
            <v>0</v>
          </cell>
          <cell r="M812">
            <v>30000</v>
          </cell>
          <cell r="N812">
            <v>30000</v>
          </cell>
        </row>
        <row r="813">
          <cell r="I813" t="str">
            <v>เครื่องรับส่งวิทยุ ระบบ VHF/FM ชนิดติดรถยนต์ 25 วัตต์</v>
          </cell>
          <cell r="J813" t="str">
            <v>เครื่องรับส่งวิทยุ ระบบ VHF/FM ชนิดติดรถยนต์ 25 วัตต์</v>
          </cell>
          <cell r="K813">
            <v>0</v>
          </cell>
          <cell r="L813">
            <v>0</v>
          </cell>
          <cell r="M813">
            <v>24000</v>
          </cell>
          <cell r="N813">
            <v>24000</v>
          </cell>
        </row>
        <row r="814">
          <cell r="I814" t="str">
            <v>เครื่องกำเนิดไฟฟ้า (ราคาไม่รวมค่าติดตั้ง) ขนาด 5 กิโลวัตต์</v>
          </cell>
          <cell r="J814" t="str">
            <v>เครื่องกำเนิดไฟฟ้า (ราคาไม่รวมค่าติดตั้ง) ขนาด 5 กิโลวัตต์</v>
          </cell>
          <cell r="K814">
            <v>0</v>
          </cell>
          <cell r="L814">
            <v>0</v>
          </cell>
          <cell r="M814">
            <v>58500</v>
          </cell>
          <cell r="N814">
            <v>58500</v>
          </cell>
        </row>
        <row r="815">
          <cell r="I815" t="str">
            <v>เครื่องกำเนิดไฟฟ้า (ราคาไม่รวมค่าติดตั้ง) ขนาด 10 กิโลวัตต์</v>
          </cell>
          <cell r="J815" t="str">
            <v>เครื่องกำเนิดไฟฟ้า (ราคาไม่รวมค่าติดตั้ง) ขนาด 10 กิโลวัตต์</v>
          </cell>
          <cell r="K815">
            <v>0</v>
          </cell>
          <cell r="L815">
            <v>0</v>
          </cell>
          <cell r="M815">
            <v>165000</v>
          </cell>
          <cell r="N815">
            <v>165000</v>
          </cell>
        </row>
        <row r="816">
          <cell r="I816" t="str">
            <v>เครื่องกำเนิดไฟฟ้า (ราคาไม่รวมค่าติดตั้ง) ขนาด 15 กิโลวัตต์</v>
          </cell>
          <cell r="J816" t="str">
            <v>เครื่องกำเนิดไฟฟ้า (ราคาไม่รวมค่าติดตั้ง) ขนาด 15 กิโลวัตต์</v>
          </cell>
          <cell r="K816">
            <v>0</v>
          </cell>
          <cell r="L816">
            <v>0</v>
          </cell>
          <cell r="M816">
            <v>253500</v>
          </cell>
          <cell r="N816">
            <v>253500</v>
          </cell>
        </row>
        <row r="817">
          <cell r="I817" t="str">
            <v>เครื่องกำเนิดไฟฟ้า (ราคาไม่รวมค่าติดตั้ง) ขนาด 25 กิโลวัตต์</v>
          </cell>
          <cell r="J817" t="str">
            <v>เครื่องกำเนิดไฟฟ้า (ราคาไม่รวมค่าติดตั้ง) ขนาด 25 กิโลวัตต์</v>
          </cell>
          <cell r="K817">
            <v>0</v>
          </cell>
          <cell r="L817">
            <v>0</v>
          </cell>
          <cell r="M817">
            <v>429000</v>
          </cell>
          <cell r="N817">
            <v>429000</v>
          </cell>
        </row>
        <row r="818">
          <cell r="I818" t="str">
            <v>เครื่องกำเนิดไฟฟ้า (ราคาไม่รวมค่าติดตั้ง) ขนาด 50 กิโลวัตต์</v>
          </cell>
          <cell r="J818" t="str">
            <v>เครื่องกำเนิดไฟฟ้า (ราคาไม่รวมค่าติดตั้ง) ขนาด 50 กิโลวัตต์</v>
          </cell>
          <cell r="K818">
            <v>0</v>
          </cell>
          <cell r="L818">
            <v>0</v>
          </cell>
          <cell r="M818">
            <v>524000</v>
          </cell>
          <cell r="N818">
            <v>524000</v>
          </cell>
        </row>
        <row r="819">
          <cell r="I819" t="str">
            <v>เครื่องกำเนิดไฟฟ้า (ราคาไม่รวมค่าติดตั้ง) ขนาด 100 กิโลวัตต์</v>
          </cell>
          <cell r="J819" t="str">
            <v>เครื่องกำเนิดไฟฟ้า (ราคาไม่รวมค่าติดตั้ง) ขนาด 100 กิโลวัตต์</v>
          </cell>
          <cell r="K819">
            <v>0</v>
          </cell>
          <cell r="L819">
            <v>0</v>
          </cell>
          <cell r="M819">
            <v>750000</v>
          </cell>
          <cell r="N819">
            <v>750000</v>
          </cell>
        </row>
        <row r="820">
          <cell r="I820" t="str">
            <v>เครื่องกำเนิดไฟฟ้า (ราคาไม่รวมค่าติดตั้ง) ขนาด 200 กิโลวัตต์</v>
          </cell>
          <cell r="J820" t="str">
            <v>เครื่องกำเนิดไฟฟ้า (ราคาไม่รวมค่าติดตั้ง) ขนาด 200 กิโลวัตต์</v>
          </cell>
          <cell r="K820">
            <v>0</v>
          </cell>
          <cell r="L820">
            <v>0</v>
          </cell>
          <cell r="M820">
            <v>1323000</v>
          </cell>
          <cell r="N820">
            <v>1323000</v>
          </cell>
        </row>
        <row r="821">
          <cell r="I821" t="str">
            <v>เครื่องกำเนิดไฟฟ้า (ราคาไม่รวมค่าติดตั้ง) ขนาด 300 กิโลวัตต์</v>
          </cell>
          <cell r="J821" t="str">
            <v>เครื่องกำเนิดไฟฟ้า (ราคาไม่รวมค่าติดตั้ง) ขนาด 300 กิโลวัตต์</v>
          </cell>
          <cell r="K821">
            <v>0</v>
          </cell>
          <cell r="L821">
            <v>0</v>
          </cell>
          <cell r="M821">
            <v>1819000</v>
          </cell>
          <cell r="N821">
            <v>1819000</v>
          </cell>
        </row>
        <row r="822">
          <cell r="I822" t="str">
            <v>เครื่องกำเนิดไฟฟ้า (ราคาไม่รวมค่าติดตั้ง) ขนาด 400 กิโลวัตต์</v>
          </cell>
          <cell r="J822" t="str">
            <v>เครื่องกำเนิดไฟฟ้า (ราคาไม่รวมค่าติดตั้ง) ขนาด 400 กิโลวัตต์</v>
          </cell>
          <cell r="K822">
            <v>0</v>
          </cell>
          <cell r="L822">
            <v>0</v>
          </cell>
          <cell r="M822">
            <v>2400000</v>
          </cell>
          <cell r="N822">
            <v>2400000</v>
          </cell>
        </row>
        <row r="823">
          <cell r="I823" t="str">
            <v>เครื่องกำเนิดไฟฟ้า (ราคาไม่รวมค่าติดตั้ง) ขนาด 500 กิโลวัตต์</v>
          </cell>
          <cell r="J823" t="str">
            <v>เครื่องกำเนิดไฟฟ้า (ราคาไม่รวมค่าติดตั้ง) ขนาด 500 กิโลวัตต์</v>
          </cell>
          <cell r="K823">
            <v>0</v>
          </cell>
          <cell r="L823">
            <v>0</v>
          </cell>
          <cell r="M823">
            <v>3700000</v>
          </cell>
          <cell r="N823">
            <v>3700000</v>
          </cell>
        </row>
        <row r="824">
          <cell r="I824" t="str">
            <v>รถพยาบาลเคลือบสารต้านจุลชีพ</v>
          </cell>
          <cell r="J824" t="str">
            <v>รถพยาบาลเคลือบสารต้านจุลชีพ</v>
          </cell>
          <cell r="K824">
            <v>0</v>
          </cell>
          <cell r="L824">
            <v>0</v>
          </cell>
          <cell r="M824">
            <v>2100000</v>
          </cell>
          <cell r="N824">
            <v>2100000</v>
          </cell>
        </row>
        <row r="825">
          <cell r="I825"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J825"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K825">
            <v>0</v>
          </cell>
          <cell r="L825">
            <v>0</v>
          </cell>
          <cell r="M825">
            <v>5180000</v>
          </cell>
          <cell r="N825">
            <v>5180000</v>
          </cell>
        </row>
        <row r="826">
          <cell r="I826" t="str">
            <v>รถพยาบาลโครงสร้างปลอดภัยเคลือบสารต้านจุลชีพขนาดเล็ก (ประเภทขับเคลื่อน 4 ล้อ)</v>
          </cell>
          <cell r="J826" t="str">
            <v>รถพยาบาลโครงสร้างปลอดภัยเคลือบสารต้านจุลชีพขนาดเล็ก (ประเภทขับเคลื่อน 4 ล้อ)</v>
          </cell>
          <cell r="K826">
            <v>0</v>
          </cell>
          <cell r="L826">
            <v>0</v>
          </cell>
          <cell r="M826">
            <v>2374000</v>
          </cell>
          <cell r="N826">
            <v>2374000</v>
          </cell>
        </row>
        <row r="827">
          <cell r="I827" t="str">
            <v>รถพยาบาลโครงสร้างปลอดภัยเคลือบสารต้านจุลชีพขนาดกลาง</v>
          </cell>
          <cell r="J827" t="str">
            <v>รถพยาบาลโครงสร้างปลอดภัยเคลือบสารต้านจุลชีพขนาดกลาง</v>
          </cell>
          <cell r="K827">
            <v>0</v>
          </cell>
          <cell r="L827">
            <v>0</v>
          </cell>
          <cell r="M827">
            <v>2480000</v>
          </cell>
          <cell r="N827">
            <v>2480000</v>
          </cell>
        </row>
        <row r="828">
          <cell r="I828" t="str">
            <v>รถพยาบาลโครงสร้างปลอดภัยเคลือบสารต้านจุลชีพขนาดใหญ่</v>
          </cell>
          <cell r="J828" t="str">
            <v>รถพยาบาลโครงสร้างปลอดภัยเคลือบสารต้านจุลชีพขนาดใหญ่</v>
          </cell>
          <cell r="K828">
            <v>0</v>
          </cell>
          <cell r="L828">
            <v>0</v>
          </cell>
          <cell r="M828">
            <v>2980000</v>
          </cell>
          <cell r="N828">
            <v>2980000</v>
          </cell>
        </row>
        <row r="829">
          <cell r="I829"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J829"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K829">
            <v>0</v>
          </cell>
          <cell r="L829">
            <v>0</v>
          </cell>
          <cell r="M829">
            <v>5464500</v>
          </cell>
          <cell r="N829">
            <v>5464500</v>
          </cell>
        </row>
        <row r="830">
          <cell r="I830"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J830"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K830">
            <v>0</v>
          </cell>
          <cell r="L830">
            <v>0</v>
          </cell>
          <cell r="M830">
            <v>5570500</v>
          </cell>
          <cell r="N830">
            <v>5570500</v>
          </cell>
        </row>
        <row r="831">
          <cell r="I831"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J831"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K831">
            <v>0</v>
          </cell>
          <cell r="L831">
            <v>0</v>
          </cell>
          <cell r="M831">
            <v>6070500</v>
          </cell>
          <cell r="N831">
            <v>6070500</v>
          </cell>
        </row>
        <row r="832">
          <cell r="I832" t="str">
            <v>รถพยาบาลเคลือบสารต้านจุลชีพ รองรับชุดปฏิบัติการฉุกเฉินระดับต้น (Basic Life supprt unit : BLS)</v>
          </cell>
          <cell r="J832" t="str">
            <v>รถพยาบาลเคลือบสารต้านจุลชีพ รองรับชุดปฏิบัติการฉุกเฉินระดับต้น (BLS)</v>
          </cell>
          <cell r="K832">
            <v>0</v>
          </cell>
          <cell r="L832">
            <v>0</v>
          </cell>
          <cell r="M832">
            <v>2080000</v>
          </cell>
          <cell r="N832">
            <v>2080000</v>
          </cell>
        </row>
        <row r="833">
          <cell r="I833" t="str">
            <v>รถพยาบาลเคลือบสารต้านจุลชีพ รองรับชุดปฏิบัติการฉุกเฉินระดับสูง (Advanced Life supprt unit : ALS)</v>
          </cell>
          <cell r="J833" t="str">
            <v>รถพยาบาลเคลือบสารต้านจุลชีพ รองรับชุดปฏิบัติการฉุกเฉินระดับสูง (ALS)</v>
          </cell>
          <cell r="K833">
            <v>0</v>
          </cell>
          <cell r="L833">
            <v>0</v>
          </cell>
          <cell r="M833">
            <v>2358000</v>
          </cell>
          <cell r="N833">
            <v>2358000</v>
          </cell>
        </row>
        <row r="834">
          <cell r="I834" t="str">
            <v>รถพยาบาลโครงสร้างปลอดภัยเคลือบสารต้านจุลชีพ รองรับชุดปฏิบัติการฉุกเฉินระดับสูง (Advanced Life support unit : ALS)</v>
          </cell>
          <cell r="J834" t="str">
            <v>รถพยาบาลโครงสร้างปลอดภัยเคลือบสารต้านจุลชีพ รองรับชุดปฏิบัติการฉุกเฉินระดับสูง (ALS)</v>
          </cell>
          <cell r="K834">
            <v>0</v>
          </cell>
          <cell r="L834">
            <v>0</v>
          </cell>
          <cell r="M834">
            <v>2458000</v>
          </cell>
          <cell r="N834">
            <v>2458000</v>
          </cell>
        </row>
        <row r="835">
          <cell r="I835" t="str">
            <v>รถเอกซเรย์เคลือบสารนาโนต้านจุลชีพ</v>
          </cell>
          <cell r="J835" t="str">
            <v>รถเอกซเรย์เคลือบสารนาโนต้านจุลชีพ</v>
          </cell>
          <cell r="K835">
            <v>0</v>
          </cell>
          <cell r="L835">
            <v>0</v>
          </cell>
          <cell r="M835">
            <v>8500000</v>
          </cell>
          <cell r="N835">
            <v>8500000</v>
          </cell>
        </row>
        <row r="836">
          <cell r="I836" t="str">
            <v>รถนั่งส่วนกลาง ปริมาตรกระบอกสูบไม่เกิน 1,300 ซีซี (Eco car)</v>
          </cell>
          <cell r="J836" t="str">
            <v>รถนั่งส่วนกลาง ปริมาตรกระบอกสูบไม่เกิน 1,300 ซีซี (Eco car)</v>
          </cell>
          <cell r="K836">
            <v>0</v>
          </cell>
          <cell r="L836">
            <v>0</v>
          </cell>
          <cell r="M836">
            <v>577000</v>
          </cell>
          <cell r="N836">
            <v>577000</v>
          </cell>
        </row>
        <row r="837">
          <cell r="I837" t="str">
            <v>รถนั่งส่วนกลาง ปริมาตรกระบอกสูบ 1,400 - 1,600 ซีซี หรือกำลังเครื่องยนต์สูงสุดไม่ต่ำกว่า 70 กิโลวัตต์</v>
          </cell>
          <cell r="J837" t="str">
            <v>รถนั่งส่วนกลาง ปริมาตรกระบอกสูบ 1,400 - 1,600 ซีซี หรือกำลังเครื่องยนต์สูงสุดไม่ต่ำกว่า 70 กิโลวัตต์</v>
          </cell>
          <cell r="K837">
            <v>0</v>
          </cell>
          <cell r="L837">
            <v>0</v>
          </cell>
          <cell r="M837">
            <v>740000</v>
          </cell>
          <cell r="N837">
            <v>740000</v>
          </cell>
        </row>
        <row r="838">
          <cell r="I838" t="str">
            <v>รถนั่งส่วนกลาง ปริมาตรกระบอกสูบ 1,600 - 1,800 ซีซี หรือกำลังเครื่องยนต์สูงสุดไม่ต่ำกว่า 90 กิโลวัตต์</v>
          </cell>
          <cell r="J838" t="str">
            <v>รถนั่งส่วนกลาง ปริมาตรกระบอกสูบ 1,600 - 1,800 ซีซี หรือกำลังเครื่องยนต์สูงสุดไม่ต่ำกว่า 90 กิโลวัตต์</v>
          </cell>
          <cell r="K838">
            <v>0</v>
          </cell>
          <cell r="L838">
            <v>0</v>
          </cell>
          <cell r="M838">
            <v>965000</v>
          </cell>
          <cell r="N838">
            <v>965000</v>
          </cell>
        </row>
        <row r="839">
          <cell r="I839" t="str">
            <v>รถยนต์ไฟฟ้าแบบผสมหรือไฮบริด (HEV) ปริมาตรกระบอกสูบไม่เกิน 1,800 ซีซี และกำลังมอเตอร์ไฟฟ้าสูงสุดไม่ต่ำกว่า 50 กิโลวัตต์</v>
          </cell>
          <cell r="J839" t="str">
            <v>รถยนต์ไฟฟ้าแบบผสมหรือไฮบริด (HEV) ปริมาตรกระบอกสูบไม่เกิน 1,800 ซีซี และกำลังมอเตอร์ไฟฟ้าสูงสุดไม่ต่ำกว่า 50 กิโลวัตต์</v>
          </cell>
          <cell r="K839">
            <v>0</v>
          </cell>
          <cell r="L839">
            <v>0</v>
          </cell>
          <cell r="M839">
            <v>939000</v>
          </cell>
          <cell r="N839">
            <v>939000</v>
          </cell>
        </row>
        <row r="840">
          <cell r="I8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J8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K840">
            <v>0</v>
          </cell>
          <cell r="L840">
            <v>0</v>
          </cell>
          <cell r="M840">
            <v>575000</v>
          </cell>
          <cell r="N840">
            <v>575000</v>
          </cell>
        </row>
        <row r="841">
          <cell r="I8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J8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K841">
            <v>0</v>
          </cell>
          <cell r="L841">
            <v>0</v>
          </cell>
          <cell r="M841">
            <v>598000</v>
          </cell>
          <cell r="N841">
            <v>598000</v>
          </cell>
        </row>
        <row r="842">
          <cell r="I8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J8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K842">
            <v>0</v>
          </cell>
          <cell r="L842">
            <v>0</v>
          </cell>
          <cell r="M842">
            <v>610900</v>
          </cell>
          <cell r="N842">
            <v>610900</v>
          </cell>
        </row>
        <row r="843">
          <cell r="I8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J8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K843">
            <v>0</v>
          </cell>
          <cell r="L843">
            <v>0</v>
          </cell>
          <cell r="M843">
            <v>713000</v>
          </cell>
          <cell r="N843">
            <v>713000</v>
          </cell>
        </row>
        <row r="844">
          <cell r="I8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J8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K844">
            <v>0</v>
          </cell>
          <cell r="L844">
            <v>0</v>
          </cell>
          <cell r="M844">
            <v>736000</v>
          </cell>
          <cell r="N844">
            <v>736000</v>
          </cell>
        </row>
        <row r="845">
          <cell r="I8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J8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K845">
            <v>0</v>
          </cell>
          <cell r="L845">
            <v>0</v>
          </cell>
          <cell r="M845">
            <v>748900</v>
          </cell>
          <cell r="N845">
            <v>748900</v>
          </cell>
        </row>
        <row r="846">
          <cell r="I8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J8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K846">
            <v>0</v>
          </cell>
          <cell r="L846">
            <v>0</v>
          </cell>
          <cell r="M846">
            <v>850000</v>
          </cell>
          <cell r="N846">
            <v>850000</v>
          </cell>
        </row>
        <row r="847">
          <cell r="I847"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J847"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K847">
            <v>0</v>
          </cell>
          <cell r="L847">
            <v>0</v>
          </cell>
          <cell r="M847">
            <v>873000</v>
          </cell>
          <cell r="N847">
            <v>873000</v>
          </cell>
        </row>
        <row r="848">
          <cell r="I84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J84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K848">
            <v>0</v>
          </cell>
          <cell r="L848">
            <v>0</v>
          </cell>
          <cell r="M848">
            <v>885900</v>
          </cell>
          <cell r="N848">
            <v>885900</v>
          </cell>
        </row>
        <row r="849">
          <cell r="I8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J8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K849">
            <v>0</v>
          </cell>
          <cell r="L849">
            <v>0</v>
          </cell>
          <cell r="M849">
            <v>879000</v>
          </cell>
          <cell r="N849">
            <v>879000</v>
          </cell>
        </row>
        <row r="850">
          <cell r="I8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J8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K850">
            <v>0</v>
          </cell>
          <cell r="L850">
            <v>0</v>
          </cell>
          <cell r="M850">
            <v>902000</v>
          </cell>
          <cell r="N850">
            <v>902000</v>
          </cell>
        </row>
        <row r="851">
          <cell r="I8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J8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K851">
            <v>0</v>
          </cell>
          <cell r="L851">
            <v>0</v>
          </cell>
          <cell r="M851">
            <v>914900</v>
          </cell>
          <cell r="N851">
            <v>914900</v>
          </cell>
        </row>
        <row r="852">
          <cell r="I8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J8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K852">
            <v>0</v>
          </cell>
          <cell r="L852">
            <v>0</v>
          </cell>
          <cell r="M852">
            <v>1000000</v>
          </cell>
          <cell r="N852">
            <v>1000000</v>
          </cell>
        </row>
        <row r="853">
          <cell r="I853"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J853"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K853">
            <v>0</v>
          </cell>
          <cell r="L853">
            <v>0</v>
          </cell>
          <cell r="M853">
            <v>1023000</v>
          </cell>
          <cell r="N853">
            <v>1023000</v>
          </cell>
        </row>
        <row r="854">
          <cell r="I854"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J854"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K854">
            <v>0</v>
          </cell>
          <cell r="L854">
            <v>0</v>
          </cell>
          <cell r="M854">
            <v>1035900</v>
          </cell>
          <cell r="N854">
            <v>1035900</v>
          </cell>
        </row>
        <row r="855">
          <cell r="I855" t="str">
            <v>หลังคารถบรรทุก ขนาด 1 ตัน หลังคาอลูมิเนียม</v>
          </cell>
          <cell r="J855" t="str">
            <v>หลังคารถบรรทุก ขนาด 1 ตัน หลังคาอลูมิเนียม</v>
          </cell>
          <cell r="K855">
            <v>0</v>
          </cell>
          <cell r="L855">
            <v>0</v>
          </cell>
          <cell r="M855">
            <v>23000</v>
          </cell>
          <cell r="N855">
            <v>23000</v>
          </cell>
        </row>
        <row r="856">
          <cell r="I856" t="str">
            <v>หลังคารถบรรทุก ขนาด 1 ตัน หลังคาไฟเบอร์กลาสหรือเหล็ก</v>
          </cell>
          <cell r="J856" t="str">
            <v>หลังคารถบรรทุก ขนาด 1 ตัน หลังคาไฟเบอร์กลาสหรือเหล็ก</v>
          </cell>
          <cell r="K856">
            <v>0</v>
          </cell>
          <cell r="L856">
            <v>0</v>
          </cell>
          <cell r="M856">
            <v>35900</v>
          </cell>
          <cell r="N856">
            <v>35900</v>
          </cell>
        </row>
        <row r="857">
          <cell r="I857" t="str">
            <v>รถบรรทุก (ดีเซล) ขนาด 2 ตัน ปริมาตรกระบอกสูบไม่ต่ำกว่า 2,700 ซีซี หรือกำลังเครื่องยนต์สูงสุดไม่ต่ำกว่า 75 กิโลวัตต์ แบบ 4 ล้อ</v>
          </cell>
          <cell r="J857" t="str">
            <v>รถบรรทุก (ดีเซล) ขนาด 2 ตัน ปริมาตรกระบอกสูบไม่ต่ำกว่า 2,700 ซีซี หรือกำลังเครื่องยนต์สูงสุดไม่ต่ำกว่า 75 กิโลวัตต์ แบบ 4 ล้อ</v>
          </cell>
          <cell r="K857">
            <v>0</v>
          </cell>
          <cell r="L857">
            <v>0</v>
          </cell>
          <cell r="M857">
            <v>1087000</v>
          </cell>
          <cell r="N857">
            <v>1087000</v>
          </cell>
        </row>
        <row r="858">
          <cell r="I858" t="str">
            <v>รถบรรทุก (ดีเซล) ขนาด 3 ตัน 6 ล้อ ปริมาตรกระบอกสูบไม่ต่ำกว่า 3,000 ซีซี หรือกำลังเครื่องยนต์สูงสุดไม่ต่ำกว่า 80 กิโลวัตต์</v>
          </cell>
          <cell r="J858" t="str">
            <v>รถบรรทุก (ดีเซล) ขนาด 3 ตัน 6 ล้อ ปริมาตรกระบอกสูบไม่ต่ำกว่า 3,000 ซีซี หรือกำลังเครื่องยนต์สูงสุดไม่ต่ำกว่า 80 กิโลวัตต์</v>
          </cell>
          <cell r="K858">
            <v>0</v>
          </cell>
          <cell r="L858">
            <v>0</v>
          </cell>
          <cell r="M858">
            <v>1092000</v>
          </cell>
          <cell r="N858">
            <v>1092000</v>
          </cell>
        </row>
        <row r="859">
          <cell r="I859" t="str">
            <v>รถบรรทุก (ดีเซล) ขนาด 4 ตัน 6 ล้อ ปริมาตรกระบอกสูบไม่ต่ำกว่า 4,000 ซีซี หรือกำลังเครื่องยนต์สูงสุดไม่ต่ำกว่า 105 กิโลวัตต์</v>
          </cell>
          <cell r="J859" t="str">
            <v>รถบรรทุก (ดีเซล) ขนาด 4 ตัน 6 ล้อ ปริมาตรกระบอกสูบไม่ต่ำกว่า 4,000 ซีซี หรือกำลังเครื่องยนต์สูงสุดไม่ต่ำกว่า 105 กิโลวัตต์</v>
          </cell>
          <cell r="K859">
            <v>0</v>
          </cell>
          <cell r="L859">
            <v>0</v>
          </cell>
          <cell r="M859">
            <v>1405000</v>
          </cell>
          <cell r="N859">
            <v>1405000</v>
          </cell>
        </row>
        <row r="860">
          <cell r="I860"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J860"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K860">
            <v>0</v>
          </cell>
          <cell r="L860">
            <v>0</v>
          </cell>
          <cell r="M860">
            <v>2060000</v>
          </cell>
          <cell r="N860">
            <v>2060000</v>
          </cell>
        </row>
        <row r="861">
          <cell r="I861"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J861"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K861">
            <v>0</v>
          </cell>
          <cell r="L861">
            <v>0</v>
          </cell>
          <cell r="M861">
            <v>2126000</v>
          </cell>
          <cell r="N861">
            <v>2126000</v>
          </cell>
        </row>
        <row r="862">
          <cell r="I862"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J862"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K862">
            <v>0</v>
          </cell>
          <cell r="L862">
            <v>0</v>
          </cell>
          <cell r="M862">
            <v>2563000</v>
          </cell>
          <cell r="N862">
            <v>2563000</v>
          </cell>
        </row>
        <row r="863">
          <cell r="I863"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J863"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K863">
            <v>0</v>
          </cell>
          <cell r="L863">
            <v>0</v>
          </cell>
          <cell r="M863">
            <v>1000000</v>
          </cell>
          <cell r="N863">
            <v>1000000</v>
          </cell>
        </row>
        <row r="864">
          <cell r="I864"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J864"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K864">
            <v>0</v>
          </cell>
          <cell r="L864">
            <v>0</v>
          </cell>
          <cell r="M864">
            <v>2235000</v>
          </cell>
          <cell r="N864">
            <v>2235000</v>
          </cell>
        </row>
        <row r="865">
          <cell r="I865"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J865"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K865">
            <v>0</v>
          </cell>
          <cell r="L865">
            <v>0</v>
          </cell>
          <cell r="M865">
            <v>2400000</v>
          </cell>
          <cell r="N865">
            <v>2400000</v>
          </cell>
        </row>
        <row r="866">
          <cell r="I866" t="str">
            <v>รถโดยสารขนาด 12 ที่นั่ง (ดีเซล) ปริมาตรกระบอกสูบไม่ต่ำกว่า 2,400 ซีซี หรือกำลังเครื่องยนต์สูงสุดไม่ต่ำกว่า 90 กิโลวัตต์</v>
          </cell>
          <cell r="J866" t="str">
            <v>รถโดยสารขนาด 12 ที่นั่ง (ดีเซล) ปริมาตรกระบอกสูบไม่ต่ำกว่า 2,400 ซีซี หรือกำลังเครื่องยนต์สูงสุดไม่ต่ำกว่า 90 กิโลวัตต์</v>
          </cell>
          <cell r="K866">
            <v>0</v>
          </cell>
          <cell r="L866">
            <v>0</v>
          </cell>
          <cell r="M866">
            <v>1358000</v>
          </cell>
          <cell r="N866">
            <v>1358000</v>
          </cell>
        </row>
        <row r="867">
          <cell r="I867"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v>
          </cell>
          <cell r="J867"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v>
          </cell>
          <cell r="K867">
            <v>0</v>
          </cell>
          <cell r="L867">
            <v>0</v>
          </cell>
          <cell r="M867">
            <v>1473000</v>
          </cell>
          <cell r="N867">
            <v>1473000</v>
          </cell>
        </row>
        <row r="868">
          <cell r="I868"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v>
          </cell>
          <cell r="J868"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v>
          </cell>
          <cell r="K868">
            <v>0</v>
          </cell>
          <cell r="L868">
            <v>0</v>
          </cell>
          <cell r="M868">
            <v>1529000</v>
          </cell>
          <cell r="N868">
            <v>1529000</v>
          </cell>
        </row>
        <row r="869">
          <cell r="I869"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v>
          </cell>
          <cell r="J869"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v>
          </cell>
          <cell r="K869">
            <v>0</v>
          </cell>
          <cell r="L869">
            <v>0</v>
          </cell>
          <cell r="M869">
            <v>1359000</v>
          </cell>
          <cell r="N869">
            <v>1359000</v>
          </cell>
        </row>
        <row r="870">
          <cell r="I870"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v>
          </cell>
          <cell r="J870"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v>
          </cell>
          <cell r="K870">
            <v>0</v>
          </cell>
          <cell r="L870">
            <v>0</v>
          </cell>
          <cell r="M870">
            <v>1664000</v>
          </cell>
          <cell r="N870">
            <v>1664000</v>
          </cell>
        </row>
        <row r="871">
          <cell r="I871" t="str">
            <v>รถพยาบาล (รถตู้) ปริมาตรกระบอกสูบไม่ต่ำกว่า 2,400 ซีซี หรือกำลังเครื่องยนต์สูงสุดไม่ต่ำกว่า 90 กิโลวัตต์</v>
          </cell>
          <cell r="J871" t="str">
            <v>รถพยาบาล (รถตู้) ปริมาตรกระบอกสูบไม่ต่ำกว่า 2,400 ซีซี หรือกำลังเครื่องยนต์สูงสุดไม่ต่ำกว่า 90 กิโลวัตต์</v>
          </cell>
          <cell r="K871">
            <v>0</v>
          </cell>
          <cell r="L871">
            <v>0</v>
          </cell>
          <cell r="M871">
            <v>2500000</v>
          </cell>
          <cell r="N871">
            <v>2500000</v>
          </cell>
        </row>
        <row r="872">
          <cell r="I872" t="str">
            <v>รถพยาบาลฉุกเฉิน (รถกระบะ) ปริมาตรกระบอกสูบไม่ต่ำกว่า 2,400 ซีซี หรือกำลังเครื่องยนต์สูงสุดไม่ต่ำกว่า 110 กิโลวัตต์</v>
          </cell>
          <cell r="J872" t="str">
            <v>รถพยาบาลฉุกเฉิน (รถกระบะ) ปริมาตรกระบอกสูบไม่ต่ำกว่า 2,400 ซีซี หรือกำลังเครื่องยนต์สูงสุดไม่ต่ำกว่า 110 กิโลวัตต์</v>
          </cell>
          <cell r="K872">
            <v>0</v>
          </cell>
          <cell r="L872">
            <v>0</v>
          </cell>
          <cell r="M872">
            <v>1120000</v>
          </cell>
          <cell r="N872">
            <v>1120000</v>
          </cell>
        </row>
        <row r="873">
          <cell r="I873" t="str">
            <v>รถจักรยานยนต์ ขนาด 110 ซีซี แบบเกียร์ธรรมดา</v>
          </cell>
          <cell r="J873" t="str">
            <v>รถจักรยานยนต์ ขนาด 110 ซีซี แบบเกียร์ธรรมดา</v>
          </cell>
          <cell r="K873">
            <v>0</v>
          </cell>
          <cell r="L873">
            <v>0</v>
          </cell>
          <cell r="M873">
            <v>43500</v>
          </cell>
          <cell r="N873">
            <v>43500</v>
          </cell>
        </row>
        <row r="874">
          <cell r="I874" t="str">
            <v>รถจักรยานยนต์ ขนาด 110 ซีซี แบบเกียร์อัตโนมัติ</v>
          </cell>
          <cell r="J874" t="str">
            <v>รถจักรยานยนต์ ขนาด 110 ซีซี แบบเกียร์อัตโนมัติ</v>
          </cell>
          <cell r="K874">
            <v>0</v>
          </cell>
          <cell r="L874">
            <v>0</v>
          </cell>
          <cell r="M874">
            <v>50000</v>
          </cell>
          <cell r="N874">
            <v>50000</v>
          </cell>
        </row>
        <row r="875">
          <cell r="I875" t="str">
            <v>รถจักรยานยนต์ ขนาด 120 ซีซี</v>
          </cell>
          <cell r="J875" t="str">
            <v>รถจักรยานยนต์ ขนาด 120 ซีซี</v>
          </cell>
          <cell r="K875">
            <v>0</v>
          </cell>
          <cell r="L875">
            <v>0</v>
          </cell>
          <cell r="M875">
            <v>51400</v>
          </cell>
          <cell r="N875">
            <v>51400</v>
          </cell>
        </row>
        <row r="876">
          <cell r="I876" t="str">
            <v>รถจักรยานยนต์ ขนาด 150 ซีซี</v>
          </cell>
          <cell r="J876" t="str">
            <v>รถจักรยานยนต์ ขนาด 150 ซีซี</v>
          </cell>
          <cell r="K876">
            <v>0</v>
          </cell>
          <cell r="L876">
            <v>0</v>
          </cell>
          <cell r="M876">
            <v>81900</v>
          </cell>
          <cell r="N876">
            <v>81900</v>
          </cell>
        </row>
        <row r="877">
          <cell r="I877"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v>
          </cell>
          <cell r="J877" t="str">
            <v>รถยนต์ตรวจการณ์อเนกประสงค์และรถยนต์นั่ง ขนาดเครื่องยนต์ 2,393 CC ขับเคลื่อน 2 ล้อ เกียร์อัตโนมัติ 5 ที่นั่ง</v>
          </cell>
          <cell r="K877">
            <v>0</v>
          </cell>
          <cell r="L877">
            <v>0</v>
          </cell>
          <cell r="M877">
            <v>1585000</v>
          </cell>
          <cell r="N877">
            <v>1585000</v>
          </cell>
        </row>
        <row r="878">
          <cell r="I878"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v>
          </cell>
          <cell r="J878" t="str">
            <v>รถยนต์ตรวจการณ์อเนกประสงค์และรถยนต์นั่ง ขนาดเครื่องยนต์ 2,393 CC ขับเคลื่อน 2 ล้อ เกียร์อัตโนมัติ 5 ที่นั่ง, ติดตั้งอุปกรณ์พิเศษ</v>
          </cell>
          <cell r="K878">
            <v>0</v>
          </cell>
          <cell r="L878">
            <v>0</v>
          </cell>
          <cell r="M878">
            <v>1745000</v>
          </cell>
          <cell r="N878">
            <v>1745000</v>
          </cell>
        </row>
        <row r="879">
          <cell r="I879"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v>
          </cell>
          <cell r="J879" t="str">
            <v>รถยนต์ตรวจการณ์อเนกประสงค์และรถยนต์นั่ง ขนาดเครื่องยนต์ 2,393 CC ขับเคลื่อน 2 ล้อ เกียร์อัตโนมัติ 9 ที่นั่ง</v>
          </cell>
          <cell r="K879">
            <v>0</v>
          </cell>
          <cell r="L879">
            <v>0</v>
          </cell>
          <cell r="M879">
            <v>1665000</v>
          </cell>
          <cell r="N879">
            <v>1665000</v>
          </cell>
        </row>
        <row r="880">
          <cell r="I880"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v>
          </cell>
          <cell r="J880" t="str">
            <v>รถยนต์ตรวจการณ์อเนกประสงค์และรถยนต์นั่ง ขนาดเครื่องยนต์ 2,393 CC ขับเคลื่อน 2 ล้อ เกียร์อัตโนมัติ 9 ที่นั่ง,ติดตั้งอุปกรณ์พิเศษ</v>
          </cell>
          <cell r="K880">
            <v>0</v>
          </cell>
          <cell r="L880">
            <v>0</v>
          </cell>
          <cell r="M880">
            <v>1825000</v>
          </cell>
          <cell r="N880">
            <v>1825000</v>
          </cell>
        </row>
        <row r="881">
          <cell r="I881"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v>
          </cell>
          <cell r="J881" t="str">
            <v>รถยนต์ตรวจการณ์อเนกประสงค์และรถยนต์นั่ง ขนาดเครื่องยนต์ 2,393 CC ขับเคลื่อน 2 ล้อ เกียร์อัตโนมัติ 11 ที่นั่ง</v>
          </cell>
          <cell r="K881">
            <v>0</v>
          </cell>
          <cell r="L881">
            <v>0</v>
          </cell>
          <cell r="M881">
            <v>1665000</v>
          </cell>
          <cell r="N881">
            <v>1665000</v>
          </cell>
        </row>
        <row r="882">
          <cell r="I882"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v>
          </cell>
          <cell r="J882" t="str">
            <v>รถยนต์ตรวจการณ์อเนกประสงค์และรถยนต์นั่ง ขนาดเครื่องยนต์ 2,393 CC ขับเคลื่อน 2 ล้อ เกียร์อัตโนมัติ 11 ที่นั่ง,ติดตั้งอุปกรณ์พิเศษ</v>
          </cell>
          <cell r="K882">
            <v>0</v>
          </cell>
          <cell r="L882">
            <v>0</v>
          </cell>
          <cell r="M882">
            <v>1825000</v>
          </cell>
          <cell r="N882">
            <v>1825000</v>
          </cell>
        </row>
        <row r="883">
          <cell r="I883"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v>
          </cell>
          <cell r="J883" t="str">
            <v xml:space="preserve">รถยนต์ตรวจการณ์อเนกประสงค์และรถยนต์นั่ง ขนาดเครื่องยนต์ 2,393 CC ขับเคลื่อน 2 ล้อ เกียร์อัตโนมัติ TRANSFORMER MAXI 7 ที่นั่ง </v>
          </cell>
          <cell r="K883">
            <v>0</v>
          </cell>
          <cell r="L883">
            <v>0</v>
          </cell>
          <cell r="M883">
            <v>1675000</v>
          </cell>
          <cell r="N883">
            <v>1675000</v>
          </cell>
        </row>
        <row r="884">
          <cell r="I884"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v>
          </cell>
          <cell r="J884" t="str">
            <v>รถยนต์ตรวจการณ์อเนกประสงค์และรถยนต์นั่ง ขนาดเครื่องยนต์ 2,393 CC ขับเคลื่อน 2 ล้อ เกียร์อัตโนมัติ TRANSFORMER MAXI 7 ที่นั่ง,ติดตั้งอุปกรณ์พิเศษ</v>
          </cell>
          <cell r="K884">
            <v>0</v>
          </cell>
          <cell r="L884">
            <v>0</v>
          </cell>
          <cell r="M884">
            <v>1835000</v>
          </cell>
          <cell r="N884">
            <v>1835000</v>
          </cell>
        </row>
        <row r="885">
          <cell r="I885"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v>
          </cell>
          <cell r="J885" t="str">
            <v>รถยนต์ตรวจการณ์อเนกประสงค์และรถยนต์นั่ง ขนาดเครื่องยนต์ 2,393 CC ขับเคลื่อน 2 ล้อ เกียร์อัตโนมัติ 7 ที่นั่ง</v>
          </cell>
          <cell r="K885">
            <v>0</v>
          </cell>
          <cell r="L885">
            <v>0</v>
          </cell>
          <cell r="M885">
            <v>1615000</v>
          </cell>
          <cell r="N885">
            <v>1615000</v>
          </cell>
        </row>
        <row r="886">
          <cell r="I886"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v>
          </cell>
          <cell r="J886" t="str">
            <v>รถยนต์ตรวจการณ์อเนกประสงค์และรถยนต์นั่ง ขนาดเครื่องยนต์ 2,393 CC ขับเคลื่อน 2 ล้อ เกียร์อัตโนมัติ 7 ที่นั่ง,ติดตั้งอุปกรณ์พิเศษ</v>
          </cell>
          <cell r="K886">
            <v>0</v>
          </cell>
          <cell r="L886">
            <v>0</v>
          </cell>
          <cell r="M886">
            <v>1775000</v>
          </cell>
          <cell r="N886">
            <v>1775000</v>
          </cell>
        </row>
        <row r="887">
          <cell r="I887"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v>
          </cell>
          <cell r="J887" t="str">
            <v>รถยนต์ตรวจการณ์อเนกประสงค์และรถยนต์นั่ง ขนาดเครื่องยนต์ 2,755 CC ขับเคลื่อน 4 ล้อ เกียร์ธรรมดา CTFMHT 5 ที่นั่ง</v>
          </cell>
          <cell r="K887">
            <v>0</v>
          </cell>
          <cell r="L887">
            <v>0</v>
          </cell>
          <cell r="M887">
            <v>1675000</v>
          </cell>
          <cell r="N887">
            <v>1675000</v>
          </cell>
        </row>
        <row r="888">
          <cell r="I888"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v>
          </cell>
          <cell r="J888" t="str">
            <v>รถยนต์ตรวจการณ์อเนกประสงค์และรถยนต์นั่ง ขนาดเครื่องยนต์ 2,755 CC ขับเคลื่อน 4 ล้อ เกียร์ธรรมดา CTFMHT 5 ที่นั่ง,ติดตั้งอุปกรณ์พิเศษ</v>
          </cell>
          <cell r="K888">
            <v>0</v>
          </cell>
          <cell r="L888">
            <v>0</v>
          </cell>
          <cell r="M888">
            <v>1835000</v>
          </cell>
          <cell r="N888">
            <v>1835000</v>
          </cell>
        </row>
        <row r="889">
          <cell r="I889"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v>
          </cell>
          <cell r="J889" t="str">
            <v>รถยนต์ตรวจการณ์อเนกประสงค์และรถยนต์นั่ง ขนาดเครื่องยนต์ 2,755 CC ขับเคลื่อน 4 ล้อ เกียร์ธรรมดา CTFMHT 9 ที่นั่ง</v>
          </cell>
          <cell r="K889">
            <v>0</v>
          </cell>
          <cell r="L889">
            <v>0</v>
          </cell>
          <cell r="M889">
            <v>1755000</v>
          </cell>
          <cell r="N889">
            <v>1755000</v>
          </cell>
        </row>
        <row r="890">
          <cell r="I890"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v>
          </cell>
          <cell r="J890" t="str">
            <v>รถยนต์ตรวจการณ์อเนกประสงค์และรถยนต์นั่ง ขนาดเครื่องยนต์ 2,755 CC ขับเคลื่อน 4 ล้อ เกียร์ธรรมดา CTFMHT 9 ที่นั่ง,ติดตั้งอุปกรณ์พิเศษ</v>
          </cell>
          <cell r="K890">
            <v>0</v>
          </cell>
          <cell r="L890">
            <v>0</v>
          </cell>
          <cell r="M890">
            <v>1915000</v>
          </cell>
          <cell r="N890">
            <v>1915000</v>
          </cell>
        </row>
        <row r="891">
          <cell r="I891"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v>
          </cell>
          <cell r="J891" t="str">
            <v>รถยนต์ตรวจการณ์อเนกประสงค์และรถยนต์นั่ง ขนาดเครื่องยนต์ 2,755 CC ขับเคลื่อน 4 ล้อ เกียร์ธรรมดา CTFMHT 11 ที่นั่ง,ติดตั้งอุปกรณ์พิเศษ</v>
          </cell>
          <cell r="K891">
            <v>0</v>
          </cell>
          <cell r="L891">
            <v>0</v>
          </cell>
          <cell r="M891">
            <v>1915000</v>
          </cell>
          <cell r="N891">
            <v>1915000</v>
          </cell>
        </row>
        <row r="892">
          <cell r="I892"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v>
          </cell>
          <cell r="J892" t="str">
            <v>รถยนต์ตรวจการณ์อเนกประสงค์และรถยนต์นั่ง ขนาดเครื่องยนต์ 2,755 CC ขับเคลื่อน 4 ล้อ เกียร์ธรรมดา CTFMHT 7 ที่นั่ง,ติดตั้งอุปกรณ์พิเศษ TRANSFORMER MAXI</v>
          </cell>
          <cell r="K892">
            <v>0</v>
          </cell>
          <cell r="L892">
            <v>0</v>
          </cell>
          <cell r="M892">
            <v>1925000</v>
          </cell>
          <cell r="N892">
            <v>1925000</v>
          </cell>
        </row>
        <row r="893">
          <cell r="I893"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v>
          </cell>
          <cell r="J893" t="str">
            <v>รถยนต์ตรวจการณ์อเนกประสงค์และรถยนต์นั่ง ขนาดเครื่องยนต์ 2,755 CC ขับเคลื่อน 4 ล้อ เกียร์ธรรมดา CTFMHT 11 ที่นั่ง</v>
          </cell>
          <cell r="K893">
            <v>0</v>
          </cell>
          <cell r="L893">
            <v>0</v>
          </cell>
          <cell r="M893">
            <v>1755000</v>
          </cell>
          <cell r="N893">
            <v>1755000</v>
          </cell>
        </row>
        <row r="894">
          <cell r="I894"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v>
          </cell>
          <cell r="J894" t="str">
            <v>รถยนต์ตรวจการณ์อเนกประสงค์และรถยนต์นั่ง ขนาดเครื่องยนต์ 2,755 CC ขับเคลื่อน 4 ล้อ เกียร์ธรรมดา7 ที่นั่ง TRANSFORMER MAXI</v>
          </cell>
          <cell r="K894">
            <v>0</v>
          </cell>
          <cell r="L894">
            <v>0</v>
          </cell>
          <cell r="M894">
            <v>1765000</v>
          </cell>
          <cell r="N894">
            <v>1765000</v>
          </cell>
        </row>
        <row r="895">
          <cell r="I895"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v>
          </cell>
          <cell r="J895" t="str">
            <v>รถยนต์ตรวจการณ์อเนกประสงค์และรถยนต์นั่ง ขนาดเครื่องยนต์ 2,755 CC ขับเคลื่อน 4 ล้อ เกียร์ธรรมดา CTFMHT 7 ที่นั่ง</v>
          </cell>
          <cell r="K895">
            <v>0</v>
          </cell>
          <cell r="L895">
            <v>0</v>
          </cell>
          <cell r="M895">
            <v>1705000</v>
          </cell>
          <cell r="N895">
            <v>1705000</v>
          </cell>
        </row>
        <row r="896">
          <cell r="I896"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v>
          </cell>
          <cell r="J896" t="str">
            <v>รถยนต์ตรวจการณ์อเนกประสงค์และรถยนต์นั่ง ขนาดเครื่องยนต์ 2,755 CC ขับเคลื่อน 4 ล้อ เกียร์ธรรมดา CTFMHT 7 ที่นั่ง,ติดตั้งอุปกรณ์พิเศษ</v>
          </cell>
          <cell r="K896">
            <v>0</v>
          </cell>
          <cell r="L896">
            <v>0</v>
          </cell>
          <cell r="M896">
            <v>1865000</v>
          </cell>
          <cell r="N896">
            <v>1865000</v>
          </cell>
        </row>
        <row r="897">
          <cell r="I897"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v>
          </cell>
          <cell r="J897" t="str">
            <v>รถยนต์ตรวจการณ์อเนกประสงค์และรถยนต์นั่ง ขนาดเครื่องยนต์ 2,755 CC ขับเคลื่อน 4 ล้อ เกียร์อัตโนมัติ 5 ที่นั่ง</v>
          </cell>
          <cell r="K897">
            <v>0</v>
          </cell>
          <cell r="L897">
            <v>0</v>
          </cell>
          <cell r="M897">
            <v>1860000</v>
          </cell>
          <cell r="N897">
            <v>1860000</v>
          </cell>
        </row>
        <row r="898">
          <cell r="I898"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v>
          </cell>
          <cell r="J898" t="str">
            <v>รถยนต์ตรวจการณ์อเนกประสงค์และรถยนต์นั่ง ขนาดเครื่องยนต์ 2,755 CC ขับเคลื่อน 4 ล้อ เกียร์อัตโนมัติ 5 ที่นั่ง,ติดตั้งอุปกรณ์พิเศษ</v>
          </cell>
          <cell r="K898">
            <v>0</v>
          </cell>
          <cell r="L898">
            <v>0</v>
          </cell>
          <cell r="M898">
            <v>2020000</v>
          </cell>
          <cell r="N898">
            <v>2020000</v>
          </cell>
        </row>
        <row r="899">
          <cell r="I899"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v>
          </cell>
          <cell r="J899" t="str">
            <v>รถยนต์ตรวจการณ์อเนกประสงค์และรถยนต์นั่ง ขนาดเครื่องยนต์ 2,755 CC ขับเคลื่อน 4 ล้อ เกียร์อัตโนมัติ DTTHXT TR TRANSFORMER II 7 ที่นั่ง</v>
          </cell>
          <cell r="K899">
            <v>0</v>
          </cell>
          <cell r="L899">
            <v>0</v>
          </cell>
          <cell r="M899">
            <v>1890000</v>
          </cell>
          <cell r="N899">
            <v>1890000</v>
          </cell>
        </row>
        <row r="900">
          <cell r="I900"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v>
          </cell>
          <cell r="J900" t="str">
            <v>รถยนต์ตรวจการณ์อเนกประสงค์และรถยนต์นั่ง ขนาดเครื่องยนต์ 2,755 CC ขับเคลื่อน 4 ล้อ เกียร์อัตโนมัติ DTTHXT TR TRANSFORMER II 7 ที่นั่ง,ติดตั้งอุปกรณ์พิเศษ</v>
          </cell>
          <cell r="K900">
            <v>0</v>
          </cell>
          <cell r="L900">
            <v>0</v>
          </cell>
          <cell r="M900">
            <v>2050000</v>
          </cell>
          <cell r="N900">
            <v>2050000</v>
          </cell>
        </row>
        <row r="901">
          <cell r="I901"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v>
          </cell>
          <cell r="J901" t="str">
            <v>รถยนต์ตรวจการณ์อเนกประสงค์และรถยนต์นั่ง ขนาดเครื่องยนต์ 2,755 CC ขับเคลื่อน 4 ล้อ เกียร์อัตโนมัติ  9 ที่นั่ง</v>
          </cell>
          <cell r="K901">
            <v>0</v>
          </cell>
          <cell r="L901">
            <v>0</v>
          </cell>
          <cell r="M901">
            <v>1940000</v>
          </cell>
          <cell r="N901">
            <v>1940000</v>
          </cell>
        </row>
        <row r="902">
          <cell r="I902"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v>
          </cell>
          <cell r="J902" t="str">
            <v>รถยนต์ตรวจการณ์อเนกประสงค์และรถยนต์นั่ง ขนาดเครื่องยนต์ 2,755 CC ขับเคลื่อน 4 ล้อ เกียร์อัตโนมัติ 9 ที่นั่ง,ติดตั้งอุปกรณ์พิเศษ</v>
          </cell>
          <cell r="K902">
            <v>0</v>
          </cell>
          <cell r="L902">
            <v>0</v>
          </cell>
          <cell r="M902">
            <v>2100000</v>
          </cell>
          <cell r="N902">
            <v>2100000</v>
          </cell>
        </row>
        <row r="903">
          <cell r="I903"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v>
          </cell>
          <cell r="J903" t="str">
            <v>รถยนต์ตรวจการณ์อเนกประสงค์และรถยนต์นั่ง ขนาดเครื่องยนต์ 2,755 CC ขับเคลื่อน 4 ล้อ เกียร์อัตโนมัติ DTTHXT TR TRANSFORMER MAXI 7 ที่นั่ง</v>
          </cell>
          <cell r="K903">
            <v>0</v>
          </cell>
          <cell r="L903">
            <v>0</v>
          </cell>
          <cell r="M903">
            <v>1950000</v>
          </cell>
          <cell r="N903">
            <v>1950000</v>
          </cell>
        </row>
        <row r="904">
          <cell r="I904"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v>
          </cell>
          <cell r="J904" t="str">
            <v>รถยนต์ตรวจการณ์อเนกประสงค์และรถยนต์นั่ง ขนาดเครื่องยนต์ 2,755 CC ขับเคลื่อน 4 ล้อ เกียร์อัตโนมัติ DTTHXT TR TRANSFORMER MAXI 7 ที่นั่ง,ติดตั้งอุปกรณ์พิเศษ</v>
          </cell>
          <cell r="K904">
            <v>0</v>
          </cell>
          <cell r="L904">
            <v>0</v>
          </cell>
          <cell r="M904">
            <v>2110000</v>
          </cell>
          <cell r="N904">
            <v>2110000</v>
          </cell>
        </row>
        <row r="905">
          <cell r="I905"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v>
          </cell>
          <cell r="J905" t="str">
            <v>รถยนต์ตรวจการณ์อเนกประสงค์และรถยนต์นั่ง ขนาดเครื่องยนต์ 2,755 CC ขับเคลื่อน 4 ล้อ เกียร์อัตโนมัติ 11 ที่นั่ง</v>
          </cell>
          <cell r="K905">
            <v>0</v>
          </cell>
          <cell r="L905">
            <v>0</v>
          </cell>
          <cell r="M905">
            <v>1940000</v>
          </cell>
          <cell r="N905">
            <v>1940000</v>
          </cell>
        </row>
        <row r="906">
          <cell r="I906"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v>
          </cell>
          <cell r="J906" t="str">
            <v>รถยนต์ตรวจการณ์อเนกประสงค์และรถยนต์นั่ง ขนาดเครื่องยนต์ 2,755 CC ขับเคลื่อน 4 ล้อ เกียร์อัตโนมัติ 11 ที่นั่ง,ติดตั้งอุปกรณ์พิเศษ</v>
          </cell>
          <cell r="K906">
            <v>0</v>
          </cell>
          <cell r="L906">
            <v>0</v>
          </cell>
          <cell r="M906">
            <v>2100000</v>
          </cell>
          <cell r="N906">
            <v>2100000</v>
          </cell>
        </row>
        <row r="907">
          <cell r="I907"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v>
          </cell>
          <cell r="J907" t="str">
            <v>รถยนต์ตรวจการณ์อเนกประสงค์และรถยนต์นั่ง ขนาดเครื่องยนต์ 2,755 CC ขับเคลื่อน 4 ล้อ เกียร์ธรรมดา BTFLXT 5 ที่นั่ง</v>
          </cell>
          <cell r="K907">
            <v>0</v>
          </cell>
          <cell r="L907">
            <v>0</v>
          </cell>
          <cell r="M907">
            <v>1590000</v>
          </cell>
          <cell r="N907">
            <v>1590000</v>
          </cell>
        </row>
        <row r="908">
          <cell r="I908"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v>
          </cell>
          <cell r="J908" t="str">
            <v>รถยนต์ตรวจการณ์อเนกประสงค์และรถยนต์นั่ง ขนาดเครื่องยนต์ 2,755 CC ขับเคลื่อน 4 ล้อ เกียร์ธรรมดา BTFLXT 5 ที่นั่ง,ติดตั้งอุปกรณ์พิเศษ</v>
          </cell>
          <cell r="K908">
            <v>0</v>
          </cell>
          <cell r="L908">
            <v>0</v>
          </cell>
          <cell r="M908">
            <v>1750000</v>
          </cell>
          <cell r="N908">
            <v>1750000</v>
          </cell>
        </row>
        <row r="909">
          <cell r="I909"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v>
          </cell>
          <cell r="J909" t="str">
            <v>รถยนต์ตรวจการณ์อเนกประสงค์และรถยนต์นั่ง ขนาดเครื่องยนต์ 2,755 CC ขับเคลื่อน 4 ล้อ เกียร์ธรรมดา  BTFLXT TR TRANSFORMER II 7 ที่นั่ง</v>
          </cell>
          <cell r="K909">
            <v>0</v>
          </cell>
          <cell r="L909">
            <v>0</v>
          </cell>
          <cell r="M909">
            <v>1620000</v>
          </cell>
          <cell r="N909">
            <v>1620000</v>
          </cell>
        </row>
        <row r="910">
          <cell r="I910"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v>
          </cell>
          <cell r="J910" t="str">
            <v>รถยนต์ตรวจการณ์อเนกประสงค์และรถยนต์นั่ง ขนาดเครื่องยนต์ 2,755 CC ขับเคลื่อน 4 ล้อ เกียร์ธรรมดา BTFLXT TR TRANSFORMER II 7 ที่นั่ง,ติดตั้งอุปกรณ์พิเศษ</v>
          </cell>
          <cell r="K910">
            <v>0</v>
          </cell>
          <cell r="L910">
            <v>0</v>
          </cell>
          <cell r="M910">
            <v>1780000</v>
          </cell>
          <cell r="N910">
            <v>1780000</v>
          </cell>
        </row>
        <row r="911">
          <cell r="I911"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v>
          </cell>
          <cell r="J911" t="str">
            <v>รถยนต์ตรวจการณ์อเนกประสงค์และรถยนต์นั่ง ขนาดเครื่องยนต์ 2,755 CC ขับเคลื่อน 4 ล้อ เกียร์ธรรมดา BTFLXT 9 ที่นั่ง</v>
          </cell>
          <cell r="K911">
            <v>0</v>
          </cell>
          <cell r="L911">
            <v>0</v>
          </cell>
          <cell r="M911">
            <v>1670000</v>
          </cell>
          <cell r="N911">
            <v>1670000</v>
          </cell>
        </row>
        <row r="912">
          <cell r="I912"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v>
          </cell>
          <cell r="J912" t="str">
            <v>รถยนต์ตรวจการณ์อเนกประสงค์และรถยนต์นั่ง ขนาดเครื่องยนต์ 2,755 CC ขับเคลื่อน 4 ล้อ เกียร์ธรรมดา BTFLXT 9 ที่นั่ง,ติดตั้งอุปกรณ์พิเศษ</v>
          </cell>
          <cell r="K912">
            <v>0</v>
          </cell>
          <cell r="L912">
            <v>0</v>
          </cell>
          <cell r="M912">
            <v>1830000</v>
          </cell>
          <cell r="N912">
            <v>1830000</v>
          </cell>
        </row>
        <row r="913">
          <cell r="I913"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v>
          </cell>
          <cell r="J913" t="str">
            <v>รถยนต์ตรวจการณ์อเนกประสงค์และรถยนต์นั่ง ขนาดเครื่องยนต์ 2,755 CC ขับเคลื่อน 4 ล้อ เกียร์ธรรมดา BTFLXT TRANSFORMER MAXI 7 ที่นั่ง</v>
          </cell>
          <cell r="K913">
            <v>0</v>
          </cell>
          <cell r="L913">
            <v>0</v>
          </cell>
          <cell r="M913">
            <v>1680000</v>
          </cell>
          <cell r="N913">
            <v>1680000</v>
          </cell>
        </row>
        <row r="914">
          <cell r="I914"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v>
          </cell>
          <cell r="J914" t="str">
            <v>รถยนต์ตรวจการณ์อเนกประสงค์และรถยนต์นั่ง ขนาดเครื่องยนต์ 2,755 CC ขับเคลื่อน 4 ล้อ เกียร์ธรรมดา BTFLXT TR TRANSFORMER MAXI 7 ที่นั่ง,ติดตั้งอุปกรณ์พิเศษ</v>
          </cell>
          <cell r="K914">
            <v>0</v>
          </cell>
          <cell r="L914">
            <v>0</v>
          </cell>
          <cell r="M914">
            <v>1840000</v>
          </cell>
          <cell r="N914">
            <v>1840000</v>
          </cell>
        </row>
        <row r="915">
          <cell r="I915"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v>
          </cell>
          <cell r="J915" t="str">
            <v>รถยนต์ตรวจการณ์อเนกประสงค์และรถยนต์นั่ง ขนาดเครื่องยนต์ 2,755 CC ขับเคลื่อน 4 ล้อ เกียร์ธรรมดา BTFLXT 11 ที่นั่ง</v>
          </cell>
          <cell r="K915">
            <v>0</v>
          </cell>
          <cell r="L915">
            <v>0</v>
          </cell>
          <cell r="M915">
            <v>1670000</v>
          </cell>
          <cell r="N915">
            <v>1670000</v>
          </cell>
        </row>
        <row r="916">
          <cell r="I916"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v>
          </cell>
          <cell r="J916" t="str">
            <v>รถยนต์ตรวจการณ์อเนกประสงค์และรถยนต์นั่ง ขนาดเครื่องยนต์ 2,755 CC ขับเคลื่อน 4 ล้อ เกียร์ธรรมดา BTFLXT 11 ที่นั่ง,ติดตั้งอุปกรณ์พิเศษ</v>
          </cell>
          <cell r="K916">
            <v>0</v>
          </cell>
          <cell r="L916">
            <v>0</v>
          </cell>
          <cell r="M916">
            <v>1830000</v>
          </cell>
          <cell r="N916">
            <v>1830000</v>
          </cell>
        </row>
        <row r="917">
          <cell r="I917" t="str">
            <v>รถพยาบาลขั้นพื้นฐาน (รถตู้)</v>
          </cell>
          <cell r="J917" t="str">
            <v>รถพยาบาลขั้นพื้นฐาน</v>
          </cell>
          <cell r="K917">
            <v>0</v>
          </cell>
          <cell r="L917">
            <v>0</v>
          </cell>
          <cell r="M917">
            <v>1800000</v>
          </cell>
          <cell r="N917">
            <v>1800000</v>
          </cell>
        </row>
        <row r="918">
          <cell r="I918" t="str">
            <v>รถพยาบาลพร้อมอุปกรณ์ช่วยชีวิตชั้นสูง (มาตรฐานความปลอดภัย 10 G)</v>
          </cell>
          <cell r="J918" t="str">
            <v>รถพยาบาลพร้อมอุปกรณ์ช่วยชีวิตชั้นสูง</v>
          </cell>
          <cell r="K918">
            <v>0</v>
          </cell>
          <cell r="L918">
            <v>0</v>
          </cell>
          <cell r="M918">
            <v>2500000</v>
          </cell>
          <cell r="N918">
            <v>2500000</v>
          </cell>
        </row>
        <row r="919">
          <cell r="I919" t="str">
            <v>รถบริจาคโลหิต</v>
          </cell>
          <cell r="J919" t="str">
            <v>รถบริจาคโลหิต</v>
          </cell>
          <cell r="K919">
            <v>0</v>
          </cell>
          <cell r="L919">
            <v>0</v>
          </cell>
          <cell r="M919">
            <v>7338000</v>
          </cell>
          <cell r="N919">
            <v>7000000</v>
          </cell>
        </row>
        <row r="920">
          <cell r="I920" t="str">
            <v>รถเอกซเรย์คลื่อนที่แบบภาพอนาล็อก</v>
          </cell>
          <cell r="J920" t="str">
            <v>รถเอกซเรย์คลื่อนที่แบบภาพอนาล็อก</v>
          </cell>
          <cell r="K920">
            <v>0</v>
          </cell>
          <cell r="L920">
            <v>0</v>
          </cell>
          <cell r="M920">
            <v>5140000</v>
          </cell>
          <cell r="N920">
            <v>5140000</v>
          </cell>
        </row>
        <row r="921">
          <cell r="I921" t="str">
            <v>รถเอกซเรย์เคลื่อนที่แบบภาพดิจิตอล</v>
          </cell>
          <cell r="J921" t="str">
            <v>รถเอกซเรย์เคลื่อนที่แบบภาพดิจิตอล</v>
          </cell>
          <cell r="K921">
            <v>0</v>
          </cell>
          <cell r="L921">
            <v>0</v>
          </cell>
          <cell r="M921">
            <v>10165000</v>
          </cell>
          <cell r="N921">
            <v>10000000</v>
          </cell>
        </row>
        <row r="922">
          <cell r="I922">
            <v>0</v>
          </cell>
          <cell r="J922" t="str">
            <v>รถวินิจฉัยและรักษาภาวะวิกฤตทางหลอดเลือดสมองเคลื่อนที่</v>
          </cell>
          <cell r="K922" t="str">
            <v>Mobile Stroke Unit</v>
          </cell>
          <cell r="L922">
            <v>0</v>
          </cell>
          <cell r="M922">
            <v>0</v>
          </cell>
          <cell r="N922">
            <v>35000000</v>
          </cell>
        </row>
        <row r="923">
          <cell r="I923" t="str">
            <v>กบไฟฟ้า แบบมือถือ ขนาด 5 นิ้ว</v>
          </cell>
          <cell r="J923" t="str">
            <v>กบไฟฟ้า แบบมือถือ ขนาด 5 นิ้ว</v>
          </cell>
          <cell r="K923">
            <v>0</v>
          </cell>
          <cell r="L923">
            <v>0</v>
          </cell>
          <cell r="M923">
            <v>14500</v>
          </cell>
          <cell r="N923">
            <v>14500</v>
          </cell>
        </row>
        <row r="924">
          <cell r="I924" t="str">
            <v>เครื่องเจีย/ตัด แบบมือถือ ขนาด 5 นิ้ว</v>
          </cell>
          <cell r="J924" t="str">
            <v>เครื่องเจีย/ตัด แบบมือถือ ขนาด 5 นิ้ว</v>
          </cell>
          <cell r="K924">
            <v>0</v>
          </cell>
          <cell r="L924">
            <v>0</v>
          </cell>
          <cell r="M924">
            <v>5300</v>
          </cell>
          <cell r="N924">
            <v>5300</v>
          </cell>
        </row>
        <row r="925">
          <cell r="I925" t="str">
            <v>เครื่องเจีย/ตัด แบบมือถือ ขนาด 6 นิ้ว</v>
          </cell>
          <cell r="J925" t="str">
            <v>เครื่องเจีย/ตัด แบบมือถือ ขนาด 6 นิ้ว</v>
          </cell>
          <cell r="K925">
            <v>0</v>
          </cell>
          <cell r="L925">
            <v>0</v>
          </cell>
          <cell r="M925">
            <v>5800</v>
          </cell>
          <cell r="N925">
            <v>5800</v>
          </cell>
        </row>
        <row r="926">
          <cell r="I926" t="str">
            <v>เครื่องเจีย/ตัด แบบมือถือ ขนาด 7 นิ้ว</v>
          </cell>
          <cell r="J926" t="str">
            <v>เครื่องเจีย/ตัด แบบมือถือ ขนาด 7 นิ้ว</v>
          </cell>
          <cell r="K926">
            <v>0</v>
          </cell>
          <cell r="L926">
            <v>0</v>
          </cell>
          <cell r="M926">
            <v>6300</v>
          </cell>
          <cell r="N926">
            <v>6300</v>
          </cell>
        </row>
        <row r="927">
          <cell r="I927" t="str">
            <v>เครื่องเจีย/ตัด แบบมือถือ ขนาด 9 นิ้ว</v>
          </cell>
          <cell r="J927" t="str">
            <v>เครื่องเจีย/ตัด แบบมือถือ ขนาด 9 นิ้ว</v>
          </cell>
          <cell r="K927">
            <v>0</v>
          </cell>
          <cell r="L927">
            <v>0</v>
          </cell>
          <cell r="M927">
            <v>6400</v>
          </cell>
          <cell r="N927">
            <v>6400</v>
          </cell>
        </row>
        <row r="928">
          <cell r="I928" t="str">
            <v>เครื่องขัดกระดาษทราย แบบมือถือ แบบสั่น ขนาด 112 x 225 มิลลิเมตร</v>
          </cell>
          <cell r="J928" t="str">
            <v>เครื่องขัดกระดาษทราย แบบมือถือ แบบสั่น ขนาด 112 x 225 มิลลิเมตร</v>
          </cell>
          <cell r="K928">
            <v>0</v>
          </cell>
          <cell r="L928">
            <v>0</v>
          </cell>
          <cell r="M928">
            <v>8300</v>
          </cell>
          <cell r="N928">
            <v>8300</v>
          </cell>
        </row>
        <row r="929">
          <cell r="I929" t="str">
            <v>เครื่องขัดกระดาษทราย แบบมือถือ แบบสายพาน ขนาด 75 มิลลิเมตร</v>
          </cell>
          <cell r="J929" t="str">
            <v>เครื่องขัดกระดาษทราย แบบมือถือ แบบสายพาน ขนาด 75 มิลลิเมตร</v>
          </cell>
          <cell r="K929">
            <v>0</v>
          </cell>
          <cell r="L929">
            <v>0</v>
          </cell>
          <cell r="M929">
            <v>7600</v>
          </cell>
          <cell r="N929">
            <v>7600</v>
          </cell>
        </row>
        <row r="930">
          <cell r="I930" t="str">
            <v>เครื่องขัดกระดาษทราย แบบมือถือ แบบสายพาน ขนาด 100 มิลลิเมตร</v>
          </cell>
          <cell r="J930" t="str">
            <v>เครื่องขัดกระดาษทราย แบบมือถือ แบบสายพาน ขนาด 100 มิลลิเมตร</v>
          </cell>
          <cell r="K930">
            <v>0</v>
          </cell>
          <cell r="L930">
            <v>0</v>
          </cell>
          <cell r="M930">
            <v>8700</v>
          </cell>
          <cell r="N930">
            <v>8700</v>
          </cell>
        </row>
        <row r="931">
          <cell r="I931" t="str">
            <v>เลื่อยวงเดือนไฟฟ้า แบบมือถือ ขนาด 8 นิ้ว</v>
          </cell>
          <cell r="J931" t="str">
            <v>เลื่อยวงเดือนไฟฟ้า แบบมือถือ ขนาด 8 นิ้ว</v>
          </cell>
          <cell r="K931">
            <v>0</v>
          </cell>
          <cell r="L931">
            <v>0</v>
          </cell>
          <cell r="M931">
            <v>6400</v>
          </cell>
          <cell r="N931">
            <v>6400</v>
          </cell>
        </row>
        <row r="932">
          <cell r="I932" t="str">
            <v>เลื่อยวงเดือนไฟฟ้า แบบมือถือ ขนาด 9 นิ้ว</v>
          </cell>
          <cell r="J932" t="str">
            <v>เลื่อยวงเดือนไฟฟ้า แบบมือถือ ขนาด 9 นิ้ว</v>
          </cell>
          <cell r="K932">
            <v>0</v>
          </cell>
          <cell r="L932">
            <v>0</v>
          </cell>
          <cell r="M932">
            <v>6900</v>
          </cell>
          <cell r="N932">
            <v>6900</v>
          </cell>
        </row>
        <row r="933">
          <cell r="I933" t="str">
            <v>เครื่องลอกบัว แบบมือถือ ขนาด 12 มิลลิเมตร</v>
          </cell>
          <cell r="J933" t="str">
            <v>เครื่องลอกบัว แบบมือถือ ขนาด 12 มิลลิเมตร</v>
          </cell>
          <cell r="K933">
            <v>0</v>
          </cell>
          <cell r="L933">
            <v>0</v>
          </cell>
          <cell r="M933">
            <v>10100</v>
          </cell>
          <cell r="N933">
            <v>10100</v>
          </cell>
        </row>
        <row r="934">
          <cell r="I934" t="str">
            <v>เครื่องตัดเหล็ก แบบมือถือ ขนาด 1.60 มิลลิเมตร</v>
          </cell>
          <cell r="J934" t="str">
            <v>เครื่องตัดเหล็ก แบบมือถือ ขนาด 1.60 มิลลิเมตร</v>
          </cell>
          <cell r="K934">
            <v>0</v>
          </cell>
          <cell r="L934">
            <v>0</v>
          </cell>
          <cell r="M934">
            <v>15000</v>
          </cell>
          <cell r="N934">
            <v>15000</v>
          </cell>
        </row>
        <row r="935">
          <cell r="I935" t="str">
            <v>เครื่องตัดเหล็ก แบบมือถือ ขนาด 2.50 มิลลิเมตร</v>
          </cell>
          <cell r="J935" t="str">
            <v>เครื่องตัดเหล็ก แบบมือถือ ขนาด 2.50 มิลลิเมตร</v>
          </cell>
          <cell r="K935">
            <v>0</v>
          </cell>
          <cell r="L935">
            <v>0</v>
          </cell>
          <cell r="M935">
            <v>17200</v>
          </cell>
          <cell r="N935">
            <v>17200</v>
          </cell>
        </row>
        <row r="936">
          <cell r="I936">
            <v>0</v>
          </cell>
          <cell r="J936" t="str">
            <v>ระบบการจัดเก็บภาพเครื่องมือด้านจักษุ ไม่น้อยกว่า 20 จุด</v>
          </cell>
          <cell r="K936" t="str">
            <v>Image Management</v>
          </cell>
          <cell r="L936">
            <v>0</v>
          </cell>
          <cell r="M936">
            <v>0</v>
          </cell>
          <cell r="N936">
            <v>5000000</v>
          </cell>
        </row>
        <row r="937">
          <cell r="I937" t="str">
            <v>กล้องจุลทรรศน์ชนิด 2 ตา</v>
          </cell>
          <cell r="J937" t="str">
            <v>กล้องจุลทรรศน์ชนิด 2 ตา</v>
          </cell>
          <cell r="K937" t="str">
            <v>Binocular Microscope</v>
          </cell>
          <cell r="L937">
            <v>0</v>
          </cell>
          <cell r="M937">
            <v>50000</v>
          </cell>
          <cell r="N937">
            <v>50000</v>
          </cell>
        </row>
        <row r="938">
          <cell r="I938" t="str">
            <v>เครื่องนับเม็ดยาอัตโนมัติ</v>
          </cell>
          <cell r="J938" t="str">
            <v>เครื่องนับเม็ดยาอัตโนมัติ</v>
          </cell>
          <cell r="K938" t="str">
            <v>prepack machine</v>
          </cell>
          <cell r="L938">
            <v>0</v>
          </cell>
          <cell r="M938">
            <v>400000</v>
          </cell>
          <cell r="N938">
            <v>400000</v>
          </cell>
        </row>
        <row r="939">
          <cell r="I939" t="str">
            <v>ตู้ผสมยาเคมีบำบัด แบบขั้นสูง</v>
          </cell>
          <cell r="J939" t="str">
            <v>ตู้ผสมยาเคมีบำบัด แบบขั้นสูง</v>
          </cell>
          <cell r="K939" t="str">
            <v>Isolator (Biosafety cabinet class III)</v>
          </cell>
          <cell r="L939">
            <v>0</v>
          </cell>
          <cell r="M939">
            <v>2200000</v>
          </cell>
          <cell r="N939">
            <v>2200000</v>
          </cell>
        </row>
        <row r="940">
          <cell r="I940" t="str">
            <v>ตู้ผสมยาเคมีบำบัด แบบพื้นฐาน</v>
          </cell>
          <cell r="J940" t="str">
            <v>ตู้ผสมยาเคมีบำบัด แบบพื้นฐาน</v>
          </cell>
          <cell r="K940" t="str">
            <v>Biosafety cabinet class II type B1</v>
          </cell>
          <cell r="L940">
            <v>0</v>
          </cell>
          <cell r="M940">
            <v>1300000</v>
          </cell>
          <cell r="N940">
            <v>1300000</v>
          </cell>
        </row>
        <row r="941">
          <cell r="I941" t="str">
            <v>ตู้ผสมยาเตรียมปราศจากเชื้อเฉพาะราย 4 ฟุต</v>
          </cell>
          <cell r="J941" t="str">
            <v>ตู้ผสมยาเตรียมปราศจากเชื้อเฉพาะราย 4 ฟุต</v>
          </cell>
          <cell r="K941" t="str">
            <v>Biosafety cabinet class II type B3</v>
          </cell>
          <cell r="L941">
            <v>0</v>
          </cell>
          <cell r="M941">
            <v>550000</v>
          </cell>
          <cell r="N941">
            <v>550000</v>
          </cell>
        </row>
        <row r="942">
          <cell r="I942" t="str">
            <v>ตู้ผสมยาเตรียมปราศจากเชื้อเฉพาะราย 6 ฟุต</v>
          </cell>
          <cell r="J942" t="str">
            <v>ตู้ผสมยาเตรียมปราศจากเชื้อเฉพาะราย 6 ฟุต</v>
          </cell>
          <cell r="K942" t="str">
            <v>Biosafety cabinet class II type B3</v>
          </cell>
          <cell r="L942">
            <v>0</v>
          </cell>
          <cell r="M942">
            <v>900000</v>
          </cell>
          <cell r="N942">
            <v>900000</v>
          </cell>
        </row>
        <row r="943">
          <cell r="I943" t="str">
            <v>ตู้ผสมสารอาหารทางหลอดเลือดดำ ขนาด 4 ฟุต</v>
          </cell>
          <cell r="J943" t="str">
            <v>ตู้ผสมสารอาหารทางหลอดเลือดดำ ขนาด 4 ฟุต</v>
          </cell>
          <cell r="K943" t="str">
            <v>Laminar air flow hood (Horizontal)</v>
          </cell>
          <cell r="L943">
            <v>0</v>
          </cell>
          <cell r="M943">
            <v>250000</v>
          </cell>
          <cell r="N943">
            <v>250000</v>
          </cell>
        </row>
        <row r="944">
          <cell r="I944" t="str">
            <v>ตู้ผสมสารอาหารทางหลอดเลือดดำ ขนาด 6 ฟุต</v>
          </cell>
          <cell r="J944" t="str">
            <v>ตู้ผสมสารอาหารทางหลอดเลือดดำ ขนาด 6 ฟุต</v>
          </cell>
          <cell r="K944" t="str">
            <v>Laminar air flow hood (Horizontal)</v>
          </cell>
          <cell r="L944">
            <v>0</v>
          </cell>
          <cell r="M944">
            <v>400000</v>
          </cell>
          <cell r="N944">
            <v>400000</v>
          </cell>
        </row>
        <row r="945">
          <cell r="I945" t="str">
            <v>กล้องจุลทรรศน์ ชนิดตาเดียว</v>
          </cell>
          <cell r="J945" t="str">
            <v>กล้องจุลทรรศน์ ชนิดตาเดียว</v>
          </cell>
          <cell r="K945">
            <v>0</v>
          </cell>
          <cell r="L945">
            <v>0</v>
          </cell>
          <cell r="M945">
            <v>11000</v>
          </cell>
          <cell r="N945">
            <v>11000</v>
          </cell>
        </row>
        <row r="946">
          <cell r="I946" t="str">
            <v>กล้องจุลทรรศน์ ชนิด 2 ตา</v>
          </cell>
          <cell r="J946" t="str">
            <v>กล้องจุลทรรศน์ ชนิด 2 ตา</v>
          </cell>
          <cell r="K946">
            <v>0</v>
          </cell>
          <cell r="L946">
            <v>0</v>
          </cell>
          <cell r="M946">
            <v>30000</v>
          </cell>
          <cell r="N946">
            <v>30000</v>
          </cell>
        </row>
        <row r="947">
          <cell r="I947" t="str">
            <v>กล้องจุลทรรศน์ ชนิด 3 ตา พร้อมชุดถ่ายภาพระบบดิจิตอล</v>
          </cell>
          <cell r="J947" t="str">
            <v>กล้องจุลทรรศน์ ชนิด 3 ตา พร้อมชุดถ่ายภาพระบบดิจิตอล</v>
          </cell>
          <cell r="K947">
            <v>0</v>
          </cell>
          <cell r="L947">
            <v>0</v>
          </cell>
          <cell r="M947">
            <v>245000</v>
          </cell>
          <cell r="N947">
            <v>245000</v>
          </cell>
        </row>
        <row r="948">
          <cell r="I948" t="str">
            <v>เครื่องนับเม็ดยา</v>
          </cell>
          <cell r="J948" t="str">
            <v>เครื่องนับเม็ดยา</v>
          </cell>
          <cell r="K948">
            <v>0</v>
          </cell>
          <cell r="L948">
            <v>0</v>
          </cell>
          <cell r="M948">
            <v>230000</v>
          </cell>
          <cell r="N948">
            <v>230000</v>
          </cell>
        </row>
        <row r="949">
          <cell r="I949" t="str">
            <v>เครื่องวัดความเป็นกรด - ด่าง แบบตั้งโต๊ะ</v>
          </cell>
          <cell r="J949" t="str">
            <v>เครื่องวัดความเป็นกรด - ด่าง แบบตั้งโต๊ะ</v>
          </cell>
          <cell r="K949">
            <v>0</v>
          </cell>
          <cell r="L949">
            <v>0</v>
          </cell>
          <cell r="M949">
            <v>20000</v>
          </cell>
          <cell r="N949">
            <v>20000</v>
          </cell>
        </row>
        <row r="950">
          <cell r="I950" t="str">
            <v>กล้องถ่ายภาพความร้อนสำหรับตรวจวัดอุณหภูมิร่างกายบุคคล (Thermal Imager)</v>
          </cell>
          <cell r="J950" t="str">
            <v>กล้องถ่ายภาพความร้อนสำหรับตรวจวัดอุณหภูมิร่างกายบุคคล (Thermal Imager)</v>
          </cell>
          <cell r="K950">
            <v>0</v>
          </cell>
          <cell r="L950">
            <v>0</v>
          </cell>
          <cell r="M950">
            <v>235400</v>
          </cell>
          <cell r="N950">
            <v>235400</v>
          </cell>
        </row>
        <row r="951">
          <cell r="I951" t="str">
            <v>เครื่องพ่นหมอกควันสะพายไหล่ ที่ใช้ในงานสาธารณสุข</v>
          </cell>
          <cell r="J951" t="str">
            <v>เครื่องพ่นหมอกควันสะพายไหล่ ที่ใช้ในงานสาธารณสุข</v>
          </cell>
          <cell r="K951">
            <v>0</v>
          </cell>
          <cell r="L951">
            <v>0</v>
          </cell>
          <cell r="M951">
            <v>75000</v>
          </cell>
          <cell r="N951">
            <v>75000</v>
          </cell>
        </row>
        <row r="952">
          <cell r="I952" t="str">
            <v>เครื่องพ่นฝอยละเอียด (ULV) สะพายหลัง ระบบโรตารี่คอมเพรสเซอร์ (Rotary Compressor) ที่ใช้ในงานสาธารณสุข</v>
          </cell>
          <cell r="J952" t="str">
            <v>เครื่องพ่นฝอยละเอียด (ULV) สะพายหลัง ระบบโรตารี่คอมเพรสเซอร์ (Rotary Compressor) ที่ใช้ในงานสาธารณสุข</v>
          </cell>
          <cell r="K952">
            <v>0</v>
          </cell>
          <cell r="L952">
            <v>0</v>
          </cell>
          <cell r="M952">
            <v>85000</v>
          </cell>
          <cell r="N952">
            <v>85000</v>
          </cell>
        </row>
        <row r="953">
          <cell r="I953" t="str">
            <v>ยูนิตทำฟัน (Dental Master Unit) รุ่น Platinum II</v>
          </cell>
          <cell r="J953" t="str">
            <v>ยูนิตทำฟัน Platinum II</v>
          </cell>
          <cell r="K953">
            <v>0</v>
          </cell>
          <cell r="L953">
            <v>0</v>
          </cell>
          <cell r="M953">
            <v>428000</v>
          </cell>
          <cell r="N953">
            <v>428000</v>
          </cell>
        </row>
        <row r="954">
          <cell r="I954" t="str">
            <v>ยูนิตทำฟัน (Dental Master Unit) รุ่น Eco II</v>
          </cell>
          <cell r="J954" t="str">
            <v>ยูนิตทำฟัน Eco II</v>
          </cell>
          <cell r="K954">
            <v>0</v>
          </cell>
          <cell r="L954">
            <v>0</v>
          </cell>
          <cell r="M954">
            <v>321000</v>
          </cell>
          <cell r="N954">
            <v>321000</v>
          </cell>
        </row>
        <row r="955">
          <cell r="I955" t="str">
            <v>เครื่องพลาสมาเย็น แบบหัวสัมผัส BioPlasma Cell Modulation (system)</v>
          </cell>
          <cell r="J955" t="str">
            <v>เครื่องพลาสมาเย็น แบบหัวสัมผัส BioPlasma</v>
          </cell>
          <cell r="K955">
            <v>0</v>
          </cell>
          <cell r="L955">
            <v>0</v>
          </cell>
          <cell r="M955">
            <v>374500</v>
          </cell>
          <cell r="N955">
            <v>374500</v>
          </cell>
        </row>
        <row r="956">
          <cell r="I956" t="str">
            <v>เครื่องพลาสมาเย็น แบบหัวสัมผัส EMW - BioPlasma Cell Modulation (system)</v>
          </cell>
          <cell r="J956" t="str">
            <v>เครื่องพลาสมาเย็น แบบหัวสัมผัส EMW - BioPlasma</v>
          </cell>
          <cell r="K956">
            <v>0</v>
          </cell>
          <cell r="L956">
            <v>0</v>
          </cell>
          <cell r="M956">
            <v>374500</v>
          </cell>
          <cell r="N956">
            <v>374500</v>
          </cell>
        </row>
        <row r="957">
          <cell r="I957"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J957" t="str">
            <v>เครื่องพลาสมาเย็น แบบหัวเจ็ท ชนิดขาตั้งล้อเลื่อนพร้อมระบบควบคุมการจ่ายแก๊สเฉื่อยและถังบรรจุแก๊สอาร์กอนขนาด 1.2-1.5 คิว</v>
          </cell>
          <cell r="K957">
            <v>0</v>
          </cell>
          <cell r="L957">
            <v>0</v>
          </cell>
          <cell r="M957">
            <v>481500</v>
          </cell>
          <cell r="N957">
            <v>481500</v>
          </cell>
        </row>
        <row r="958">
          <cell r="I958" t="str">
            <v>เครื่องพลาสมาเย็น แบบหัวเจ็ท BPJ2 ชนิดตั้งโต๊ะพร้อมระบบควบคุมการจ่ายแก๊สเฉื่อยและถังบรรจุแก๊สอาร์กอนขนาด 1.2-1.5 คิว</v>
          </cell>
          <cell r="J958" t="str">
            <v>เครื่องพลาสมาเย็น แบบหัวเจ็ท ชนิดตั้งโต๊ะพร้อมระบบควบคุมการจ่ายแก๊สเฉื่อยและถังบรรจุแก๊สอาร์กอนขนาด 1.2-1.5 คิว</v>
          </cell>
          <cell r="K958">
            <v>0</v>
          </cell>
          <cell r="L958">
            <v>0</v>
          </cell>
          <cell r="M958">
            <v>428000</v>
          </cell>
          <cell r="N958">
            <v>428000</v>
          </cell>
        </row>
        <row r="959">
          <cell r="I959" t="str">
            <v>ที่นอนลดแผลกดทับ (Anti-bedsore Mattresses) SAWAKY รุ่น AHSB-3102 ขนาด 87 x 200 x 5.5 เซนติเมตร</v>
          </cell>
          <cell r="J959" t="str">
            <v>ที่นอนลดแผลกดทับ SAWAKY</v>
          </cell>
          <cell r="K959">
            <v>0</v>
          </cell>
          <cell r="L959">
            <v>0</v>
          </cell>
          <cell r="M959">
            <v>17500</v>
          </cell>
          <cell r="N959">
            <v>17500</v>
          </cell>
        </row>
        <row r="960">
          <cell r="I960" t="str">
            <v>เครื่องล้างตัวกรองไตเทียมอัตโนมัติ (Dialyzer Reprocessor) KIDNY-KLEENTM, Model : COMPACT (Single Channel)</v>
          </cell>
          <cell r="J960" t="str">
            <v>เครื่องล้างตัวกรองไตเทียมอัตโนมัติ (Single Channel)</v>
          </cell>
          <cell r="K960">
            <v>0</v>
          </cell>
          <cell r="L960">
            <v>0</v>
          </cell>
          <cell r="M960">
            <v>320000</v>
          </cell>
          <cell r="N960">
            <v>320000</v>
          </cell>
        </row>
        <row r="961">
          <cell r="I961" t="str">
            <v>เครื่องล้างตัวกรองไตเทียมอัตโนมัติ (Dialyzer Reprocessor) KIDNY-KLEENTM, Model : COMPACT II (Double Channels)</v>
          </cell>
          <cell r="J961" t="str">
            <v>เครื่องล้างตัวกรองไตเทียมอัตโนมัติ (Double Channels)</v>
          </cell>
          <cell r="K961">
            <v>0</v>
          </cell>
          <cell r="L961">
            <v>0</v>
          </cell>
          <cell r="M961">
            <v>530000</v>
          </cell>
          <cell r="N961">
            <v>530000</v>
          </cell>
        </row>
        <row r="962">
          <cell r="I962" t="str">
            <v>รถเข็นนั่งใช้ไฟฟ้า (Electric –Powered Wheelchair) รุ่น KM ขนาดความกว้างที่นั่ง 350 (L) X 370 (W) มิลลิเมตร</v>
          </cell>
          <cell r="J962" t="str">
            <v>รถเข็นนั่งใช้ไฟฟ้านวัตกรรม</v>
          </cell>
          <cell r="K962">
            <v>0</v>
          </cell>
          <cell r="L962">
            <v>0</v>
          </cell>
          <cell r="M962">
            <v>36000</v>
          </cell>
          <cell r="N962">
            <v>36000</v>
          </cell>
        </row>
        <row r="963">
          <cell r="I963" t="str">
            <v>หุ่นยนต์ช่วยฟื้นฟูสมรรถภาพการเคลื่อนไหวแขน (Robotic Devices for Arm Rehabilitation) SENSIBLE TAB</v>
          </cell>
          <cell r="J963" t="str">
            <v>หุ่นยนต์ช่วยฟื้นฟูสมรรถภาพการเคลื่อนไหวแขน</v>
          </cell>
          <cell r="K963">
            <v>0</v>
          </cell>
          <cell r="L963">
            <v>0</v>
          </cell>
          <cell r="M963">
            <v>3700000</v>
          </cell>
          <cell r="N963">
            <v>3700000</v>
          </cell>
        </row>
        <row r="964">
          <cell r="I964" t="str">
            <v>หุ่นยนต์ฟื้นฟูการเดิน (GAIT REHABILITATION ROBOTS)</v>
          </cell>
          <cell r="J964" t="str">
            <v>หุ่นยนต์ฟื้นฟูการเดิน</v>
          </cell>
          <cell r="K964">
            <v>0</v>
          </cell>
          <cell r="L964">
            <v>0</v>
          </cell>
          <cell r="M964">
            <v>4400000</v>
          </cell>
          <cell r="N964">
            <v>4400000</v>
          </cell>
        </row>
        <row r="965">
          <cell r="I965" t="str">
            <v>ชุดอุปกรณ์ช่วยล้างดวงตา (Lerprat eye รุ่น N5734866)</v>
          </cell>
          <cell r="J965" t="str">
            <v>ชุดอุปกรณ์ช่วยล้างดวงตา</v>
          </cell>
          <cell r="K965">
            <v>0</v>
          </cell>
          <cell r="L965">
            <v>0</v>
          </cell>
          <cell r="M965">
            <v>9700</v>
          </cell>
          <cell r="N965">
            <v>9700</v>
          </cell>
        </row>
        <row r="966">
          <cell r="I966" t="str">
            <v>เครื่องอบฆ่าเชื้อด้วยแก๊สไฮโดรเจนเปอร์ออกไซด์พลาสมา (Hydrogen Peroxide Plasma Sterilizer) HO-160 ขนาด 160 ลิตร</v>
          </cell>
          <cell r="J966" t="str">
            <v>เครื่องอบฆ่าเชื้อด้วยแก๊สไฮโดรเจนเปอร์ออกไซด์พลาสมา ขนาด 160 ลิตร</v>
          </cell>
          <cell r="K966">
            <v>0</v>
          </cell>
          <cell r="L966">
            <v>0</v>
          </cell>
          <cell r="M966">
            <v>1860000</v>
          </cell>
          <cell r="N966">
            <v>1860000</v>
          </cell>
        </row>
        <row r="967">
          <cell r="I967" t="str">
            <v>เครื่องอบฆ่าเชื้อด้วยแก๊สไฮโดรเจนเปอร์ออกไซด์พลาสมา (Hydrogen Peroxide Plasma Sterilizer) HO-240 ขนาด 240 ลิตร</v>
          </cell>
          <cell r="J967" t="str">
            <v>เครื่องอบฆ่าเชื้อด้วยแก๊สไฮโดรเจนเปอร์ออกไซด์พลาสมา ขนาด 240 ลิตร</v>
          </cell>
          <cell r="K967">
            <v>0</v>
          </cell>
          <cell r="L967">
            <v>0</v>
          </cell>
          <cell r="M967">
            <v>2469000</v>
          </cell>
          <cell r="N967">
            <v>2469000</v>
          </cell>
        </row>
        <row r="968">
          <cell r="I968" t="str">
            <v>เครื่องเอกซเรย์คอมพิวเตอร์สำหรับงานทันตกรรม (Dental CT) เดนตีสแกน รุ่น 2.0 : เครื่องเอกซเรย์คอมพิวเตอร์สำหรับงานทันตกรรม</v>
          </cell>
          <cell r="J968" t="str">
            <v>เครื่องเอกซเรย์คอมพิวเตอร์สำหรับงานทันตกรรม เดนตีสแกน รุ่น 2.0</v>
          </cell>
          <cell r="K968">
            <v>0</v>
          </cell>
          <cell r="L968">
            <v>0</v>
          </cell>
          <cell r="M968">
            <v>4800000</v>
          </cell>
          <cell r="N968">
            <v>4800000</v>
          </cell>
        </row>
        <row r="969">
          <cell r="I969" t="str">
            <v>เครื่องนึ่งฆ่าเชื้อจุลินทรีย์ด้วยไอน้ำระบบอัตโนมัติขนาดความจุ 600 ลิตร (Steam Sterilizers) / A995P / ขนาด 600 ลิตร</v>
          </cell>
          <cell r="J969" t="str">
            <v>เครื่องนึ่งฆ่าเชื้อจุลินทรีย์ด้วยไอน้ำระบบอัตโนมัติขนาดความจุ 600 ลิตร</v>
          </cell>
          <cell r="K969" t="str">
            <v>Steam Sterilizers, 600 L</v>
          </cell>
          <cell r="L969">
            <v>0</v>
          </cell>
          <cell r="M969">
            <v>1900000</v>
          </cell>
          <cell r="N969">
            <v>1900000</v>
          </cell>
        </row>
        <row r="970">
          <cell r="I970" t="str">
            <v>เครื่องนึ่งฆ่าเชื้อจุลินทรีย์ด้วยไอน้ำระบบอัตโนมัติขนาดความจุ 900 ลิตร (Steam Sterilizers) / A999P / ขนาด 900 ลิตร</v>
          </cell>
          <cell r="J970" t="str">
            <v>เครื่องนึ่งฆ่าเชื้อจุลินทรีย์ด้วยไอน้ำระบบอัตโนมัติขนาดความจุ 900 ลิตร</v>
          </cell>
          <cell r="K970" t="str">
            <v>Steam Sterilizers, 900 L</v>
          </cell>
          <cell r="L970">
            <v>0</v>
          </cell>
          <cell r="M970">
            <v>2440000</v>
          </cell>
          <cell r="N970">
            <v>2440000</v>
          </cell>
        </row>
        <row r="971">
          <cell r="I971" t="str">
            <v>เครื่องนึ่งฆ่าเชื้อจุลินทรีย์ด้วยไอน้ำระบบอัตโนมัติ (Steam Sterilizers) / A879 / ขนาด 60 ลิตร</v>
          </cell>
          <cell r="J971" t="str">
            <v>เครื่องนึ่งฆ่าเชื้อจุลินทรีย์ด้วยไอน้ำระบบอัตโนมัตินาดความจุ 60 ลิตร</v>
          </cell>
          <cell r="K971" t="str">
            <v>Steam Sterilizers, 60 L</v>
          </cell>
          <cell r="L971">
            <v>0</v>
          </cell>
          <cell r="M971">
            <v>280000</v>
          </cell>
          <cell r="N971">
            <v>280000</v>
          </cell>
        </row>
        <row r="972">
          <cell r="I972" t="str">
            <v>เครื่องนึ่งฆ่าเชื้อจุลินทรีย์ด้วยไอน้ำระบบอัตโนมัติ (Steam Sterilizers) / A881 / ขนาด 100 ลิตร</v>
          </cell>
          <cell r="J972" t="str">
            <v>เครื่องนึ่งฆ่าเชื้อจุลินทรีย์ด้วยไอน้ำระบบอัตโนมัติขนาดความจุ 100 ลิตร</v>
          </cell>
          <cell r="K972" t="str">
            <v>Steam Sterilizers, 100 L</v>
          </cell>
          <cell r="L972">
            <v>0</v>
          </cell>
          <cell r="M972">
            <v>380000</v>
          </cell>
          <cell r="N972">
            <v>380000</v>
          </cell>
        </row>
        <row r="973">
          <cell r="I973" t="str">
            <v>เครื่องนึ่งฆ่าเชื้อจุลินทรีย์ด้วยไอน้ำระบบอัตโนมัติ (Steam Sterilizers) / A882 / ขนาด 265 ลิตร</v>
          </cell>
          <cell r="J973" t="str">
            <v>เครื่องนึ่งฆ่าเชื้อจุลินทรีย์ด้วยไอน้ำระบบอัตโนมัติขนาดความจุ 265 ลิตร</v>
          </cell>
          <cell r="K973" t="str">
            <v>Steam Sterilizers, 265 L</v>
          </cell>
          <cell r="L973">
            <v>0</v>
          </cell>
          <cell r="M973">
            <v>460000</v>
          </cell>
          <cell r="N973">
            <v>460000</v>
          </cell>
        </row>
        <row r="974">
          <cell r="I974" t="str">
            <v>เครื่องนึ่งฆ่าเชื้อจุลินทรีย์ด้วยไอน้ำระบบอัตโนมัติ (Steam Sterilizers) / A884 / ขนาด 360 ลิตร</v>
          </cell>
          <cell r="J974" t="str">
            <v>เครื่องนึ่งฆ่าเชื้อจุลินทรีย์ด้วยไอน้ำระบบอัตโนมัติขนาดความจุ 360 ลิตร</v>
          </cell>
          <cell r="K974" t="str">
            <v>Steam Sterilizers, 360 L</v>
          </cell>
          <cell r="L974">
            <v>0</v>
          </cell>
          <cell r="M974">
            <v>560000</v>
          </cell>
          <cell r="N974">
            <v>560000</v>
          </cell>
        </row>
        <row r="975">
          <cell r="I975" t="str">
            <v>เครื่องนึ่งฆ่าเชื้อจุลินทรีย์ด้วยไอน้ำระบบอัตโนมัติ (Steam Sterilizers) / A870 / ขนาด 700 ลิตร</v>
          </cell>
          <cell r="J975" t="str">
            <v>เครื่องนึ่งฆ่าเชื้อจุลินทรีย์ด้วยไอน้ำระบบอัตโนมัติขนาดความจุ 700 ลิตร</v>
          </cell>
          <cell r="K975" t="str">
            <v>Steam Sterilizers, 700 L</v>
          </cell>
          <cell r="L975">
            <v>0</v>
          </cell>
          <cell r="M975">
            <v>830000</v>
          </cell>
          <cell r="N975">
            <v>830000</v>
          </cell>
        </row>
        <row r="976">
          <cell r="I976" t="str">
            <v>เตียงผู้ป่วย (เตียงเฟาว์เลอร์) (Hospital Bed (Fowler Bed)) รุ่น AEC - 3M ชนิดมือหมุน แบบ 3 ไกร์ ราวกั้นเตียงกันตกแบบพับ (Manual Hospital Bed 3 Function with 3/4-Length Side Rail)</v>
          </cell>
          <cell r="J976" t="str">
            <v>เตียงผู้ป่วย (เตียงเฟาว์เลอร์) AEC - 3M ชนิดมือหมุน แบบ 3 ไกร์ ราวกั้นเตียงกันตกแบบพับ</v>
          </cell>
          <cell r="K976">
            <v>0</v>
          </cell>
          <cell r="L976">
            <v>0</v>
          </cell>
          <cell r="M976">
            <v>31000</v>
          </cell>
          <cell r="N976">
            <v>31000</v>
          </cell>
        </row>
        <row r="977">
          <cell r="I977" t="str">
            <v>เครื่องฆ่าเชื้อด้วยรังสี UVC ควบคุมการทางานด้วยระบบ Internet of Things (IoT) (Light Ultraviolet Germicidal)</v>
          </cell>
          <cell r="J977" t="str">
            <v>เครื่องฆ่าเชื้อด้วยรังสี UVC ควบคุมการทางานด้วยระบบ Internet of Things</v>
          </cell>
          <cell r="K977">
            <v>0</v>
          </cell>
          <cell r="L977">
            <v>0</v>
          </cell>
          <cell r="M977">
            <v>470000</v>
          </cell>
          <cell r="N977">
            <v>470000</v>
          </cell>
        </row>
        <row r="978">
          <cell r="I978">
            <v>0</v>
          </cell>
          <cell r="J978" t="str">
            <v>ชุดแขนหุ่นยนต์ถือกล้องขณะผ่าตัดผ่านกล้อง</v>
          </cell>
          <cell r="K978" t="str">
            <v>Robotic Endoscope Holder</v>
          </cell>
          <cell r="L978">
            <v>0</v>
          </cell>
          <cell r="M978">
            <v>0</v>
          </cell>
          <cell r="N978">
            <v>5000000</v>
          </cell>
        </row>
        <row r="979">
          <cell r="I979" t="str">
            <v>กบไฟฟ้า ขนาด 6 นิ้ว</v>
          </cell>
          <cell r="J979" t="str">
            <v>กบไฟฟ้า ขนาด 6 นิ้ว</v>
          </cell>
          <cell r="K979">
            <v>0</v>
          </cell>
          <cell r="L979">
            <v>0</v>
          </cell>
          <cell r="M979">
            <v>13000</v>
          </cell>
          <cell r="N979">
            <v>13000</v>
          </cell>
        </row>
        <row r="980">
          <cell r="I980" t="str">
            <v>กบไฟฟ้า ขนาด 8 นิ้ว</v>
          </cell>
          <cell r="J980" t="str">
            <v>กบไฟฟ้า ขนาด 8 นิ้ว</v>
          </cell>
          <cell r="K980">
            <v>0</v>
          </cell>
          <cell r="L980">
            <v>0</v>
          </cell>
          <cell r="M980">
            <v>15000</v>
          </cell>
          <cell r="N980">
            <v>15000</v>
          </cell>
        </row>
        <row r="981">
          <cell r="I981" t="str">
            <v>เครื่องบีบระบบไฮโดรลิค</v>
          </cell>
          <cell r="J981" t="str">
            <v>เครื่องบีบระบบไฮโดรลิค</v>
          </cell>
          <cell r="K981">
            <v>0</v>
          </cell>
          <cell r="L981">
            <v>0</v>
          </cell>
          <cell r="M981">
            <v>100000</v>
          </cell>
          <cell r="N981">
            <v>100000</v>
          </cell>
        </row>
        <row r="982">
          <cell r="I982" t="str">
            <v>เครื่องอัดสำเนา</v>
          </cell>
          <cell r="J982" t="str">
            <v>เครื่องอัดสำเนา</v>
          </cell>
          <cell r="K982">
            <v>0</v>
          </cell>
          <cell r="L982">
            <v>0</v>
          </cell>
          <cell r="M982">
            <v>28000</v>
          </cell>
          <cell r="N982">
            <v>28000</v>
          </cell>
        </row>
        <row r="983">
          <cell r="I983" t="str">
            <v>เครื่องถ่ายเอกสารระบบดิจิตอล (ขาว - ดำ) ความเร็ว 20 แผ่นต่อนาที</v>
          </cell>
          <cell r="J983" t="str">
            <v>เครื่องถ่ายเอกสารระบบดิจิตอล (ขาว - ดำ) ความเร็ว 20 แผ่นต่อนาที</v>
          </cell>
          <cell r="K983">
            <v>0</v>
          </cell>
          <cell r="L983">
            <v>0</v>
          </cell>
          <cell r="M983">
            <v>87500</v>
          </cell>
          <cell r="N983">
            <v>87500</v>
          </cell>
        </row>
        <row r="984">
          <cell r="I984" t="str">
            <v>เครื่องถ่ายเอกสารระบบดิจิตอล (ขาว - ดำ) ความเร็ว 30 แผ่นต่อนาที</v>
          </cell>
          <cell r="J984" t="str">
            <v>เครื่องถ่ายเอกสารระบบดิจิตอล (ขาว - ดำ) ความเร็ว 30 แผ่นต่อนาที</v>
          </cell>
          <cell r="K984">
            <v>0</v>
          </cell>
          <cell r="L984">
            <v>0</v>
          </cell>
          <cell r="M984">
            <v>120000</v>
          </cell>
          <cell r="N984">
            <v>120000</v>
          </cell>
        </row>
        <row r="985">
          <cell r="I985" t="str">
            <v>เครื่องถ่ายเอกสารระบบดิจิตอล (ขาว - ดำ) ความเร็ว 40 แผ่นต่อนาที</v>
          </cell>
          <cell r="J985" t="str">
            <v>เครื่องถ่ายเอกสารระบบดิจิตอล (ขาว - ดำ) ความเร็ว 40 แผ่นต่อนาที</v>
          </cell>
          <cell r="K985">
            <v>0</v>
          </cell>
          <cell r="L985">
            <v>0</v>
          </cell>
          <cell r="M985">
            <v>180000</v>
          </cell>
          <cell r="N985">
            <v>180000</v>
          </cell>
        </row>
        <row r="986">
          <cell r="I986" t="str">
            <v>เครื่องถ่ายเอกสารระบบดิจิตอล (ขาว - ดำ) ความเร็ว 50 แผ่นต่อนาที</v>
          </cell>
          <cell r="J986" t="str">
            <v>เครื่องถ่ายเอกสารระบบดิจิตอล (ขาว - ดำ) ความเร็ว 50 แผ่นต่อนาที</v>
          </cell>
          <cell r="K986">
            <v>0</v>
          </cell>
          <cell r="L986">
            <v>0</v>
          </cell>
          <cell r="M986">
            <v>200000</v>
          </cell>
          <cell r="N986">
            <v>200000</v>
          </cell>
        </row>
        <row r="987">
          <cell r="I987" t="str">
            <v>เครื่องถ่ายเอกสารระบบดิจิตอล (ขาว - ดำ และสี) ความเร็ว 20 แผ่นต่อนาที</v>
          </cell>
          <cell r="J987" t="str">
            <v>เครื่องถ่ายเอกสารระบบดิจิตอล (ขาว - ดำ และสี) ความเร็ว 20 แผ่นต่อนาที</v>
          </cell>
          <cell r="K987">
            <v>0</v>
          </cell>
          <cell r="L987">
            <v>0</v>
          </cell>
          <cell r="M987">
            <v>120000</v>
          </cell>
          <cell r="N987">
            <v>120000</v>
          </cell>
        </row>
        <row r="988">
          <cell r="I988" t="str">
            <v>เครื่องถ่ายเอกสารระบบดิจิตอล (ขาว - ดำ และสี) ความเร็ว 30 แผ่นต่อนาที</v>
          </cell>
          <cell r="J988" t="str">
            <v>เครื่องถ่ายเอกสารระบบดิจิตอล (ขาว - ดำ และสี) ความเร็ว 30 แผ่นต่อนาที</v>
          </cell>
          <cell r="K988">
            <v>0</v>
          </cell>
          <cell r="L988">
            <v>0</v>
          </cell>
          <cell r="M988">
            <v>250000</v>
          </cell>
          <cell r="N988">
            <v>250000</v>
          </cell>
        </row>
        <row r="989">
          <cell r="I989" t="str">
            <v>เครื่องถ่ายเอกสารระบบดิจิตอล (ขาว - ดำ และสี) ความเร็ว 40 แผ่นต่อนาที</v>
          </cell>
          <cell r="J989" t="str">
            <v>เครื่องถ่ายเอกสารระบบดิจิตอล (ขาว - ดำ และสี) ความเร็ว 40 แผ่นต่อนาที</v>
          </cell>
          <cell r="K989">
            <v>0</v>
          </cell>
          <cell r="L989">
            <v>0</v>
          </cell>
          <cell r="M989">
            <v>300000</v>
          </cell>
          <cell r="N989">
            <v>300000</v>
          </cell>
        </row>
        <row r="990">
          <cell r="I990" t="str">
            <v>เครื่องถ่ายเอกสารระบบดิจิตอล (ขาว - ดำ และสี) ความเร็ว 50 แผ่นต่อนาที</v>
          </cell>
          <cell r="J990" t="str">
            <v>เครื่องถ่ายเอกสารระบบดิจิตอล (ขาว - ดำ และสี) ความเร็ว 50 แผ่นต่อนาที</v>
          </cell>
          <cell r="K990">
            <v>0</v>
          </cell>
          <cell r="L990">
            <v>0</v>
          </cell>
          <cell r="M990">
            <v>400000</v>
          </cell>
          <cell r="N990">
            <v>400000</v>
          </cell>
        </row>
        <row r="991">
          <cell r="I991" t="str">
            <v>เครื่องพิมพ์สำเนาระบบดิจิตอล ความละเอียด 300 x 400 จุดต่อตารางนิ้ว</v>
          </cell>
          <cell r="J991" t="str">
            <v>เครื่องพิมพ์สำเนาระบบดิจิตอล ความละเอียด 300 x 400 จุดต่อตารางนิ้ว</v>
          </cell>
          <cell r="K991">
            <v>0</v>
          </cell>
          <cell r="L991">
            <v>0</v>
          </cell>
          <cell r="M991">
            <v>111000</v>
          </cell>
          <cell r="N991">
            <v>111000</v>
          </cell>
        </row>
        <row r="992">
          <cell r="I992" t="str">
            <v>เครื่องพิมพ์สำเนาระบบดิจิตอล ความละเอียด 300 x 600 จุดต่อตารางนิ้ว</v>
          </cell>
          <cell r="J992" t="str">
            <v>เครื่องพิมพ์สำเนาระบบดิจิตอล ความละเอียด 300 x 600 จุดต่อตารางนิ้ว</v>
          </cell>
          <cell r="K992">
            <v>0</v>
          </cell>
          <cell r="L992">
            <v>0</v>
          </cell>
          <cell r="M992">
            <v>180000</v>
          </cell>
          <cell r="N992">
            <v>180000</v>
          </cell>
        </row>
        <row r="993">
          <cell r="I993" t="str">
            <v>เครื่องทำลายเอกสาร แบบตัดตรง ทำลายครั้งละ 10 แผ่น</v>
          </cell>
          <cell r="J993" t="str">
            <v>เครื่องทำลายเอกสาร แบบตัดตรง ทำลายครั้งละ 10 แผ่น</v>
          </cell>
          <cell r="K993">
            <v>0</v>
          </cell>
          <cell r="L993">
            <v>0</v>
          </cell>
          <cell r="M993">
            <v>19300</v>
          </cell>
          <cell r="N993">
            <v>19300</v>
          </cell>
        </row>
        <row r="994">
          <cell r="I994" t="str">
            <v>เครื่องทำลายเอกสาร แบบตัดตรง ทำลายครั้งละ 20 แผ่น</v>
          </cell>
          <cell r="J994" t="str">
            <v>เครื่องทำลายเอกสาร แบบตัดตรง ทำลายครั้งละ 20 แผ่น</v>
          </cell>
          <cell r="K994">
            <v>0</v>
          </cell>
          <cell r="L994">
            <v>0</v>
          </cell>
          <cell r="M994">
            <v>30000</v>
          </cell>
          <cell r="N994">
            <v>30000</v>
          </cell>
        </row>
        <row r="995">
          <cell r="I995" t="str">
            <v>เครื่องทำลายเอกสาร แบบตัดตรง ทำลายครั้งละ 30 แผ่น</v>
          </cell>
          <cell r="J995" t="str">
            <v>เครื่องทำลายเอกสาร แบบตัดตรง ทำลายครั้งละ 30 แผ่น</v>
          </cell>
          <cell r="K995">
            <v>0</v>
          </cell>
          <cell r="L995">
            <v>0</v>
          </cell>
          <cell r="M995">
            <v>66600</v>
          </cell>
          <cell r="N995">
            <v>66600</v>
          </cell>
        </row>
        <row r="996">
          <cell r="I996" t="str">
            <v>เครื่องทำลายเอกสาร แบบตัดละเอียด ทำลายครั้งละ 10 แผ่น</v>
          </cell>
          <cell r="J996" t="str">
            <v>เครื่องทำลายเอกสาร แบบตัดละเอียด ทำลายครั้งละ 10 แผ่น</v>
          </cell>
          <cell r="K996">
            <v>0</v>
          </cell>
          <cell r="L996">
            <v>0</v>
          </cell>
          <cell r="M996">
            <v>20000</v>
          </cell>
          <cell r="N996">
            <v>20000</v>
          </cell>
        </row>
        <row r="997">
          <cell r="I997" t="str">
            <v>เครื่องทำลายเอกสาร แบบตัดละเอียด ทำลายครั้งละ 20 แผ่น</v>
          </cell>
          <cell r="J997" t="str">
            <v>เครื่องทำลายเอกสาร แบบตัดละเอียด ทำลายครั้งละ 20 แผ่น</v>
          </cell>
          <cell r="K997">
            <v>0</v>
          </cell>
          <cell r="L997">
            <v>0</v>
          </cell>
          <cell r="M997">
            <v>42700</v>
          </cell>
          <cell r="N997">
            <v>42700</v>
          </cell>
        </row>
        <row r="998">
          <cell r="I998" t="str">
            <v>เครื่องทำลายเอกสาร แบบตัดละเอียด ทำลายครั้งละ 30 แผ่น</v>
          </cell>
          <cell r="J998" t="str">
            <v>เครื่องทำลายเอกสาร แบบตัดละเอียด ทำลายครั้งละ 30 แผ่น</v>
          </cell>
          <cell r="K998">
            <v>0</v>
          </cell>
          <cell r="L998">
            <v>0</v>
          </cell>
          <cell r="M998">
            <v>69900</v>
          </cell>
          <cell r="N998">
            <v>69900</v>
          </cell>
        </row>
        <row r="999">
          <cell r="I999" t="str">
            <v>เครื่องเจาะกระดาษและเข้าเล่ม แบบเจาะกระดาษและเข้าเล่มมือโยก</v>
          </cell>
          <cell r="J999" t="str">
            <v>เครื่องเจาะกระดาษและเข้าเล่ม แบบเจาะกระดาษและเข้าเล่มมือโยก</v>
          </cell>
          <cell r="K999">
            <v>0</v>
          </cell>
          <cell r="L999">
            <v>0</v>
          </cell>
          <cell r="M999">
            <v>11800</v>
          </cell>
          <cell r="N999">
            <v>11800</v>
          </cell>
        </row>
        <row r="1000">
          <cell r="I1000" t="str">
            <v>เครื่องเจาะกระดาษและเข้าเล่ม แบบเจาะกระดาษไฟฟ้าและเข้าเล่มมือโยก</v>
          </cell>
          <cell r="J1000" t="str">
            <v>เครื่องเจาะกระดาษและเข้าเล่ม แบบเจาะกระดาษไฟฟ้าและเข้าเล่มมือโยก</v>
          </cell>
          <cell r="K1000">
            <v>0</v>
          </cell>
          <cell r="L1000">
            <v>0</v>
          </cell>
          <cell r="M1000">
            <v>19300</v>
          </cell>
          <cell r="N1000">
            <v>19300</v>
          </cell>
        </row>
        <row r="1001">
          <cell r="I1001" t="str">
            <v>เครื่องนับธนบัตร แบบตั้งโต๊ะ</v>
          </cell>
          <cell r="J1001" t="str">
            <v>เครื่องนับธนบัตร แบบตั้งโต๊ะ</v>
          </cell>
          <cell r="K1001">
            <v>0</v>
          </cell>
          <cell r="L1001">
            <v>0</v>
          </cell>
          <cell r="M1001">
            <v>43300</v>
          </cell>
          <cell r="N1001">
            <v>43300</v>
          </cell>
        </row>
        <row r="1002">
          <cell r="I1002" t="str">
            <v>เครื่องนับธนบัตร แบบตั้งพื้น</v>
          </cell>
          <cell r="J1002" t="str">
            <v>เครื่องนับธนบัตร แบบตั้งพื้น</v>
          </cell>
          <cell r="K1002">
            <v>0</v>
          </cell>
          <cell r="L1002">
            <v>0</v>
          </cell>
          <cell r="M1002">
            <v>67500</v>
          </cell>
          <cell r="N1002">
            <v>67500</v>
          </cell>
        </row>
        <row r="1003">
          <cell r="I1003" t="str">
            <v>เครื่องปรับอากาศ แบบแยกส่วน (ราคารวมค่าติดตั้ง) แบบตั้งพื้นหรือแบบแขวน ขนาด 13,000 บีทียู</v>
          </cell>
          <cell r="J1003" t="str">
            <v>เครื่องปรับอากาศ แบบแยกส่วน (ราคารวมค่าติดตั้ง) แบบตั้งพื้นหรือแบบแขวน ขนาด 13,000 บีทียู</v>
          </cell>
          <cell r="K1003">
            <v>0</v>
          </cell>
          <cell r="L1003">
            <v>0</v>
          </cell>
          <cell r="M1003">
            <v>23500</v>
          </cell>
          <cell r="N1003">
            <v>23500</v>
          </cell>
        </row>
        <row r="1004">
          <cell r="I1004" t="str">
            <v>เครื่องปรับอากาศ แบบแยกส่วน (ราคารวมค่าติดตั้ง) แบบตั้งพื้นหรือแบบแขวน ขนาด 15,000 บีทียู</v>
          </cell>
          <cell r="J1004" t="str">
            <v>เครื่องปรับอากาศ แบบแยกส่วน (ราคารวมค่าติดตั้ง) แบบตั้งพื้นหรือแบบแขวน ขนาด 15,000 บีทียู</v>
          </cell>
          <cell r="K1004">
            <v>0</v>
          </cell>
          <cell r="L1004">
            <v>0</v>
          </cell>
          <cell r="M1004">
            <v>25700</v>
          </cell>
          <cell r="N1004">
            <v>25700</v>
          </cell>
        </row>
        <row r="1005">
          <cell r="I1005" t="str">
            <v>เครื่องปรับอากาศ แบบแยกส่วน (ราคารวมค่าติดตั้ง) แบบตั้งพื้นหรือแบบแขวน ขนาด 18,000 บีทียู</v>
          </cell>
          <cell r="J1005" t="str">
            <v>เครื่องปรับอากาศ แบบแยกส่วน (ราคารวมค่าติดตั้ง) แบบตั้งพื้นหรือแบบแขวน ขนาด 18,000 บีทียู</v>
          </cell>
          <cell r="K1005">
            <v>0</v>
          </cell>
          <cell r="L1005">
            <v>0</v>
          </cell>
          <cell r="M1005">
            <v>27200</v>
          </cell>
          <cell r="N1005">
            <v>27200</v>
          </cell>
        </row>
        <row r="1006">
          <cell r="I1006" t="str">
            <v>เครื่องปรับอากาศ แบบแยกส่วน (ราคารวมค่าติดตั้ง) แบบตั้งพื้นหรือแบบแขวน ขนาด 20,000 บีทียู</v>
          </cell>
          <cell r="J1006" t="str">
            <v>เครื่องปรับอากาศ แบบแยกส่วน (ราคารวมค่าติดตั้ง) แบบตั้งพื้นหรือแบบแขวน ขนาด 20,000 บีทียู</v>
          </cell>
          <cell r="K1006">
            <v>0</v>
          </cell>
          <cell r="L1006">
            <v>0</v>
          </cell>
          <cell r="M1006">
            <v>30900</v>
          </cell>
          <cell r="N1006">
            <v>30900</v>
          </cell>
        </row>
        <row r="1007">
          <cell r="I1007" t="str">
            <v>เครื่องปรับอากาศ แบบแยกส่วน (ราคารวมค่าติดตั้ง) แบบตั้งพื้นหรือแบบแขวน ขนาด 24,000 บีทียู</v>
          </cell>
          <cell r="J1007" t="str">
            <v>เครื่องปรับอากาศ แบบแยกส่วน (ราคารวมค่าติดตั้ง) แบบตั้งพื้นหรือแบบแขวน ขนาด 24,000 บีทียู</v>
          </cell>
          <cell r="K1007">
            <v>0</v>
          </cell>
          <cell r="L1007">
            <v>0</v>
          </cell>
          <cell r="M1007">
            <v>32200</v>
          </cell>
          <cell r="N1007">
            <v>32200</v>
          </cell>
        </row>
        <row r="1008">
          <cell r="I1008" t="str">
            <v>เครื่องปรับอากาศ แบบแยกส่วน (ราคารวมค่าติดตั้ง) แบบตั้งพื้นหรือแบบแขวน ขนาด 26,000 บีทียู</v>
          </cell>
          <cell r="J1008" t="str">
            <v>เครื่องปรับอากาศ แบบแยกส่วน (ราคารวมค่าติดตั้ง) แบบตั้งพื้นหรือแบบแขวน ขนาด 26,000 บีทียู</v>
          </cell>
          <cell r="K1008">
            <v>0</v>
          </cell>
          <cell r="L1008">
            <v>0</v>
          </cell>
          <cell r="M1008">
            <v>36300</v>
          </cell>
          <cell r="N1008">
            <v>36300</v>
          </cell>
        </row>
        <row r="1009">
          <cell r="I1009" t="str">
            <v>เครื่องปรับอากาศ แบบแยกส่วน (ราคารวมค่าติดตั้ง) แบบตั้งพื้นหรือแบบแขวน ขนาด 30,000 บีทียู</v>
          </cell>
          <cell r="J1009" t="str">
            <v>เครื่องปรับอากาศ แบบแยกส่วน (ราคารวมค่าติดตั้ง) แบบตั้งพื้นหรือแบบแขวน ขนาด 30,000 บีทียู</v>
          </cell>
          <cell r="K1009">
            <v>0</v>
          </cell>
          <cell r="L1009">
            <v>0</v>
          </cell>
          <cell r="M1009">
            <v>41500</v>
          </cell>
          <cell r="N1009">
            <v>41500</v>
          </cell>
        </row>
        <row r="1010">
          <cell r="I1010" t="str">
            <v>เครื่องปรับอากาศ แบบแยกส่วน (ราคารวมค่าติดตั้ง) แบบตั้งพื้นหรือแบบแขวน ขนาด 32,000 บีทียู</v>
          </cell>
          <cell r="J1010" t="str">
            <v>เครื่องปรับอากาศ แบบแยกส่วน (ราคารวมค่าติดตั้ง) แบบตั้งพื้นหรือแบบแขวน ขนาด 32,000 บีทียู</v>
          </cell>
          <cell r="K1010">
            <v>0</v>
          </cell>
          <cell r="L1010">
            <v>0</v>
          </cell>
          <cell r="M1010">
            <v>43000</v>
          </cell>
          <cell r="N1010">
            <v>43000</v>
          </cell>
        </row>
        <row r="1011">
          <cell r="I1011" t="str">
            <v>เครื่องปรับอากาศ แบบแยกส่วน (ราคารวมค่าติดตั้ง) แบบตั้งพื้นหรือแบบแขวน ขนาด 36,000 บีทียู</v>
          </cell>
          <cell r="J1011" t="str">
            <v>เครื่องปรับอากาศ แบบแยกส่วน (ราคารวมค่าติดตั้ง) แบบตั้งพื้นหรือแบบแขวน ขนาด 36,000 บีทียู</v>
          </cell>
          <cell r="K1011">
            <v>0</v>
          </cell>
          <cell r="L1011">
            <v>0</v>
          </cell>
          <cell r="M1011">
            <v>45500</v>
          </cell>
          <cell r="N1011">
            <v>45500</v>
          </cell>
        </row>
        <row r="1012">
          <cell r="I1012" t="str">
            <v>เครื่องปรับอากาศ แบบแยกส่วน (ราคารวมค่าติดตั้ง) แบบตั้งพื้นหรือแบบแขวน ขนาด 40,000 บีทียู</v>
          </cell>
          <cell r="J1012" t="str">
            <v>เครื่องปรับอากาศ แบบแยกส่วน (ราคารวมค่าติดตั้ง) แบบตั้งพื้นหรือแบบแขวน ขนาด 40,000 บีทียู</v>
          </cell>
          <cell r="K1012">
            <v>0</v>
          </cell>
          <cell r="L1012">
            <v>0</v>
          </cell>
          <cell r="M1012">
            <v>49500</v>
          </cell>
          <cell r="N1012">
            <v>49500</v>
          </cell>
        </row>
        <row r="1013">
          <cell r="I1013" t="str">
            <v>เครื่องปรับอากาศ แบบแยกส่วน (ราคารวมค่าติดตั้ง) แบบตั้งพื้นหรือแบบแขวน ขนาด 44,000 บีทียู</v>
          </cell>
          <cell r="J1013" t="str">
            <v>เครื่องปรับอากาศ แบบแยกส่วน (ราคารวมค่าติดตั้ง) แบบตั้งพื้นหรือแบบแขวน ขนาด 44,000 บีทียู</v>
          </cell>
          <cell r="K1013">
            <v>0</v>
          </cell>
          <cell r="L1013">
            <v>0</v>
          </cell>
          <cell r="M1013">
            <v>52000</v>
          </cell>
          <cell r="N1013">
            <v>52000</v>
          </cell>
        </row>
        <row r="1014">
          <cell r="I1014" t="str">
            <v>เครื่องปรับอากาศ แบบแยกส่วน (ราคารวมค่าติดตั้ง) แบบตั้งพื้นหรือแบบแขวน ขนาด 48,000 บีทียู</v>
          </cell>
          <cell r="J1014" t="str">
            <v>เครื่องปรับอากาศ แบบแยกส่วน (ราคารวมค่าติดตั้ง) แบบตั้งพื้นหรือแบบแขวน ขนาด 48,000 บีทียู</v>
          </cell>
          <cell r="K1014">
            <v>0</v>
          </cell>
          <cell r="L1014">
            <v>0</v>
          </cell>
          <cell r="M1014">
            <v>53500</v>
          </cell>
          <cell r="N1014">
            <v>53500</v>
          </cell>
        </row>
        <row r="1015">
          <cell r="I1015" t="str">
            <v>เครื่องปรับอากาศ แบบแยกส่วน (ราคารวมค่าติดตั้ง) แบบตั้งพื้นหรือแบบแขวน ขนาด 50,000 บีทียู</v>
          </cell>
          <cell r="J1015" t="str">
            <v>เครื่องปรับอากาศ แบบแยกส่วน (ราคารวมค่าติดตั้ง) แบบตั้งพื้นหรือแบบแขวน ขนาด 50,000 บีทียู</v>
          </cell>
          <cell r="K1015">
            <v>0</v>
          </cell>
          <cell r="L1015">
            <v>0</v>
          </cell>
          <cell r="M1015">
            <v>56000</v>
          </cell>
          <cell r="N1015">
            <v>56000</v>
          </cell>
        </row>
        <row r="1016">
          <cell r="I1016" t="str">
            <v>เครื่องปรับอากาศ แบบแยกส่วน (ราคารวมค่าติดตั้ง) แบบตั้งพื้นหรือแบบแขวน (ระบบ Inverter) ขนาด 13,000 บีทียู</v>
          </cell>
          <cell r="J1016" t="str">
            <v>เครื่องปรับอากาศ แบบแยกส่วน (ราคารวมค่าติดตั้ง) แบบตั้งพื้นหรือแบบแขวน (ระบบ Inverter) ขนาด 13,000 บีทียู</v>
          </cell>
          <cell r="K1016">
            <v>0</v>
          </cell>
          <cell r="L1016">
            <v>0</v>
          </cell>
          <cell r="M1016">
            <v>30900</v>
          </cell>
          <cell r="N1016">
            <v>30900</v>
          </cell>
        </row>
        <row r="1017">
          <cell r="I1017" t="str">
            <v>เครื่องปรับอากาศ แบบแยกส่วน (ราคารวมค่าติดตั้ง) แบบตั้งพื้นหรือแบบแขวน (ระบบ Inverter) ขนาด 18,000 บีทียู</v>
          </cell>
          <cell r="J1017" t="str">
            <v>เครื่องปรับอากาศ แบบแยกส่วน (ราคารวมค่าติดตั้ง) แบบตั้งพื้นหรือแบบแขวน (ระบบ Inverter) ขนาด 18,000 บีทียู</v>
          </cell>
          <cell r="K1017">
            <v>0</v>
          </cell>
          <cell r="L1017">
            <v>0</v>
          </cell>
          <cell r="M1017">
            <v>33500</v>
          </cell>
          <cell r="N1017">
            <v>33500</v>
          </cell>
        </row>
        <row r="1018">
          <cell r="I1018" t="str">
            <v>เครื่องปรับอากาศ แบบแยกส่วน (ราคารวมค่าติดตั้ง) แบบตั้งพื้นหรือแบบแขวน (ระบบ Inverter) ขนาด 20,000 บีทียู</v>
          </cell>
          <cell r="J1018" t="str">
            <v>เครื่องปรับอากาศ แบบแยกส่วน (ราคารวมค่าติดตั้ง) แบบตั้งพื้นหรือแบบแขวน (ระบบ Inverter) ขนาด 20,000 บีทียู</v>
          </cell>
          <cell r="K1018">
            <v>0</v>
          </cell>
          <cell r="L1018">
            <v>0</v>
          </cell>
          <cell r="M1018">
            <v>35500</v>
          </cell>
          <cell r="N1018">
            <v>35500</v>
          </cell>
        </row>
        <row r="1019">
          <cell r="I1019" t="str">
            <v>เครื่องปรับอากาศ แบบแยกส่วน (ราคารวมค่าติดตั้ง) แบบตั้งพื้นหรือแบบแขวน (ระบบ Inverter) ขนาด 24,000 บีทียู</v>
          </cell>
          <cell r="J1019" t="str">
            <v>เครื่องปรับอากาศ แบบแยกส่วน (ราคารวมค่าติดตั้ง) แบบตั้งพื้นหรือแบบแขวน (ระบบ Inverter) ขนาด 24,000 บีทียู</v>
          </cell>
          <cell r="K1019">
            <v>0</v>
          </cell>
          <cell r="L1019">
            <v>0</v>
          </cell>
          <cell r="M1019">
            <v>40900</v>
          </cell>
          <cell r="N1019">
            <v>40900</v>
          </cell>
        </row>
        <row r="1020">
          <cell r="I1020" t="str">
            <v>เครื่องปรับอากาศ แบบแยกส่วน (ราคารวมค่าติดตั้ง) แบบตั้งพื้นหรือแบบแขวน (ระบบ Inverter) ขนาด 30,000 บีทียู</v>
          </cell>
          <cell r="J1020" t="str">
            <v>เครื่องปรับอากาศ แบบแยกส่วน (ราคารวมค่าติดตั้ง) แบบตั้งพื้นหรือแบบแขวน (ระบบ Inverter) ขนาด 30,000 บีทียู</v>
          </cell>
          <cell r="K1020">
            <v>0</v>
          </cell>
          <cell r="L1020">
            <v>0</v>
          </cell>
          <cell r="M1020">
            <v>47200</v>
          </cell>
          <cell r="N1020">
            <v>47200</v>
          </cell>
        </row>
        <row r="1021">
          <cell r="I1021" t="str">
            <v>เครื่องปรับอากาศ แบบแยกส่วน (ราคารวมค่าติดตั้ง) แบบตั้งพื้นหรือแบบแขวน (ระบบ Inverter) ขนาด 36,000 บีทียู</v>
          </cell>
          <cell r="J1021" t="str">
            <v>เครื่องปรับอากาศ แบบแยกส่วน (ราคารวมค่าติดตั้ง) แบบตั้งพื้นหรือแบบแขวน (ระบบ Inverter) ขนาด 36,000 บีทียู</v>
          </cell>
          <cell r="K1021">
            <v>0</v>
          </cell>
          <cell r="L1021">
            <v>0</v>
          </cell>
          <cell r="M1021">
            <v>53600</v>
          </cell>
          <cell r="N1021">
            <v>53600</v>
          </cell>
        </row>
        <row r="1022">
          <cell r="I1022" t="str">
            <v>เครื่องปรับอากาศ แบบแยกส่วน (ราคารวมค่าติดตั้ง) แบบตั้งพื้นหรือแบบแขวน (ระบบ Inverter) ขนาด 40,000 บีทียู</v>
          </cell>
          <cell r="J1022" t="str">
            <v>เครื่องปรับอากาศ แบบแยกส่วน (ราคารวมค่าติดตั้ง) แบบตั้งพื้นหรือแบบแขวน (ระบบ Inverter) ขนาด 40,000 บีทียู</v>
          </cell>
          <cell r="K1022">
            <v>0</v>
          </cell>
          <cell r="L1022">
            <v>0</v>
          </cell>
          <cell r="M1022">
            <v>58500</v>
          </cell>
          <cell r="N1022">
            <v>58500</v>
          </cell>
        </row>
        <row r="1023">
          <cell r="I1023" t="str">
            <v>เครื่องปรับอากาศ แบบแยกส่วน (ราคารวมค่าติดตั้ง) แบบตั้งพื้นหรือแบบแขวน (ระบบ Inverter) ขนาด 48,000 บีทียู</v>
          </cell>
          <cell r="J1023" t="str">
            <v>เครื่องปรับอากาศ แบบแยกส่วน (ราคารวมค่าติดตั้ง) แบบตั้งพื้นหรือแบบแขวน (ระบบ Inverter) ขนาด 48,000 บีทียู</v>
          </cell>
          <cell r="K1023">
            <v>0</v>
          </cell>
          <cell r="L1023">
            <v>0</v>
          </cell>
          <cell r="M1023">
            <v>60900</v>
          </cell>
          <cell r="N1023">
            <v>60900</v>
          </cell>
        </row>
        <row r="1024">
          <cell r="I1024" t="str">
            <v>เครื่องปรับอากาศ แบบแยกส่วน (ราคารวมค่าติดตั้ง) แบบติดผนัง ขนาด 12,000 บีทียู</v>
          </cell>
          <cell r="J1024" t="str">
            <v>เครื่องปรับอากาศ แบบแยกส่วน (ราคารวมค่าติดตั้ง) แบบติดผนัง ขนาด 12,000 บีทียู</v>
          </cell>
          <cell r="K1024">
            <v>0</v>
          </cell>
          <cell r="L1024">
            <v>0</v>
          </cell>
          <cell r="M1024">
            <v>16800</v>
          </cell>
          <cell r="N1024">
            <v>16800</v>
          </cell>
        </row>
        <row r="1025">
          <cell r="I1025" t="str">
            <v>เครื่องปรับอากาศ แบบแยกส่วน (ราคารวมค่าติดตั้ง) แบบติดผนัง ขนาด 15,000 บีทียู</v>
          </cell>
          <cell r="J1025" t="str">
            <v>เครื่องปรับอากาศ แบบแยกส่วน (ราคารวมค่าติดตั้ง) แบบติดผนัง ขนาด 15,000 บีทียู</v>
          </cell>
          <cell r="K1025">
            <v>0</v>
          </cell>
          <cell r="L1025">
            <v>0</v>
          </cell>
          <cell r="M1025">
            <v>20300</v>
          </cell>
          <cell r="N1025">
            <v>20300</v>
          </cell>
        </row>
        <row r="1026">
          <cell r="I1026" t="str">
            <v>เครื่องปรับอากาศ แบบแยกส่วน (ราคารวมค่าติดตั้ง) แบบติดผนัง ขนาด 18,000 บีทียู</v>
          </cell>
          <cell r="J1026" t="str">
            <v>เครื่องปรับอากาศ แบบแยกส่วน (ราคารวมค่าติดตั้ง) แบบติดผนัง ขนาด 18,000 บีทียู</v>
          </cell>
          <cell r="K1026">
            <v>0</v>
          </cell>
          <cell r="L1026">
            <v>0</v>
          </cell>
          <cell r="M1026">
            <v>21500</v>
          </cell>
          <cell r="N1026">
            <v>21500</v>
          </cell>
        </row>
        <row r="1027">
          <cell r="I1027" t="str">
            <v>เครื่องปรับอากาศ แบบแยกส่วน (ราคารวมค่าติดตั้ง) แบบติดผนัง ขนาด 24,000 บีทียู</v>
          </cell>
          <cell r="J1027" t="str">
            <v>เครื่องปรับอากาศ แบบแยกส่วน (ราคารวมค่าติดตั้ง) แบบติดผนัง ขนาด 24,000 บีทียู</v>
          </cell>
          <cell r="K1027">
            <v>0</v>
          </cell>
          <cell r="L1027">
            <v>0</v>
          </cell>
          <cell r="M1027">
            <v>24900</v>
          </cell>
          <cell r="N1027">
            <v>24900</v>
          </cell>
        </row>
        <row r="1028">
          <cell r="I1028" t="str">
            <v>เครื่องปรับอากาศ แบบแยกส่วน (ราคารวมค่าติดตั้ง) แบบติดผนัง (ระบบ Inverter) ขนาด 12,000 บีทียู</v>
          </cell>
          <cell r="J1028" t="str">
            <v>เครื่องปรับอากาศ แบบแยกส่วน (ราคารวมค่าติดตั้ง) แบบติดผนัง (ระบบ Inverter) ขนาด 12,000 บีทียู</v>
          </cell>
          <cell r="K1028">
            <v>0</v>
          </cell>
          <cell r="L1028">
            <v>0</v>
          </cell>
          <cell r="M1028">
            <v>18500</v>
          </cell>
          <cell r="N1028">
            <v>18500</v>
          </cell>
        </row>
        <row r="1029">
          <cell r="I1029" t="str">
            <v>เครื่องปรับอากาศ แบบแยกส่วน (ราคารวมค่าติดตั้ง) แบบติดผนัง (ระบบ Inverter) ขนาด 15,000 บีทียู</v>
          </cell>
          <cell r="J1029" t="str">
            <v>เครื่องปรับอากาศ แบบแยกส่วน (ราคารวมค่าติดตั้ง) แบบติดผนัง (ระบบ Inverter) ขนาด 15,000 บีทียู</v>
          </cell>
          <cell r="K1029">
            <v>0</v>
          </cell>
          <cell r="L1029">
            <v>0</v>
          </cell>
          <cell r="M1029">
            <v>24900</v>
          </cell>
          <cell r="N1029">
            <v>24900</v>
          </cell>
        </row>
        <row r="1030">
          <cell r="I1030" t="str">
            <v>เครื่องปรับอากาศ แบบแยกส่วน (ราคารวมค่าติดตั้ง) แบบติดผนัง (ระบบ Inverter) ขนาด 18,000 บีทียู</v>
          </cell>
          <cell r="J1030" t="str">
            <v>เครื่องปรับอากาศ แบบแยกส่วน (ราคารวมค่าติดตั้ง) แบบติดผนัง (ระบบ Inverter) ขนาด 18,000 บีทียู</v>
          </cell>
          <cell r="K1030">
            <v>0</v>
          </cell>
          <cell r="L1030">
            <v>0</v>
          </cell>
          <cell r="M1030">
            <v>27900</v>
          </cell>
          <cell r="N1030">
            <v>27900</v>
          </cell>
        </row>
        <row r="1031">
          <cell r="I1031" t="str">
            <v>เครื่องปรับอากาศ แบบแยกส่วน (ราคารวมค่าติดตั้ง) แบบติดผนัง (ระบบ Inverter) ขนาด 24,000 บีทียู</v>
          </cell>
          <cell r="J1031" t="str">
            <v>เครื่องปรับอากาศ แบบแยกส่วน (ราคารวมค่าติดตั้ง) แบบติดผนัง (ระบบ Inverter) ขนาด 24,000 บีทียู</v>
          </cell>
          <cell r="K1031">
            <v>0</v>
          </cell>
          <cell r="L1031">
            <v>0</v>
          </cell>
          <cell r="M1031">
            <v>37900</v>
          </cell>
          <cell r="N1031">
            <v>37900</v>
          </cell>
        </row>
        <row r="1032">
          <cell r="I1032" t="str">
            <v>เครื่องปรับอากาศ แบบแยกส่วน (ราคารวมค่าติดตั้ง) แบบตู้ตั้งพื้น ขนาด 44,000 บีทียู</v>
          </cell>
          <cell r="J1032" t="str">
            <v>เครื่องปรับอากาศ แบบแยกส่วน (ราคารวมค่าติดตั้ง) แบบตู้ตั้งพื้น ขนาด 44,000 บีทียู</v>
          </cell>
          <cell r="K1032">
            <v>0</v>
          </cell>
          <cell r="L1032">
            <v>0</v>
          </cell>
          <cell r="M1032">
            <v>56500</v>
          </cell>
          <cell r="N1032">
            <v>56500</v>
          </cell>
        </row>
        <row r="1033">
          <cell r="I1033" t="str">
            <v>เครื่องปรับอากาศ แบบแยกส่วน (ราคารวมค่าติดตั้ง) แบบตู้ตั้งพื้น ขนาด 56,000 บีทียู</v>
          </cell>
          <cell r="J1033" t="str">
            <v>เครื่องปรับอากาศ แบบแยกส่วน (ราคารวมค่าติดตั้ง) แบบตู้ตั้งพื้น ขนาด 56,000 บีทียู</v>
          </cell>
          <cell r="K1033">
            <v>0</v>
          </cell>
          <cell r="L1033">
            <v>0</v>
          </cell>
          <cell r="M1033">
            <v>57500</v>
          </cell>
          <cell r="N1033">
            <v>57500</v>
          </cell>
        </row>
        <row r="1034">
          <cell r="I1034" t="str">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v>
          </cell>
          <cell r="J1034" t="str">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v>
          </cell>
          <cell r="K1034">
            <v>0</v>
          </cell>
          <cell r="L1034">
            <v>0</v>
          </cell>
          <cell r="M1034">
            <v>47000</v>
          </cell>
          <cell r="N1034">
            <v>47000</v>
          </cell>
        </row>
        <row r="1035">
          <cell r="I1035" t="str">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v>
          </cell>
          <cell r="J1035" t="str">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v>
          </cell>
          <cell r="K1035">
            <v>0</v>
          </cell>
          <cell r="L1035">
            <v>0</v>
          </cell>
          <cell r="M1035">
            <v>55000</v>
          </cell>
          <cell r="N1035">
            <v>55000</v>
          </cell>
        </row>
        <row r="1036">
          <cell r="I1036" t="str">
            <v>เครื่องดูดฝุ่น ขนาด 15 ลิตร</v>
          </cell>
          <cell r="J1036" t="str">
            <v>เครื่องดูดฝุ่น ขนาด 15 ลิตร</v>
          </cell>
          <cell r="K1036">
            <v>0</v>
          </cell>
          <cell r="L1036">
            <v>0</v>
          </cell>
          <cell r="M1036">
            <v>9900</v>
          </cell>
          <cell r="N1036">
            <v>9900</v>
          </cell>
        </row>
        <row r="1037">
          <cell r="I1037" t="str">
            <v>เครื่องดูดฝุ่น ขนาด 25 ลิตร</v>
          </cell>
          <cell r="J1037" t="str">
            <v>เครื่องดูดฝุ่น ขนาด 25 ลิตร</v>
          </cell>
          <cell r="K1037">
            <v>0</v>
          </cell>
          <cell r="L1037">
            <v>0</v>
          </cell>
          <cell r="M1037">
            <v>14000</v>
          </cell>
          <cell r="N1037">
            <v>14000</v>
          </cell>
        </row>
        <row r="1038">
          <cell r="I1038" t="str">
            <v>เครื่องขัดพื้น</v>
          </cell>
          <cell r="J1038" t="str">
            <v>เครื่องขัดพื้น</v>
          </cell>
          <cell r="K1038">
            <v>0</v>
          </cell>
          <cell r="L1038">
            <v>0</v>
          </cell>
          <cell r="M1038">
            <v>19900</v>
          </cell>
          <cell r="N1038">
            <v>19900</v>
          </cell>
        </row>
        <row r="1039">
          <cell r="I1039" t="str">
            <v>ถังน้ำ แบบไฟเบอร์กลาส ขนาดความจุ 1,000 ลิตร</v>
          </cell>
          <cell r="J1039" t="str">
            <v>ถังน้ำ แบบไฟเบอร์กลาส ขนาดความจุ 1,000 ลิตร</v>
          </cell>
          <cell r="K1039">
            <v>0</v>
          </cell>
          <cell r="L1039">
            <v>0</v>
          </cell>
          <cell r="M1039">
            <v>5200</v>
          </cell>
          <cell r="N1039">
            <v>5200</v>
          </cell>
        </row>
        <row r="1040">
          <cell r="I1040" t="str">
            <v>ถังน้ำ แบบไฟเบอร์กลาส ขนาดความจุ 1,500 ลิตร</v>
          </cell>
          <cell r="J1040" t="str">
            <v>ถังน้ำ แบบไฟเบอร์กลาส ขนาดความจุ 1,500 ลิตร</v>
          </cell>
          <cell r="K1040">
            <v>0</v>
          </cell>
          <cell r="L1040">
            <v>0</v>
          </cell>
          <cell r="M1040">
            <v>7000</v>
          </cell>
          <cell r="N1040">
            <v>7000</v>
          </cell>
        </row>
        <row r="1041">
          <cell r="I1041" t="str">
            <v>ถังน้ำ แบบไฟเบอร์กลาส ขนาดความจุ 2,000 ลิตร</v>
          </cell>
          <cell r="J1041" t="str">
            <v>ถังน้ำ แบบไฟเบอร์กลาส ขนาดความจุ 2,000 ลิตร</v>
          </cell>
          <cell r="K1041">
            <v>0</v>
          </cell>
          <cell r="L1041">
            <v>0</v>
          </cell>
          <cell r="M1041">
            <v>8300</v>
          </cell>
          <cell r="N1041">
            <v>8300</v>
          </cell>
        </row>
        <row r="1042">
          <cell r="I1042" t="str">
            <v>ถังน้ำ แบบไฟเบอร์กลาส ขนาดความจุ 2,500 ลิตร</v>
          </cell>
          <cell r="J1042" t="str">
            <v>ถังน้ำ แบบไฟเบอร์กลาส ขนาดความจุ 2,500 ลิตร</v>
          </cell>
          <cell r="K1042">
            <v>0</v>
          </cell>
          <cell r="L1042">
            <v>0</v>
          </cell>
          <cell r="M1042">
            <v>10000</v>
          </cell>
          <cell r="N1042">
            <v>10000</v>
          </cell>
        </row>
        <row r="1043">
          <cell r="I1043" t="str">
            <v>ถังน้ำ แบบพลาสติก ขนาดความจุ 2,000 ลิตร</v>
          </cell>
          <cell r="J1043" t="str">
            <v>ถังน้ำ แบบพลาสติก ขนาดความจุ 2,000 ลิตร</v>
          </cell>
          <cell r="K1043">
            <v>0</v>
          </cell>
          <cell r="L1043">
            <v>0</v>
          </cell>
          <cell r="M1043">
            <v>6400</v>
          </cell>
          <cell r="N1043">
            <v>6400</v>
          </cell>
        </row>
        <row r="1044">
          <cell r="I1044" t="str">
            <v>ถังน้ำ แบบสแตนเลส ขนาดความจุ 1,000 ลิตร</v>
          </cell>
          <cell r="J1044" t="str">
            <v>ถังน้ำ แบบสแตนเลส ขนาดความจุ 1,000 ลิตร</v>
          </cell>
          <cell r="K1044">
            <v>0</v>
          </cell>
          <cell r="L1044">
            <v>0</v>
          </cell>
          <cell r="M1044">
            <v>9200</v>
          </cell>
          <cell r="N1044">
            <v>9200</v>
          </cell>
        </row>
        <row r="1045">
          <cell r="I1045" t="str">
            <v>ถังน้ำ แบบสแตนเลส ขนาดความจุ 1,500 ลิตร</v>
          </cell>
          <cell r="J1045" t="str">
            <v>ถังน้ำ แบบสแตนเลส ขนาดความจุ 1,500 ลิตร</v>
          </cell>
          <cell r="K1045">
            <v>0</v>
          </cell>
          <cell r="L1045">
            <v>0</v>
          </cell>
          <cell r="M1045">
            <v>12000</v>
          </cell>
          <cell r="N1045">
            <v>12000</v>
          </cell>
        </row>
        <row r="1046">
          <cell r="I1046" t="str">
            <v>ถังน้ำ แบบสแตนเลส ขนาดความจุ 2,000 ลิตร</v>
          </cell>
          <cell r="J1046" t="str">
            <v>ถังน้ำ แบบสแตนเลส ขนาดความจุ 2,000 ลิตร</v>
          </cell>
          <cell r="K1046">
            <v>0</v>
          </cell>
          <cell r="L1046">
            <v>0</v>
          </cell>
          <cell r="M1046">
            <v>15200</v>
          </cell>
          <cell r="N1046">
            <v>15200</v>
          </cell>
        </row>
        <row r="1047">
          <cell r="I1047" t="str">
            <v>ถังน้ำ แบบสแตนเลส ขนาดความจุ 2,500 ลิตร</v>
          </cell>
          <cell r="J1047" t="str">
            <v>ถังน้ำ แบบสแตนเลส ขนาดความจุ 2,500 ลิตร</v>
          </cell>
          <cell r="K1047">
            <v>0</v>
          </cell>
          <cell r="L1047">
            <v>0</v>
          </cell>
          <cell r="M1047">
            <v>18800</v>
          </cell>
          <cell r="N1047">
            <v>18800</v>
          </cell>
        </row>
        <row r="1048">
          <cell r="I1048" t="str">
            <v>เครื่องพิมพ์บัตรพลาสติกแบบหน้าเดียว</v>
          </cell>
          <cell r="J1048" t="str">
            <v>เครื่องพิมพ์บัตรพลาสติกแบบหน้าเดียว</v>
          </cell>
          <cell r="K1048">
            <v>0</v>
          </cell>
          <cell r="L1048">
            <v>0</v>
          </cell>
          <cell r="M1048">
            <v>42000</v>
          </cell>
          <cell r="N1048">
            <v>42000</v>
          </cell>
        </row>
        <row r="1049">
          <cell r="I1049" t="str">
            <v>เครื่องสแกนลายนิ้วมือ ชนิดบันทึกเวลาเข้าออกงาน</v>
          </cell>
          <cell r="J1049" t="str">
            <v>เครื่องสแกนลายนิ้วมือ ชนิดบันทึกเวลาเข้าออกงาน</v>
          </cell>
          <cell r="K1049">
            <v>0</v>
          </cell>
          <cell r="L1049">
            <v>0</v>
          </cell>
          <cell r="M1049">
            <v>8000</v>
          </cell>
          <cell r="N1049">
            <v>8000</v>
          </cell>
        </row>
        <row r="1050">
          <cell r="I1050" t="str">
            <v>โต๊ะหมู่บูชา</v>
          </cell>
          <cell r="J1050" t="str">
            <v>โต๊ะหมู่บูชา</v>
          </cell>
          <cell r="K1050">
            <v>0</v>
          </cell>
          <cell r="L1050">
            <v>0</v>
          </cell>
          <cell r="M1050">
            <v>8000</v>
          </cell>
          <cell r="N1050">
            <v>8000</v>
          </cell>
        </row>
        <row r="1051">
          <cell r="I1051" t="str">
            <v>ตู้เหล็ก แบบ 2 บาน</v>
          </cell>
          <cell r="J1051" t="str">
            <v>ตู้เหล็ก แบบ 2 บาน</v>
          </cell>
          <cell r="K1051">
            <v>0</v>
          </cell>
          <cell r="L1051">
            <v>0</v>
          </cell>
          <cell r="M1051">
            <v>5700</v>
          </cell>
          <cell r="N1051">
            <v>5700</v>
          </cell>
        </row>
        <row r="1052">
          <cell r="I1052" t="str">
            <v>ตู้เหล็ก แบบ 4 ลิ้นชัก</v>
          </cell>
          <cell r="J1052" t="str">
            <v>ตู้เหล็ก แบบ 4 ลิ้นชัก</v>
          </cell>
          <cell r="K1052">
            <v>0</v>
          </cell>
          <cell r="L1052">
            <v>0</v>
          </cell>
          <cell r="M1052">
            <v>6700</v>
          </cell>
          <cell r="N1052">
            <v>6700</v>
          </cell>
        </row>
        <row r="1053">
          <cell r="I1053" t="str">
            <v>ตู้ล็อกเกอร์ 18 ช่อง</v>
          </cell>
          <cell r="J1053" t="str">
            <v>ตู้ล็อกเกอร์ 18 ช่อง</v>
          </cell>
          <cell r="K1053">
            <v>0</v>
          </cell>
          <cell r="L1053">
            <v>0</v>
          </cell>
          <cell r="M1053">
            <v>8000</v>
          </cell>
          <cell r="N1053">
            <v>8000</v>
          </cell>
        </row>
        <row r="1054">
          <cell r="I1054" t="str">
            <v>อุปกรณ์กระจายสัญญาณ (L2 Switch) ขนาด 16 ช่อง</v>
          </cell>
          <cell r="J1054" t="str">
            <v>อุปกรณ์กระจายสัญญาณ (L2 Switch) ขนาด 16 ช่อง</v>
          </cell>
          <cell r="K1054">
            <v>0</v>
          </cell>
          <cell r="L1054">
            <v>0</v>
          </cell>
          <cell r="M1054">
            <v>2800</v>
          </cell>
          <cell r="N1054">
            <v>2800</v>
          </cell>
        </row>
        <row r="1055">
          <cell r="I1055" t="str">
            <v>อุปกรณ์กระจายสัญญาณ (L2 Switch) ขนาด 24 ช่อง แบบที่ 1</v>
          </cell>
          <cell r="J1055" t="str">
            <v>อุปกรณ์กระจายสัญญาณ (L2 Switch) ขนาด 24 ช่อง แบบที่ 1</v>
          </cell>
          <cell r="K1055">
            <v>0</v>
          </cell>
          <cell r="L1055">
            <v>0</v>
          </cell>
          <cell r="M1055">
            <v>6000</v>
          </cell>
          <cell r="N1055">
            <v>6000</v>
          </cell>
        </row>
        <row r="1056">
          <cell r="I1056" t="str">
            <v>อุปกรณ์กระจายสัญญาณ (L2 Switch) ขนาด 24 ช่อง แบบที่ 2</v>
          </cell>
          <cell r="J1056" t="str">
            <v>อุปกรณ์กระจายสัญญาณ (L2 Switch) ขนาด 24 ช่อง แบบที่ 2</v>
          </cell>
          <cell r="K1056">
            <v>0</v>
          </cell>
          <cell r="L1056">
            <v>0</v>
          </cell>
          <cell r="M1056">
            <v>21000</v>
          </cell>
          <cell r="N1056">
            <v>21000</v>
          </cell>
        </row>
        <row r="1057">
          <cell r="I1057" t="str">
            <v>อุปกรณ์กระจายสัญญาณ (L3 Switch) ขนาด 24 ช่อง</v>
          </cell>
          <cell r="J1057" t="str">
            <v>อุปกรณ์กระจายสัญญาณ (L3 Switch) ขนาด 24 ช่อง</v>
          </cell>
          <cell r="K1057">
            <v>0</v>
          </cell>
          <cell r="L1057">
            <v>0</v>
          </cell>
          <cell r="M1057">
            <v>120000</v>
          </cell>
          <cell r="N1057">
            <v>120000</v>
          </cell>
        </row>
        <row r="1058">
          <cell r="I1058" t="str">
            <v>อุปกรณ์กระจายสัญญาณไร้สาย (Access Point) แบบที่ 1</v>
          </cell>
          <cell r="J1058" t="str">
            <v>อุปกรณ์กระจายสัญญาณไร้สาย (Access Point) แบบที่ 1</v>
          </cell>
          <cell r="K1058">
            <v>0</v>
          </cell>
          <cell r="L1058">
            <v>0</v>
          </cell>
          <cell r="M1058">
            <v>5400</v>
          </cell>
          <cell r="N1058">
            <v>5400</v>
          </cell>
        </row>
        <row r="1059">
          <cell r="I1059" t="str">
            <v>อุปกรณ์กระจายสัญญาณไร้สาย (Access Point) แบบที่ 2</v>
          </cell>
          <cell r="J1059" t="str">
            <v>อุปกรณ์กระจายสัญญาณไร้สาย (Access Point) แบบที่ 2</v>
          </cell>
          <cell r="K1059">
            <v>0</v>
          </cell>
          <cell r="L1059">
            <v>0</v>
          </cell>
          <cell r="M1059">
            <v>23000</v>
          </cell>
          <cell r="N1059">
            <v>23000</v>
          </cell>
        </row>
        <row r="1060">
          <cell r="I1060" t="str">
            <v>อุปกรณ์ค้นหาเส้นทางเครือข่าย (Router)</v>
          </cell>
          <cell r="J1060" t="str">
            <v>อุปกรณ์ค้นหาเส้นทางเครือข่าย (Router)</v>
          </cell>
          <cell r="K1060">
            <v>0</v>
          </cell>
          <cell r="L1060">
            <v>0</v>
          </cell>
          <cell r="M1060">
            <v>44000</v>
          </cell>
          <cell r="N1060">
            <v>44000</v>
          </cell>
        </row>
        <row r="1061">
          <cell r="I1061" t="str">
            <v>อุปกรณ์กระจายการทำงานสำหรับเครือข่าย (Link Load Balancer)</v>
          </cell>
          <cell r="J1061" t="str">
            <v>อุปกรณ์กระจายการทำงานสำหรับเครือข่าย (Link Load Balancer)</v>
          </cell>
          <cell r="K1061">
            <v>0</v>
          </cell>
          <cell r="L1061">
            <v>0</v>
          </cell>
          <cell r="M1061">
            <v>210000</v>
          </cell>
          <cell r="N1061">
            <v>210000</v>
          </cell>
        </row>
        <row r="1062">
          <cell r="I1062" t="str">
            <v>อุปกรณ์กระจายการทำงานสำหรับเครื่องคอมพิวเตอร์แม่ข่าย (Server Load Balancer)</v>
          </cell>
          <cell r="J1062" t="str">
            <v>อุปกรณ์กระจายการทำงานสำหรับเครื่องคอมพิวเตอร์แม่ข่าย (Server Load Balancer)</v>
          </cell>
          <cell r="K1062">
            <v>0</v>
          </cell>
          <cell r="L1062">
            <v>0</v>
          </cell>
          <cell r="M1062">
            <v>210000</v>
          </cell>
          <cell r="N1062">
            <v>210000</v>
          </cell>
        </row>
        <row r="1063">
          <cell r="I1063" t="str">
            <v>อุปกรณ์กระจายสัญญาณแบบ PoE (PoE L2 Switch) ขนาด 8 ช่อง</v>
          </cell>
          <cell r="J1063" t="str">
            <v>อุปกรณ์กระจายสัญญาณแบบ PoE (PoE L2 Switch) ขนาด 8 ช่อง</v>
          </cell>
          <cell r="K1063">
            <v>0</v>
          </cell>
          <cell r="L1063">
            <v>0</v>
          </cell>
          <cell r="M1063">
            <v>8300</v>
          </cell>
          <cell r="N1063">
            <v>8300</v>
          </cell>
        </row>
        <row r="1064">
          <cell r="I1064" t="str">
            <v>อุปกรณ์กระจายสัญญาณแบบ PoE (PoE L2 Switch) ขนาด 16 ช่อง</v>
          </cell>
          <cell r="J1064" t="str">
            <v>อุปกรณ์กระจายสัญญาณแบบ PoE (PoE L2 Switch) ขนาด 16 ช่อง</v>
          </cell>
          <cell r="K1064">
            <v>0</v>
          </cell>
          <cell r="L1064">
            <v>0</v>
          </cell>
          <cell r="M1064">
            <v>15000</v>
          </cell>
          <cell r="N1064">
            <v>15000</v>
          </cell>
        </row>
        <row r="1065">
          <cell r="I1065" t="str">
            <v>อุปกรณ์สำหรับจัดเก็บข้อมูลแบบภายนอก (External Storage)</v>
          </cell>
          <cell r="J1065" t="str">
            <v>อุปกรณ์สำหรับจัดเก็บข้อมูลแบบภายนอก (External Storage)</v>
          </cell>
          <cell r="K1065">
            <v>0</v>
          </cell>
          <cell r="L1065">
            <v>0</v>
          </cell>
          <cell r="M1065">
            <v>570000</v>
          </cell>
          <cell r="N1065">
            <v>570000</v>
          </cell>
        </row>
        <row r="1066">
          <cell r="I1066" t="str">
            <v>อุปกรณ์จัดเก็บ Log File ระบบเครือข่าย แบบที่ 1</v>
          </cell>
          <cell r="J1066" t="str">
            <v>อุปกรณ์จัดเก็บ Log File ระบบเครือข่าย แบบที่ 1</v>
          </cell>
          <cell r="K1066">
            <v>0</v>
          </cell>
          <cell r="L1066">
            <v>0</v>
          </cell>
          <cell r="M1066">
            <v>50000</v>
          </cell>
          <cell r="N1066">
            <v>50000</v>
          </cell>
        </row>
        <row r="1067">
          <cell r="I1067" t="str">
            <v>อุปกรณ์จัดเก็บ Log File ระบบเครือข่าย แบบที่ 2</v>
          </cell>
          <cell r="J1067" t="str">
            <v>อุปกรณ์จัดเก็บ Log File ระบบเครือข่าย แบบที่ 2</v>
          </cell>
          <cell r="K1067">
            <v>0</v>
          </cell>
          <cell r="L1067">
            <v>0</v>
          </cell>
          <cell r="M1067">
            <v>400000</v>
          </cell>
          <cell r="N1067">
            <v>400000</v>
          </cell>
        </row>
        <row r="1068">
          <cell r="I1068" t="str">
            <v>อุปกรณ์จัดเก็บ Log File ระบบเครือข่าย แบบที่ 3</v>
          </cell>
          <cell r="J1068" t="str">
            <v>อุปกรณ์จัดเก็บ Log File ระบบเครือข่าย แบบที่ 3</v>
          </cell>
          <cell r="K1068">
            <v>0</v>
          </cell>
          <cell r="L1068">
            <v>0</v>
          </cell>
          <cell r="M1068">
            <v>850000</v>
          </cell>
          <cell r="N1068">
            <v>850000</v>
          </cell>
        </row>
        <row r="1069">
          <cell r="I1069" t="str">
            <v>อุปกรณ์บันทึกภาพผ่านเครือข่าย (Network Video Recorder) แบบ 8 ช่อง</v>
          </cell>
          <cell r="J1069" t="str">
            <v>อุปกรณ์บันทึกภาพผ่านเครือข่าย (Network Video Recorder) แบบ 8 ช่อง</v>
          </cell>
          <cell r="K1069">
            <v>0</v>
          </cell>
          <cell r="L1069">
            <v>0</v>
          </cell>
          <cell r="M1069">
            <v>22000</v>
          </cell>
          <cell r="N1069">
            <v>22000</v>
          </cell>
        </row>
        <row r="1070">
          <cell r="I1070" t="str">
            <v>อุปกรณ์บันทึกภาพผ่านเครือข่าย (Network Video Recorder) แบบ 16 ช่อง</v>
          </cell>
          <cell r="J1070" t="str">
            <v>อุปกรณ์บันทึกภาพผ่านเครือข่าย (Network Video Recorder) แบบ 16 ช่อง</v>
          </cell>
          <cell r="K1070">
            <v>0</v>
          </cell>
          <cell r="L1070">
            <v>0</v>
          </cell>
          <cell r="M1070">
            <v>57000</v>
          </cell>
          <cell r="N1070">
            <v>57000</v>
          </cell>
        </row>
        <row r="1071">
          <cell r="I1071" t="str">
            <v>อุปกรณ์บันทึกภาพผ่านเครือข่าย (Network Video Recorder) แบบ 32 ช่อง</v>
          </cell>
          <cell r="J1071" t="str">
            <v>อุปกรณ์บันทึกภาพผ่านเครือข่าย (Network Video Recorder) แบบ 32 ช่อง</v>
          </cell>
          <cell r="K1071">
            <v>0</v>
          </cell>
          <cell r="L1071">
            <v>0</v>
          </cell>
          <cell r="M1071">
            <v>120000</v>
          </cell>
          <cell r="N1071">
            <v>120000</v>
          </cell>
        </row>
        <row r="1072">
          <cell r="I1072" t="str">
            <v>อุปกรณ์ป้องกันเครือข่าย (Next Generation Firewall) แบบที่ 1</v>
          </cell>
          <cell r="J1072" t="str">
            <v>อุปกรณ์ป้องกันเครือข่าย (Next Generation Firewall) แบบที่ 1</v>
          </cell>
          <cell r="K1072">
            <v>0</v>
          </cell>
          <cell r="L1072">
            <v>0</v>
          </cell>
          <cell r="M1072">
            <v>240000</v>
          </cell>
          <cell r="N1072">
            <v>240000</v>
          </cell>
        </row>
        <row r="1073">
          <cell r="I1073" t="str">
            <v>อุปกรณ์ป้องกันเครือข่าย (Next Generation Firewall) แบบที่ 2</v>
          </cell>
          <cell r="J1073" t="str">
            <v>อุปกรณ์ป้องกันเครือข่าย (Next Generation Firewall) แบบที่ 2</v>
          </cell>
          <cell r="K1073">
            <v>0</v>
          </cell>
          <cell r="L1073">
            <v>0</v>
          </cell>
          <cell r="M1073">
            <v>1000000</v>
          </cell>
          <cell r="N1073">
            <v>1000000</v>
          </cell>
        </row>
        <row r="1074">
          <cell r="I1074" t="str">
            <v>อุปกรณ์ป้องกันและตรวจจับการบุกรุก (Intrusion Prevention System) แบบที่ 1</v>
          </cell>
          <cell r="J1074" t="str">
            <v>อุปกรณ์ป้องกันและตรวจจับการบุกรุก (Intrusion Prevention System) แบบที่ 1</v>
          </cell>
          <cell r="K1074">
            <v>0</v>
          </cell>
          <cell r="L1074">
            <v>0</v>
          </cell>
          <cell r="M1074">
            <v>430000</v>
          </cell>
          <cell r="N1074">
            <v>430000</v>
          </cell>
        </row>
        <row r="1075">
          <cell r="I1075" t="str">
            <v>อุปกรณ์ป้องกันและตรวจจับการบุกรุก (Intrusion Prevention System) แบบที่ 2</v>
          </cell>
          <cell r="J1075" t="str">
            <v>อุปกรณ์ป้องกันและตรวจจับการบุกรุก (Intrusion Prevention System) แบบที่ 2</v>
          </cell>
          <cell r="K1075">
            <v>0</v>
          </cell>
          <cell r="L1075">
            <v>0</v>
          </cell>
          <cell r="M1075">
            <v>1400000</v>
          </cell>
          <cell r="N1075">
            <v>1400000</v>
          </cell>
        </row>
        <row r="1076">
          <cell r="I1076" t="str">
            <v>อุปกรณ์ป้องกันการบุกรุกเว็บไซต์ (Web Application Firewall)</v>
          </cell>
          <cell r="J1076" t="str">
            <v>อุปกรณ์ป้องกันการบุกรุกเว็บไซต์ (Web Application Firewall)</v>
          </cell>
          <cell r="K1076">
            <v>0</v>
          </cell>
          <cell r="L1076">
            <v>0</v>
          </cell>
          <cell r="M1076">
            <v>530000</v>
          </cell>
          <cell r="N1076">
            <v>530000</v>
          </cell>
        </row>
        <row r="1077">
          <cell r="I1077" t="str">
            <v>อุปกรณ์ป้องกันการบุกรุกจดหมายอิเล็กทรอนิกส์ (e-Mail Security)</v>
          </cell>
          <cell r="J1077" t="str">
            <v>อุปกรณ์ป้องกันการบุกรุกจดหมายอิเล็กทรอนิกส์ (e-Mail Security)</v>
          </cell>
          <cell r="K1077">
            <v>0</v>
          </cell>
          <cell r="L1077">
            <v>0</v>
          </cell>
          <cell r="M1077">
            <v>350000</v>
          </cell>
          <cell r="N1077">
            <v>350000</v>
          </cell>
        </row>
        <row r="1078">
          <cell r="I1078" t="str">
            <v>อุปกรณ์อ่านบัตรแบบอเนกประสงค์ (Smart Card Reader)</v>
          </cell>
          <cell r="J1078" t="str">
            <v>อุปกรณ์อ่านบัตรแบบอเนกประสงค์ (Smart Card Reader)</v>
          </cell>
          <cell r="K1078">
            <v>0</v>
          </cell>
          <cell r="L1078">
            <v>0</v>
          </cell>
          <cell r="M1078">
            <v>700</v>
          </cell>
          <cell r="N1078">
            <v>700</v>
          </cell>
        </row>
      </sheetData>
      <sheetData sheetId="4"/>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6"/>
  <sheetViews>
    <sheetView tabSelected="1" zoomScale="70" zoomScaleNormal="70" workbookViewId="0">
      <pane xSplit="3" ySplit="3" topLeftCell="D4" activePane="bottomRight" state="frozen"/>
      <selection pane="topRight" activeCell="D1" sqref="D1"/>
      <selection pane="bottomLeft" activeCell="A4" sqref="A4"/>
      <selection pane="bottomRight" activeCell="D14" sqref="D14"/>
    </sheetView>
  </sheetViews>
  <sheetFormatPr defaultColWidth="7.375" defaultRowHeight="24"/>
  <cols>
    <col min="1" max="1" width="6.625" style="1" customWidth="1"/>
    <col min="2" max="2" width="12.75" style="1" customWidth="1"/>
    <col min="3" max="3" width="39.125" style="1" customWidth="1"/>
    <col min="4" max="4" width="14.125" style="1" customWidth="1"/>
    <col min="5" max="5" width="24.625" style="1" customWidth="1"/>
    <col min="6" max="6" width="15.625" style="1" customWidth="1"/>
    <col min="7" max="7" width="9.25" style="1" customWidth="1"/>
    <col min="8" max="8" width="16.125" style="1" bestFit="1" customWidth="1"/>
    <col min="9" max="9" width="9.125" style="1" customWidth="1"/>
    <col min="10" max="14" width="19.125" style="1" customWidth="1"/>
    <col min="15" max="15" width="9.5" style="1" customWidth="1"/>
    <col min="16" max="16" width="8.625" style="1" customWidth="1"/>
    <col min="17" max="17" width="10.125" style="1" customWidth="1"/>
    <col min="18" max="18" width="11.5" style="1" customWidth="1"/>
    <col min="19" max="19" width="20.75" style="1" customWidth="1"/>
    <col min="20" max="20" width="72" style="1" customWidth="1"/>
    <col min="21" max="21" width="10.5" style="1" customWidth="1"/>
    <col min="22" max="22" width="14.125" style="1" customWidth="1"/>
    <col min="23" max="24" width="7.375" style="1"/>
    <col min="25" max="25" width="7.375" style="1" customWidth="1"/>
    <col min="26" max="16384" width="7.375" style="1"/>
  </cols>
  <sheetData>
    <row r="1" spans="1:22" ht="36">
      <c r="B1" s="129" t="s">
        <v>3877</v>
      </c>
    </row>
    <row r="2" spans="1:22">
      <c r="I2" s="1">
        <f>SUM(I4:I76)</f>
        <v>0</v>
      </c>
      <c r="J2" s="1">
        <f t="shared" ref="J2:M2" si="0">SUM(J4:J76)</f>
        <v>0</v>
      </c>
      <c r="K2" s="1">
        <f t="shared" si="0"/>
        <v>0</v>
      </c>
      <c r="L2" s="1">
        <f t="shared" si="0"/>
        <v>0</v>
      </c>
      <c r="M2" s="1">
        <f t="shared" si="0"/>
        <v>0</v>
      </c>
    </row>
    <row r="3" spans="1:22" s="8" customFormat="1" ht="150.6" customHeight="1">
      <c r="A3" s="2" t="s">
        <v>0</v>
      </c>
      <c r="B3" s="2" t="s">
        <v>1</v>
      </c>
      <c r="C3" s="3" t="s">
        <v>2</v>
      </c>
      <c r="D3" s="4" t="s">
        <v>3</v>
      </c>
      <c r="E3" s="4" t="s">
        <v>3326</v>
      </c>
      <c r="F3" s="4" t="s">
        <v>3324</v>
      </c>
      <c r="G3" s="4" t="s">
        <v>22</v>
      </c>
      <c r="H3" s="4" t="s">
        <v>3325</v>
      </c>
      <c r="I3" s="5" t="s">
        <v>4</v>
      </c>
      <c r="J3" s="6" t="s">
        <v>5</v>
      </c>
      <c r="K3" s="6" t="s">
        <v>6</v>
      </c>
      <c r="L3" s="6" t="s">
        <v>11</v>
      </c>
      <c r="M3" s="5" t="s">
        <v>3881</v>
      </c>
      <c r="N3" s="2" t="s">
        <v>3878</v>
      </c>
      <c r="O3" s="2" t="s">
        <v>7</v>
      </c>
      <c r="P3" s="2" t="s">
        <v>8</v>
      </c>
      <c r="Q3" s="2" t="s">
        <v>9</v>
      </c>
      <c r="R3" s="2" t="s">
        <v>10</v>
      </c>
      <c r="S3" s="2" t="s">
        <v>12</v>
      </c>
      <c r="T3" s="2" t="s">
        <v>3880</v>
      </c>
      <c r="U3" s="120" t="s">
        <v>13</v>
      </c>
      <c r="V3" s="7" t="s">
        <v>3879</v>
      </c>
    </row>
    <row r="4" spans="1:22">
      <c r="A4" s="123">
        <v>6</v>
      </c>
      <c r="B4" s="123">
        <v>1</v>
      </c>
      <c r="C4" s="124"/>
      <c r="D4" s="125"/>
      <c r="E4" s="126"/>
      <c r="F4" s="124"/>
      <c r="G4" s="124"/>
      <c r="H4" s="127"/>
      <c r="I4" s="125"/>
      <c r="J4" s="128">
        <f>H4*I4</f>
        <v>0</v>
      </c>
      <c r="K4" s="128"/>
      <c r="L4" s="128"/>
      <c r="M4" s="128">
        <f>J4+K4+L4</f>
        <v>0</v>
      </c>
      <c r="N4" s="125"/>
      <c r="O4" s="125"/>
      <c r="P4" s="125"/>
      <c r="Q4" s="125"/>
      <c r="R4" s="125"/>
      <c r="S4" s="125"/>
      <c r="T4" s="125"/>
      <c r="U4" s="125"/>
      <c r="V4" s="125"/>
    </row>
    <row r="5" spans="1:22">
      <c r="A5" s="123">
        <v>6</v>
      </c>
      <c r="B5" s="123">
        <v>2</v>
      </c>
      <c r="C5" s="125"/>
      <c r="D5" s="125"/>
      <c r="E5" s="126"/>
      <c r="F5" s="124"/>
      <c r="G5" s="124"/>
      <c r="H5" s="127"/>
      <c r="I5" s="125"/>
      <c r="J5" s="128">
        <f t="shared" ref="J5:J68" si="1">H5*I5</f>
        <v>0</v>
      </c>
      <c r="K5" s="128"/>
      <c r="L5" s="128"/>
      <c r="M5" s="128">
        <f t="shared" ref="M5:M68" si="2">J5+K5+L5</f>
        <v>0</v>
      </c>
      <c r="N5" s="125"/>
      <c r="O5" s="125"/>
      <c r="P5" s="125"/>
      <c r="Q5" s="125"/>
      <c r="R5" s="125"/>
      <c r="S5" s="125"/>
      <c r="T5" s="125"/>
      <c r="U5" s="125"/>
      <c r="V5" s="125"/>
    </row>
    <row r="6" spans="1:22">
      <c r="A6" s="123">
        <v>6</v>
      </c>
      <c r="B6" s="123">
        <v>3</v>
      </c>
      <c r="C6" s="125"/>
      <c r="D6" s="125"/>
      <c r="E6" s="125"/>
      <c r="F6" s="125"/>
      <c r="G6" s="125"/>
      <c r="H6" s="125"/>
      <c r="I6" s="125"/>
      <c r="J6" s="128">
        <f t="shared" si="1"/>
        <v>0</v>
      </c>
      <c r="K6" s="128"/>
      <c r="L6" s="128"/>
      <c r="M6" s="128">
        <f t="shared" si="2"/>
        <v>0</v>
      </c>
      <c r="N6" s="125"/>
      <c r="O6" s="125"/>
      <c r="P6" s="125"/>
      <c r="Q6" s="125"/>
      <c r="R6" s="125"/>
      <c r="S6" s="125"/>
      <c r="T6" s="125"/>
      <c r="U6" s="125"/>
      <c r="V6" s="125"/>
    </row>
    <row r="7" spans="1:22">
      <c r="A7" s="123">
        <v>6</v>
      </c>
      <c r="B7" s="123">
        <v>4</v>
      </c>
      <c r="C7" s="125"/>
      <c r="D7" s="125"/>
      <c r="E7" s="125"/>
      <c r="F7" s="125"/>
      <c r="G7" s="125"/>
      <c r="H7" s="125"/>
      <c r="I7" s="125"/>
      <c r="J7" s="128">
        <f t="shared" si="1"/>
        <v>0</v>
      </c>
      <c r="K7" s="128"/>
      <c r="L7" s="128"/>
      <c r="M7" s="128">
        <f t="shared" si="2"/>
        <v>0</v>
      </c>
      <c r="N7" s="125"/>
      <c r="O7" s="125"/>
      <c r="P7" s="125"/>
      <c r="Q7" s="125"/>
      <c r="R7" s="125"/>
      <c r="S7" s="125"/>
      <c r="T7" s="125"/>
      <c r="U7" s="125"/>
      <c r="V7" s="125"/>
    </row>
    <row r="8" spans="1:22">
      <c r="A8" s="123">
        <v>6</v>
      </c>
      <c r="B8" s="123">
        <v>5</v>
      </c>
      <c r="C8" s="125"/>
      <c r="D8" s="125"/>
      <c r="E8" s="125"/>
      <c r="F8" s="125"/>
      <c r="G8" s="125"/>
      <c r="H8" s="125"/>
      <c r="I8" s="125"/>
      <c r="J8" s="128">
        <f t="shared" si="1"/>
        <v>0</v>
      </c>
      <c r="K8" s="128"/>
      <c r="L8" s="128"/>
      <c r="M8" s="128">
        <f t="shared" si="2"/>
        <v>0</v>
      </c>
      <c r="N8" s="125"/>
      <c r="O8" s="125"/>
      <c r="P8" s="125"/>
      <c r="Q8" s="125"/>
      <c r="R8" s="125"/>
      <c r="S8" s="125"/>
      <c r="T8" s="125"/>
      <c r="U8" s="125"/>
      <c r="V8" s="125"/>
    </row>
    <row r="9" spans="1:22">
      <c r="A9" s="123">
        <v>6</v>
      </c>
      <c r="B9" s="123">
        <v>6</v>
      </c>
      <c r="C9" s="125"/>
      <c r="D9" s="125"/>
      <c r="E9" s="125"/>
      <c r="F9" s="125"/>
      <c r="G9" s="125"/>
      <c r="H9" s="125"/>
      <c r="I9" s="125"/>
      <c r="J9" s="128">
        <f t="shared" si="1"/>
        <v>0</v>
      </c>
      <c r="K9" s="128"/>
      <c r="L9" s="128"/>
      <c r="M9" s="128">
        <f t="shared" si="2"/>
        <v>0</v>
      </c>
      <c r="N9" s="125"/>
      <c r="O9" s="125"/>
      <c r="P9" s="125"/>
      <c r="Q9" s="125"/>
      <c r="R9" s="125"/>
      <c r="S9" s="125"/>
      <c r="T9" s="125"/>
      <c r="U9" s="125"/>
      <c r="V9" s="125"/>
    </row>
    <row r="10" spans="1:22">
      <c r="A10" s="123">
        <v>6</v>
      </c>
      <c r="B10" s="123">
        <v>7</v>
      </c>
      <c r="C10" s="125"/>
      <c r="D10" s="125"/>
      <c r="E10" s="125"/>
      <c r="F10" s="125"/>
      <c r="G10" s="125"/>
      <c r="H10" s="125"/>
      <c r="I10" s="125"/>
      <c r="J10" s="128">
        <f t="shared" si="1"/>
        <v>0</v>
      </c>
      <c r="K10" s="128"/>
      <c r="L10" s="128"/>
      <c r="M10" s="128">
        <f t="shared" si="2"/>
        <v>0</v>
      </c>
      <c r="N10" s="125"/>
      <c r="O10" s="125"/>
      <c r="P10" s="125"/>
      <c r="Q10" s="125"/>
      <c r="R10" s="125"/>
      <c r="S10" s="125"/>
      <c r="T10" s="125"/>
      <c r="U10" s="125"/>
      <c r="V10" s="125"/>
    </row>
    <row r="11" spans="1:22">
      <c r="A11" s="123">
        <v>6</v>
      </c>
      <c r="B11" s="123">
        <v>8</v>
      </c>
      <c r="C11" s="125"/>
      <c r="D11" s="125"/>
      <c r="E11" s="125"/>
      <c r="F11" s="125"/>
      <c r="G11" s="125"/>
      <c r="H11" s="125"/>
      <c r="I11" s="125"/>
      <c r="J11" s="128">
        <f t="shared" si="1"/>
        <v>0</v>
      </c>
      <c r="K11" s="128"/>
      <c r="L11" s="128"/>
      <c r="M11" s="128">
        <f t="shared" si="2"/>
        <v>0</v>
      </c>
      <c r="N11" s="125"/>
      <c r="O11" s="125"/>
      <c r="P11" s="125"/>
      <c r="Q11" s="125"/>
      <c r="R11" s="125"/>
      <c r="S11" s="125"/>
      <c r="T11" s="125"/>
      <c r="U11" s="125"/>
      <c r="V11" s="125"/>
    </row>
    <row r="12" spans="1:22">
      <c r="A12" s="123">
        <v>6</v>
      </c>
      <c r="B12" s="123">
        <v>9</v>
      </c>
      <c r="C12" s="125"/>
      <c r="D12" s="125"/>
      <c r="E12" s="125"/>
      <c r="F12" s="125"/>
      <c r="G12" s="125"/>
      <c r="H12" s="125"/>
      <c r="I12" s="125"/>
      <c r="J12" s="128">
        <f t="shared" si="1"/>
        <v>0</v>
      </c>
      <c r="K12" s="128"/>
      <c r="L12" s="128"/>
      <c r="M12" s="128">
        <f t="shared" si="2"/>
        <v>0</v>
      </c>
      <c r="N12" s="125"/>
      <c r="O12" s="125"/>
      <c r="P12" s="125"/>
      <c r="Q12" s="125"/>
      <c r="R12" s="125"/>
      <c r="S12" s="125"/>
      <c r="T12" s="125"/>
      <c r="U12" s="125"/>
      <c r="V12" s="125"/>
    </row>
    <row r="13" spans="1:22">
      <c r="A13" s="123">
        <v>6</v>
      </c>
      <c r="B13" s="123">
        <v>10</v>
      </c>
      <c r="C13" s="125"/>
      <c r="D13" s="125"/>
      <c r="E13" s="125"/>
      <c r="F13" s="125"/>
      <c r="G13" s="125"/>
      <c r="H13" s="125"/>
      <c r="I13" s="125"/>
      <c r="J13" s="128">
        <f t="shared" si="1"/>
        <v>0</v>
      </c>
      <c r="K13" s="128"/>
      <c r="L13" s="128"/>
      <c r="M13" s="128">
        <f t="shared" si="2"/>
        <v>0</v>
      </c>
      <c r="N13" s="125"/>
      <c r="O13" s="125"/>
      <c r="P13" s="125"/>
      <c r="Q13" s="125"/>
      <c r="R13" s="125"/>
      <c r="S13" s="125"/>
      <c r="T13" s="125"/>
      <c r="U13" s="125"/>
      <c r="V13" s="125"/>
    </row>
    <row r="14" spans="1:22">
      <c r="A14" s="123">
        <v>6</v>
      </c>
      <c r="B14" s="123">
        <v>11</v>
      </c>
      <c r="C14" s="125"/>
      <c r="D14" s="125"/>
      <c r="E14" s="125"/>
      <c r="F14" s="125"/>
      <c r="G14" s="125"/>
      <c r="H14" s="125"/>
      <c r="I14" s="125"/>
      <c r="J14" s="128">
        <f t="shared" si="1"/>
        <v>0</v>
      </c>
      <c r="K14" s="128"/>
      <c r="L14" s="128"/>
      <c r="M14" s="128">
        <f t="shared" si="2"/>
        <v>0</v>
      </c>
      <c r="N14" s="125"/>
      <c r="O14" s="125"/>
      <c r="P14" s="125"/>
      <c r="Q14" s="125"/>
      <c r="R14" s="125"/>
      <c r="S14" s="125"/>
      <c r="T14" s="125"/>
      <c r="U14" s="125"/>
      <c r="V14" s="125"/>
    </row>
    <row r="15" spans="1:22">
      <c r="A15" s="123">
        <v>6</v>
      </c>
      <c r="B15" s="123">
        <v>12</v>
      </c>
      <c r="C15" s="125"/>
      <c r="D15" s="125"/>
      <c r="E15" s="125"/>
      <c r="F15" s="125"/>
      <c r="G15" s="125"/>
      <c r="H15" s="125"/>
      <c r="I15" s="125"/>
      <c r="J15" s="128">
        <f t="shared" si="1"/>
        <v>0</v>
      </c>
      <c r="K15" s="128"/>
      <c r="L15" s="128"/>
      <c r="M15" s="128">
        <f t="shared" si="2"/>
        <v>0</v>
      </c>
      <c r="N15" s="125"/>
      <c r="O15" s="125"/>
      <c r="P15" s="125"/>
      <c r="Q15" s="125"/>
      <c r="R15" s="125"/>
      <c r="S15" s="125"/>
      <c r="T15" s="125"/>
      <c r="U15" s="125"/>
      <c r="V15" s="125"/>
    </row>
    <row r="16" spans="1:22">
      <c r="A16" s="123">
        <v>6</v>
      </c>
      <c r="B16" s="123">
        <v>13</v>
      </c>
      <c r="C16" s="125"/>
      <c r="D16" s="125"/>
      <c r="E16" s="125"/>
      <c r="F16" s="125"/>
      <c r="G16" s="125"/>
      <c r="H16" s="125"/>
      <c r="I16" s="125"/>
      <c r="J16" s="128">
        <f t="shared" si="1"/>
        <v>0</v>
      </c>
      <c r="K16" s="128"/>
      <c r="L16" s="128"/>
      <c r="M16" s="128">
        <f t="shared" si="2"/>
        <v>0</v>
      </c>
      <c r="N16" s="125"/>
      <c r="O16" s="125"/>
      <c r="P16" s="125"/>
      <c r="Q16" s="125"/>
      <c r="R16" s="125"/>
      <c r="S16" s="125"/>
      <c r="T16" s="125"/>
      <c r="U16" s="125"/>
      <c r="V16" s="125"/>
    </row>
    <row r="17" spans="1:22">
      <c r="A17" s="123">
        <v>6</v>
      </c>
      <c r="B17" s="123">
        <v>14</v>
      </c>
      <c r="C17" s="125"/>
      <c r="D17" s="125"/>
      <c r="E17" s="125"/>
      <c r="F17" s="125"/>
      <c r="G17" s="125"/>
      <c r="H17" s="125"/>
      <c r="I17" s="125"/>
      <c r="J17" s="128">
        <f t="shared" si="1"/>
        <v>0</v>
      </c>
      <c r="K17" s="128"/>
      <c r="L17" s="128"/>
      <c r="M17" s="128">
        <f t="shared" si="2"/>
        <v>0</v>
      </c>
      <c r="N17" s="125"/>
      <c r="O17" s="125"/>
      <c r="P17" s="125"/>
      <c r="Q17" s="125"/>
      <c r="R17" s="125"/>
      <c r="S17" s="125"/>
      <c r="T17" s="125"/>
      <c r="U17" s="125"/>
      <c r="V17" s="125"/>
    </row>
    <row r="18" spans="1:22">
      <c r="A18" s="123">
        <v>6</v>
      </c>
      <c r="B18" s="123">
        <v>15</v>
      </c>
      <c r="C18" s="125"/>
      <c r="D18" s="125"/>
      <c r="E18" s="125"/>
      <c r="F18" s="125"/>
      <c r="G18" s="125"/>
      <c r="H18" s="125"/>
      <c r="I18" s="125"/>
      <c r="J18" s="128">
        <f t="shared" si="1"/>
        <v>0</v>
      </c>
      <c r="K18" s="128"/>
      <c r="L18" s="128"/>
      <c r="M18" s="128">
        <f t="shared" si="2"/>
        <v>0</v>
      </c>
      <c r="N18" s="125"/>
      <c r="O18" s="125"/>
      <c r="P18" s="125"/>
      <c r="Q18" s="125"/>
      <c r="R18" s="125"/>
      <c r="S18" s="125"/>
      <c r="T18" s="125"/>
      <c r="U18" s="125"/>
      <c r="V18" s="125"/>
    </row>
    <row r="19" spans="1:22">
      <c r="A19" s="123">
        <v>6</v>
      </c>
      <c r="B19" s="123">
        <v>16</v>
      </c>
      <c r="C19" s="125"/>
      <c r="D19" s="125"/>
      <c r="E19" s="125"/>
      <c r="F19" s="125"/>
      <c r="G19" s="125"/>
      <c r="H19" s="125"/>
      <c r="I19" s="125"/>
      <c r="J19" s="128">
        <f t="shared" si="1"/>
        <v>0</v>
      </c>
      <c r="K19" s="128"/>
      <c r="L19" s="128"/>
      <c r="M19" s="128">
        <f t="shared" si="2"/>
        <v>0</v>
      </c>
      <c r="N19" s="125"/>
      <c r="O19" s="125"/>
      <c r="P19" s="125"/>
      <c r="Q19" s="125"/>
      <c r="R19" s="125"/>
      <c r="S19" s="125"/>
      <c r="T19" s="125"/>
      <c r="U19" s="125"/>
      <c r="V19" s="125"/>
    </row>
    <row r="20" spans="1:22">
      <c r="A20" s="123">
        <v>6</v>
      </c>
      <c r="B20" s="123">
        <v>17</v>
      </c>
      <c r="C20" s="125"/>
      <c r="D20" s="125"/>
      <c r="E20" s="125"/>
      <c r="F20" s="125"/>
      <c r="G20" s="125"/>
      <c r="H20" s="125"/>
      <c r="I20" s="125"/>
      <c r="J20" s="128">
        <f t="shared" si="1"/>
        <v>0</v>
      </c>
      <c r="K20" s="128"/>
      <c r="L20" s="128"/>
      <c r="M20" s="128">
        <f t="shared" si="2"/>
        <v>0</v>
      </c>
      <c r="N20" s="125"/>
      <c r="O20" s="125"/>
      <c r="P20" s="125"/>
      <c r="Q20" s="125"/>
      <c r="R20" s="125"/>
      <c r="S20" s="125"/>
      <c r="T20" s="125"/>
      <c r="U20" s="125"/>
      <c r="V20" s="125"/>
    </row>
    <row r="21" spans="1:22">
      <c r="A21" s="123">
        <v>6</v>
      </c>
      <c r="B21" s="123">
        <v>18</v>
      </c>
      <c r="C21" s="125"/>
      <c r="D21" s="125"/>
      <c r="E21" s="125"/>
      <c r="F21" s="125"/>
      <c r="G21" s="125"/>
      <c r="H21" s="125"/>
      <c r="I21" s="125"/>
      <c r="J21" s="128">
        <f t="shared" si="1"/>
        <v>0</v>
      </c>
      <c r="K21" s="128"/>
      <c r="L21" s="128"/>
      <c r="M21" s="128">
        <f t="shared" si="2"/>
        <v>0</v>
      </c>
      <c r="N21" s="125"/>
      <c r="O21" s="125"/>
      <c r="P21" s="125"/>
      <c r="Q21" s="125"/>
      <c r="R21" s="125"/>
      <c r="S21" s="125"/>
      <c r="T21" s="125"/>
      <c r="U21" s="125"/>
      <c r="V21" s="125"/>
    </row>
    <row r="22" spans="1:22">
      <c r="A22" s="123">
        <v>6</v>
      </c>
      <c r="B22" s="123">
        <v>19</v>
      </c>
      <c r="C22" s="125"/>
      <c r="D22" s="125"/>
      <c r="E22" s="125"/>
      <c r="F22" s="125"/>
      <c r="G22" s="125"/>
      <c r="H22" s="125"/>
      <c r="I22" s="125"/>
      <c r="J22" s="128">
        <f t="shared" si="1"/>
        <v>0</v>
      </c>
      <c r="K22" s="128"/>
      <c r="L22" s="128"/>
      <c r="M22" s="128">
        <f t="shared" si="2"/>
        <v>0</v>
      </c>
      <c r="N22" s="125"/>
      <c r="O22" s="125"/>
      <c r="P22" s="125"/>
      <c r="Q22" s="125"/>
      <c r="R22" s="125"/>
      <c r="S22" s="125"/>
      <c r="T22" s="125"/>
      <c r="U22" s="125"/>
      <c r="V22" s="125"/>
    </row>
    <row r="23" spans="1:22">
      <c r="A23" s="123">
        <v>6</v>
      </c>
      <c r="B23" s="123">
        <v>20</v>
      </c>
      <c r="C23" s="125"/>
      <c r="D23" s="125"/>
      <c r="E23" s="125"/>
      <c r="F23" s="125"/>
      <c r="G23" s="125"/>
      <c r="H23" s="125"/>
      <c r="I23" s="125"/>
      <c r="J23" s="128">
        <f t="shared" si="1"/>
        <v>0</v>
      </c>
      <c r="K23" s="128"/>
      <c r="L23" s="128"/>
      <c r="M23" s="128">
        <f t="shared" si="2"/>
        <v>0</v>
      </c>
      <c r="N23" s="125"/>
      <c r="O23" s="125"/>
      <c r="P23" s="125"/>
      <c r="Q23" s="125"/>
      <c r="R23" s="125"/>
      <c r="S23" s="125"/>
      <c r="T23" s="125"/>
      <c r="U23" s="125"/>
      <c r="V23" s="125"/>
    </row>
    <row r="24" spans="1:22">
      <c r="A24" s="123">
        <v>6</v>
      </c>
      <c r="B24" s="123">
        <v>21</v>
      </c>
      <c r="C24" s="125"/>
      <c r="D24" s="125"/>
      <c r="E24" s="125"/>
      <c r="F24" s="125"/>
      <c r="G24" s="125"/>
      <c r="H24" s="125"/>
      <c r="I24" s="125"/>
      <c r="J24" s="128">
        <f t="shared" si="1"/>
        <v>0</v>
      </c>
      <c r="K24" s="128"/>
      <c r="L24" s="128"/>
      <c r="M24" s="128">
        <f t="shared" si="2"/>
        <v>0</v>
      </c>
      <c r="N24" s="125"/>
      <c r="O24" s="125"/>
      <c r="P24" s="125"/>
      <c r="Q24" s="125"/>
      <c r="R24" s="125"/>
      <c r="S24" s="125"/>
      <c r="T24" s="125"/>
      <c r="U24" s="125"/>
      <c r="V24" s="125"/>
    </row>
    <row r="25" spans="1:22">
      <c r="A25" s="123">
        <v>6</v>
      </c>
      <c r="B25" s="123">
        <v>22</v>
      </c>
      <c r="C25" s="125"/>
      <c r="D25" s="125"/>
      <c r="E25" s="125"/>
      <c r="F25" s="125"/>
      <c r="G25" s="125"/>
      <c r="H25" s="125"/>
      <c r="I25" s="125"/>
      <c r="J25" s="128">
        <f t="shared" si="1"/>
        <v>0</v>
      </c>
      <c r="K25" s="128"/>
      <c r="L25" s="128"/>
      <c r="M25" s="128">
        <f t="shared" si="2"/>
        <v>0</v>
      </c>
      <c r="N25" s="125"/>
      <c r="O25" s="125"/>
      <c r="P25" s="125"/>
      <c r="Q25" s="125"/>
      <c r="R25" s="125"/>
      <c r="S25" s="125"/>
      <c r="T25" s="125"/>
      <c r="U25" s="125"/>
      <c r="V25" s="125"/>
    </row>
    <row r="26" spans="1:22">
      <c r="A26" s="123">
        <v>6</v>
      </c>
      <c r="B26" s="123">
        <v>23</v>
      </c>
      <c r="C26" s="125"/>
      <c r="D26" s="125"/>
      <c r="E26" s="125"/>
      <c r="F26" s="125"/>
      <c r="G26" s="125"/>
      <c r="H26" s="125"/>
      <c r="I26" s="125"/>
      <c r="J26" s="128">
        <f t="shared" si="1"/>
        <v>0</v>
      </c>
      <c r="K26" s="128"/>
      <c r="L26" s="128"/>
      <c r="M26" s="128">
        <f t="shared" si="2"/>
        <v>0</v>
      </c>
      <c r="N26" s="125"/>
      <c r="O26" s="125"/>
      <c r="P26" s="125"/>
      <c r="Q26" s="125"/>
      <c r="R26" s="125"/>
      <c r="S26" s="125"/>
      <c r="T26" s="125"/>
      <c r="U26" s="125"/>
      <c r="V26" s="125"/>
    </row>
    <row r="27" spans="1:22">
      <c r="A27" s="123">
        <v>6</v>
      </c>
      <c r="B27" s="123">
        <v>24</v>
      </c>
      <c r="C27" s="125"/>
      <c r="D27" s="125"/>
      <c r="E27" s="125"/>
      <c r="F27" s="125"/>
      <c r="G27" s="125"/>
      <c r="H27" s="125"/>
      <c r="I27" s="125"/>
      <c r="J27" s="128">
        <f t="shared" si="1"/>
        <v>0</v>
      </c>
      <c r="K27" s="128"/>
      <c r="L27" s="128"/>
      <c r="M27" s="128">
        <f t="shared" si="2"/>
        <v>0</v>
      </c>
      <c r="N27" s="125"/>
      <c r="O27" s="125"/>
      <c r="P27" s="125"/>
      <c r="Q27" s="125"/>
      <c r="R27" s="125"/>
      <c r="S27" s="125"/>
      <c r="T27" s="125"/>
      <c r="U27" s="125"/>
      <c r="V27" s="125"/>
    </row>
    <row r="28" spans="1:22">
      <c r="A28" s="123">
        <v>6</v>
      </c>
      <c r="B28" s="123">
        <v>25</v>
      </c>
      <c r="C28" s="125"/>
      <c r="D28" s="125"/>
      <c r="E28" s="125"/>
      <c r="F28" s="125"/>
      <c r="G28" s="125"/>
      <c r="H28" s="125"/>
      <c r="I28" s="125"/>
      <c r="J28" s="128">
        <f t="shared" si="1"/>
        <v>0</v>
      </c>
      <c r="K28" s="128"/>
      <c r="L28" s="128"/>
      <c r="M28" s="128">
        <f t="shared" si="2"/>
        <v>0</v>
      </c>
      <c r="N28" s="125"/>
      <c r="O28" s="125"/>
      <c r="P28" s="125"/>
      <c r="Q28" s="125"/>
      <c r="R28" s="125"/>
      <c r="S28" s="125"/>
      <c r="T28" s="125"/>
      <c r="U28" s="125"/>
      <c r="V28" s="125"/>
    </row>
    <row r="29" spans="1:22">
      <c r="A29" s="123">
        <v>6</v>
      </c>
      <c r="B29" s="123">
        <v>26</v>
      </c>
      <c r="C29" s="125"/>
      <c r="D29" s="125"/>
      <c r="E29" s="125"/>
      <c r="F29" s="125"/>
      <c r="G29" s="125"/>
      <c r="H29" s="125"/>
      <c r="I29" s="125"/>
      <c r="J29" s="128">
        <f t="shared" si="1"/>
        <v>0</v>
      </c>
      <c r="K29" s="128"/>
      <c r="L29" s="128"/>
      <c r="M29" s="128">
        <f t="shared" si="2"/>
        <v>0</v>
      </c>
      <c r="N29" s="125"/>
      <c r="O29" s="125"/>
      <c r="P29" s="125"/>
      <c r="Q29" s="125"/>
      <c r="R29" s="125"/>
      <c r="S29" s="125"/>
      <c r="T29" s="125"/>
      <c r="U29" s="125"/>
      <c r="V29" s="125"/>
    </row>
    <row r="30" spans="1:22">
      <c r="A30" s="123">
        <v>6</v>
      </c>
      <c r="B30" s="123">
        <v>27</v>
      </c>
      <c r="C30" s="125"/>
      <c r="D30" s="125"/>
      <c r="E30" s="125"/>
      <c r="F30" s="125"/>
      <c r="G30" s="125"/>
      <c r="H30" s="125"/>
      <c r="I30" s="125"/>
      <c r="J30" s="128">
        <f t="shared" si="1"/>
        <v>0</v>
      </c>
      <c r="K30" s="128"/>
      <c r="L30" s="128"/>
      <c r="M30" s="128">
        <f t="shared" si="2"/>
        <v>0</v>
      </c>
      <c r="N30" s="125"/>
      <c r="O30" s="125"/>
      <c r="P30" s="125"/>
      <c r="Q30" s="125"/>
      <c r="R30" s="125"/>
      <c r="S30" s="125"/>
      <c r="T30" s="125"/>
      <c r="U30" s="125"/>
      <c r="V30" s="125"/>
    </row>
    <row r="31" spans="1:22">
      <c r="A31" s="123">
        <v>6</v>
      </c>
      <c r="B31" s="123">
        <v>28</v>
      </c>
      <c r="C31" s="125"/>
      <c r="D31" s="125"/>
      <c r="E31" s="125"/>
      <c r="F31" s="125"/>
      <c r="G31" s="125"/>
      <c r="H31" s="125"/>
      <c r="I31" s="125"/>
      <c r="J31" s="128">
        <f t="shared" si="1"/>
        <v>0</v>
      </c>
      <c r="K31" s="128"/>
      <c r="L31" s="128"/>
      <c r="M31" s="128">
        <f t="shared" si="2"/>
        <v>0</v>
      </c>
      <c r="N31" s="125"/>
      <c r="O31" s="125"/>
      <c r="P31" s="125"/>
      <c r="Q31" s="125"/>
      <c r="R31" s="125"/>
      <c r="S31" s="125"/>
      <c r="T31" s="125"/>
      <c r="U31" s="125"/>
      <c r="V31" s="125"/>
    </row>
    <row r="32" spans="1:22">
      <c r="A32" s="123">
        <v>6</v>
      </c>
      <c r="B32" s="123">
        <v>29</v>
      </c>
      <c r="C32" s="125"/>
      <c r="D32" s="125"/>
      <c r="E32" s="125"/>
      <c r="F32" s="125"/>
      <c r="G32" s="125"/>
      <c r="H32" s="125"/>
      <c r="I32" s="125"/>
      <c r="J32" s="128">
        <f t="shared" si="1"/>
        <v>0</v>
      </c>
      <c r="K32" s="128"/>
      <c r="L32" s="128"/>
      <c r="M32" s="128">
        <f t="shared" si="2"/>
        <v>0</v>
      </c>
      <c r="N32" s="125"/>
      <c r="O32" s="125"/>
      <c r="P32" s="125"/>
      <c r="Q32" s="125"/>
      <c r="R32" s="125"/>
      <c r="S32" s="125"/>
      <c r="T32" s="125"/>
      <c r="U32" s="125"/>
      <c r="V32" s="125"/>
    </row>
    <row r="33" spans="1:22">
      <c r="A33" s="123">
        <v>6</v>
      </c>
      <c r="B33" s="123">
        <v>30</v>
      </c>
      <c r="C33" s="125"/>
      <c r="D33" s="125"/>
      <c r="E33" s="125"/>
      <c r="F33" s="125"/>
      <c r="G33" s="125"/>
      <c r="H33" s="125"/>
      <c r="I33" s="125"/>
      <c r="J33" s="128">
        <f t="shared" si="1"/>
        <v>0</v>
      </c>
      <c r="K33" s="128"/>
      <c r="L33" s="128"/>
      <c r="M33" s="128">
        <f t="shared" si="2"/>
        <v>0</v>
      </c>
      <c r="N33" s="125"/>
      <c r="O33" s="125"/>
      <c r="P33" s="125"/>
      <c r="Q33" s="125"/>
      <c r="R33" s="125"/>
      <c r="S33" s="125"/>
      <c r="T33" s="125"/>
      <c r="U33" s="125"/>
      <c r="V33" s="125"/>
    </row>
    <row r="34" spans="1:22">
      <c r="A34" s="123">
        <v>6</v>
      </c>
      <c r="B34" s="123">
        <v>31</v>
      </c>
      <c r="C34" s="125"/>
      <c r="D34" s="125"/>
      <c r="E34" s="125"/>
      <c r="F34" s="125"/>
      <c r="G34" s="125"/>
      <c r="H34" s="125"/>
      <c r="I34" s="125"/>
      <c r="J34" s="128">
        <f t="shared" si="1"/>
        <v>0</v>
      </c>
      <c r="K34" s="128"/>
      <c r="L34" s="128"/>
      <c r="M34" s="128">
        <f t="shared" si="2"/>
        <v>0</v>
      </c>
      <c r="N34" s="125"/>
      <c r="O34" s="125"/>
      <c r="P34" s="125"/>
      <c r="Q34" s="125"/>
      <c r="R34" s="125"/>
      <c r="S34" s="125"/>
      <c r="T34" s="125"/>
      <c r="U34" s="125"/>
      <c r="V34" s="125"/>
    </row>
    <row r="35" spans="1:22">
      <c r="A35" s="123">
        <v>6</v>
      </c>
      <c r="B35" s="123">
        <v>32</v>
      </c>
      <c r="C35" s="125"/>
      <c r="D35" s="125"/>
      <c r="E35" s="125"/>
      <c r="F35" s="125"/>
      <c r="G35" s="125"/>
      <c r="H35" s="125"/>
      <c r="I35" s="125"/>
      <c r="J35" s="128">
        <f t="shared" si="1"/>
        <v>0</v>
      </c>
      <c r="K35" s="128"/>
      <c r="L35" s="128"/>
      <c r="M35" s="128">
        <f t="shared" si="2"/>
        <v>0</v>
      </c>
      <c r="N35" s="125"/>
      <c r="O35" s="125"/>
      <c r="P35" s="125"/>
      <c r="Q35" s="125"/>
      <c r="R35" s="125"/>
      <c r="S35" s="125"/>
      <c r="T35" s="125"/>
      <c r="U35" s="125"/>
      <c r="V35" s="125"/>
    </row>
    <row r="36" spans="1:22">
      <c r="A36" s="123">
        <v>6</v>
      </c>
      <c r="B36" s="123">
        <v>33</v>
      </c>
      <c r="C36" s="125"/>
      <c r="D36" s="125"/>
      <c r="E36" s="125"/>
      <c r="F36" s="125"/>
      <c r="G36" s="125"/>
      <c r="H36" s="125"/>
      <c r="I36" s="125"/>
      <c r="J36" s="128">
        <f t="shared" si="1"/>
        <v>0</v>
      </c>
      <c r="K36" s="128"/>
      <c r="L36" s="128"/>
      <c r="M36" s="128">
        <f t="shared" si="2"/>
        <v>0</v>
      </c>
      <c r="N36" s="125"/>
      <c r="O36" s="125"/>
      <c r="P36" s="125"/>
      <c r="Q36" s="125"/>
      <c r="R36" s="125"/>
      <c r="S36" s="125"/>
      <c r="T36" s="125"/>
      <c r="U36" s="125"/>
      <c r="V36" s="125"/>
    </row>
    <row r="37" spans="1:22">
      <c r="A37" s="123">
        <v>6</v>
      </c>
      <c r="B37" s="123">
        <v>34</v>
      </c>
      <c r="C37" s="125"/>
      <c r="D37" s="125"/>
      <c r="E37" s="125"/>
      <c r="F37" s="125"/>
      <c r="G37" s="125"/>
      <c r="H37" s="125"/>
      <c r="I37" s="125"/>
      <c r="J37" s="128">
        <f t="shared" si="1"/>
        <v>0</v>
      </c>
      <c r="K37" s="128"/>
      <c r="L37" s="128"/>
      <c r="M37" s="128">
        <f t="shared" si="2"/>
        <v>0</v>
      </c>
      <c r="N37" s="125"/>
      <c r="O37" s="125"/>
      <c r="P37" s="125"/>
      <c r="Q37" s="125"/>
      <c r="R37" s="125"/>
      <c r="S37" s="125"/>
      <c r="T37" s="125"/>
      <c r="U37" s="125"/>
      <c r="V37" s="125"/>
    </row>
    <row r="38" spans="1:22">
      <c r="A38" s="123">
        <v>6</v>
      </c>
      <c r="B38" s="123">
        <v>35</v>
      </c>
      <c r="C38" s="125"/>
      <c r="D38" s="125"/>
      <c r="E38" s="125"/>
      <c r="F38" s="125"/>
      <c r="G38" s="125"/>
      <c r="H38" s="125"/>
      <c r="I38" s="125"/>
      <c r="J38" s="128">
        <f t="shared" si="1"/>
        <v>0</v>
      </c>
      <c r="K38" s="128"/>
      <c r="L38" s="128"/>
      <c r="M38" s="128">
        <f t="shared" si="2"/>
        <v>0</v>
      </c>
      <c r="N38" s="125"/>
      <c r="O38" s="125"/>
      <c r="P38" s="125"/>
      <c r="Q38" s="125"/>
      <c r="R38" s="125"/>
      <c r="S38" s="125"/>
      <c r="T38" s="125"/>
      <c r="U38" s="125"/>
      <c r="V38" s="125"/>
    </row>
    <row r="39" spans="1:22">
      <c r="A39" s="123">
        <v>6</v>
      </c>
      <c r="B39" s="123">
        <v>36</v>
      </c>
      <c r="C39" s="125"/>
      <c r="D39" s="125"/>
      <c r="E39" s="125"/>
      <c r="F39" s="125"/>
      <c r="G39" s="125"/>
      <c r="H39" s="125"/>
      <c r="I39" s="125"/>
      <c r="J39" s="128">
        <f t="shared" si="1"/>
        <v>0</v>
      </c>
      <c r="K39" s="128"/>
      <c r="L39" s="128"/>
      <c r="M39" s="128">
        <f t="shared" si="2"/>
        <v>0</v>
      </c>
      <c r="N39" s="125"/>
      <c r="O39" s="125"/>
      <c r="P39" s="125"/>
      <c r="Q39" s="125"/>
      <c r="R39" s="125"/>
      <c r="S39" s="125"/>
      <c r="T39" s="125"/>
      <c r="U39" s="125"/>
      <c r="V39" s="125"/>
    </row>
    <row r="40" spans="1:22">
      <c r="A40" s="123">
        <v>6</v>
      </c>
      <c r="B40" s="123">
        <v>37</v>
      </c>
      <c r="C40" s="125"/>
      <c r="D40" s="125"/>
      <c r="E40" s="125"/>
      <c r="F40" s="125"/>
      <c r="G40" s="125"/>
      <c r="H40" s="125"/>
      <c r="I40" s="125"/>
      <c r="J40" s="128">
        <f t="shared" si="1"/>
        <v>0</v>
      </c>
      <c r="K40" s="128"/>
      <c r="L40" s="128"/>
      <c r="M40" s="128">
        <f t="shared" si="2"/>
        <v>0</v>
      </c>
      <c r="N40" s="125"/>
      <c r="O40" s="125"/>
      <c r="P40" s="125"/>
      <c r="Q40" s="125"/>
      <c r="R40" s="125"/>
      <c r="S40" s="125"/>
      <c r="T40" s="125"/>
      <c r="U40" s="125"/>
      <c r="V40" s="125"/>
    </row>
    <row r="41" spans="1:22">
      <c r="A41" s="123">
        <v>6</v>
      </c>
      <c r="B41" s="123">
        <v>38</v>
      </c>
      <c r="C41" s="125"/>
      <c r="D41" s="125"/>
      <c r="E41" s="125"/>
      <c r="F41" s="125"/>
      <c r="G41" s="125"/>
      <c r="H41" s="125"/>
      <c r="I41" s="125"/>
      <c r="J41" s="128">
        <f t="shared" si="1"/>
        <v>0</v>
      </c>
      <c r="K41" s="128"/>
      <c r="L41" s="128"/>
      <c r="M41" s="128">
        <f t="shared" si="2"/>
        <v>0</v>
      </c>
      <c r="N41" s="125"/>
      <c r="O41" s="125"/>
      <c r="P41" s="125"/>
      <c r="Q41" s="125"/>
      <c r="R41" s="125"/>
      <c r="S41" s="125"/>
      <c r="T41" s="125"/>
      <c r="U41" s="125"/>
      <c r="V41" s="125"/>
    </row>
    <row r="42" spans="1:22">
      <c r="A42" s="123">
        <v>6</v>
      </c>
      <c r="B42" s="123">
        <v>39</v>
      </c>
      <c r="C42" s="125"/>
      <c r="D42" s="125"/>
      <c r="E42" s="125"/>
      <c r="F42" s="125"/>
      <c r="G42" s="125"/>
      <c r="H42" s="125"/>
      <c r="I42" s="125"/>
      <c r="J42" s="128">
        <f t="shared" si="1"/>
        <v>0</v>
      </c>
      <c r="K42" s="128"/>
      <c r="L42" s="128"/>
      <c r="M42" s="128">
        <f t="shared" si="2"/>
        <v>0</v>
      </c>
      <c r="N42" s="125"/>
      <c r="O42" s="125"/>
      <c r="P42" s="125"/>
      <c r="Q42" s="125"/>
      <c r="R42" s="125"/>
      <c r="S42" s="125"/>
      <c r="T42" s="125"/>
      <c r="U42" s="125"/>
      <c r="V42" s="125"/>
    </row>
    <row r="43" spans="1:22">
      <c r="A43" s="123">
        <v>6</v>
      </c>
      <c r="B43" s="123">
        <v>40</v>
      </c>
      <c r="C43" s="125"/>
      <c r="D43" s="125"/>
      <c r="E43" s="125"/>
      <c r="F43" s="125"/>
      <c r="G43" s="125"/>
      <c r="H43" s="125"/>
      <c r="I43" s="125"/>
      <c r="J43" s="128">
        <f t="shared" si="1"/>
        <v>0</v>
      </c>
      <c r="K43" s="128"/>
      <c r="L43" s="128"/>
      <c r="M43" s="128">
        <f t="shared" si="2"/>
        <v>0</v>
      </c>
      <c r="N43" s="125"/>
      <c r="O43" s="125"/>
      <c r="P43" s="125"/>
      <c r="Q43" s="125"/>
      <c r="R43" s="125"/>
      <c r="S43" s="125"/>
      <c r="T43" s="125"/>
      <c r="U43" s="125"/>
      <c r="V43" s="125"/>
    </row>
    <row r="44" spans="1:22">
      <c r="A44" s="123">
        <v>6</v>
      </c>
      <c r="B44" s="123">
        <v>41</v>
      </c>
      <c r="C44" s="125"/>
      <c r="D44" s="125"/>
      <c r="E44" s="125"/>
      <c r="F44" s="125"/>
      <c r="G44" s="125"/>
      <c r="H44" s="125"/>
      <c r="I44" s="125"/>
      <c r="J44" s="128">
        <f t="shared" si="1"/>
        <v>0</v>
      </c>
      <c r="K44" s="128"/>
      <c r="L44" s="128"/>
      <c r="M44" s="128">
        <f t="shared" si="2"/>
        <v>0</v>
      </c>
      <c r="N44" s="125"/>
      <c r="O44" s="125"/>
      <c r="P44" s="125"/>
      <c r="Q44" s="125"/>
      <c r="R44" s="125"/>
      <c r="S44" s="125"/>
      <c r="T44" s="125"/>
      <c r="U44" s="125"/>
      <c r="V44" s="125"/>
    </row>
    <row r="45" spans="1:22">
      <c r="A45" s="123">
        <v>6</v>
      </c>
      <c r="B45" s="123">
        <v>42</v>
      </c>
      <c r="C45" s="125"/>
      <c r="D45" s="125"/>
      <c r="E45" s="125"/>
      <c r="F45" s="125"/>
      <c r="G45" s="125"/>
      <c r="H45" s="125"/>
      <c r="I45" s="125"/>
      <c r="J45" s="128">
        <f t="shared" si="1"/>
        <v>0</v>
      </c>
      <c r="K45" s="128"/>
      <c r="L45" s="128"/>
      <c r="M45" s="128">
        <f t="shared" si="2"/>
        <v>0</v>
      </c>
      <c r="N45" s="125"/>
      <c r="O45" s="125"/>
      <c r="P45" s="125"/>
      <c r="Q45" s="125"/>
      <c r="R45" s="125"/>
      <c r="S45" s="125"/>
      <c r="T45" s="125"/>
      <c r="U45" s="125"/>
      <c r="V45" s="125"/>
    </row>
    <row r="46" spans="1:22">
      <c r="A46" s="123">
        <v>6</v>
      </c>
      <c r="B46" s="123">
        <v>43</v>
      </c>
      <c r="C46" s="125"/>
      <c r="D46" s="125"/>
      <c r="E46" s="125"/>
      <c r="F46" s="125"/>
      <c r="G46" s="125"/>
      <c r="H46" s="125"/>
      <c r="I46" s="125"/>
      <c r="J46" s="128">
        <f t="shared" si="1"/>
        <v>0</v>
      </c>
      <c r="K46" s="128"/>
      <c r="L46" s="128"/>
      <c r="M46" s="128">
        <f t="shared" si="2"/>
        <v>0</v>
      </c>
      <c r="N46" s="125"/>
      <c r="O46" s="125"/>
      <c r="P46" s="125"/>
      <c r="Q46" s="125"/>
      <c r="R46" s="125"/>
      <c r="S46" s="125"/>
      <c r="T46" s="125"/>
      <c r="U46" s="125"/>
      <c r="V46" s="125"/>
    </row>
    <row r="47" spans="1:22">
      <c r="A47" s="123">
        <v>6</v>
      </c>
      <c r="B47" s="123">
        <v>44</v>
      </c>
      <c r="C47" s="125"/>
      <c r="D47" s="125"/>
      <c r="E47" s="125"/>
      <c r="F47" s="125"/>
      <c r="G47" s="125"/>
      <c r="H47" s="125"/>
      <c r="I47" s="125"/>
      <c r="J47" s="128">
        <f t="shared" si="1"/>
        <v>0</v>
      </c>
      <c r="K47" s="128"/>
      <c r="L47" s="128"/>
      <c r="M47" s="128">
        <f t="shared" si="2"/>
        <v>0</v>
      </c>
      <c r="N47" s="125"/>
      <c r="O47" s="125"/>
      <c r="P47" s="125"/>
      <c r="Q47" s="125"/>
      <c r="R47" s="125"/>
      <c r="S47" s="125"/>
      <c r="T47" s="125"/>
      <c r="U47" s="125"/>
      <c r="V47" s="125"/>
    </row>
    <row r="48" spans="1:22">
      <c r="A48" s="123">
        <v>6</v>
      </c>
      <c r="B48" s="123">
        <v>45</v>
      </c>
      <c r="C48" s="125"/>
      <c r="D48" s="125"/>
      <c r="E48" s="125"/>
      <c r="F48" s="125"/>
      <c r="G48" s="125"/>
      <c r="H48" s="125"/>
      <c r="I48" s="125"/>
      <c r="J48" s="128">
        <f t="shared" si="1"/>
        <v>0</v>
      </c>
      <c r="K48" s="128"/>
      <c r="L48" s="128"/>
      <c r="M48" s="128">
        <f t="shared" si="2"/>
        <v>0</v>
      </c>
      <c r="N48" s="125"/>
      <c r="O48" s="125"/>
      <c r="P48" s="125"/>
      <c r="Q48" s="125"/>
      <c r="R48" s="125"/>
      <c r="S48" s="125"/>
      <c r="T48" s="125"/>
      <c r="U48" s="125"/>
      <c r="V48" s="125"/>
    </row>
    <row r="49" spans="1:22">
      <c r="A49" s="123">
        <v>6</v>
      </c>
      <c r="B49" s="123">
        <v>46</v>
      </c>
      <c r="C49" s="125"/>
      <c r="D49" s="125"/>
      <c r="E49" s="125"/>
      <c r="F49" s="125"/>
      <c r="G49" s="125"/>
      <c r="H49" s="125"/>
      <c r="I49" s="125"/>
      <c r="J49" s="128">
        <f t="shared" si="1"/>
        <v>0</v>
      </c>
      <c r="K49" s="128"/>
      <c r="L49" s="128"/>
      <c r="M49" s="128">
        <f t="shared" si="2"/>
        <v>0</v>
      </c>
      <c r="N49" s="125"/>
      <c r="O49" s="125"/>
      <c r="P49" s="125"/>
      <c r="Q49" s="125"/>
      <c r="R49" s="125"/>
      <c r="S49" s="125"/>
      <c r="T49" s="125"/>
      <c r="U49" s="125"/>
      <c r="V49" s="125"/>
    </row>
    <row r="50" spans="1:22">
      <c r="A50" s="123">
        <v>6</v>
      </c>
      <c r="B50" s="123">
        <v>47</v>
      </c>
      <c r="C50" s="125"/>
      <c r="D50" s="125"/>
      <c r="E50" s="125"/>
      <c r="F50" s="125"/>
      <c r="G50" s="125"/>
      <c r="H50" s="125"/>
      <c r="I50" s="125"/>
      <c r="J50" s="128">
        <f t="shared" si="1"/>
        <v>0</v>
      </c>
      <c r="K50" s="128"/>
      <c r="L50" s="128"/>
      <c r="M50" s="128">
        <f t="shared" si="2"/>
        <v>0</v>
      </c>
      <c r="N50" s="125"/>
      <c r="O50" s="125"/>
      <c r="P50" s="125"/>
      <c r="Q50" s="125"/>
      <c r="R50" s="125"/>
      <c r="S50" s="125"/>
      <c r="T50" s="125"/>
      <c r="U50" s="125"/>
      <c r="V50" s="125"/>
    </row>
    <row r="51" spans="1:22">
      <c r="A51" s="123">
        <v>6</v>
      </c>
      <c r="B51" s="123">
        <v>48</v>
      </c>
      <c r="C51" s="125"/>
      <c r="D51" s="125"/>
      <c r="E51" s="125"/>
      <c r="F51" s="125"/>
      <c r="G51" s="125"/>
      <c r="H51" s="125"/>
      <c r="I51" s="125"/>
      <c r="J51" s="128">
        <f t="shared" si="1"/>
        <v>0</v>
      </c>
      <c r="K51" s="128"/>
      <c r="L51" s="128"/>
      <c r="M51" s="128">
        <f t="shared" si="2"/>
        <v>0</v>
      </c>
      <c r="N51" s="125"/>
      <c r="O51" s="125"/>
      <c r="P51" s="125"/>
      <c r="Q51" s="125"/>
      <c r="R51" s="125"/>
      <c r="S51" s="125"/>
      <c r="T51" s="125"/>
      <c r="U51" s="125"/>
      <c r="V51" s="125"/>
    </row>
    <row r="52" spans="1:22">
      <c r="A52" s="123">
        <v>6</v>
      </c>
      <c r="B52" s="123">
        <v>49</v>
      </c>
      <c r="C52" s="125"/>
      <c r="D52" s="125"/>
      <c r="E52" s="125"/>
      <c r="F52" s="125"/>
      <c r="G52" s="125"/>
      <c r="H52" s="125"/>
      <c r="I52" s="125"/>
      <c r="J52" s="128">
        <f t="shared" si="1"/>
        <v>0</v>
      </c>
      <c r="K52" s="128"/>
      <c r="L52" s="128"/>
      <c r="M52" s="128">
        <f t="shared" si="2"/>
        <v>0</v>
      </c>
      <c r="N52" s="125"/>
      <c r="O52" s="125"/>
      <c r="P52" s="125"/>
      <c r="Q52" s="125"/>
      <c r="R52" s="125"/>
      <c r="S52" s="125"/>
      <c r="T52" s="125"/>
      <c r="U52" s="125"/>
      <c r="V52" s="125"/>
    </row>
    <row r="53" spans="1:22">
      <c r="A53" s="123">
        <v>6</v>
      </c>
      <c r="B53" s="123">
        <v>50</v>
      </c>
      <c r="C53" s="125"/>
      <c r="D53" s="125"/>
      <c r="E53" s="125"/>
      <c r="F53" s="125"/>
      <c r="G53" s="125"/>
      <c r="H53" s="125"/>
      <c r="I53" s="125"/>
      <c r="J53" s="128">
        <f t="shared" si="1"/>
        <v>0</v>
      </c>
      <c r="K53" s="128"/>
      <c r="L53" s="128"/>
      <c r="M53" s="128">
        <f t="shared" si="2"/>
        <v>0</v>
      </c>
      <c r="N53" s="125"/>
      <c r="O53" s="125"/>
      <c r="P53" s="125"/>
      <c r="Q53" s="125"/>
      <c r="R53" s="125"/>
      <c r="S53" s="125"/>
      <c r="T53" s="125"/>
      <c r="U53" s="125"/>
      <c r="V53" s="125"/>
    </row>
    <row r="54" spans="1:22">
      <c r="A54" s="123">
        <v>6</v>
      </c>
      <c r="B54" s="123">
        <v>51</v>
      </c>
      <c r="C54" s="125"/>
      <c r="D54" s="125"/>
      <c r="E54" s="125"/>
      <c r="F54" s="125"/>
      <c r="G54" s="125"/>
      <c r="H54" s="125"/>
      <c r="I54" s="125"/>
      <c r="J54" s="128">
        <f t="shared" si="1"/>
        <v>0</v>
      </c>
      <c r="K54" s="128"/>
      <c r="L54" s="128"/>
      <c r="M54" s="128">
        <f t="shared" si="2"/>
        <v>0</v>
      </c>
      <c r="N54" s="125"/>
      <c r="O54" s="125"/>
      <c r="P54" s="125"/>
      <c r="Q54" s="125"/>
      <c r="R54" s="125"/>
      <c r="S54" s="125"/>
      <c r="T54" s="125"/>
      <c r="U54" s="125"/>
      <c r="V54" s="125"/>
    </row>
    <row r="55" spans="1:22">
      <c r="A55" s="123">
        <v>6</v>
      </c>
      <c r="B55" s="123">
        <v>52</v>
      </c>
      <c r="C55" s="125"/>
      <c r="D55" s="125"/>
      <c r="E55" s="125"/>
      <c r="F55" s="125"/>
      <c r="G55" s="125"/>
      <c r="H55" s="125"/>
      <c r="I55" s="125"/>
      <c r="J55" s="128">
        <f t="shared" si="1"/>
        <v>0</v>
      </c>
      <c r="K55" s="128"/>
      <c r="L55" s="128"/>
      <c r="M55" s="128">
        <f t="shared" si="2"/>
        <v>0</v>
      </c>
      <c r="N55" s="125"/>
      <c r="O55" s="125"/>
      <c r="P55" s="125"/>
      <c r="Q55" s="125"/>
      <c r="R55" s="125"/>
      <c r="S55" s="125"/>
      <c r="T55" s="125"/>
      <c r="U55" s="125"/>
      <c r="V55" s="125"/>
    </row>
    <row r="56" spans="1:22">
      <c r="A56" s="123">
        <v>6</v>
      </c>
      <c r="B56" s="123">
        <v>53</v>
      </c>
      <c r="C56" s="125"/>
      <c r="D56" s="125"/>
      <c r="E56" s="125"/>
      <c r="F56" s="125"/>
      <c r="G56" s="125"/>
      <c r="H56" s="125"/>
      <c r="I56" s="125"/>
      <c r="J56" s="128">
        <f t="shared" si="1"/>
        <v>0</v>
      </c>
      <c r="K56" s="128"/>
      <c r="L56" s="128"/>
      <c r="M56" s="128">
        <f t="shared" si="2"/>
        <v>0</v>
      </c>
      <c r="N56" s="125"/>
      <c r="O56" s="125"/>
      <c r="P56" s="125"/>
      <c r="Q56" s="125"/>
      <c r="R56" s="125"/>
      <c r="S56" s="125"/>
      <c r="T56" s="125"/>
      <c r="U56" s="125"/>
      <c r="V56" s="125"/>
    </row>
    <row r="57" spans="1:22">
      <c r="A57" s="123">
        <v>6</v>
      </c>
      <c r="B57" s="123">
        <v>54</v>
      </c>
      <c r="C57" s="125"/>
      <c r="D57" s="125"/>
      <c r="E57" s="125"/>
      <c r="F57" s="125"/>
      <c r="G57" s="125"/>
      <c r="H57" s="125"/>
      <c r="I57" s="125"/>
      <c r="J57" s="128">
        <f t="shared" si="1"/>
        <v>0</v>
      </c>
      <c r="K57" s="128"/>
      <c r="L57" s="128"/>
      <c r="M57" s="128">
        <f t="shared" si="2"/>
        <v>0</v>
      </c>
      <c r="N57" s="125"/>
      <c r="O57" s="125"/>
      <c r="P57" s="125"/>
      <c r="Q57" s="125"/>
      <c r="R57" s="125"/>
      <c r="S57" s="125"/>
      <c r="T57" s="125"/>
      <c r="U57" s="125"/>
      <c r="V57" s="125"/>
    </row>
    <row r="58" spans="1:22">
      <c r="A58" s="123">
        <v>6</v>
      </c>
      <c r="B58" s="123">
        <v>55</v>
      </c>
      <c r="C58" s="125"/>
      <c r="D58" s="125"/>
      <c r="E58" s="125"/>
      <c r="F58" s="125"/>
      <c r="G58" s="125"/>
      <c r="H58" s="125"/>
      <c r="I58" s="125"/>
      <c r="J58" s="128">
        <f t="shared" si="1"/>
        <v>0</v>
      </c>
      <c r="K58" s="128"/>
      <c r="L58" s="128"/>
      <c r="M58" s="128">
        <f t="shared" si="2"/>
        <v>0</v>
      </c>
      <c r="N58" s="125"/>
      <c r="O58" s="125"/>
      <c r="P58" s="125"/>
      <c r="Q58" s="125"/>
      <c r="R58" s="125"/>
      <c r="S58" s="125"/>
      <c r="T58" s="125"/>
      <c r="U58" s="125"/>
      <c r="V58" s="125"/>
    </row>
    <row r="59" spans="1:22">
      <c r="A59" s="123">
        <v>6</v>
      </c>
      <c r="B59" s="123">
        <v>56</v>
      </c>
      <c r="C59" s="125"/>
      <c r="D59" s="125"/>
      <c r="E59" s="125"/>
      <c r="F59" s="125"/>
      <c r="G59" s="125"/>
      <c r="H59" s="125"/>
      <c r="I59" s="125"/>
      <c r="J59" s="128">
        <f t="shared" si="1"/>
        <v>0</v>
      </c>
      <c r="K59" s="128"/>
      <c r="L59" s="128"/>
      <c r="M59" s="128">
        <f t="shared" si="2"/>
        <v>0</v>
      </c>
      <c r="N59" s="125"/>
      <c r="O59" s="125"/>
      <c r="P59" s="125"/>
      <c r="Q59" s="125"/>
      <c r="R59" s="125"/>
      <c r="S59" s="125"/>
      <c r="T59" s="125"/>
      <c r="U59" s="125"/>
      <c r="V59" s="125"/>
    </row>
    <row r="60" spans="1:22">
      <c r="A60" s="123">
        <v>6</v>
      </c>
      <c r="B60" s="123">
        <v>57</v>
      </c>
      <c r="C60" s="125"/>
      <c r="D60" s="125"/>
      <c r="E60" s="125"/>
      <c r="F60" s="125"/>
      <c r="G60" s="125"/>
      <c r="H60" s="125"/>
      <c r="I60" s="125"/>
      <c r="J60" s="128">
        <f t="shared" si="1"/>
        <v>0</v>
      </c>
      <c r="K60" s="128"/>
      <c r="L60" s="128"/>
      <c r="M60" s="128">
        <f t="shared" si="2"/>
        <v>0</v>
      </c>
      <c r="N60" s="125"/>
      <c r="O60" s="125"/>
      <c r="P60" s="125"/>
      <c r="Q60" s="125"/>
      <c r="R60" s="125"/>
      <c r="S60" s="125"/>
      <c r="T60" s="125"/>
      <c r="U60" s="125"/>
      <c r="V60" s="125"/>
    </row>
    <row r="61" spans="1:22">
      <c r="A61" s="123">
        <v>6</v>
      </c>
      <c r="B61" s="123">
        <v>58</v>
      </c>
      <c r="C61" s="125"/>
      <c r="D61" s="125"/>
      <c r="E61" s="125"/>
      <c r="F61" s="125"/>
      <c r="G61" s="125"/>
      <c r="H61" s="125"/>
      <c r="I61" s="125"/>
      <c r="J61" s="128">
        <f t="shared" si="1"/>
        <v>0</v>
      </c>
      <c r="K61" s="128"/>
      <c r="L61" s="128"/>
      <c r="M61" s="128">
        <f t="shared" si="2"/>
        <v>0</v>
      </c>
      <c r="N61" s="125"/>
      <c r="O61" s="125"/>
      <c r="P61" s="125"/>
      <c r="Q61" s="125"/>
      <c r="R61" s="125"/>
      <c r="S61" s="125"/>
      <c r="T61" s="125"/>
      <c r="U61" s="125"/>
      <c r="V61" s="125"/>
    </row>
    <row r="62" spans="1:22">
      <c r="A62" s="123">
        <v>6</v>
      </c>
      <c r="B62" s="123">
        <v>59</v>
      </c>
      <c r="C62" s="125"/>
      <c r="D62" s="125"/>
      <c r="E62" s="125"/>
      <c r="F62" s="125"/>
      <c r="G62" s="125"/>
      <c r="H62" s="125"/>
      <c r="I62" s="125"/>
      <c r="J62" s="128">
        <f t="shared" si="1"/>
        <v>0</v>
      </c>
      <c r="K62" s="128"/>
      <c r="L62" s="128"/>
      <c r="M62" s="128">
        <f t="shared" si="2"/>
        <v>0</v>
      </c>
      <c r="N62" s="125"/>
      <c r="O62" s="125"/>
      <c r="P62" s="125"/>
      <c r="Q62" s="125"/>
      <c r="R62" s="125"/>
      <c r="S62" s="125"/>
      <c r="T62" s="125"/>
      <c r="U62" s="125"/>
      <c r="V62" s="125"/>
    </row>
    <row r="63" spans="1:22">
      <c r="A63" s="123">
        <v>6</v>
      </c>
      <c r="B63" s="123">
        <v>60</v>
      </c>
      <c r="C63" s="125"/>
      <c r="D63" s="125"/>
      <c r="E63" s="125"/>
      <c r="F63" s="125"/>
      <c r="G63" s="125"/>
      <c r="H63" s="125"/>
      <c r="I63" s="125"/>
      <c r="J63" s="128">
        <f t="shared" si="1"/>
        <v>0</v>
      </c>
      <c r="K63" s="128"/>
      <c r="L63" s="128"/>
      <c r="M63" s="128">
        <f t="shared" si="2"/>
        <v>0</v>
      </c>
      <c r="N63" s="125"/>
      <c r="O63" s="125"/>
      <c r="P63" s="125"/>
      <c r="Q63" s="125"/>
      <c r="R63" s="125"/>
      <c r="S63" s="125"/>
      <c r="T63" s="125"/>
      <c r="U63" s="125"/>
      <c r="V63" s="125"/>
    </row>
    <row r="64" spans="1:22">
      <c r="A64" s="123">
        <v>6</v>
      </c>
      <c r="B64" s="123">
        <v>61</v>
      </c>
      <c r="C64" s="125"/>
      <c r="D64" s="125"/>
      <c r="E64" s="125"/>
      <c r="F64" s="125"/>
      <c r="G64" s="125"/>
      <c r="H64" s="125"/>
      <c r="I64" s="125"/>
      <c r="J64" s="128">
        <f t="shared" si="1"/>
        <v>0</v>
      </c>
      <c r="K64" s="128"/>
      <c r="L64" s="128"/>
      <c r="M64" s="128">
        <f t="shared" si="2"/>
        <v>0</v>
      </c>
      <c r="N64" s="125"/>
      <c r="O64" s="125"/>
      <c r="P64" s="125"/>
      <c r="Q64" s="125"/>
      <c r="R64" s="125"/>
      <c r="S64" s="125"/>
      <c r="T64" s="125"/>
      <c r="U64" s="125"/>
      <c r="V64" s="125"/>
    </row>
    <row r="65" spans="1:22">
      <c r="A65" s="123">
        <v>6</v>
      </c>
      <c r="B65" s="123">
        <v>62</v>
      </c>
      <c r="C65" s="125"/>
      <c r="D65" s="125"/>
      <c r="E65" s="125"/>
      <c r="F65" s="125"/>
      <c r="G65" s="125"/>
      <c r="H65" s="125"/>
      <c r="I65" s="125"/>
      <c r="J65" s="128">
        <f t="shared" si="1"/>
        <v>0</v>
      </c>
      <c r="K65" s="128"/>
      <c r="L65" s="128"/>
      <c r="M65" s="128">
        <f t="shared" si="2"/>
        <v>0</v>
      </c>
      <c r="N65" s="125"/>
      <c r="O65" s="125"/>
      <c r="P65" s="125"/>
      <c r="Q65" s="125"/>
      <c r="R65" s="125"/>
      <c r="S65" s="125"/>
      <c r="T65" s="125"/>
      <c r="U65" s="125"/>
      <c r="V65" s="125"/>
    </row>
    <row r="66" spans="1:22">
      <c r="A66" s="123">
        <v>6</v>
      </c>
      <c r="B66" s="123">
        <v>63</v>
      </c>
      <c r="C66" s="125"/>
      <c r="D66" s="125"/>
      <c r="E66" s="125"/>
      <c r="F66" s="125"/>
      <c r="G66" s="125"/>
      <c r="H66" s="125"/>
      <c r="I66" s="125"/>
      <c r="J66" s="128">
        <f t="shared" si="1"/>
        <v>0</v>
      </c>
      <c r="K66" s="128"/>
      <c r="L66" s="128"/>
      <c r="M66" s="128">
        <f t="shared" si="2"/>
        <v>0</v>
      </c>
      <c r="N66" s="125"/>
      <c r="O66" s="125"/>
      <c r="P66" s="125"/>
      <c r="Q66" s="125"/>
      <c r="R66" s="125"/>
      <c r="S66" s="125"/>
      <c r="T66" s="125"/>
      <c r="U66" s="125"/>
      <c r="V66" s="125"/>
    </row>
    <row r="67" spans="1:22">
      <c r="A67" s="123">
        <v>6</v>
      </c>
      <c r="B67" s="123">
        <v>64</v>
      </c>
      <c r="C67" s="125"/>
      <c r="D67" s="125"/>
      <c r="E67" s="125"/>
      <c r="F67" s="125"/>
      <c r="G67" s="125"/>
      <c r="H67" s="125"/>
      <c r="I67" s="125"/>
      <c r="J67" s="128">
        <f t="shared" si="1"/>
        <v>0</v>
      </c>
      <c r="K67" s="128"/>
      <c r="L67" s="128"/>
      <c r="M67" s="128">
        <f t="shared" si="2"/>
        <v>0</v>
      </c>
      <c r="N67" s="125"/>
      <c r="O67" s="125"/>
      <c r="P67" s="125"/>
      <c r="Q67" s="125"/>
      <c r="R67" s="125"/>
      <c r="S67" s="125"/>
      <c r="T67" s="125"/>
      <c r="U67" s="125"/>
      <c r="V67" s="125"/>
    </row>
    <row r="68" spans="1:22">
      <c r="A68" s="123">
        <v>6</v>
      </c>
      <c r="B68" s="123">
        <v>65</v>
      </c>
      <c r="C68" s="125"/>
      <c r="D68" s="125"/>
      <c r="E68" s="125"/>
      <c r="F68" s="125"/>
      <c r="G68" s="125"/>
      <c r="H68" s="125"/>
      <c r="I68" s="125"/>
      <c r="J68" s="128">
        <f t="shared" si="1"/>
        <v>0</v>
      </c>
      <c r="K68" s="128"/>
      <c r="L68" s="128"/>
      <c r="M68" s="128">
        <f t="shared" si="2"/>
        <v>0</v>
      </c>
      <c r="N68" s="125"/>
      <c r="O68" s="125"/>
      <c r="P68" s="125"/>
      <c r="Q68" s="125"/>
      <c r="R68" s="125"/>
      <c r="S68" s="125"/>
      <c r="T68" s="125"/>
      <c r="U68" s="125"/>
      <c r="V68" s="125"/>
    </row>
    <row r="69" spans="1:22">
      <c r="A69" s="123">
        <v>6</v>
      </c>
      <c r="B69" s="123">
        <v>66</v>
      </c>
      <c r="C69" s="125"/>
      <c r="D69" s="125"/>
      <c r="E69" s="125"/>
      <c r="F69" s="125"/>
      <c r="G69" s="125"/>
      <c r="H69" s="125"/>
      <c r="I69" s="125"/>
      <c r="J69" s="128">
        <f t="shared" ref="J69:J75" si="3">H69*I69</f>
        <v>0</v>
      </c>
      <c r="K69" s="128"/>
      <c r="L69" s="128"/>
      <c r="M69" s="128">
        <f t="shared" ref="M69:M75" si="4">J69+K69+L69</f>
        <v>0</v>
      </c>
      <c r="N69" s="125"/>
      <c r="O69" s="125"/>
      <c r="P69" s="125"/>
      <c r="Q69" s="125"/>
      <c r="R69" s="125"/>
      <c r="S69" s="125"/>
      <c r="T69" s="125"/>
      <c r="U69" s="125"/>
      <c r="V69" s="125"/>
    </row>
    <row r="70" spans="1:22">
      <c r="A70" s="123">
        <v>6</v>
      </c>
      <c r="B70" s="123">
        <v>67</v>
      </c>
      <c r="C70" s="125"/>
      <c r="D70" s="125"/>
      <c r="E70" s="125"/>
      <c r="F70" s="125"/>
      <c r="G70" s="125"/>
      <c r="H70" s="125"/>
      <c r="I70" s="125"/>
      <c r="J70" s="128">
        <f t="shared" si="3"/>
        <v>0</v>
      </c>
      <c r="K70" s="128"/>
      <c r="L70" s="128"/>
      <c r="M70" s="128">
        <f t="shared" si="4"/>
        <v>0</v>
      </c>
      <c r="N70" s="125"/>
      <c r="O70" s="125"/>
      <c r="P70" s="125"/>
      <c r="Q70" s="125"/>
      <c r="R70" s="125"/>
      <c r="S70" s="125"/>
      <c r="T70" s="125"/>
      <c r="U70" s="125"/>
      <c r="V70" s="125"/>
    </row>
    <row r="71" spans="1:22">
      <c r="A71" s="123">
        <v>6</v>
      </c>
      <c r="B71" s="123">
        <v>68</v>
      </c>
      <c r="C71" s="125"/>
      <c r="D71" s="125"/>
      <c r="E71" s="125"/>
      <c r="F71" s="125"/>
      <c r="G71" s="125"/>
      <c r="H71" s="125"/>
      <c r="I71" s="125"/>
      <c r="J71" s="128">
        <f t="shared" si="3"/>
        <v>0</v>
      </c>
      <c r="K71" s="128"/>
      <c r="L71" s="128"/>
      <c r="M71" s="128">
        <f t="shared" si="4"/>
        <v>0</v>
      </c>
      <c r="N71" s="125"/>
      <c r="O71" s="125"/>
      <c r="P71" s="125"/>
      <c r="Q71" s="125"/>
      <c r="R71" s="125"/>
      <c r="S71" s="125"/>
      <c r="T71" s="125"/>
      <c r="U71" s="125"/>
      <c r="V71" s="125"/>
    </row>
    <row r="72" spans="1:22">
      <c r="A72" s="123">
        <v>6</v>
      </c>
      <c r="B72" s="123">
        <v>69</v>
      </c>
      <c r="C72" s="125"/>
      <c r="D72" s="125"/>
      <c r="E72" s="125"/>
      <c r="F72" s="125"/>
      <c r="G72" s="125"/>
      <c r="H72" s="125"/>
      <c r="I72" s="125"/>
      <c r="J72" s="128">
        <f t="shared" si="3"/>
        <v>0</v>
      </c>
      <c r="K72" s="128"/>
      <c r="L72" s="128"/>
      <c r="M72" s="128">
        <f t="shared" si="4"/>
        <v>0</v>
      </c>
      <c r="N72" s="125"/>
      <c r="O72" s="125"/>
      <c r="P72" s="125"/>
      <c r="Q72" s="125"/>
      <c r="R72" s="125"/>
      <c r="S72" s="125"/>
      <c r="T72" s="125"/>
      <c r="U72" s="125"/>
      <c r="V72" s="125"/>
    </row>
    <row r="73" spans="1:22">
      <c r="A73" s="123">
        <v>6</v>
      </c>
      <c r="B73" s="123">
        <v>70</v>
      </c>
      <c r="C73" s="125"/>
      <c r="D73" s="125"/>
      <c r="E73" s="125"/>
      <c r="F73" s="125"/>
      <c r="G73" s="125"/>
      <c r="H73" s="125"/>
      <c r="I73" s="125"/>
      <c r="J73" s="128">
        <f t="shared" si="3"/>
        <v>0</v>
      </c>
      <c r="K73" s="128"/>
      <c r="L73" s="128"/>
      <c r="M73" s="128">
        <f t="shared" si="4"/>
        <v>0</v>
      </c>
      <c r="N73" s="125"/>
      <c r="O73" s="125"/>
      <c r="P73" s="125"/>
      <c r="Q73" s="125"/>
      <c r="R73" s="125"/>
      <c r="S73" s="125"/>
      <c r="T73" s="125"/>
      <c r="U73" s="125"/>
      <c r="V73" s="125"/>
    </row>
    <row r="74" spans="1:22">
      <c r="A74" s="123">
        <v>6</v>
      </c>
      <c r="B74" s="123">
        <v>71</v>
      </c>
      <c r="C74" s="125"/>
      <c r="D74" s="125"/>
      <c r="E74" s="125"/>
      <c r="F74" s="125"/>
      <c r="G74" s="125"/>
      <c r="H74" s="125"/>
      <c r="I74" s="125"/>
      <c r="J74" s="128">
        <f t="shared" si="3"/>
        <v>0</v>
      </c>
      <c r="K74" s="128"/>
      <c r="L74" s="128"/>
      <c r="M74" s="128">
        <f t="shared" si="4"/>
        <v>0</v>
      </c>
      <c r="N74" s="125"/>
      <c r="O74" s="125"/>
      <c r="P74" s="125"/>
      <c r="Q74" s="125"/>
      <c r="R74" s="125"/>
      <c r="S74" s="125"/>
      <c r="T74" s="125"/>
      <c r="U74" s="125"/>
      <c r="V74" s="125"/>
    </row>
    <row r="75" spans="1:22">
      <c r="A75" s="123">
        <v>6</v>
      </c>
      <c r="B75" s="123">
        <v>72</v>
      </c>
      <c r="C75" s="125"/>
      <c r="D75" s="125"/>
      <c r="E75" s="125"/>
      <c r="F75" s="125"/>
      <c r="G75" s="125"/>
      <c r="H75" s="125"/>
      <c r="I75" s="125"/>
      <c r="J75" s="128">
        <f t="shared" si="3"/>
        <v>0</v>
      </c>
      <c r="K75" s="128"/>
      <c r="L75" s="128"/>
      <c r="M75" s="128">
        <f t="shared" si="4"/>
        <v>0</v>
      </c>
      <c r="N75" s="125"/>
      <c r="O75" s="125"/>
      <c r="P75" s="125"/>
      <c r="Q75" s="125"/>
      <c r="R75" s="125"/>
      <c r="S75" s="125"/>
      <c r="T75" s="125"/>
      <c r="U75" s="125"/>
      <c r="V75" s="125"/>
    </row>
    <row r="76" spans="1:22">
      <c r="A76" s="123">
        <v>6</v>
      </c>
      <c r="B76" s="123">
        <v>73</v>
      </c>
      <c r="C76" s="125"/>
      <c r="D76" s="125"/>
      <c r="E76" s="125"/>
      <c r="F76" s="125"/>
      <c r="G76" s="125"/>
      <c r="H76" s="125"/>
      <c r="I76" s="125"/>
      <c r="J76" s="128">
        <f>H76*I76</f>
        <v>0</v>
      </c>
      <c r="K76" s="128"/>
      <c r="L76" s="128"/>
      <c r="M76" s="128">
        <f>J76+K76+L76</f>
        <v>0</v>
      </c>
      <c r="N76" s="125"/>
      <c r="O76" s="125"/>
      <c r="P76" s="125"/>
      <c r="Q76" s="125"/>
      <c r="R76" s="125"/>
      <c r="S76" s="125"/>
      <c r="T76" s="125"/>
      <c r="U76" s="125"/>
      <c r="V76" s="12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T1122"/>
  <sheetViews>
    <sheetView zoomScale="90" zoomScaleNormal="90" workbookViewId="0">
      <pane xSplit="2" ySplit="3" topLeftCell="D12" activePane="bottomRight" state="frozen"/>
      <selection pane="topRight" activeCell="D1" sqref="D1"/>
      <selection pane="bottomLeft" activeCell="A4" sqref="A4"/>
      <selection pane="bottomRight" activeCell="G9" sqref="G9"/>
    </sheetView>
  </sheetViews>
  <sheetFormatPr defaultColWidth="8.625" defaultRowHeight="27.75"/>
  <cols>
    <col min="1" max="1" width="19.625" style="65" customWidth="1"/>
    <col min="2" max="2" width="24.375" style="65" customWidth="1"/>
    <col min="3" max="3" width="56.625" style="65" customWidth="1"/>
    <col min="4" max="4" width="48.25" style="65" customWidth="1"/>
    <col min="5" max="5" width="20.25" style="66" customWidth="1"/>
    <col min="6" max="6" width="11.125" style="65" customWidth="1"/>
    <col min="7" max="7" width="8.625" style="65"/>
    <col min="8" max="8" width="18.25" style="67" customWidth="1"/>
    <col min="9" max="9" width="16.125" style="66" customWidth="1"/>
    <col min="10" max="10" width="12.875" style="66" hidden="1" customWidth="1"/>
    <col min="11" max="11" width="24.375" style="66" hidden="1" customWidth="1"/>
    <col min="12" max="12" width="11.625" style="66" hidden="1" customWidth="1"/>
    <col min="13" max="13" width="45.125" style="66" hidden="1" customWidth="1"/>
    <col min="14" max="14" width="75.375" style="66" hidden="1" customWidth="1"/>
    <col min="15" max="15" width="16.625" style="68" hidden="1" customWidth="1"/>
    <col min="16" max="16" width="15.375" style="68" hidden="1" customWidth="1"/>
    <col min="17" max="17" width="11.25" style="69" hidden="1" customWidth="1"/>
    <col min="18" max="18" width="13.875" style="69" hidden="1" customWidth="1"/>
    <col min="19" max="19" width="16.25" style="66" hidden="1" customWidth="1"/>
    <col min="20" max="20" width="26.625" style="66" hidden="1" customWidth="1"/>
    <col min="21" max="16384" width="8.625" style="65"/>
  </cols>
  <sheetData>
    <row r="1" spans="1:20">
      <c r="A1" s="64" t="s">
        <v>14</v>
      </c>
    </row>
    <row r="2" spans="1:20">
      <c r="A2" s="70" t="s">
        <v>15</v>
      </c>
      <c r="C2" s="71"/>
      <c r="N2" s="121"/>
      <c r="O2" s="121"/>
      <c r="P2" s="121"/>
      <c r="Q2" s="121"/>
      <c r="R2" s="121"/>
      <c r="S2" s="121"/>
      <c r="T2" s="121"/>
    </row>
    <row r="3" spans="1:20" s="81" customFormat="1" ht="55.5">
      <c r="A3" s="72" t="s">
        <v>16</v>
      </c>
      <c r="B3" s="72" t="s">
        <v>17</v>
      </c>
      <c r="C3" s="73" t="s">
        <v>19</v>
      </c>
      <c r="D3" s="72" t="s">
        <v>20</v>
      </c>
      <c r="E3" s="74" t="s">
        <v>23</v>
      </c>
      <c r="F3" s="73" t="s">
        <v>18</v>
      </c>
      <c r="G3" s="73" t="s">
        <v>22</v>
      </c>
      <c r="H3" s="75" t="s">
        <v>21</v>
      </c>
      <c r="I3" s="72" t="s">
        <v>24</v>
      </c>
      <c r="J3" s="72" t="s">
        <v>25</v>
      </c>
      <c r="K3" s="76" t="s">
        <v>26</v>
      </c>
      <c r="L3" s="76" t="s">
        <v>27</v>
      </c>
      <c r="M3" s="76" t="s">
        <v>28</v>
      </c>
      <c r="N3" s="77" t="s">
        <v>29</v>
      </c>
      <c r="O3" s="78" t="s">
        <v>30</v>
      </c>
      <c r="P3" s="78" t="s">
        <v>31</v>
      </c>
      <c r="Q3" s="79" t="s">
        <v>32</v>
      </c>
      <c r="R3" s="79" t="s">
        <v>33</v>
      </c>
      <c r="S3" s="80" t="s">
        <v>34</v>
      </c>
      <c r="T3" s="76" t="s">
        <v>35</v>
      </c>
    </row>
    <row r="4" spans="1:20" s="86" customFormat="1">
      <c r="A4" s="82" t="s">
        <v>36</v>
      </c>
      <c r="B4" s="82" t="s">
        <v>37</v>
      </c>
      <c r="C4" s="82" t="s">
        <v>39</v>
      </c>
      <c r="D4" s="82"/>
      <c r="E4" s="83"/>
      <c r="F4" s="82" t="s">
        <v>38</v>
      </c>
      <c r="G4" s="82"/>
      <c r="H4" s="84"/>
      <c r="I4" s="83"/>
      <c r="J4" s="83"/>
      <c r="K4" s="83"/>
      <c r="L4" s="83"/>
      <c r="M4" s="83"/>
      <c r="N4" s="83"/>
      <c r="O4" s="85"/>
      <c r="P4" s="85"/>
      <c r="Q4" s="85"/>
      <c r="R4" s="85"/>
      <c r="S4" s="83"/>
      <c r="T4" s="83"/>
    </row>
    <row r="5" spans="1:20">
      <c r="A5" s="87" t="s">
        <v>36</v>
      </c>
      <c r="B5" s="87" t="s">
        <v>37</v>
      </c>
      <c r="C5" s="87" t="s">
        <v>41</v>
      </c>
      <c r="D5" s="87" t="s">
        <v>42</v>
      </c>
      <c r="E5" s="88" t="s">
        <v>44</v>
      </c>
      <c r="F5" s="87" t="s">
        <v>40</v>
      </c>
      <c r="G5" s="87" t="s">
        <v>43</v>
      </c>
      <c r="H5" s="89">
        <v>50000</v>
      </c>
      <c r="I5" s="88"/>
      <c r="J5" s="88"/>
      <c r="K5" s="88" t="s">
        <v>45</v>
      </c>
      <c r="L5" s="88" t="s">
        <v>46</v>
      </c>
      <c r="M5" s="88"/>
      <c r="N5" s="88" t="s">
        <v>47</v>
      </c>
      <c r="O5" s="90"/>
      <c r="P5" s="90"/>
      <c r="Q5" s="90"/>
      <c r="R5" s="90"/>
      <c r="S5" s="88" t="s">
        <v>48</v>
      </c>
      <c r="T5" s="88" t="s">
        <v>47</v>
      </c>
    </row>
    <row r="6" spans="1:20" ht="55.5">
      <c r="A6" s="87" t="s">
        <v>36</v>
      </c>
      <c r="B6" s="87" t="s">
        <v>37</v>
      </c>
      <c r="C6" s="87" t="s">
        <v>50</v>
      </c>
      <c r="D6" s="87" t="s">
        <v>51</v>
      </c>
      <c r="E6" s="88" t="s">
        <v>44</v>
      </c>
      <c r="F6" s="87" t="s">
        <v>49</v>
      </c>
      <c r="G6" s="87" t="s">
        <v>43</v>
      </c>
      <c r="H6" s="89">
        <v>70000</v>
      </c>
      <c r="I6" s="88"/>
      <c r="J6" s="88"/>
      <c r="K6" s="88" t="s">
        <v>45</v>
      </c>
      <c r="L6" s="88" t="s">
        <v>46</v>
      </c>
      <c r="M6" s="88"/>
      <c r="N6" s="88" t="s">
        <v>52</v>
      </c>
      <c r="O6" s="90">
        <f>VLOOKUP(N6,'[4]บัญชีครุภัณฑ์  updete 20 มค 65'!$I$5:$N$1078,5,FALSE)</f>
        <v>70000</v>
      </c>
      <c r="P6" s="90">
        <f>+O6-H6</f>
        <v>0</v>
      </c>
      <c r="Q6" s="90"/>
      <c r="R6" s="90"/>
      <c r="S6" s="88" t="s">
        <v>48</v>
      </c>
      <c r="T6" s="88" t="s">
        <v>53</v>
      </c>
    </row>
    <row r="7" spans="1:20" ht="55.5">
      <c r="A7" s="87" t="s">
        <v>36</v>
      </c>
      <c r="B7" s="87" t="s">
        <v>37</v>
      </c>
      <c r="C7" s="87" t="s">
        <v>55</v>
      </c>
      <c r="D7" s="87" t="s">
        <v>56</v>
      </c>
      <c r="E7" s="88" t="s">
        <v>44</v>
      </c>
      <c r="F7" s="87" t="s">
        <v>54</v>
      </c>
      <c r="G7" s="87" t="s">
        <v>43</v>
      </c>
      <c r="H7" s="89">
        <v>250000</v>
      </c>
      <c r="I7" s="88"/>
      <c r="J7" s="88"/>
      <c r="K7" s="88" t="s">
        <v>45</v>
      </c>
      <c r="L7" s="88" t="s">
        <v>46</v>
      </c>
      <c r="M7" s="88"/>
      <c r="N7" s="88" t="s">
        <v>57</v>
      </c>
      <c r="O7" s="90">
        <f>VLOOKUP(N7,'[4]บัญชีครุภัณฑ์  updete 20 มค 65'!$I$5:$N$1078,5,FALSE)</f>
        <v>250000</v>
      </c>
      <c r="P7" s="90">
        <f>+O7-H7</f>
        <v>0</v>
      </c>
      <c r="Q7" s="90"/>
      <c r="R7" s="90"/>
      <c r="S7" s="88" t="s">
        <v>48</v>
      </c>
      <c r="T7" s="88" t="s">
        <v>58</v>
      </c>
    </row>
    <row r="8" spans="1:20">
      <c r="A8" s="87" t="s">
        <v>36</v>
      </c>
      <c r="B8" s="87" t="s">
        <v>37</v>
      </c>
      <c r="C8" s="87" t="s">
        <v>60</v>
      </c>
      <c r="D8" s="87" t="s">
        <v>61</v>
      </c>
      <c r="E8" s="88" t="s">
        <v>44</v>
      </c>
      <c r="F8" s="87" t="s">
        <v>59</v>
      </c>
      <c r="G8" s="87" t="s">
        <v>43</v>
      </c>
      <c r="H8" s="89">
        <v>300000</v>
      </c>
      <c r="I8" s="88"/>
      <c r="J8" s="88"/>
      <c r="K8" s="88" t="s">
        <v>45</v>
      </c>
      <c r="L8" s="88" t="s">
        <v>46</v>
      </c>
      <c r="M8" s="88"/>
      <c r="N8" s="88" t="s">
        <v>62</v>
      </c>
      <c r="O8" s="90">
        <f>VLOOKUP(N8,'[4]บัญชีครุภัณฑ์  updete 20 มค 65'!$I$5:$N$1078,5,FALSE)</f>
        <v>330000</v>
      </c>
      <c r="P8" s="90">
        <f>+O8-H8</f>
        <v>30000</v>
      </c>
      <c r="Q8" s="91">
        <f>P8*100/O8</f>
        <v>9.0909090909090917</v>
      </c>
      <c r="R8" s="92" t="s">
        <v>63</v>
      </c>
      <c r="S8" s="88" t="s">
        <v>48</v>
      </c>
      <c r="T8" s="88" t="s">
        <v>64</v>
      </c>
    </row>
    <row r="9" spans="1:20">
      <c r="A9" s="87" t="s">
        <v>36</v>
      </c>
      <c r="B9" s="87" t="s">
        <v>37</v>
      </c>
      <c r="C9" s="87" t="s">
        <v>66</v>
      </c>
      <c r="D9" s="87" t="s">
        <v>67</v>
      </c>
      <c r="E9" s="88" t="s">
        <v>44</v>
      </c>
      <c r="F9" s="87" t="s">
        <v>65</v>
      </c>
      <c r="G9" s="87" t="s">
        <v>43</v>
      </c>
      <c r="H9" s="89">
        <v>430000</v>
      </c>
      <c r="I9" s="88"/>
      <c r="J9" s="88"/>
      <c r="K9" s="88" t="s">
        <v>45</v>
      </c>
      <c r="L9" s="88" t="s">
        <v>46</v>
      </c>
      <c r="M9" s="88"/>
      <c r="N9" s="88" t="s">
        <v>66</v>
      </c>
      <c r="O9" s="90">
        <f>VLOOKUP(N9,'[4]บัญชีครุภัณฑ์  updete 20 มค 65'!$I$5:$N$1078,5,FALSE)</f>
        <v>430000</v>
      </c>
      <c r="P9" s="90">
        <f>+O9-H9</f>
        <v>0</v>
      </c>
      <c r="Q9" s="90"/>
      <c r="R9" s="90"/>
      <c r="S9" s="88" t="s">
        <v>48</v>
      </c>
      <c r="T9" s="88" t="s">
        <v>58</v>
      </c>
    </row>
    <row r="10" spans="1:20" ht="55.5">
      <c r="A10" s="87" t="s">
        <v>36</v>
      </c>
      <c r="B10" s="87" t="s">
        <v>37</v>
      </c>
      <c r="C10" s="87" t="s">
        <v>69</v>
      </c>
      <c r="D10" s="87" t="s">
        <v>70</v>
      </c>
      <c r="E10" s="88" t="s">
        <v>44</v>
      </c>
      <c r="F10" s="87" t="s">
        <v>68</v>
      </c>
      <c r="G10" s="87" t="s">
        <v>43</v>
      </c>
      <c r="H10" s="89">
        <v>450000</v>
      </c>
      <c r="I10" s="88"/>
      <c r="J10" s="88"/>
      <c r="K10" s="88" t="s">
        <v>45</v>
      </c>
      <c r="L10" s="88" t="s">
        <v>46</v>
      </c>
      <c r="M10" s="88"/>
      <c r="N10" s="88" t="s">
        <v>71</v>
      </c>
      <c r="O10" s="90">
        <f>VLOOKUP(N10,'[4]บัญชีครุภัณฑ์  updete 20 มค 65'!$I$5:$N$1078,5,FALSE)</f>
        <v>480000</v>
      </c>
      <c r="P10" s="90">
        <f>+O10-H10</f>
        <v>30000</v>
      </c>
      <c r="Q10" s="91">
        <f>P10*100/O10</f>
        <v>6.25</v>
      </c>
      <c r="R10" s="92" t="s">
        <v>63</v>
      </c>
      <c r="S10" s="88" t="s">
        <v>48</v>
      </c>
      <c r="T10" s="88" t="s">
        <v>72</v>
      </c>
    </row>
    <row r="11" spans="1:20" s="86" customFormat="1">
      <c r="A11" s="82" t="s">
        <v>36</v>
      </c>
      <c r="B11" s="82" t="s">
        <v>73</v>
      </c>
      <c r="C11" s="82" t="s">
        <v>75</v>
      </c>
      <c r="D11" s="82"/>
      <c r="E11" s="83"/>
      <c r="F11" s="82" t="s">
        <v>74</v>
      </c>
      <c r="G11" s="82"/>
      <c r="H11" s="84"/>
      <c r="I11" s="83"/>
      <c r="J11" s="83"/>
      <c r="K11" s="83"/>
      <c r="L11" s="83"/>
      <c r="M11" s="83"/>
      <c r="N11" s="83"/>
      <c r="O11" s="85"/>
      <c r="P11" s="85"/>
      <c r="Q11" s="85"/>
      <c r="R11" s="85"/>
      <c r="S11" s="83"/>
      <c r="T11" s="83"/>
    </row>
    <row r="12" spans="1:20">
      <c r="A12" s="87" t="s">
        <v>36</v>
      </c>
      <c r="B12" s="87" t="s">
        <v>73</v>
      </c>
      <c r="C12" s="87" t="s">
        <v>77</v>
      </c>
      <c r="D12" s="87" t="s">
        <v>78</v>
      </c>
      <c r="E12" s="88" t="s">
        <v>44</v>
      </c>
      <c r="F12" s="87" t="s">
        <v>76</v>
      </c>
      <c r="G12" s="87" t="s">
        <v>43</v>
      </c>
      <c r="H12" s="89">
        <v>1500000</v>
      </c>
      <c r="I12" s="88"/>
      <c r="J12" s="88"/>
      <c r="K12" s="88" t="s">
        <v>79</v>
      </c>
      <c r="L12" s="88" t="s">
        <v>80</v>
      </c>
      <c r="M12" s="88"/>
      <c r="N12" s="88" t="s">
        <v>81</v>
      </c>
      <c r="O12" s="90">
        <f>VLOOKUP(N12,'[4]บัญชีครุภัณฑ์  updete 20 มค 65'!$I$5:$N$1078,5,FALSE)</f>
        <v>1500000</v>
      </c>
      <c r="P12" s="90">
        <f t="shared" ref="P12:P28" si="0">+O12-H12</f>
        <v>0</v>
      </c>
      <c r="Q12" s="90"/>
      <c r="R12" s="90"/>
      <c r="S12" s="88" t="s">
        <v>82</v>
      </c>
      <c r="T12" s="88" t="s">
        <v>58</v>
      </c>
    </row>
    <row r="13" spans="1:20">
      <c r="A13" s="87" t="s">
        <v>36</v>
      </c>
      <c r="B13" s="87" t="s">
        <v>73</v>
      </c>
      <c r="C13" s="87" t="s">
        <v>84</v>
      </c>
      <c r="D13" s="87" t="s">
        <v>85</v>
      </c>
      <c r="E13" s="88" t="s">
        <v>44</v>
      </c>
      <c r="F13" s="87" t="s">
        <v>83</v>
      </c>
      <c r="G13" s="87" t="s">
        <v>43</v>
      </c>
      <c r="H13" s="93">
        <v>2300000</v>
      </c>
      <c r="I13" s="88"/>
      <c r="J13" s="88"/>
      <c r="K13" s="88" t="s">
        <v>79</v>
      </c>
      <c r="L13" s="88" t="s">
        <v>80</v>
      </c>
      <c r="M13" s="88"/>
      <c r="N13" s="88" t="s">
        <v>86</v>
      </c>
      <c r="O13" s="90">
        <f>VLOOKUP(N13,'[4]บัญชีครุภัณฑ์  updete 20 มค 65'!$I$5:$N$1078,5,FALSE)</f>
        <v>2350000</v>
      </c>
      <c r="P13" s="90">
        <f t="shared" si="0"/>
        <v>50000</v>
      </c>
      <c r="Q13" s="91">
        <f>P13*100/O13</f>
        <v>2.1276595744680851</v>
      </c>
      <c r="R13" s="91" t="s">
        <v>87</v>
      </c>
      <c r="S13" s="88" t="s">
        <v>82</v>
      </c>
      <c r="T13" s="88" t="s">
        <v>64</v>
      </c>
    </row>
    <row r="14" spans="1:20" ht="55.5">
      <c r="A14" s="87" t="s">
        <v>36</v>
      </c>
      <c r="B14" s="87" t="s">
        <v>73</v>
      </c>
      <c r="C14" s="87" t="s">
        <v>89</v>
      </c>
      <c r="D14" s="94" t="s">
        <v>90</v>
      </c>
      <c r="E14" s="88" t="s">
        <v>44</v>
      </c>
      <c r="F14" s="87" t="s">
        <v>88</v>
      </c>
      <c r="G14" s="87" t="s">
        <v>43</v>
      </c>
      <c r="H14" s="93">
        <v>3500000</v>
      </c>
      <c r="I14" s="88"/>
      <c r="J14" s="88"/>
      <c r="K14" s="88" t="s">
        <v>79</v>
      </c>
      <c r="L14" s="88" t="s">
        <v>80</v>
      </c>
      <c r="M14" s="88"/>
      <c r="N14" s="88" t="s">
        <v>91</v>
      </c>
      <c r="O14" s="90">
        <f>VLOOKUP(N14,'[4]บัญชีครุภัณฑ์  updete 20 มค 65'!$I$5:$N$1078,5,FALSE)</f>
        <v>3500000</v>
      </c>
      <c r="P14" s="90">
        <f t="shared" si="0"/>
        <v>0</v>
      </c>
      <c r="Q14" s="90"/>
      <c r="R14" s="90"/>
      <c r="S14" s="88" t="s">
        <v>92</v>
      </c>
      <c r="T14" s="88" t="s">
        <v>58</v>
      </c>
    </row>
    <row r="15" spans="1:20" ht="55.5">
      <c r="A15" s="87" t="s">
        <v>36</v>
      </c>
      <c r="B15" s="87" t="s">
        <v>73</v>
      </c>
      <c r="C15" s="87" t="s">
        <v>94</v>
      </c>
      <c r="D15" s="87" t="s">
        <v>95</v>
      </c>
      <c r="E15" s="88" t="s">
        <v>44</v>
      </c>
      <c r="F15" s="87" t="s">
        <v>93</v>
      </c>
      <c r="G15" s="87" t="s">
        <v>43</v>
      </c>
      <c r="H15" s="93">
        <v>4800000</v>
      </c>
      <c r="I15" s="88"/>
      <c r="J15" s="88"/>
      <c r="K15" s="88" t="s">
        <v>79</v>
      </c>
      <c r="L15" s="88" t="s">
        <v>80</v>
      </c>
      <c r="M15" s="88"/>
      <c r="N15" s="88" t="s">
        <v>96</v>
      </c>
      <c r="O15" s="90">
        <f>VLOOKUP(N15,'[4]บัญชีครุภัณฑ์  updete 20 มค 65'!$I$5:$N$1078,5,FALSE)</f>
        <v>4800000</v>
      </c>
      <c r="P15" s="90">
        <f t="shared" si="0"/>
        <v>0</v>
      </c>
      <c r="Q15" s="90"/>
      <c r="R15" s="90"/>
      <c r="S15" s="88" t="s">
        <v>92</v>
      </c>
      <c r="T15" s="88" t="s">
        <v>58</v>
      </c>
    </row>
    <row r="16" spans="1:20">
      <c r="A16" s="87" t="s">
        <v>36</v>
      </c>
      <c r="B16" s="87" t="s">
        <v>73</v>
      </c>
      <c r="C16" s="87" t="s">
        <v>98</v>
      </c>
      <c r="D16" s="87" t="s">
        <v>99</v>
      </c>
      <c r="E16" s="88" t="s">
        <v>44</v>
      </c>
      <c r="F16" s="87" t="s">
        <v>97</v>
      </c>
      <c r="G16" s="87" t="s">
        <v>43</v>
      </c>
      <c r="H16" s="89">
        <v>1200000</v>
      </c>
      <c r="I16" s="88"/>
      <c r="J16" s="88"/>
      <c r="K16" s="88" t="s">
        <v>79</v>
      </c>
      <c r="L16" s="88" t="s">
        <v>80</v>
      </c>
      <c r="M16" s="88"/>
      <c r="N16" s="88" t="s">
        <v>98</v>
      </c>
      <c r="O16" s="90">
        <f>VLOOKUP(N16,'[4]บัญชีครุภัณฑ์  updete 20 มค 65'!$I$5:$N$1078,5,FALSE)</f>
        <v>1200000</v>
      </c>
      <c r="P16" s="90">
        <f t="shared" si="0"/>
        <v>0</v>
      </c>
      <c r="Q16" s="90"/>
      <c r="R16" s="90"/>
      <c r="S16" s="88" t="s">
        <v>82</v>
      </c>
      <c r="T16" s="88" t="s">
        <v>58</v>
      </c>
    </row>
    <row r="17" spans="1:20">
      <c r="A17" s="87" t="s">
        <v>36</v>
      </c>
      <c r="B17" s="87" t="s">
        <v>73</v>
      </c>
      <c r="C17" s="87" t="s">
        <v>101</v>
      </c>
      <c r="D17" s="87" t="s">
        <v>102</v>
      </c>
      <c r="E17" s="88" t="s">
        <v>44</v>
      </c>
      <c r="F17" s="87" t="s">
        <v>100</v>
      </c>
      <c r="G17" s="87" t="s">
        <v>43</v>
      </c>
      <c r="H17" s="89">
        <v>2000000</v>
      </c>
      <c r="I17" s="88"/>
      <c r="J17" s="88"/>
      <c r="K17" s="88" t="s">
        <v>79</v>
      </c>
      <c r="L17" s="88" t="s">
        <v>80</v>
      </c>
      <c r="M17" s="88"/>
      <c r="N17" s="88" t="s">
        <v>101</v>
      </c>
      <c r="O17" s="90">
        <f>VLOOKUP(N17,'[4]บัญชีครุภัณฑ์  updete 20 มค 65'!$I$5:$N$1078,5,FALSE)</f>
        <v>2140000</v>
      </c>
      <c r="P17" s="90">
        <f t="shared" si="0"/>
        <v>140000</v>
      </c>
      <c r="Q17" s="91">
        <f>P17*100/O17</f>
        <v>6.5420560747663554</v>
      </c>
      <c r="R17" s="92" t="s">
        <v>63</v>
      </c>
      <c r="S17" s="88" t="s">
        <v>82</v>
      </c>
      <c r="T17" s="88" t="s">
        <v>64</v>
      </c>
    </row>
    <row r="18" spans="1:20" ht="55.5">
      <c r="A18" s="87" t="s">
        <v>36</v>
      </c>
      <c r="B18" s="87" t="s">
        <v>73</v>
      </c>
      <c r="C18" s="87" t="s">
        <v>104</v>
      </c>
      <c r="D18" s="87" t="s">
        <v>105</v>
      </c>
      <c r="E18" s="88" t="s">
        <v>44</v>
      </c>
      <c r="F18" s="87" t="s">
        <v>103</v>
      </c>
      <c r="G18" s="87" t="s">
        <v>43</v>
      </c>
      <c r="H18" s="89">
        <v>2700000</v>
      </c>
      <c r="I18" s="88"/>
      <c r="J18" s="88"/>
      <c r="K18" s="88" t="s">
        <v>79</v>
      </c>
      <c r="L18" s="88" t="s">
        <v>80</v>
      </c>
      <c r="M18" s="88"/>
      <c r="N18" s="88" t="s">
        <v>106</v>
      </c>
      <c r="O18" s="90">
        <f>VLOOKUP(N18,'[4]บัญชีครุภัณฑ์  updete 20 มค 65'!$I$5:$N$1078,5,FALSE)</f>
        <v>2700000</v>
      </c>
      <c r="P18" s="90">
        <f t="shared" si="0"/>
        <v>0</v>
      </c>
      <c r="Q18" s="90"/>
      <c r="R18" s="90"/>
      <c r="S18" s="88" t="s">
        <v>82</v>
      </c>
      <c r="T18" s="88" t="s">
        <v>58</v>
      </c>
    </row>
    <row r="19" spans="1:20" ht="83.25">
      <c r="A19" s="87" t="s">
        <v>36</v>
      </c>
      <c r="B19" s="87" t="s">
        <v>73</v>
      </c>
      <c r="C19" s="87" t="s">
        <v>108</v>
      </c>
      <c r="D19" s="87" t="s">
        <v>109</v>
      </c>
      <c r="E19" s="88" t="s">
        <v>44</v>
      </c>
      <c r="F19" s="87" t="s">
        <v>107</v>
      </c>
      <c r="G19" s="87" t="s">
        <v>43</v>
      </c>
      <c r="H19" s="89">
        <v>3000000</v>
      </c>
      <c r="I19" s="88"/>
      <c r="J19" s="88"/>
      <c r="K19" s="88" t="s">
        <v>79</v>
      </c>
      <c r="L19" s="88" t="s">
        <v>80</v>
      </c>
      <c r="M19" s="88"/>
      <c r="N19" s="88" t="s">
        <v>110</v>
      </c>
      <c r="O19" s="90">
        <f>VLOOKUP(N19,'[4]บัญชีครุภัณฑ์  updete 20 มค 65'!$I$5:$N$1078,5,FALSE)</f>
        <v>3090000</v>
      </c>
      <c r="P19" s="90">
        <f t="shared" si="0"/>
        <v>90000</v>
      </c>
      <c r="Q19" s="91">
        <f>P19*100/O19</f>
        <v>2.912621359223301</v>
      </c>
      <c r="R19" s="91" t="s">
        <v>87</v>
      </c>
      <c r="S19" s="88" t="s">
        <v>82</v>
      </c>
      <c r="T19" s="88" t="s">
        <v>64</v>
      </c>
    </row>
    <row r="20" spans="1:20">
      <c r="A20" s="87" t="s">
        <v>36</v>
      </c>
      <c r="B20" s="87" t="s">
        <v>73</v>
      </c>
      <c r="C20" s="87" t="s">
        <v>112</v>
      </c>
      <c r="D20" s="87" t="s">
        <v>113</v>
      </c>
      <c r="E20" s="88" t="s">
        <v>44</v>
      </c>
      <c r="F20" s="87" t="s">
        <v>111</v>
      </c>
      <c r="G20" s="87" t="s">
        <v>43</v>
      </c>
      <c r="H20" s="89">
        <v>5000000</v>
      </c>
      <c r="I20" s="88"/>
      <c r="J20" s="88"/>
      <c r="K20" s="88" t="s">
        <v>79</v>
      </c>
      <c r="L20" s="88" t="s">
        <v>80</v>
      </c>
      <c r="M20" s="88"/>
      <c r="N20" s="88" t="s">
        <v>112</v>
      </c>
      <c r="O20" s="90">
        <f>VLOOKUP(N20,'[4]บัญชีครุภัณฑ์  updete 20 มค 65'!$I$5:$N$1078,5,FALSE)</f>
        <v>5150000</v>
      </c>
      <c r="P20" s="90">
        <f t="shared" si="0"/>
        <v>150000</v>
      </c>
      <c r="Q20" s="91">
        <f>P20*100/O20</f>
        <v>2.912621359223301</v>
      </c>
      <c r="R20" s="91" t="s">
        <v>87</v>
      </c>
      <c r="S20" s="88" t="s">
        <v>92</v>
      </c>
      <c r="T20" s="88" t="s">
        <v>64</v>
      </c>
    </row>
    <row r="21" spans="1:20" ht="55.5">
      <c r="A21" s="87" t="s">
        <v>36</v>
      </c>
      <c r="B21" s="87" t="s">
        <v>73</v>
      </c>
      <c r="C21" s="87" t="s">
        <v>115</v>
      </c>
      <c r="D21" s="87" t="s">
        <v>116</v>
      </c>
      <c r="E21" s="88" t="s">
        <v>44</v>
      </c>
      <c r="F21" s="87" t="s">
        <v>114</v>
      </c>
      <c r="G21" s="87" t="s">
        <v>43</v>
      </c>
      <c r="H21" s="93">
        <v>5800000</v>
      </c>
      <c r="I21" s="88"/>
      <c r="J21" s="88"/>
      <c r="K21" s="88" t="s">
        <v>79</v>
      </c>
      <c r="L21" s="88" t="s">
        <v>80</v>
      </c>
      <c r="M21" s="88"/>
      <c r="N21" s="88" t="s">
        <v>115</v>
      </c>
      <c r="O21" s="90">
        <f>VLOOKUP(N21,'[4]บัญชีครุภัณฑ์  updete 20 มค 65'!$I$5:$N$1078,5,FALSE)</f>
        <v>5880000</v>
      </c>
      <c r="P21" s="90">
        <f t="shared" si="0"/>
        <v>80000</v>
      </c>
      <c r="Q21" s="91">
        <f>P21*100/O21</f>
        <v>1.3605442176870748</v>
      </c>
      <c r="R21" s="91" t="s">
        <v>87</v>
      </c>
      <c r="S21" s="88" t="s">
        <v>117</v>
      </c>
      <c r="T21" s="88" t="s">
        <v>64</v>
      </c>
    </row>
    <row r="22" spans="1:20">
      <c r="A22" s="87" t="s">
        <v>36</v>
      </c>
      <c r="B22" s="87" t="s">
        <v>73</v>
      </c>
      <c r="C22" s="87" t="s">
        <v>119</v>
      </c>
      <c r="D22" s="87" t="s">
        <v>120</v>
      </c>
      <c r="E22" s="88" t="s">
        <v>44</v>
      </c>
      <c r="F22" s="87" t="s">
        <v>118</v>
      </c>
      <c r="G22" s="87" t="s">
        <v>43</v>
      </c>
      <c r="H22" s="89">
        <v>1000000</v>
      </c>
      <c r="I22" s="88"/>
      <c r="J22" s="88"/>
      <c r="K22" s="88" t="s">
        <v>79</v>
      </c>
      <c r="L22" s="88" t="s">
        <v>80</v>
      </c>
      <c r="M22" s="88"/>
      <c r="N22" s="88" t="s">
        <v>119</v>
      </c>
      <c r="O22" s="90">
        <f>VLOOKUP(N22,'[4]บัญชีครุภัณฑ์  updete 20 มค 65'!$I$5:$N$1078,5,FALSE)</f>
        <v>1150000</v>
      </c>
      <c r="P22" s="90">
        <f t="shared" si="0"/>
        <v>150000</v>
      </c>
      <c r="Q22" s="91">
        <f>P22*100/O22</f>
        <v>13.043478260869565</v>
      </c>
      <c r="R22" s="91" t="s">
        <v>121</v>
      </c>
      <c r="S22" s="88" t="s">
        <v>82</v>
      </c>
      <c r="T22" s="88" t="s">
        <v>64</v>
      </c>
    </row>
    <row r="23" spans="1:20">
      <c r="A23" s="87" t="s">
        <v>36</v>
      </c>
      <c r="B23" s="87" t="s">
        <v>73</v>
      </c>
      <c r="C23" s="87" t="s">
        <v>123</v>
      </c>
      <c r="D23" s="87" t="s">
        <v>124</v>
      </c>
      <c r="E23" s="88" t="s">
        <v>44</v>
      </c>
      <c r="F23" s="87" t="s">
        <v>122</v>
      </c>
      <c r="G23" s="87" t="s">
        <v>43</v>
      </c>
      <c r="H23" s="93">
        <v>2000000</v>
      </c>
      <c r="I23" s="88"/>
      <c r="J23" s="88"/>
      <c r="K23" s="88" t="s">
        <v>79</v>
      </c>
      <c r="L23" s="88" t="s">
        <v>80</v>
      </c>
      <c r="M23" s="88"/>
      <c r="N23" s="88" t="s">
        <v>123</v>
      </c>
      <c r="O23" s="90">
        <f>VLOOKUP(N23,'[4]บัญชีครุภัณฑ์  updete 20 มค 65'!$I$5:$N$1078,5,FALSE)</f>
        <v>2000000</v>
      </c>
      <c r="P23" s="90">
        <f t="shared" si="0"/>
        <v>0</v>
      </c>
      <c r="Q23" s="90"/>
      <c r="R23" s="90"/>
      <c r="S23" s="88" t="s">
        <v>82</v>
      </c>
      <c r="T23" s="88" t="s">
        <v>58</v>
      </c>
    </row>
    <row r="24" spans="1:20" ht="55.5">
      <c r="A24" s="87" t="s">
        <v>36</v>
      </c>
      <c r="B24" s="87" t="s">
        <v>73</v>
      </c>
      <c r="C24" s="87" t="s">
        <v>126</v>
      </c>
      <c r="D24" s="87" t="s">
        <v>127</v>
      </c>
      <c r="E24" s="88" t="s">
        <v>44</v>
      </c>
      <c r="F24" s="87" t="s">
        <v>125</v>
      </c>
      <c r="G24" s="87" t="s">
        <v>43</v>
      </c>
      <c r="H24" s="93">
        <v>3500000</v>
      </c>
      <c r="I24" s="88"/>
      <c r="J24" s="88"/>
      <c r="K24" s="88" t="s">
        <v>79</v>
      </c>
      <c r="L24" s="88" t="s">
        <v>80</v>
      </c>
      <c r="M24" s="88"/>
      <c r="N24" s="88" t="s">
        <v>126</v>
      </c>
      <c r="O24" s="90">
        <f>VLOOKUP(N24,'[4]บัญชีครุภัณฑ์  updete 20 มค 65'!$I$5:$N$1078,5,FALSE)</f>
        <v>3500000</v>
      </c>
      <c r="P24" s="90">
        <f t="shared" si="0"/>
        <v>0</v>
      </c>
      <c r="Q24" s="90"/>
      <c r="R24" s="90"/>
      <c r="S24" s="88" t="s">
        <v>92</v>
      </c>
      <c r="T24" s="88" t="s">
        <v>58</v>
      </c>
    </row>
    <row r="25" spans="1:20">
      <c r="A25" s="87" t="s">
        <v>36</v>
      </c>
      <c r="B25" s="87" t="s">
        <v>73</v>
      </c>
      <c r="C25" s="87" t="s">
        <v>129</v>
      </c>
      <c r="D25" s="87" t="s">
        <v>130</v>
      </c>
      <c r="E25" s="88" t="s">
        <v>44</v>
      </c>
      <c r="F25" s="87" t="s">
        <v>128</v>
      </c>
      <c r="G25" s="87" t="s">
        <v>43</v>
      </c>
      <c r="H25" s="89">
        <v>4600000</v>
      </c>
      <c r="I25" s="88"/>
      <c r="J25" s="88"/>
      <c r="K25" s="88" t="s">
        <v>79</v>
      </c>
      <c r="L25" s="88" t="s">
        <v>80</v>
      </c>
      <c r="M25" s="88"/>
      <c r="N25" s="88" t="s">
        <v>129</v>
      </c>
      <c r="O25" s="90">
        <f>VLOOKUP(N25,'[4]บัญชีครุภัณฑ์  updete 20 มค 65'!$I$5:$N$1078,5,FALSE)</f>
        <v>4640000</v>
      </c>
      <c r="P25" s="90">
        <f t="shared" si="0"/>
        <v>40000</v>
      </c>
      <c r="Q25" s="91">
        <f>P25*100/O25</f>
        <v>0.86206896551724133</v>
      </c>
      <c r="R25" s="91" t="s">
        <v>87</v>
      </c>
      <c r="S25" s="88" t="s">
        <v>92</v>
      </c>
      <c r="T25" s="88" t="s">
        <v>64</v>
      </c>
    </row>
    <row r="26" spans="1:20" ht="55.5">
      <c r="A26" s="87" t="s">
        <v>36</v>
      </c>
      <c r="B26" s="87" t="s">
        <v>73</v>
      </c>
      <c r="C26" s="87" t="s">
        <v>132</v>
      </c>
      <c r="D26" s="87" t="s">
        <v>133</v>
      </c>
      <c r="E26" s="88" t="s">
        <v>44</v>
      </c>
      <c r="F26" s="87" t="s">
        <v>131</v>
      </c>
      <c r="G26" s="87" t="s">
        <v>43</v>
      </c>
      <c r="H26" s="93">
        <v>6500000</v>
      </c>
      <c r="I26" s="88"/>
      <c r="J26" s="88"/>
      <c r="K26" s="88" t="s">
        <v>79</v>
      </c>
      <c r="L26" s="88" t="s">
        <v>80</v>
      </c>
      <c r="M26" s="88"/>
      <c r="N26" s="88" t="s">
        <v>132</v>
      </c>
      <c r="O26" s="90">
        <f>VLOOKUP(N26,'[4]บัญชีครุภัณฑ์  updete 20 มค 65'!$I$5:$N$1078,5,FALSE)</f>
        <v>6600000</v>
      </c>
      <c r="P26" s="90">
        <f t="shared" si="0"/>
        <v>100000</v>
      </c>
      <c r="Q26" s="91">
        <f>P26*100/O26</f>
        <v>1.5151515151515151</v>
      </c>
      <c r="R26" s="91" t="s">
        <v>87</v>
      </c>
      <c r="S26" s="88" t="s">
        <v>117</v>
      </c>
      <c r="T26" s="88" t="s">
        <v>64</v>
      </c>
    </row>
    <row r="27" spans="1:20" ht="55.5">
      <c r="A27" s="87" t="s">
        <v>36</v>
      </c>
      <c r="B27" s="87" t="s">
        <v>73</v>
      </c>
      <c r="C27" s="87" t="s">
        <v>135</v>
      </c>
      <c r="D27" s="87" t="s">
        <v>136</v>
      </c>
      <c r="E27" s="88" t="s">
        <v>44</v>
      </c>
      <c r="F27" s="87" t="s">
        <v>134</v>
      </c>
      <c r="G27" s="87" t="s">
        <v>43</v>
      </c>
      <c r="H27" s="93">
        <v>10000000</v>
      </c>
      <c r="I27" s="88"/>
      <c r="J27" s="88"/>
      <c r="K27" s="88" t="s">
        <v>79</v>
      </c>
      <c r="L27" s="88" t="s">
        <v>80</v>
      </c>
      <c r="M27" s="88"/>
      <c r="N27" s="88" t="s">
        <v>135</v>
      </c>
      <c r="O27" s="90">
        <f>VLOOKUP(N27,'[4]บัญชีครุภัณฑ์  updete 20 มค 65'!$I$5:$N$1078,5,FALSE)</f>
        <v>10000000</v>
      </c>
      <c r="P27" s="90">
        <f t="shared" si="0"/>
        <v>0</v>
      </c>
      <c r="Q27" s="90"/>
      <c r="R27" s="90"/>
      <c r="S27" s="88" t="s">
        <v>117</v>
      </c>
      <c r="T27" s="88" t="s">
        <v>58</v>
      </c>
    </row>
    <row r="28" spans="1:20" ht="55.5">
      <c r="A28" s="87" t="s">
        <v>36</v>
      </c>
      <c r="B28" s="87" t="s">
        <v>73</v>
      </c>
      <c r="C28" s="87" t="s">
        <v>138</v>
      </c>
      <c r="D28" s="87" t="s">
        <v>139</v>
      </c>
      <c r="E28" s="88" t="s">
        <v>44</v>
      </c>
      <c r="F28" s="87" t="s">
        <v>137</v>
      </c>
      <c r="G28" s="87" t="s">
        <v>43</v>
      </c>
      <c r="H28" s="93">
        <v>12000000</v>
      </c>
      <c r="I28" s="88"/>
      <c r="J28" s="88"/>
      <c r="K28" s="88" t="s">
        <v>79</v>
      </c>
      <c r="L28" s="88" t="s">
        <v>80</v>
      </c>
      <c r="M28" s="88"/>
      <c r="N28" s="88" t="s">
        <v>138</v>
      </c>
      <c r="O28" s="90">
        <f>VLOOKUP(N28,'[4]บัญชีครุภัณฑ์  updete 20 มค 65'!$I$5:$N$1078,5,FALSE)</f>
        <v>12000000</v>
      </c>
      <c r="P28" s="90">
        <f t="shared" si="0"/>
        <v>0</v>
      </c>
      <c r="Q28" s="90"/>
      <c r="R28" s="90"/>
      <c r="S28" s="88" t="s">
        <v>140</v>
      </c>
      <c r="T28" s="88" t="s">
        <v>58</v>
      </c>
    </row>
    <row r="29" spans="1:20" s="86" customFormat="1" ht="55.5">
      <c r="A29" s="82" t="s">
        <v>36</v>
      </c>
      <c r="B29" s="82" t="s">
        <v>141</v>
      </c>
      <c r="C29" s="82" t="s">
        <v>143</v>
      </c>
      <c r="D29" s="82"/>
      <c r="E29" s="83"/>
      <c r="F29" s="82" t="s">
        <v>142</v>
      </c>
      <c r="G29" s="82"/>
      <c r="H29" s="84"/>
      <c r="I29" s="83"/>
      <c r="J29" s="83"/>
      <c r="K29" s="83"/>
      <c r="L29" s="83"/>
      <c r="M29" s="83"/>
      <c r="N29" s="83"/>
      <c r="O29" s="85"/>
      <c r="P29" s="85"/>
      <c r="Q29" s="85"/>
      <c r="R29" s="85"/>
      <c r="S29" s="83"/>
      <c r="T29" s="83"/>
    </row>
    <row r="30" spans="1:20" ht="55.5">
      <c r="A30" s="87" t="s">
        <v>36</v>
      </c>
      <c r="B30" s="87" t="s">
        <v>141</v>
      </c>
      <c r="C30" s="87" t="s">
        <v>145</v>
      </c>
      <c r="D30" s="87" t="s">
        <v>146</v>
      </c>
      <c r="E30" s="88" t="s">
        <v>44</v>
      </c>
      <c r="F30" s="87" t="s">
        <v>144</v>
      </c>
      <c r="G30" s="87" t="s">
        <v>43</v>
      </c>
      <c r="H30" s="89">
        <v>25000</v>
      </c>
      <c r="I30" s="88"/>
      <c r="J30" s="88"/>
      <c r="K30" s="88" t="s">
        <v>147</v>
      </c>
      <c r="L30" s="88" t="s">
        <v>148</v>
      </c>
      <c r="M30" s="88"/>
      <c r="N30" s="88" t="s">
        <v>149</v>
      </c>
      <c r="O30" s="90">
        <f>VLOOKUP(N30,'[4]บัญชีครุภัณฑ์  updete 20 มค 65'!$I$5:$N$1078,5,FALSE)</f>
        <v>25000</v>
      </c>
      <c r="P30" s="90">
        <f>+O30-H30</f>
        <v>0</v>
      </c>
      <c r="Q30" s="90"/>
      <c r="R30" s="90"/>
      <c r="S30" s="88" t="s">
        <v>48</v>
      </c>
      <c r="T30" s="88" t="s">
        <v>53</v>
      </c>
    </row>
    <row r="31" spans="1:20" ht="55.5">
      <c r="A31" s="87" t="s">
        <v>36</v>
      </c>
      <c r="B31" s="87" t="s">
        <v>141</v>
      </c>
      <c r="C31" s="87" t="s">
        <v>151</v>
      </c>
      <c r="D31" s="87" t="s">
        <v>152</v>
      </c>
      <c r="E31" s="88" t="s">
        <v>44</v>
      </c>
      <c r="F31" s="87" t="s">
        <v>150</v>
      </c>
      <c r="G31" s="87" t="s">
        <v>43</v>
      </c>
      <c r="H31" s="89">
        <v>100000</v>
      </c>
      <c r="I31" s="88"/>
      <c r="J31" s="88"/>
      <c r="K31" s="88" t="s">
        <v>147</v>
      </c>
      <c r="L31" s="88" t="s">
        <v>148</v>
      </c>
      <c r="M31" s="88"/>
      <c r="N31" s="88" t="s">
        <v>153</v>
      </c>
      <c r="O31" s="90">
        <f>VLOOKUP(N31,'[4]บัญชีครุภัณฑ์  updete 20 มค 65'!$I$5:$N$1078,5,FALSE)</f>
        <v>100000</v>
      </c>
      <c r="P31" s="90">
        <f>+O31-H31</f>
        <v>0</v>
      </c>
      <c r="Q31" s="90"/>
      <c r="R31" s="90"/>
      <c r="S31" s="88" t="s">
        <v>48</v>
      </c>
      <c r="T31" s="88" t="s">
        <v>53</v>
      </c>
    </row>
    <row r="32" spans="1:20" ht="55.5">
      <c r="A32" s="87" t="s">
        <v>36</v>
      </c>
      <c r="B32" s="87" t="s">
        <v>141</v>
      </c>
      <c r="C32" s="87" t="s">
        <v>155</v>
      </c>
      <c r="D32" s="87" t="s">
        <v>156</v>
      </c>
      <c r="E32" s="88" t="s">
        <v>44</v>
      </c>
      <c r="F32" s="87" t="s">
        <v>154</v>
      </c>
      <c r="G32" s="87" t="s">
        <v>43</v>
      </c>
      <c r="H32" s="89">
        <v>280000</v>
      </c>
      <c r="I32" s="88"/>
      <c r="J32" s="88"/>
      <c r="K32" s="88" t="s">
        <v>147</v>
      </c>
      <c r="L32" s="88" t="s">
        <v>148</v>
      </c>
      <c r="M32" s="88"/>
      <c r="N32" s="88" t="s">
        <v>157</v>
      </c>
      <c r="O32" s="90">
        <f>VLOOKUP(N32,'[4]บัญชีครุภัณฑ์  updete 20 มค 65'!$I$5:$N$1078,5,FALSE)</f>
        <v>280000</v>
      </c>
      <c r="P32" s="90">
        <f>+O32-H32</f>
        <v>0</v>
      </c>
      <c r="Q32" s="90"/>
      <c r="R32" s="90"/>
      <c r="S32" s="88" t="s">
        <v>48</v>
      </c>
      <c r="T32" s="88" t="s">
        <v>53</v>
      </c>
    </row>
    <row r="33" spans="1:20" s="71" customFormat="1" ht="55.5">
      <c r="A33" s="87" t="s">
        <v>36</v>
      </c>
      <c r="B33" s="95" t="s">
        <v>141</v>
      </c>
      <c r="C33" s="95" t="s">
        <v>159</v>
      </c>
      <c r="D33" s="95" t="s">
        <v>160</v>
      </c>
      <c r="E33" s="96" t="s">
        <v>44</v>
      </c>
      <c r="F33" s="95" t="s">
        <v>158</v>
      </c>
      <c r="G33" s="95" t="s">
        <v>43</v>
      </c>
      <c r="H33" s="93">
        <v>350000</v>
      </c>
      <c r="I33" s="96"/>
      <c r="J33" s="96"/>
      <c r="K33" s="96" t="s">
        <v>147</v>
      </c>
      <c r="L33" s="96" t="s">
        <v>148</v>
      </c>
      <c r="M33" s="96"/>
      <c r="N33" s="96" t="s">
        <v>47</v>
      </c>
      <c r="O33" s="97"/>
      <c r="P33" s="97"/>
      <c r="Q33" s="97"/>
      <c r="R33" s="97"/>
      <c r="S33" s="96" t="s">
        <v>48</v>
      </c>
      <c r="T33" s="96" t="s">
        <v>47</v>
      </c>
    </row>
    <row r="34" spans="1:20" ht="55.5">
      <c r="A34" s="87" t="s">
        <v>36</v>
      </c>
      <c r="B34" s="87" t="s">
        <v>141</v>
      </c>
      <c r="C34" s="87" t="s">
        <v>162</v>
      </c>
      <c r="D34" s="87" t="s">
        <v>163</v>
      </c>
      <c r="E34" s="88" t="s">
        <v>44</v>
      </c>
      <c r="F34" s="87" t="s">
        <v>161</v>
      </c>
      <c r="G34" s="87" t="s">
        <v>43</v>
      </c>
      <c r="H34" s="89">
        <v>380000</v>
      </c>
      <c r="I34" s="88"/>
      <c r="J34" s="88"/>
      <c r="K34" s="88" t="s">
        <v>164</v>
      </c>
      <c r="L34" s="88" t="s">
        <v>165</v>
      </c>
      <c r="M34" s="88"/>
      <c r="N34" s="88" t="s">
        <v>162</v>
      </c>
      <c r="O34" s="90">
        <f>VLOOKUP(N34,'[4]บัญชีครุภัณฑ์  updete 20 มค 65'!$I$5:$N$1078,5,FALSE)</f>
        <v>380000</v>
      </c>
      <c r="P34" s="90">
        <f t="shared" ref="P34:P55" si="1">+O34-H34</f>
        <v>0</v>
      </c>
      <c r="Q34" s="90"/>
      <c r="R34" s="90"/>
      <c r="S34" s="88" t="s">
        <v>48</v>
      </c>
      <c r="T34" s="88" t="s">
        <v>58</v>
      </c>
    </row>
    <row r="35" spans="1:20" ht="55.5">
      <c r="A35" s="87" t="s">
        <v>36</v>
      </c>
      <c r="B35" s="87" t="s">
        <v>141</v>
      </c>
      <c r="C35" s="87" t="s">
        <v>167</v>
      </c>
      <c r="D35" s="87" t="s">
        <v>168</v>
      </c>
      <c r="E35" s="88" t="s">
        <v>44</v>
      </c>
      <c r="F35" s="87" t="s">
        <v>166</v>
      </c>
      <c r="G35" s="87" t="s">
        <v>43</v>
      </c>
      <c r="H35" s="89">
        <v>400000</v>
      </c>
      <c r="I35" s="88"/>
      <c r="J35" s="88"/>
      <c r="K35" s="88" t="s">
        <v>147</v>
      </c>
      <c r="L35" s="88" t="s">
        <v>148</v>
      </c>
      <c r="M35" s="88"/>
      <c r="N35" s="88" t="s">
        <v>167</v>
      </c>
      <c r="O35" s="90">
        <f>VLOOKUP(N35,'[4]บัญชีครุภัณฑ์  updete 20 มค 65'!$I$5:$N$1078,5,FALSE)</f>
        <v>400000</v>
      </c>
      <c r="P35" s="90">
        <f t="shared" si="1"/>
        <v>0</v>
      </c>
      <c r="Q35" s="90"/>
      <c r="R35" s="90"/>
      <c r="S35" s="88" t="s">
        <v>48</v>
      </c>
      <c r="T35" s="88" t="s">
        <v>58</v>
      </c>
    </row>
    <row r="36" spans="1:20" ht="55.5">
      <c r="A36" s="87" t="s">
        <v>36</v>
      </c>
      <c r="B36" s="87" t="s">
        <v>141</v>
      </c>
      <c r="C36" s="87" t="s">
        <v>170</v>
      </c>
      <c r="D36" s="87" t="s">
        <v>171</v>
      </c>
      <c r="E36" s="88" t="s">
        <v>44</v>
      </c>
      <c r="F36" s="87" t="s">
        <v>169</v>
      </c>
      <c r="G36" s="87" t="s">
        <v>43</v>
      </c>
      <c r="H36" s="89">
        <v>400000</v>
      </c>
      <c r="I36" s="88"/>
      <c r="J36" s="88"/>
      <c r="K36" s="88" t="s">
        <v>164</v>
      </c>
      <c r="L36" s="88" t="s">
        <v>165</v>
      </c>
      <c r="M36" s="88"/>
      <c r="N36" s="88" t="s">
        <v>172</v>
      </c>
      <c r="O36" s="90">
        <f>VLOOKUP(N36,'[4]บัญชีครุภัณฑ์  updete 20 มค 65'!$I$5:$N$1078,5,FALSE)</f>
        <v>400000</v>
      </c>
      <c r="P36" s="90">
        <f t="shared" si="1"/>
        <v>0</v>
      </c>
      <c r="Q36" s="90"/>
      <c r="R36" s="90"/>
      <c r="S36" s="88" t="s">
        <v>48</v>
      </c>
      <c r="T36" s="88" t="s">
        <v>53</v>
      </c>
    </row>
    <row r="37" spans="1:20" ht="55.5">
      <c r="A37" s="87" t="s">
        <v>36</v>
      </c>
      <c r="B37" s="87" t="s">
        <v>141</v>
      </c>
      <c r="C37" s="87" t="s">
        <v>174</v>
      </c>
      <c r="D37" s="87" t="s">
        <v>175</v>
      </c>
      <c r="E37" s="88" t="s">
        <v>44</v>
      </c>
      <c r="F37" s="87" t="s">
        <v>173</v>
      </c>
      <c r="G37" s="87" t="s">
        <v>43</v>
      </c>
      <c r="H37" s="89">
        <v>500000</v>
      </c>
      <c r="I37" s="88"/>
      <c r="J37" s="88"/>
      <c r="K37" s="88" t="s">
        <v>147</v>
      </c>
      <c r="L37" s="88" t="s">
        <v>148</v>
      </c>
      <c r="M37" s="88"/>
      <c r="N37" s="88" t="s">
        <v>174</v>
      </c>
      <c r="O37" s="90">
        <f>VLOOKUP(N37,'[4]บัญชีครุภัณฑ์  updete 20 มค 65'!$I$5:$N$1078,5,FALSE)</f>
        <v>500000</v>
      </c>
      <c r="P37" s="90">
        <f t="shared" si="1"/>
        <v>0</v>
      </c>
      <c r="Q37" s="90"/>
      <c r="R37" s="90"/>
      <c r="S37" s="88" t="s">
        <v>48</v>
      </c>
      <c r="T37" s="88" t="s">
        <v>58</v>
      </c>
    </row>
    <row r="38" spans="1:20" ht="55.5">
      <c r="A38" s="87" t="s">
        <v>36</v>
      </c>
      <c r="B38" s="87" t="s">
        <v>141</v>
      </c>
      <c r="C38" s="87" t="s">
        <v>177</v>
      </c>
      <c r="D38" s="87" t="s">
        <v>178</v>
      </c>
      <c r="E38" s="88" t="s">
        <v>44</v>
      </c>
      <c r="F38" s="87" t="s">
        <v>176</v>
      </c>
      <c r="G38" s="87" t="s">
        <v>43</v>
      </c>
      <c r="H38" s="89">
        <v>500000</v>
      </c>
      <c r="I38" s="88"/>
      <c r="J38" s="88"/>
      <c r="K38" s="88" t="s">
        <v>147</v>
      </c>
      <c r="L38" s="88" t="s">
        <v>148</v>
      </c>
      <c r="M38" s="88"/>
      <c r="N38" s="88" t="s">
        <v>179</v>
      </c>
      <c r="O38" s="98">
        <v>550000</v>
      </c>
      <c r="P38" s="90">
        <f t="shared" si="1"/>
        <v>50000</v>
      </c>
      <c r="Q38" s="91">
        <f>P38*100/O38</f>
        <v>9.0909090909090917</v>
      </c>
      <c r="R38" s="92" t="s">
        <v>63</v>
      </c>
      <c r="S38" s="88" t="s">
        <v>48</v>
      </c>
      <c r="T38" s="88" t="s">
        <v>72</v>
      </c>
    </row>
    <row r="39" spans="1:20" ht="55.5">
      <c r="A39" s="87" t="s">
        <v>36</v>
      </c>
      <c r="B39" s="87" t="s">
        <v>141</v>
      </c>
      <c r="C39" s="87" t="s">
        <v>181</v>
      </c>
      <c r="D39" s="87" t="s">
        <v>182</v>
      </c>
      <c r="E39" s="88" t="s">
        <v>44</v>
      </c>
      <c r="F39" s="87" t="s">
        <v>180</v>
      </c>
      <c r="G39" s="87" t="s">
        <v>43</v>
      </c>
      <c r="H39" s="89">
        <v>600000</v>
      </c>
      <c r="I39" s="88"/>
      <c r="J39" s="88"/>
      <c r="K39" s="88" t="s">
        <v>147</v>
      </c>
      <c r="L39" s="88" t="s">
        <v>148</v>
      </c>
      <c r="M39" s="88"/>
      <c r="N39" s="88" t="s">
        <v>181</v>
      </c>
      <c r="O39" s="90">
        <f>VLOOKUP(N39,'[4]บัญชีครุภัณฑ์  updete 20 มค 65'!$I$5:$N$1078,5,FALSE)</f>
        <v>600000</v>
      </c>
      <c r="P39" s="90">
        <f t="shared" si="1"/>
        <v>0</v>
      </c>
      <c r="Q39" s="90"/>
      <c r="R39" s="90"/>
      <c r="S39" s="88" t="s">
        <v>48</v>
      </c>
      <c r="T39" s="88" t="s">
        <v>58</v>
      </c>
    </row>
    <row r="40" spans="1:20" ht="55.5">
      <c r="A40" s="87" t="s">
        <v>36</v>
      </c>
      <c r="B40" s="87" t="s">
        <v>141</v>
      </c>
      <c r="C40" s="87" t="s">
        <v>184</v>
      </c>
      <c r="D40" s="87" t="s">
        <v>185</v>
      </c>
      <c r="E40" s="88" t="s">
        <v>44</v>
      </c>
      <c r="F40" s="87" t="s">
        <v>183</v>
      </c>
      <c r="G40" s="87" t="s">
        <v>43</v>
      </c>
      <c r="H40" s="89">
        <v>600000</v>
      </c>
      <c r="I40" s="88"/>
      <c r="J40" s="88"/>
      <c r="K40" s="88" t="s">
        <v>147</v>
      </c>
      <c r="L40" s="88" t="s">
        <v>148</v>
      </c>
      <c r="M40" s="88"/>
      <c r="N40" s="88" t="s">
        <v>184</v>
      </c>
      <c r="O40" s="90">
        <f>VLOOKUP(N40,'[4]บัญชีครุภัณฑ์  updete 20 มค 65'!$I$5:$N$1078,5,FALSE)</f>
        <v>600000</v>
      </c>
      <c r="P40" s="90">
        <f t="shared" si="1"/>
        <v>0</v>
      </c>
      <c r="Q40" s="90"/>
      <c r="R40" s="90"/>
      <c r="S40" s="88" t="s">
        <v>48</v>
      </c>
      <c r="T40" s="88" t="s">
        <v>58</v>
      </c>
    </row>
    <row r="41" spans="1:20" ht="55.5">
      <c r="A41" s="87" t="s">
        <v>36</v>
      </c>
      <c r="B41" s="87" t="s">
        <v>141</v>
      </c>
      <c r="C41" s="87" t="s">
        <v>187</v>
      </c>
      <c r="D41" s="87" t="s">
        <v>188</v>
      </c>
      <c r="E41" s="88" t="s">
        <v>44</v>
      </c>
      <c r="F41" s="87" t="s">
        <v>186</v>
      </c>
      <c r="G41" s="87" t="s">
        <v>43</v>
      </c>
      <c r="H41" s="89">
        <v>650000</v>
      </c>
      <c r="I41" s="88"/>
      <c r="J41" s="88"/>
      <c r="K41" s="88" t="s">
        <v>147</v>
      </c>
      <c r="L41" s="88" t="s">
        <v>148</v>
      </c>
      <c r="M41" s="88"/>
      <c r="N41" s="88" t="s">
        <v>187</v>
      </c>
      <c r="O41" s="90">
        <f>VLOOKUP(N41,'[4]บัญชีครุภัณฑ์  updete 20 มค 65'!$I$5:$N$1078,5,FALSE)</f>
        <v>660000</v>
      </c>
      <c r="P41" s="90">
        <f t="shared" si="1"/>
        <v>10000</v>
      </c>
      <c r="Q41" s="91">
        <f>P41*100/O41</f>
        <v>1.5151515151515151</v>
      </c>
      <c r="R41" s="91" t="s">
        <v>87</v>
      </c>
      <c r="S41" s="88" t="s">
        <v>48</v>
      </c>
      <c r="T41" s="88" t="s">
        <v>64</v>
      </c>
    </row>
    <row r="42" spans="1:20" ht="55.5">
      <c r="A42" s="87" t="s">
        <v>36</v>
      </c>
      <c r="B42" s="87" t="s">
        <v>141</v>
      </c>
      <c r="C42" s="87" t="s">
        <v>190</v>
      </c>
      <c r="D42" s="87" t="s">
        <v>191</v>
      </c>
      <c r="E42" s="88" t="s">
        <v>44</v>
      </c>
      <c r="F42" s="87" t="s">
        <v>189</v>
      </c>
      <c r="G42" s="87" t="s">
        <v>43</v>
      </c>
      <c r="H42" s="89">
        <v>700000</v>
      </c>
      <c r="I42" s="88"/>
      <c r="J42" s="88"/>
      <c r="K42" s="88" t="s">
        <v>147</v>
      </c>
      <c r="L42" s="88" t="s">
        <v>148</v>
      </c>
      <c r="M42" s="88"/>
      <c r="N42" s="88" t="s">
        <v>190</v>
      </c>
      <c r="O42" s="90">
        <f>VLOOKUP(N42,'[4]บัญชีครุภัณฑ์  updete 20 มค 65'!$I$5:$N$1078,5,FALSE)</f>
        <v>730000</v>
      </c>
      <c r="P42" s="90">
        <f t="shared" si="1"/>
        <v>30000</v>
      </c>
      <c r="Q42" s="91">
        <f>P42*100/O42</f>
        <v>4.1095890410958908</v>
      </c>
      <c r="R42" s="91" t="s">
        <v>87</v>
      </c>
      <c r="S42" s="88" t="s">
        <v>48</v>
      </c>
      <c r="T42" s="88" t="s">
        <v>64</v>
      </c>
    </row>
    <row r="43" spans="1:20" ht="55.5">
      <c r="A43" s="87" t="s">
        <v>36</v>
      </c>
      <c r="B43" s="87" t="s">
        <v>141</v>
      </c>
      <c r="C43" s="87" t="s">
        <v>193</v>
      </c>
      <c r="D43" s="87" t="s">
        <v>194</v>
      </c>
      <c r="E43" s="88" t="s">
        <v>44</v>
      </c>
      <c r="F43" s="87" t="s">
        <v>192</v>
      </c>
      <c r="G43" s="87" t="s">
        <v>43</v>
      </c>
      <c r="H43" s="89">
        <v>700000</v>
      </c>
      <c r="I43" s="88"/>
      <c r="J43" s="88"/>
      <c r="K43" s="88" t="s">
        <v>147</v>
      </c>
      <c r="L43" s="88" t="s">
        <v>148</v>
      </c>
      <c r="M43" s="88" t="s">
        <v>195</v>
      </c>
      <c r="N43" s="88" t="s">
        <v>196</v>
      </c>
      <c r="O43" s="98">
        <v>750000</v>
      </c>
      <c r="P43" s="90">
        <f t="shared" si="1"/>
        <v>50000</v>
      </c>
      <c r="Q43" s="91">
        <f>P43*100/O43</f>
        <v>6.666666666666667</v>
      </c>
      <c r="R43" s="92" t="s">
        <v>63</v>
      </c>
      <c r="S43" s="88" t="s">
        <v>48</v>
      </c>
      <c r="T43" s="88" t="s">
        <v>72</v>
      </c>
    </row>
    <row r="44" spans="1:20" ht="55.5">
      <c r="A44" s="87" t="s">
        <v>36</v>
      </c>
      <c r="B44" s="87" t="s">
        <v>141</v>
      </c>
      <c r="C44" s="87" t="s">
        <v>198</v>
      </c>
      <c r="D44" s="87" t="s">
        <v>199</v>
      </c>
      <c r="E44" s="88" t="s">
        <v>44</v>
      </c>
      <c r="F44" s="87" t="s">
        <v>197</v>
      </c>
      <c r="G44" s="87" t="s">
        <v>43</v>
      </c>
      <c r="H44" s="93">
        <v>1000000</v>
      </c>
      <c r="I44" s="88"/>
      <c r="J44" s="88"/>
      <c r="K44" s="88" t="s">
        <v>147</v>
      </c>
      <c r="L44" s="88" t="s">
        <v>148</v>
      </c>
      <c r="M44" s="88"/>
      <c r="N44" s="88" t="s">
        <v>198</v>
      </c>
      <c r="O44" s="90">
        <f>VLOOKUP(N44,'[4]บัญชีครุภัณฑ์  updete 20 มค 65'!$I$5:$N$1078,5,FALSE)</f>
        <v>1000000</v>
      </c>
      <c r="P44" s="90">
        <f t="shared" si="1"/>
        <v>0</v>
      </c>
      <c r="Q44" s="90"/>
      <c r="R44" s="90"/>
      <c r="S44" s="88" t="s">
        <v>82</v>
      </c>
      <c r="T44" s="88" t="s">
        <v>58</v>
      </c>
    </row>
    <row r="45" spans="1:20" ht="55.5">
      <c r="A45" s="87" t="s">
        <v>36</v>
      </c>
      <c r="B45" s="87" t="s">
        <v>141</v>
      </c>
      <c r="C45" s="87" t="s">
        <v>201</v>
      </c>
      <c r="D45" s="87" t="s">
        <v>202</v>
      </c>
      <c r="E45" s="88" t="s">
        <v>44</v>
      </c>
      <c r="F45" s="87" t="s">
        <v>200</v>
      </c>
      <c r="G45" s="87" t="s">
        <v>43</v>
      </c>
      <c r="H45" s="89">
        <v>1000000</v>
      </c>
      <c r="I45" s="88"/>
      <c r="J45" s="88"/>
      <c r="K45" s="88" t="s">
        <v>147</v>
      </c>
      <c r="L45" s="88" t="s">
        <v>148</v>
      </c>
      <c r="M45" s="88"/>
      <c r="N45" s="88" t="s">
        <v>203</v>
      </c>
      <c r="O45" s="90">
        <f>VLOOKUP(N45,'[4]บัญชีครุภัณฑ์  updete 20 มค 65'!$I$5:$N$1078,5,FALSE)</f>
        <v>1000000</v>
      </c>
      <c r="P45" s="90">
        <f t="shared" si="1"/>
        <v>0</v>
      </c>
      <c r="Q45" s="90"/>
      <c r="R45" s="90"/>
      <c r="S45" s="88" t="s">
        <v>82</v>
      </c>
      <c r="T45" s="88" t="s">
        <v>58</v>
      </c>
    </row>
    <row r="46" spans="1:20" ht="55.5">
      <c r="A46" s="87" t="s">
        <v>36</v>
      </c>
      <c r="B46" s="87" t="s">
        <v>141</v>
      </c>
      <c r="C46" s="95" t="s">
        <v>205</v>
      </c>
      <c r="D46" s="87" t="s">
        <v>206</v>
      </c>
      <c r="E46" s="88" t="s">
        <v>44</v>
      </c>
      <c r="F46" s="87" t="s">
        <v>204</v>
      </c>
      <c r="G46" s="87" t="s">
        <v>43</v>
      </c>
      <c r="H46" s="89">
        <v>1000000</v>
      </c>
      <c r="I46" s="88"/>
      <c r="J46" s="88"/>
      <c r="K46" s="88" t="s">
        <v>147</v>
      </c>
      <c r="L46" s="88" t="s">
        <v>148</v>
      </c>
      <c r="M46" s="88"/>
      <c r="N46" s="88" t="s">
        <v>207</v>
      </c>
      <c r="O46" s="90">
        <f>VLOOKUP(N46,'[4]บัญชีครุภัณฑ์  updete 20 มค 65'!$I$5:$N$1078,5,FALSE)</f>
        <v>1070000</v>
      </c>
      <c r="P46" s="90">
        <f t="shared" si="1"/>
        <v>70000</v>
      </c>
      <c r="Q46" s="91">
        <f>P46*100/O46</f>
        <v>6.5420560747663554</v>
      </c>
      <c r="R46" s="92" t="s">
        <v>63</v>
      </c>
      <c r="S46" s="88" t="s">
        <v>82</v>
      </c>
      <c r="T46" s="88" t="s">
        <v>64</v>
      </c>
    </row>
    <row r="47" spans="1:20" ht="55.5">
      <c r="A47" s="87" t="s">
        <v>36</v>
      </c>
      <c r="B47" s="87" t="s">
        <v>141</v>
      </c>
      <c r="C47" s="87" t="s">
        <v>209</v>
      </c>
      <c r="D47" s="87" t="s">
        <v>210</v>
      </c>
      <c r="E47" s="88" t="s">
        <v>44</v>
      </c>
      <c r="F47" s="87" t="s">
        <v>208</v>
      </c>
      <c r="G47" s="87" t="s">
        <v>43</v>
      </c>
      <c r="H47" s="89">
        <v>1000000</v>
      </c>
      <c r="I47" s="88"/>
      <c r="J47" s="88"/>
      <c r="K47" s="88" t="s">
        <v>147</v>
      </c>
      <c r="L47" s="88" t="s">
        <v>148</v>
      </c>
      <c r="M47" s="88"/>
      <c r="N47" s="88" t="s">
        <v>211</v>
      </c>
      <c r="O47" s="90">
        <f>VLOOKUP(N47,'[4]บัญชีครุภัณฑ์  updete 20 มค 65'!$I$5:$N$1078,5,FALSE)</f>
        <v>1000000</v>
      </c>
      <c r="P47" s="90">
        <f t="shared" si="1"/>
        <v>0</v>
      </c>
      <c r="Q47" s="90"/>
      <c r="R47" s="90"/>
      <c r="S47" s="88" t="s">
        <v>82</v>
      </c>
      <c r="T47" s="88" t="s">
        <v>53</v>
      </c>
    </row>
    <row r="48" spans="1:20" ht="55.5">
      <c r="A48" s="87" t="s">
        <v>36</v>
      </c>
      <c r="B48" s="87" t="s">
        <v>141</v>
      </c>
      <c r="C48" s="95" t="s">
        <v>213</v>
      </c>
      <c r="D48" s="87" t="s">
        <v>214</v>
      </c>
      <c r="E48" s="88" t="s">
        <v>44</v>
      </c>
      <c r="F48" s="87" t="s">
        <v>212</v>
      </c>
      <c r="G48" s="87" t="s">
        <v>43</v>
      </c>
      <c r="H48" s="89">
        <v>1200000</v>
      </c>
      <c r="I48" s="88"/>
      <c r="J48" s="88"/>
      <c r="K48" s="88" t="s">
        <v>147</v>
      </c>
      <c r="L48" s="88" t="s">
        <v>148</v>
      </c>
      <c r="M48" s="88"/>
      <c r="N48" s="88" t="s">
        <v>215</v>
      </c>
      <c r="O48" s="90">
        <f>VLOOKUP(N48,'[4]บัญชีครุภัณฑ์  updete 20 มค 65'!$I$5:$N$1078,5,FALSE)</f>
        <v>1280000</v>
      </c>
      <c r="P48" s="90">
        <f t="shared" si="1"/>
        <v>80000</v>
      </c>
      <c r="Q48" s="91">
        <f>P48*100/O48</f>
        <v>6.25</v>
      </c>
      <c r="R48" s="92" t="s">
        <v>63</v>
      </c>
      <c r="S48" s="88" t="s">
        <v>82</v>
      </c>
      <c r="T48" s="88" t="s">
        <v>64</v>
      </c>
    </row>
    <row r="49" spans="1:20" ht="55.5">
      <c r="A49" s="87" t="s">
        <v>36</v>
      </c>
      <c r="B49" s="87" t="s">
        <v>141</v>
      </c>
      <c r="C49" s="87" t="s">
        <v>217</v>
      </c>
      <c r="D49" s="87" t="s">
        <v>218</v>
      </c>
      <c r="E49" s="88" t="s">
        <v>44</v>
      </c>
      <c r="F49" s="87" t="s">
        <v>216</v>
      </c>
      <c r="G49" s="87" t="s">
        <v>43</v>
      </c>
      <c r="H49" s="89">
        <v>1200000</v>
      </c>
      <c r="I49" s="88"/>
      <c r="J49" s="88"/>
      <c r="K49" s="88" t="s">
        <v>147</v>
      </c>
      <c r="L49" s="88" t="s">
        <v>148</v>
      </c>
      <c r="M49" s="88"/>
      <c r="N49" s="88" t="s">
        <v>219</v>
      </c>
      <c r="O49" s="90">
        <f>VLOOKUP(N49,'[4]บัญชีครุภัณฑ์  updete 20 มค 65'!$I$5:$N$1078,5,FALSE)</f>
        <v>1250000</v>
      </c>
      <c r="P49" s="90">
        <f t="shared" si="1"/>
        <v>50000</v>
      </c>
      <c r="Q49" s="91">
        <f>P49*100/O49</f>
        <v>4</v>
      </c>
      <c r="R49" s="91" t="s">
        <v>87</v>
      </c>
      <c r="S49" s="88" t="s">
        <v>82</v>
      </c>
      <c r="T49" s="88" t="s">
        <v>72</v>
      </c>
    </row>
    <row r="50" spans="1:20" ht="55.5">
      <c r="A50" s="87" t="s">
        <v>36</v>
      </c>
      <c r="B50" s="87" t="s">
        <v>141</v>
      </c>
      <c r="C50" s="87" t="s">
        <v>221</v>
      </c>
      <c r="D50" s="87" t="s">
        <v>222</v>
      </c>
      <c r="E50" s="88" t="s">
        <v>44</v>
      </c>
      <c r="F50" s="87" t="s">
        <v>220</v>
      </c>
      <c r="G50" s="87" t="s">
        <v>43</v>
      </c>
      <c r="H50" s="89">
        <v>1200000</v>
      </c>
      <c r="I50" s="88"/>
      <c r="J50" s="88"/>
      <c r="K50" s="88" t="s">
        <v>147</v>
      </c>
      <c r="L50" s="88" t="s">
        <v>148</v>
      </c>
      <c r="M50" s="88"/>
      <c r="N50" s="88" t="s">
        <v>221</v>
      </c>
      <c r="O50" s="90">
        <f>VLOOKUP(N50,'[4]บัญชีครุภัณฑ์  updete 20 มค 65'!$I$5:$N$1078,5,FALSE)</f>
        <v>1240000</v>
      </c>
      <c r="P50" s="90">
        <f t="shared" si="1"/>
        <v>40000</v>
      </c>
      <c r="Q50" s="91">
        <f>P50*100/O50</f>
        <v>3.225806451612903</v>
      </c>
      <c r="R50" s="91" t="s">
        <v>87</v>
      </c>
      <c r="S50" s="88" t="s">
        <v>82</v>
      </c>
      <c r="T50" s="88" t="s">
        <v>64</v>
      </c>
    </row>
    <row r="51" spans="1:20" ht="55.5">
      <c r="A51" s="87" t="s">
        <v>36</v>
      </c>
      <c r="B51" s="87" t="s">
        <v>141</v>
      </c>
      <c r="C51" s="87" t="s">
        <v>224</v>
      </c>
      <c r="D51" s="87" t="s">
        <v>225</v>
      </c>
      <c r="E51" s="88" t="s">
        <v>44</v>
      </c>
      <c r="F51" s="87" t="s">
        <v>223</v>
      </c>
      <c r="G51" s="87" t="s">
        <v>43</v>
      </c>
      <c r="H51" s="89">
        <v>1200000</v>
      </c>
      <c r="I51" s="88"/>
      <c r="J51" s="88"/>
      <c r="K51" s="88" t="s">
        <v>147</v>
      </c>
      <c r="L51" s="88" t="s">
        <v>148</v>
      </c>
      <c r="M51" s="88"/>
      <c r="N51" s="88" t="s">
        <v>224</v>
      </c>
      <c r="O51" s="90">
        <f>VLOOKUP(N51,'[4]บัญชีครุภัณฑ์  updete 20 มค 65'!$I$5:$N$1078,5,FALSE)</f>
        <v>1200000</v>
      </c>
      <c r="P51" s="90">
        <f t="shared" si="1"/>
        <v>0</v>
      </c>
      <c r="Q51" s="90"/>
      <c r="R51" s="90"/>
      <c r="S51" s="88" t="s">
        <v>82</v>
      </c>
      <c r="T51" s="88" t="s">
        <v>58</v>
      </c>
    </row>
    <row r="52" spans="1:20" ht="55.5">
      <c r="A52" s="87" t="s">
        <v>36</v>
      </c>
      <c r="B52" s="87" t="s">
        <v>141</v>
      </c>
      <c r="C52" s="95" t="s">
        <v>227</v>
      </c>
      <c r="D52" s="87" t="s">
        <v>228</v>
      </c>
      <c r="E52" s="88" t="s">
        <v>44</v>
      </c>
      <c r="F52" s="87" t="s">
        <v>226</v>
      </c>
      <c r="G52" s="87" t="s">
        <v>43</v>
      </c>
      <c r="H52" s="89">
        <v>1300000</v>
      </c>
      <c r="I52" s="88"/>
      <c r="J52" s="88"/>
      <c r="K52" s="88" t="s">
        <v>147</v>
      </c>
      <c r="L52" s="88" t="s">
        <v>148</v>
      </c>
      <c r="M52" s="88"/>
      <c r="N52" s="88" t="s">
        <v>229</v>
      </c>
      <c r="O52" s="90">
        <f>VLOOKUP(N52,'[4]บัญชีครุภัณฑ์  updete 20 มค 65'!$I$5:$N$1078,5,FALSE)</f>
        <v>1340000</v>
      </c>
      <c r="P52" s="90">
        <f t="shared" si="1"/>
        <v>40000</v>
      </c>
      <c r="Q52" s="91">
        <f>P52*100/O52</f>
        <v>2.9850746268656718</v>
      </c>
      <c r="R52" s="91" t="s">
        <v>87</v>
      </c>
      <c r="S52" s="88" t="s">
        <v>82</v>
      </c>
      <c r="T52" s="88" t="s">
        <v>64</v>
      </c>
    </row>
    <row r="53" spans="1:20" ht="55.5">
      <c r="A53" s="87" t="s">
        <v>36</v>
      </c>
      <c r="B53" s="87" t="s">
        <v>141</v>
      </c>
      <c r="C53" s="95" t="s">
        <v>231</v>
      </c>
      <c r="D53" s="87" t="s">
        <v>232</v>
      </c>
      <c r="E53" s="88" t="s">
        <v>44</v>
      </c>
      <c r="F53" s="87" t="s">
        <v>230</v>
      </c>
      <c r="G53" s="87" t="s">
        <v>43</v>
      </c>
      <c r="H53" s="89">
        <v>1400000</v>
      </c>
      <c r="I53" s="88"/>
      <c r="J53" s="88"/>
      <c r="K53" s="88" t="s">
        <v>147</v>
      </c>
      <c r="L53" s="88" t="s">
        <v>148</v>
      </c>
      <c r="M53" s="88"/>
      <c r="N53" s="88" t="s">
        <v>233</v>
      </c>
      <c r="O53" s="90">
        <f>VLOOKUP(N53,'[4]บัญชีครุภัณฑ์  updete 20 มค 65'!$I$5:$N$1078,5,FALSE)</f>
        <v>1400000</v>
      </c>
      <c r="P53" s="90">
        <f t="shared" si="1"/>
        <v>0</v>
      </c>
      <c r="Q53" s="90"/>
      <c r="R53" s="90"/>
      <c r="S53" s="88" t="s">
        <v>82</v>
      </c>
      <c r="T53" s="88" t="s">
        <v>58</v>
      </c>
    </row>
    <row r="54" spans="1:20" ht="55.5">
      <c r="A54" s="87" t="s">
        <v>36</v>
      </c>
      <c r="B54" s="87" t="s">
        <v>141</v>
      </c>
      <c r="C54" s="95" t="s">
        <v>235</v>
      </c>
      <c r="D54" s="87" t="s">
        <v>236</v>
      </c>
      <c r="E54" s="88" t="s">
        <v>44</v>
      </c>
      <c r="F54" s="87" t="s">
        <v>234</v>
      </c>
      <c r="G54" s="87" t="s">
        <v>43</v>
      </c>
      <c r="H54" s="89">
        <v>1400000</v>
      </c>
      <c r="I54" s="88"/>
      <c r="J54" s="88"/>
      <c r="K54" s="88" t="s">
        <v>147</v>
      </c>
      <c r="L54" s="88" t="s">
        <v>148</v>
      </c>
      <c r="M54" s="88"/>
      <c r="N54" s="88" t="s">
        <v>237</v>
      </c>
      <c r="O54" s="90">
        <f>VLOOKUP(N54,'[4]บัญชีครุภัณฑ์  updete 20 มค 65'!$I$5:$N$1078,5,FALSE)</f>
        <v>1450000</v>
      </c>
      <c r="P54" s="90">
        <f t="shared" si="1"/>
        <v>50000</v>
      </c>
      <c r="Q54" s="91">
        <f>P54*100/O54</f>
        <v>3.4482758620689653</v>
      </c>
      <c r="R54" s="91" t="s">
        <v>87</v>
      </c>
      <c r="S54" s="88" t="s">
        <v>82</v>
      </c>
      <c r="T54" s="88" t="s">
        <v>64</v>
      </c>
    </row>
    <row r="55" spans="1:20" ht="55.5">
      <c r="A55" s="87" t="s">
        <v>36</v>
      </c>
      <c r="B55" s="87" t="s">
        <v>141</v>
      </c>
      <c r="C55" s="95" t="s">
        <v>239</v>
      </c>
      <c r="D55" s="87" t="s">
        <v>240</v>
      </c>
      <c r="E55" s="88" t="s">
        <v>44</v>
      </c>
      <c r="F55" s="87" t="s">
        <v>238</v>
      </c>
      <c r="G55" s="87" t="s">
        <v>43</v>
      </c>
      <c r="H55" s="89">
        <v>1500000</v>
      </c>
      <c r="I55" s="88"/>
      <c r="J55" s="88"/>
      <c r="K55" s="88" t="s">
        <v>147</v>
      </c>
      <c r="L55" s="88" t="s">
        <v>148</v>
      </c>
      <c r="M55" s="88"/>
      <c r="N55" s="88" t="s">
        <v>241</v>
      </c>
      <c r="O55" s="90">
        <f>VLOOKUP(N55,'[4]บัญชีครุภัณฑ์  updete 20 มค 65'!$I$5:$N$1078,5,FALSE)</f>
        <v>1500000</v>
      </c>
      <c r="P55" s="90">
        <f t="shared" si="1"/>
        <v>0</v>
      </c>
      <c r="Q55" s="90"/>
      <c r="R55" s="90"/>
      <c r="S55" s="88" t="s">
        <v>82</v>
      </c>
      <c r="T55" s="88" t="s">
        <v>58</v>
      </c>
    </row>
    <row r="56" spans="1:20" ht="55.5">
      <c r="A56" s="87" t="s">
        <v>36</v>
      </c>
      <c r="B56" s="87" t="s">
        <v>141</v>
      </c>
      <c r="C56" s="95" t="s">
        <v>243</v>
      </c>
      <c r="D56" s="87" t="s">
        <v>244</v>
      </c>
      <c r="E56" s="88" t="s">
        <v>44</v>
      </c>
      <c r="F56" s="87" t="s">
        <v>242</v>
      </c>
      <c r="G56" s="87" t="s">
        <v>43</v>
      </c>
      <c r="H56" s="89">
        <v>1500000</v>
      </c>
      <c r="I56" s="88"/>
      <c r="J56" s="88"/>
      <c r="K56" s="88" t="s">
        <v>147</v>
      </c>
      <c r="L56" s="88" t="s">
        <v>148</v>
      </c>
      <c r="M56" s="88"/>
      <c r="N56" s="88" t="s">
        <v>47</v>
      </c>
      <c r="O56" s="90"/>
      <c r="P56" s="90"/>
      <c r="Q56" s="90"/>
      <c r="R56" s="90"/>
      <c r="S56" s="88" t="s">
        <v>82</v>
      </c>
      <c r="T56" s="88" t="s">
        <v>47</v>
      </c>
    </row>
    <row r="57" spans="1:20" ht="55.5">
      <c r="A57" s="87" t="s">
        <v>36</v>
      </c>
      <c r="B57" s="87" t="s">
        <v>141</v>
      </c>
      <c r="C57" s="87" t="s">
        <v>246</v>
      </c>
      <c r="D57" s="87" t="s">
        <v>247</v>
      </c>
      <c r="E57" s="88" t="s">
        <v>44</v>
      </c>
      <c r="F57" s="87" t="s">
        <v>245</v>
      </c>
      <c r="G57" s="87" t="s">
        <v>43</v>
      </c>
      <c r="H57" s="93">
        <v>1500000</v>
      </c>
      <c r="I57" s="88"/>
      <c r="J57" s="88"/>
      <c r="K57" s="88" t="s">
        <v>147</v>
      </c>
      <c r="L57" s="88" t="s">
        <v>148</v>
      </c>
      <c r="M57" s="88" t="s">
        <v>195</v>
      </c>
      <c r="N57" s="88" t="s">
        <v>248</v>
      </c>
      <c r="O57" s="90">
        <f>VLOOKUP(N57,'[4]บัญชีครุภัณฑ์  updete 20 มค 65'!$I$5:$N$1078,5,FALSE)</f>
        <v>1500000</v>
      </c>
      <c r="P57" s="90">
        <f>+O57-H57</f>
        <v>0</v>
      </c>
      <c r="Q57" s="90"/>
      <c r="R57" s="90"/>
      <c r="S57" s="88" t="s">
        <v>82</v>
      </c>
      <c r="T57" s="88" t="s">
        <v>53</v>
      </c>
    </row>
    <row r="58" spans="1:20" ht="55.5">
      <c r="A58" s="87" t="s">
        <v>36</v>
      </c>
      <c r="B58" s="87" t="s">
        <v>141</v>
      </c>
      <c r="C58" s="95" t="s">
        <v>250</v>
      </c>
      <c r="D58" s="87" t="s">
        <v>251</v>
      </c>
      <c r="E58" s="88" t="s">
        <v>44</v>
      </c>
      <c r="F58" s="87" t="s">
        <v>249</v>
      </c>
      <c r="G58" s="87" t="s">
        <v>43</v>
      </c>
      <c r="H58" s="93">
        <v>2000000</v>
      </c>
      <c r="I58" s="88"/>
      <c r="J58" s="88"/>
      <c r="K58" s="88" t="s">
        <v>147</v>
      </c>
      <c r="L58" s="88" t="s">
        <v>148</v>
      </c>
      <c r="M58" s="88"/>
      <c r="N58" s="88" t="s">
        <v>252</v>
      </c>
      <c r="O58" s="90">
        <f>VLOOKUP(N58,'[4]บัญชีครุภัณฑ์  updete 20 มค 65'!$I$5:$N$1078,5,FALSE)</f>
        <v>2060000</v>
      </c>
      <c r="P58" s="90">
        <f>+O58-H58</f>
        <v>60000</v>
      </c>
      <c r="Q58" s="91">
        <f>P58*100/O58</f>
        <v>2.912621359223301</v>
      </c>
      <c r="R58" s="91" t="s">
        <v>87</v>
      </c>
      <c r="S58" s="88" t="s">
        <v>82</v>
      </c>
      <c r="T58" s="88" t="s">
        <v>64</v>
      </c>
    </row>
    <row r="59" spans="1:20" ht="55.5">
      <c r="A59" s="87" t="s">
        <v>36</v>
      </c>
      <c r="B59" s="87" t="s">
        <v>141</v>
      </c>
      <c r="C59" s="95" t="s">
        <v>254</v>
      </c>
      <c r="D59" s="87" t="s">
        <v>255</v>
      </c>
      <c r="E59" s="88" t="s">
        <v>44</v>
      </c>
      <c r="F59" s="87" t="s">
        <v>253</v>
      </c>
      <c r="G59" s="87" t="s">
        <v>43</v>
      </c>
      <c r="H59" s="89">
        <v>2000000</v>
      </c>
      <c r="I59" s="88"/>
      <c r="J59" s="88"/>
      <c r="K59" s="88" t="s">
        <v>147</v>
      </c>
      <c r="L59" s="88" t="s">
        <v>148</v>
      </c>
      <c r="M59" s="88"/>
      <c r="N59" s="88" t="s">
        <v>256</v>
      </c>
      <c r="O59" s="90">
        <f>VLOOKUP(N59,'[4]บัญชีครุภัณฑ์  updete 20 มค 65'!$I$5:$N$1078,5,FALSE)</f>
        <v>2060000</v>
      </c>
      <c r="P59" s="90">
        <f>+O59-H59</f>
        <v>60000</v>
      </c>
      <c r="Q59" s="91">
        <f>P59*100/O59</f>
        <v>2.912621359223301</v>
      </c>
      <c r="R59" s="91" t="s">
        <v>87</v>
      </c>
      <c r="S59" s="88" t="s">
        <v>82</v>
      </c>
      <c r="T59" s="88" t="s">
        <v>64</v>
      </c>
    </row>
    <row r="60" spans="1:20" ht="55.5">
      <c r="A60" s="87" t="s">
        <v>36</v>
      </c>
      <c r="B60" s="87" t="s">
        <v>141</v>
      </c>
      <c r="C60" s="95" t="s">
        <v>258</v>
      </c>
      <c r="D60" s="87" t="s">
        <v>259</v>
      </c>
      <c r="E60" s="88" t="s">
        <v>44</v>
      </c>
      <c r="F60" s="87" t="s">
        <v>257</v>
      </c>
      <c r="G60" s="87" t="s">
        <v>43</v>
      </c>
      <c r="H60" s="89">
        <v>2000000</v>
      </c>
      <c r="I60" s="88"/>
      <c r="J60" s="88"/>
      <c r="K60" s="88" t="s">
        <v>147</v>
      </c>
      <c r="L60" s="88" t="s">
        <v>148</v>
      </c>
      <c r="M60" s="88"/>
      <c r="N60" s="88" t="s">
        <v>47</v>
      </c>
      <c r="O60" s="90"/>
      <c r="P60" s="90"/>
      <c r="Q60" s="90"/>
      <c r="R60" s="90"/>
      <c r="S60" s="88" t="s">
        <v>82</v>
      </c>
      <c r="T60" s="88" t="s">
        <v>47</v>
      </c>
    </row>
    <row r="61" spans="1:20" ht="55.5">
      <c r="A61" s="87" t="s">
        <v>36</v>
      </c>
      <c r="B61" s="87" t="s">
        <v>141</v>
      </c>
      <c r="C61" s="87" t="s">
        <v>261</v>
      </c>
      <c r="D61" s="87" t="s">
        <v>262</v>
      </c>
      <c r="E61" s="88" t="s">
        <v>44</v>
      </c>
      <c r="F61" s="87" t="s">
        <v>260</v>
      </c>
      <c r="G61" s="87" t="s">
        <v>43</v>
      </c>
      <c r="H61" s="89">
        <v>2000000</v>
      </c>
      <c r="I61" s="88"/>
      <c r="J61" s="88"/>
      <c r="K61" s="88" t="s">
        <v>147</v>
      </c>
      <c r="L61" s="88" t="s">
        <v>148</v>
      </c>
      <c r="M61" s="88"/>
      <c r="N61" s="88" t="s">
        <v>263</v>
      </c>
      <c r="O61" s="90">
        <f>VLOOKUP(N61,'[4]บัญชีครุภัณฑ์  updete 20 มค 65'!$I$5:$N$1078,5,FALSE)</f>
        <v>2000000</v>
      </c>
      <c r="P61" s="90">
        <f>+O61-H61</f>
        <v>0</v>
      </c>
      <c r="Q61" s="90"/>
      <c r="R61" s="90"/>
      <c r="S61" s="88" t="s">
        <v>82</v>
      </c>
      <c r="T61" s="88" t="s">
        <v>58</v>
      </c>
    </row>
    <row r="62" spans="1:20" ht="55.5">
      <c r="A62" s="87" t="s">
        <v>36</v>
      </c>
      <c r="B62" s="87" t="s">
        <v>141</v>
      </c>
      <c r="C62" s="87" t="s">
        <v>265</v>
      </c>
      <c r="D62" s="87" t="s">
        <v>266</v>
      </c>
      <c r="E62" s="88" t="s">
        <v>44</v>
      </c>
      <c r="F62" s="87" t="s">
        <v>264</v>
      </c>
      <c r="G62" s="87" t="s">
        <v>43</v>
      </c>
      <c r="H62" s="93">
        <v>2000000</v>
      </c>
      <c r="I62" s="88"/>
      <c r="J62" s="88"/>
      <c r="K62" s="88" t="s">
        <v>147</v>
      </c>
      <c r="L62" s="88" t="s">
        <v>148</v>
      </c>
      <c r="M62" s="88"/>
      <c r="N62" s="88" t="s">
        <v>265</v>
      </c>
      <c r="O62" s="90">
        <f>VLOOKUP(N62,'[4]บัญชีครุภัณฑ์  updete 20 มค 65'!$I$5:$N$1078,5,FALSE)</f>
        <v>2000000</v>
      </c>
      <c r="P62" s="90">
        <f>+O62-H62</f>
        <v>0</v>
      </c>
      <c r="Q62" s="90"/>
      <c r="R62" s="90"/>
      <c r="S62" s="88" t="s">
        <v>82</v>
      </c>
      <c r="T62" s="88" t="s">
        <v>58</v>
      </c>
    </row>
    <row r="63" spans="1:20" ht="55.5">
      <c r="A63" s="87" t="s">
        <v>36</v>
      </c>
      <c r="B63" s="87" t="s">
        <v>141</v>
      </c>
      <c r="C63" s="95" t="s">
        <v>268</v>
      </c>
      <c r="D63" s="87" t="s">
        <v>269</v>
      </c>
      <c r="E63" s="88" t="s">
        <v>44</v>
      </c>
      <c r="F63" s="87" t="s">
        <v>267</v>
      </c>
      <c r="G63" s="87" t="s">
        <v>43</v>
      </c>
      <c r="H63" s="89">
        <v>2200000</v>
      </c>
      <c r="I63" s="88"/>
      <c r="J63" s="88"/>
      <c r="K63" s="88" t="s">
        <v>147</v>
      </c>
      <c r="L63" s="88" t="s">
        <v>148</v>
      </c>
      <c r="M63" s="88"/>
      <c r="N63" s="88" t="s">
        <v>47</v>
      </c>
      <c r="O63" s="90"/>
      <c r="P63" s="90"/>
      <c r="Q63" s="90"/>
      <c r="R63" s="90"/>
      <c r="S63" s="88" t="s">
        <v>82</v>
      </c>
      <c r="T63" s="88" t="s">
        <v>47</v>
      </c>
    </row>
    <row r="64" spans="1:20" ht="55.5">
      <c r="A64" s="87" t="s">
        <v>36</v>
      </c>
      <c r="B64" s="87" t="s">
        <v>141</v>
      </c>
      <c r="C64" s="95" t="s">
        <v>271</v>
      </c>
      <c r="D64" s="87" t="s">
        <v>272</v>
      </c>
      <c r="E64" s="88" t="s">
        <v>44</v>
      </c>
      <c r="F64" s="87" t="s">
        <v>270</v>
      </c>
      <c r="G64" s="87" t="s">
        <v>43</v>
      </c>
      <c r="H64" s="89">
        <v>2400000</v>
      </c>
      <c r="I64" s="88"/>
      <c r="J64" s="88"/>
      <c r="K64" s="88" t="s">
        <v>147</v>
      </c>
      <c r="L64" s="88" t="s">
        <v>148</v>
      </c>
      <c r="M64" s="88"/>
      <c r="N64" s="88" t="s">
        <v>273</v>
      </c>
      <c r="O64" s="90">
        <f>VLOOKUP(N64,'[4]บัญชีครุภัณฑ์  updete 20 มค 65'!$I$5:$N$1078,5,FALSE)</f>
        <v>2400000</v>
      </c>
      <c r="P64" s="90">
        <f>+O64-H64</f>
        <v>0</v>
      </c>
      <c r="Q64" s="90"/>
      <c r="R64" s="90"/>
      <c r="S64" s="88" t="s">
        <v>82</v>
      </c>
      <c r="T64" s="88" t="s">
        <v>58</v>
      </c>
    </row>
    <row r="65" spans="1:20" ht="55.5">
      <c r="A65" s="87" t="s">
        <v>36</v>
      </c>
      <c r="B65" s="87" t="s">
        <v>141</v>
      </c>
      <c r="C65" s="87" t="s">
        <v>275</v>
      </c>
      <c r="D65" s="87" t="s">
        <v>276</v>
      </c>
      <c r="E65" s="88" t="s">
        <v>44</v>
      </c>
      <c r="F65" s="87" t="s">
        <v>274</v>
      </c>
      <c r="G65" s="87" t="s">
        <v>43</v>
      </c>
      <c r="H65" s="93">
        <v>2500000</v>
      </c>
      <c r="I65" s="88"/>
      <c r="J65" s="88"/>
      <c r="K65" s="88" t="s">
        <v>147</v>
      </c>
      <c r="L65" s="88" t="s">
        <v>148</v>
      </c>
      <c r="M65" s="88"/>
      <c r="N65" s="88" t="s">
        <v>275</v>
      </c>
      <c r="O65" s="90">
        <f>VLOOKUP(N65,'[4]บัญชีครุภัณฑ์  updete 20 มค 65'!$I$5:$N$1078,5,FALSE)</f>
        <v>2500000</v>
      </c>
      <c r="P65" s="90">
        <f>+O65-H65</f>
        <v>0</v>
      </c>
      <c r="Q65" s="90"/>
      <c r="R65" s="90"/>
      <c r="S65" s="88" t="s">
        <v>82</v>
      </c>
      <c r="T65" s="88" t="s">
        <v>58</v>
      </c>
    </row>
    <row r="66" spans="1:20" ht="55.5">
      <c r="A66" s="87" t="s">
        <v>36</v>
      </c>
      <c r="B66" s="87" t="s">
        <v>141</v>
      </c>
      <c r="C66" s="87" t="s">
        <v>278</v>
      </c>
      <c r="D66" s="87" t="s">
        <v>279</v>
      </c>
      <c r="E66" s="88" t="s">
        <v>44</v>
      </c>
      <c r="F66" s="87" t="s">
        <v>277</v>
      </c>
      <c r="G66" s="87" t="s">
        <v>43</v>
      </c>
      <c r="H66" s="89">
        <v>2500000</v>
      </c>
      <c r="I66" s="88"/>
      <c r="J66" s="88"/>
      <c r="K66" s="88" t="s">
        <v>147</v>
      </c>
      <c r="L66" s="88" t="s">
        <v>148</v>
      </c>
      <c r="M66" s="88"/>
      <c r="N66" s="88" t="s">
        <v>280</v>
      </c>
      <c r="O66" s="90">
        <f>VLOOKUP(N66,'[4]บัญชีครุภัณฑ์  updete 20 มค 65'!$I$5:$N$1078,5,FALSE)</f>
        <v>2500000</v>
      </c>
      <c r="P66" s="90">
        <f>+O66-H66</f>
        <v>0</v>
      </c>
      <c r="Q66" s="90"/>
      <c r="R66" s="90"/>
      <c r="S66" s="88" t="s">
        <v>82</v>
      </c>
      <c r="T66" s="88" t="s">
        <v>53</v>
      </c>
    </row>
    <row r="67" spans="1:20" ht="55.5">
      <c r="A67" s="87" t="s">
        <v>36</v>
      </c>
      <c r="B67" s="87" t="s">
        <v>141</v>
      </c>
      <c r="C67" s="95" t="s">
        <v>282</v>
      </c>
      <c r="D67" s="87" t="s">
        <v>283</v>
      </c>
      <c r="E67" s="88" t="s">
        <v>44</v>
      </c>
      <c r="F67" s="87" t="s">
        <v>281</v>
      </c>
      <c r="G67" s="87" t="s">
        <v>43</v>
      </c>
      <c r="H67" s="89">
        <v>3000000</v>
      </c>
      <c r="I67" s="88"/>
      <c r="J67" s="88"/>
      <c r="K67" s="88" t="s">
        <v>147</v>
      </c>
      <c r="L67" s="88" t="s">
        <v>148</v>
      </c>
      <c r="M67" s="88"/>
      <c r="N67" s="88" t="s">
        <v>47</v>
      </c>
      <c r="O67" s="90"/>
      <c r="P67" s="90"/>
      <c r="Q67" s="90"/>
      <c r="R67" s="90"/>
      <c r="S67" s="88" t="s">
        <v>82</v>
      </c>
      <c r="T67" s="88" t="s">
        <v>47</v>
      </c>
    </row>
    <row r="68" spans="1:20" ht="55.5">
      <c r="A68" s="87" t="s">
        <v>36</v>
      </c>
      <c r="B68" s="87" t="s">
        <v>141</v>
      </c>
      <c r="C68" s="95" t="s">
        <v>285</v>
      </c>
      <c r="D68" s="87" t="s">
        <v>286</v>
      </c>
      <c r="E68" s="88" t="s">
        <v>44</v>
      </c>
      <c r="F68" s="87" t="s">
        <v>284</v>
      </c>
      <c r="G68" s="87" t="s">
        <v>43</v>
      </c>
      <c r="H68" s="89">
        <v>3000000</v>
      </c>
      <c r="I68" s="88"/>
      <c r="J68" s="88"/>
      <c r="K68" s="88" t="s">
        <v>147</v>
      </c>
      <c r="L68" s="88" t="s">
        <v>148</v>
      </c>
      <c r="M68" s="88"/>
      <c r="N68" s="88" t="s">
        <v>287</v>
      </c>
      <c r="O68" s="90">
        <f>VLOOKUP(N68,'[4]บัญชีครุภัณฑ์  updete 20 มค 65'!$I$5:$N$1078,5,FALSE)</f>
        <v>3000000</v>
      </c>
      <c r="P68" s="90">
        <f t="shared" ref="P68:P75" si="2">+O68-H68</f>
        <v>0</v>
      </c>
      <c r="Q68" s="90"/>
      <c r="R68" s="90"/>
      <c r="S68" s="88" t="s">
        <v>82</v>
      </c>
      <c r="T68" s="88" t="s">
        <v>58</v>
      </c>
    </row>
    <row r="69" spans="1:20" ht="55.5">
      <c r="A69" s="87" t="s">
        <v>36</v>
      </c>
      <c r="B69" s="87" t="s">
        <v>141</v>
      </c>
      <c r="C69" s="95" t="s">
        <v>289</v>
      </c>
      <c r="D69" s="87" t="s">
        <v>290</v>
      </c>
      <c r="E69" s="88" t="s">
        <v>44</v>
      </c>
      <c r="F69" s="87" t="s">
        <v>288</v>
      </c>
      <c r="G69" s="87" t="s">
        <v>43</v>
      </c>
      <c r="H69" s="93">
        <v>3700000</v>
      </c>
      <c r="I69" s="88"/>
      <c r="J69" s="88"/>
      <c r="K69" s="88" t="s">
        <v>147</v>
      </c>
      <c r="L69" s="88" t="s">
        <v>148</v>
      </c>
      <c r="M69" s="88"/>
      <c r="N69" s="88" t="s">
        <v>291</v>
      </c>
      <c r="O69" s="90">
        <f>VLOOKUP(N69,'[4]บัญชีครุภัณฑ์  updete 20 มค 65'!$I$5:$N$1078,5,FALSE)</f>
        <v>3700000</v>
      </c>
      <c r="P69" s="90">
        <f t="shared" si="2"/>
        <v>0</v>
      </c>
      <c r="Q69" s="90"/>
      <c r="R69" s="90"/>
      <c r="S69" s="88" t="s">
        <v>92</v>
      </c>
      <c r="T69" s="88" t="s">
        <v>53</v>
      </c>
    </row>
    <row r="70" spans="1:20" ht="55.5">
      <c r="A70" s="87" t="s">
        <v>36</v>
      </c>
      <c r="B70" s="87" t="s">
        <v>141</v>
      </c>
      <c r="C70" s="95" t="s">
        <v>293</v>
      </c>
      <c r="D70" s="87" t="s">
        <v>294</v>
      </c>
      <c r="E70" s="88" t="s">
        <v>44</v>
      </c>
      <c r="F70" s="87" t="s">
        <v>292</v>
      </c>
      <c r="G70" s="87" t="s">
        <v>43</v>
      </c>
      <c r="H70" s="89">
        <v>3800000</v>
      </c>
      <c r="I70" s="88"/>
      <c r="J70" s="88"/>
      <c r="K70" s="88" t="s">
        <v>147</v>
      </c>
      <c r="L70" s="88" t="s">
        <v>148</v>
      </c>
      <c r="M70" s="88"/>
      <c r="N70" s="88" t="s">
        <v>295</v>
      </c>
      <c r="O70" s="90">
        <f>VLOOKUP(N70,'[4]บัญชีครุภัณฑ์  updete 20 มค 65'!$I$5:$N$1078,5,FALSE)</f>
        <v>3800000</v>
      </c>
      <c r="P70" s="90">
        <f t="shared" si="2"/>
        <v>0</v>
      </c>
      <c r="Q70" s="90"/>
      <c r="R70" s="90"/>
      <c r="S70" s="88" t="s">
        <v>92</v>
      </c>
      <c r="T70" s="88" t="s">
        <v>58</v>
      </c>
    </row>
    <row r="71" spans="1:20" ht="55.5">
      <c r="A71" s="87" t="s">
        <v>36</v>
      </c>
      <c r="B71" s="87" t="s">
        <v>141</v>
      </c>
      <c r="C71" s="95" t="s">
        <v>297</v>
      </c>
      <c r="D71" s="87" t="s">
        <v>298</v>
      </c>
      <c r="E71" s="88" t="s">
        <v>44</v>
      </c>
      <c r="F71" s="87" t="s">
        <v>296</v>
      </c>
      <c r="G71" s="87" t="s">
        <v>43</v>
      </c>
      <c r="H71" s="89">
        <v>3800000</v>
      </c>
      <c r="I71" s="88"/>
      <c r="J71" s="88"/>
      <c r="K71" s="88" t="s">
        <v>147</v>
      </c>
      <c r="L71" s="88" t="s">
        <v>148</v>
      </c>
      <c r="M71" s="88"/>
      <c r="N71" s="88" t="s">
        <v>299</v>
      </c>
      <c r="O71" s="90">
        <f>VLOOKUP(N71,'[4]บัญชีครุภัณฑ์  updete 20 มค 65'!$I$5:$N$1078,5,FALSE)</f>
        <v>3800000</v>
      </c>
      <c r="P71" s="90">
        <f t="shared" si="2"/>
        <v>0</v>
      </c>
      <c r="Q71" s="90"/>
      <c r="R71" s="90"/>
      <c r="S71" s="88" t="s">
        <v>92</v>
      </c>
      <c r="T71" s="88" t="s">
        <v>58</v>
      </c>
    </row>
    <row r="72" spans="1:20" ht="55.5">
      <c r="A72" s="87" t="s">
        <v>36</v>
      </c>
      <c r="B72" s="87" t="s">
        <v>141</v>
      </c>
      <c r="C72" s="95" t="s">
        <v>301</v>
      </c>
      <c r="D72" s="87" t="s">
        <v>302</v>
      </c>
      <c r="E72" s="88" t="s">
        <v>44</v>
      </c>
      <c r="F72" s="87" t="s">
        <v>300</v>
      </c>
      <c r="G72" s="87" t="s">
        <v>43</v>
      </c>
      <c r="H72" s="89">
        <v>5000000</v>
      </c>
      <c r="I72" s="88"/>
      <c r="J72" s="88"/>
      <c r="K72" s="88" t="s">
        <v>164</v>
      </c>
      <c r="L72" s="88" t="s">
        <v>165</v>
      </c>
      <c r="M72" s="88"/>
      <c r="N72" s="88" t="s">
        <v>303</v>
      </c>
      <c r="O72" s="90">
        <f>VLOOKUP(N72,'[4]บัญชีครุภัณฑ์  updete 20 มค 65'!$I$5:$N$1078,5,FALSE)</f>
        <v>5500000</v>
      </c>
      <c r="P72" s="90">
        <f t="shared" si="2"/>
        <v>500000</v>
      </c>
      <c r="Q72" s="91">
        <f>P72*100/O72</f>
        <v>9.0909090909090917</v>
      </c>
      <c r="R72" s="92" t="s">
        <v>63</v>
      </c>
      <c r="S72" s="88" t="s">
        <v>92</v>
      </c>
      <c r="T72" s="88" t="s">
        <v>64</v>
      </c>
    </row>
    <row r="73" spans="1:20" ht="55.5">
      <c r="A73" s="87" t="s">
        <v>36</v>
      </c>
      <c r="B73" s="87" t="s">
        <v>141</v>
      </c>
      <c r="C73" s="95" t="s">
        <v>305</v>
      </c>
      <c r="D73" s="87" t="s">
        <v>306</v>
      </c>
      <c r="E73" s="88" t="s">
        <v>44</v>
      </c>
      <c r="F73" s="87" t="s">
        <v>304</v>
      </c>
      <c r="G73" s="87" t="s">
        <v>43</v>
      </c>
      <c r="H73" s="89">
        <v>6000000</v>
      </c>
      <c r="I73" s="88"/>
      <c r="J73" s="88"/>
      <c r="K73" s="88" t="s">
        <v>164</v>
      </c>
      <c r="L73" s="88" t="s">
        <v>165</v>
      </c>
      <c r="M73" s="88"/>
      <c r="N73" s="88" t="s">
        <v>307</v>
      </c>
      <c r="O73" s="90">
        <f>VLOOKUP(N73,'[4]บัญชีครุภัณฑ์  updete 20 มค 65'!$I$5:$N$1078,5,FALSE)</f>
        <v>6000000</v>
      </c>
      <c r="P73" s="90">
        <f t="shared" si="2"/>
        <v>0</v>
      </c>
      <c r="Q73" s="90"/>
      <c r="R73" s="90"/>
      <c r="S73" s="88" t="s">
        <v>117</v>
      </c>
      <c r="T73" s="88" t="s">
        <v>53</v>
      </c>
    </row>
    <row r="74" spans="1:20" ht="55.5">
      <c r="A74" s="87" t="s">
        <v>36</v>
      </c>
      <c r="B74" s="87" t="s">
        <v>141</v>
      </c>
      <c r="C74" s="87" t="s">
        <v>309</v>
      </c>
      <c r="D74" s="87" t="s">
        <v>310</v>
      </c>
      <c r="E74" s="88" t="s">
        <v>44</v>
      </c>
      <c r="F74" s="87" t="s">
        <v>308</v>
      </c>
      <c r="G74" s="87" t="s">
        <v>43</v>
      </c>
      <c r="H74" s="89">
        <v>7000000</v>
      </c>
      <c r="I74" s="88"/>
      <c r="J74" s="88"/>
      <c r="K74" s="88" t="s">
        <v>147</v>
      </c>
      <c r="L74" s="88" t="s">
        <v>148</v>
      </c>
      <c r="M74" s="88"/>
      <c r="N74" s="88" t="s">
        <v>311</v>
      </c>
      <c r="O74" s="90">
        <f>VLOOKUP(N74,'[4]บัญชีครุภัณฑ์  updete 20 มค 65'!$I$5:$N$1078,5,FALSE)</f>
        <v>7000000</v>
      </c>
      <c r="P74" s="90">
        <f t="shared" si="2"/>
        <v>0</v>
      </c>
      <c r="Q74" s="90"/>
      <c r="R74" s="90"/>
      <c r="S74" s="88" t="s">
        <v>117</v>
      </c>
      <c r="T74" s="88" t="s">
        <v>53</v>
      </c>
    </row>
    <row r="75" spans="1:20" ht="55.5">
      <c r="A75" s="87" t="s">
        <v>36</v>
      </c>
      <c r="B75" s="87" t="s">
        <v>141</v>
      </c>
      <c r="C75" s="87" t="s">
        <v>313</v>
      </c>
      <c r="D75" s="87" t="s">
        <v>314</v>
      </c>
      <c r="E75" s="88" t="s">
        <v>44</v>
      </c>
      <c r="F75" s="87" t="s">
        <v>312</v>
      </c>
      <c r="G75" s="87" t="s">
        <v>43</v>
      </c>
      <c r="H75" s="93">
        <v>12000000</v>
      </c>
      <c r="I75" s="88"/>
      <c r="J75" s="88"/>
      <c r="K75" s="88" t="s">
        <v>147</v>
      </c>
      <c r="L75" s="88" t="s">
        <v>148</v>
      </c>
      <c r="M75" s="88"/>
      <c r="N75" s="88" t="s">
        <v>315</v>
      </c>
      <c r="O75" s="90">
        <f>VLOOKUP(N75,'[4]บัญชีครุภัณฑ์  updete 20 มค 65'!$I$5:$N$1078,5,FALSE)</f>
        <v>12000000</v>
      </c>
      <c r="P75" s="90">
        <f t="shared" si="2"/>
        <v>0</v>
      </c>
      <c r="Q75" s="90"/>
      <c r="R75" s="90"/>
      <c r="S75" s="88" t="s">
        <v>140</v>
      </c>
      <c r="T75" s="88" t="s">
        <v>53</v>
      </c>
    </row>
    <row r="76" spans="1:20" ht="55.5">
      <c r="A76" s="87" t="s">
        <v>36</v>
      </c>
      <c r="B76" s="87" t="s">
        <v>141</v>
      </c>
      <c r="C76" s="87" t="s">
        <v>317</v>
      </c>
      <c r="D76" s="87" t="s">
        <v>318</v>
      </c>
      <c r="E76" s="88" t="s">
        <v>44</v>
      </c>
      <c r="F76" s="87" t="s">
        <v>316</v>
      </c>
      <c r="G76" s="87" t="s">
        <v>43</v>
      </c>
      <c r="H76" s="89">
        <v>500000</v>
      </c>
      <c r="I76" s="88"/>
      <c r="J76" s="88"/>
      <c r="K76" s="88" t="s">
        <v>147</v>
      </c>
      <c r="L76" s="88" t="s">
        <v>148</v>
      </c>
      <c r="M76" s="88"/>
      <c r="N76" s="88" t="s">
        <v>47</v>
      </c>
      <c r="O76" s="90"/>
      <c r="P76" s="90"/>
      <c r="Q76" s="90"/>
      <c r="R76" s="90"/>
      <c r="S76" s="88" t="s">
        <v>48</v>
      </c>
      <c r="T76" s="88" t="s">
        <v>47</v>
      </c>
    </row>
    <row r="77" spans="1:20" s="86" customFormat="1">
      <c r="A77" s="82" t="s">
        <v>36</v>
      </c>
      <c r="B77" s="82" t="s">
        <v>319</v>
      </c>
      <c r="C77" s="82" t="s">
        <v>321</v>
      </c>
      <c r="D77" s="82"/>
      <c r="E77" s="83"/>
      <c r="F77" s="82" t="s">
        <v>320</v>
      </c>
      <c r="G77" s="82"/>
      <c r="H77" s="84"/>
      <c r="I77" s="83"/>
      <c r="J77" s="83"/>
      <c r="K77" s="83"/>
      <c r="L77" s="83"/>
      <c r="M77" s="83"/>
      <c r="N77" s="83"/>
      <c r="O77" s="85"/>
      <c r="P77" s="85"/>
      <c r="Q77" s="85"/>
      <c r="R77" s="85"/>
      <c r="S77" s="83"/>
      <c r="T77" s="83"/>
    </row>
    <row r="78" spans="1:20">
      <c r="A78" s="87" t="s">
        <v>36</v>
      </c>
      <c r="B78" s="87" t="s">
        <v>319</v>
      </c>
      <c r="C78" s="87" t="s">
        <v>323</v>
      </c>
      <c r="D78" s="87" t="s">
        <v>324</v>
      </c>
      <c r="E78" s="88" t="s">
        <v>44</v>
      </c>
      <c r="F78" s="87" t="s">
        <v>322</v>
      </c>
      <c r="G78" s="87" t="s">
        <v>43</v>
      </c>
      <c r="H78" s="89">
        <v>33000</v>
      </c>
      <c r="I78" s="88"/>
      <c r="J78" s="88"/>
      <c r="K78" s="88" t="s">
        <v>325</v>
      </c>
      <c r="L78" s="88" t="s">
        <v>326</v>
      </c>
      <c r="M78" s="88"/>
      <c r="N78" s="88" t="s">
        <v>323</v>
      </c>
      <c r="O78" s="90">
        <f>VLOOKUP(N78,'[4]บัญชีครุภัณฑ์  updete 20 มค 65'!$I$5:$N$1078,5,FALSE)</f>
        <v>33000</v>
      </c>
      <c r="P78" s="90">
        <f t="shared" ref="P78:P105" si="3">+O78-H78</f>
        <v>0</v>
      </c>
      <c r="Q78" s="90"/>
      <c r="R78" s="90"/>
      <c r="S78" s="88" t="s">
        <v>48</v>
      </c>
      <c r="T78" s="88" t="s">
        <v>58</v>
      </c>
    </row>
    <row r="79" spans="1:20">
      <c r="A79" s="87" t="s">
        <v>36</v>
      </c>
      <c r="B79" s="87" t="s">
        <v>319</v>
      </c>
      <c r="C79" s="87" t="s">
        <v>328</v>
      </c>
      <c r="D79" s="87" t="s">
        <v>329</v>
      </c>
      <c r="E79" s="88" t="s">
        <v>44</v>
      </c>
      <c r="F79" s="87" t="s">
        <v>327</v>
      </c>
      <c r="G79" s="87" t="s">
        <v>43</v>
      </c>
      <c r="H79" s="89">
        <v>38000</v>
      </c>
      <c r="I79" s="88"/>
      <c r="J79" s="88"/>
      <c r="K79" s="88" t="s">
        <v>79</v>
      </c>
      <c r="L79" s="88" t="s">
        <v>80</v>
      </c>
      <c r="M79" s="88"/>
      <c r="N79" s="88" t="s">
        <v>330</v>
      </c>
      <c r="O79" s="90">
        <f>VLOOKUP(N79,'[4]บัญชีครุภัณฑ์  updete 20 มค 65'!$I$5:$N$1078,5,FALSE)</f>
        <v>38000</v>
      </c>
      <c r="P79" s="90">
        <f t="shared" si="3"/>
        <v>0</v>
      </c>
      <c r="Q79" s="90"/>
      <c r="R79" s="90"/>
      <c r="S79" s="88" t="s">
        <v>48</v>
      </c>
      <c r="T79" s="88" t="s">
        <v>58</v>
      </c>
    </row>
    <row r="80" spans="1:20">
      <c r="A80" s="87" t="s">
        <v>36</v>
      </c>
      <c r="B80" s="87" t="s">
        <v>319</v>
      </c>
      <c r="C80" s="87" t="s">
        <v>332</v>
      </c>
      <c r="D80" s="87" t="s">
        <v>333</v>
      </c>
      <c r="E80" s="88" t="s">
        <v>44</v>
      </c>
      <c r="F80" s="87" t="s">
        <v>331</v>
      </c>
      <c r="G80" s="87" t="s">
        <v>334</v>
      </c>
      <c r="H80" s="89">
        <v>50000</v>
      </c>
      <c r="I80" s="88"/>
      <c r="J80" s="88"/>
      <c r="K80" s="88" t="s">
        <v>325</v>
      </c>
      <c r="L80" s="88" t="s">
        <v>326</v>
      </c>
      <c r="M80" s="88"/>
      <c r="N80" s="88" t="s">
        <v>335</v>
      </c>
      <c r="O80" s="90">
        <f>VLOOKUP(N80,'[4]บัญชีครุภัณฑ์  updete 20 มค 65'!$I$5:$N$1078,5,FALSE)</f>
        <v>50000</v>
      </c>
      <c r="P80" s="90">
        <f t="shared" si="3"/>
        <v>0</v>
      </c>
      <c r="Q80" s="90"/>
      <c r="R80" s="90"/>
      <c r="S80" s="88" t="s">
        <v>48</v>
      </c>
      <c r="T80" s="88" t="s">
        <v>53</v>
      </c>
    </row>
    <row r="81" spans="1:20">
      <c r="A81" s="87" t="s">
        <v>36</v>
      </c>
      <c r="B81" s="87" t="s">
        <v>319</v>
      </c>
      <c r="C81" s="87" t="s">
        <v>337</v>
      </c>
      <c r="D81" s="87" t="s">
        <v>338</v>
      </c>
      <c r="E81" s="88" t="s">
        <v>44</v>
      </c>
      <c r="F81" s="87" t="s">
        <v>336</v>
      </c>
      <c r="G81" s="87" t="s">
        <v>339</v>
      </c>
      <c r="H81" s="89">
        <v>54000</v>
      </c>
      <c r="I81" s="88"/>
      <c r="J81" s="88"/>
      <c r="K81" s="88" t="s">
        <v>325</v>
      </c>
      <c r="L81" s="88" t="s">
        <v>326</v>
      </c>
      <c r="M81" s="88"/>
      <c r="N81" s="88" t="s">
        <v>337</v>
      </c>
      <c r="O81" s="90">
        <f>VLOOKUP(N81,'[4]บัญชีครุภัณฑ์  updete 20 มค 65'!$I$5:$N$1078,5,FALSE)</f>
        <v>54000</v>
      </c>
      <c r="P81" s="90">
        <f t="shared" si="3"/>
        <v>0</v>
      </c>
      <c r="Q81" s="90"/>
      <c r="R81" s="90"/>
      <c r="S81" s="88" t="s">
        <v>48</v>
      </c>
      <c r="T81" s="88" t="s">
        <v>58</v>
      </c>
    </row>
    <row r="82" spans="1:20">
      <c r="A82" s="87" t="s">
        <v>36</v>
      </c>
      <c r="B82" s="87" t="s">
        <v>319</v>
      </c>
      <c r="C82" s="87" t="s">
        <v>341</v>
      </c>
      <c r="D82" s="87" t="s">
        <v>342</v>
      </c>
      <c r="E82" s="88" t="s">
        <v>44</v>
      </c>
      <c r="F82" s="87" t="s">
        <v>340</v>
      </c>
      <c r="G82" s="87" t="s">
        <v>43</v>
      </c>
      <c r="H82" s="89">
        <v>54000</v>
      </c>
      <c r="I82" s="88"/>
      <c r="J82" s="88"/>
      <c r="K82" s="88" t="s">
        <v>325</v>
      </c>
      <c r="L82" s="88" t="s">
        <v>326</v>
      </c>
      <c r="M82" s="88"/>
      <c r="N82" s="88" t="s">
        <v>341</v>
      </c>
      <c r="O82" s="90">
        <f>VLOOKUP(N82,'[4]บัญชีครุภัณฑ์  updete 20 มค 65'!$I$5:$N$1078,5,FALSE)</f>
        <v>54000</v>
      </c>
      <c r="P82" s="90">
        <f t="shared" si="3"/>
        <v>0</v>
      </c>
      <c r="Q82" s="90"/>
      <c r="R82" s="90"/>
      <c r="S82" s="88" t="s">
        <v>48</v>
      </c>
      <c r="T82" s="88" t="s">
        <v>58</v>
      </c>
    </row>
    <row r="83" spans="1:20">
      <c r="A83" s="87" t="s">
        <v>36</v>
      </c>
      <c r="B83" s="87" t="s">
        <v>319</v>
      </c>
      <c r="C83" s="87" t="s">
        <v>344</v>
      </c>
      <c r="D83" s="87" t="s">
        <v>345</v>
      </c>
      <c r="E83" s="88" t="s">
        <v>44</v>
      </c>
      <c r="F83" s="87" t="s">
        <v>343</v>
      </c>
      <c r="G83" s="87" t="s">
        <v>43</v>
      </c>
      <c r="H83" s="89">
        <v>60000</v>
      </c>
      <c r="I83" s="88"/>
      <c r="J83" s="88"/>
      <c r="K83" s="88" t="s">
        <v>79</v>
      </c>
      <c r="L83" s="88" t="s">
        <v>80</v>
      </c>
      <c r="M83" s="88"/>
      <c r="N83" s="88" t="s">
        <v>346</v>
      </c>
      <c r="O83" s="90">
        <f>VLOOKUP(N83,'[4]บัญชีครุภัณฑ์  updete 20 มค 65'!$I$5:$N$1078,5,FALSE)</f>
        <v>60000</v>
      </c>
      <c r="P83" s="90">
        <f t="shared" si="3"/>
        <v>0</v>
      </c>
      <c r="Q83" s="90"/>
      <c r="R83" s="90"/>
      <c r="S83" s="88" t="s">
        <v>48</v>
      </c>
      <c r="T83" s="88" t="s">
        <v>53</v>
      </c>
    </row>
    <row r="84" spans="1:20">
      <c r="A84" s="87" t="s">
        <v>36</v>
      </c>
      <c r="B84" s="87" t="s">
        <v>319</v>
      </c>
      <c r="C84" s="87" t="s">
        <v>348</v>
      </c>
      <c r="D84" s="87" t="s">
        <v>349</v>
      </c>
      <c r="E84" s="88" t="s">
        <v>44</v>
      </c>
      <c r="F84" s="87" t="s">
        <v>347</v>
      </c>
      <c r="G84" s="87" t="s">
        <v>43</v>
      </c>
      <c r="H84" s="89">
        <v>85000</v>
      </c>
      <c r="I84" s="88"/>
      <c r="J84" s="88"/>
      <c r="K84" s="88" t="s">
        <v>79</v>
      </c>
      <c r="L84" s="88" t="s">
        <v>80</v>
      </c>
      <c r="M84" s="88"/>
      <c r="N84" s="88" t="s">
        <v>348</v>
      </c>
      <c r="O84" s="90">
        <f>VLOOKUP(N84,'[4]บัญชีครุภัณฑ์  updete 20 มค 65'!$I$5:$N$1078,5,FALSE)</f>
        <v>86000</v>
      </c>
      <c r="P84" s="90">
        <f t="shared" si="3"/>
        <v>1000</v>
      </c>
      <c r="Q84" s="91">
        <f>P84*100/O84</f>
        <v>1.1627906976744187</v>
      </c>
      <c r="R84" s="91" t="s">
        <v>87</v>
      </c>
      <c r="S84" s="88" t="s">
        <v>48</v>
      </c>
      <c r="T84" s="88" t="s">
        <v>64</v>
      </c>
    </row>
    <row r="85" spans="1:20">
      <c r="A85" s="87" t="s">
        <v>36</v>
      </c>
      <c r="B85" s="87" t="s">
        <v>319</v>
      </c>
      <c r="C85" s="87" t="s">
        <v>351</v>
      </c>
      <c r="D85" s="87" t="s">
        <v>352</v>
      </c>
      <c r="E85" s="88" t="s">
        <v>44</v>
      </c>
      <c r="F85" s="87" t="s">
        <v>350</v>
      </c>
      <c r="G85" s="87" t="s">
        <v>339</v>
      </c>
      <c r="H85" s="89">
        <v>85000</v>
      </c>
      <c r="I85" s="88"/>
      <c r="J85" s="88"/>
      <c r="K85" s="88" t="s">
        <v>325</v>
      </c>
      <c r="L85" s="88" t="s">
        <v>326</v>
      </c>
      <c r="M85" s="88"/>
      <c r="N85" s="88" t="s">
        <v>353</v>
      </c>
      <c r="O85" s="90">
        <f>VLOOKUP(N85,'[4]บัญชีครุภัณฑ์  updete 20 มค 65'!$I$5:$N$1078,5,FALSE)</f>
        <v>85000</v>
      </c>
      <c r="P85" s="90">
        <f t="shared" si="3"/>
        <v>0</v>
      </c>
      <c r="Q85" s="90"/>
      <c r="R85" s="90"/>
      <c r="S85" s="88" t="s">
        <v>48</v>
      </c>
      <c r="T85" s="88" t="s">
        <v>53</v>
      </c>
    </row>
    <row r="86" spans="1:20">
      <c r="A86" s="87" t="s">
        <v>36</v>
      </c>
      <c r="B86" s="87" t="s">
        <v>319</v>
      </c>
      <c r="C86" s="87" t="s">
        <v>355</v>
      </c>
      <c r="D86" s="87" t="s">
        <v>356</v>
      </c>
      <c r="E86" s="88" t="s">
        <v>44</v>
      </c>
      <c r="F86" s="87" t="s">
        <v>354</v>
      </c>
      <c r="G86" s="87" t="s">
        <v>43</v>
      </c>
      <c r="H86" s="89">
        <v>90000</v>
      </c>
      <c r="I86" s="88"/>
      <c r="J86" s="88"/>
      <c r="K86" s="88" t="s">
        <v>147</v>
      </c>
      <c r="L86" s="88" t="s">
        <v>148</v>
      </c>
      <c r="M86" s="88"/>
      <c r="N86" s="88" t="s">
        <v>357</v>
      </c>
      <c r="O86" s="90">
        <f>VLOOKUP(N86,'[4]บัญชีครุภัณฑ์  updete 20 มค 65'!$I$5:$N$1078,5,FALSE)</f>
        <v>90000</v>
      </c>
      <c r="P86" s="90">
        <f t="shared" si="3"/>
        <v>0</v>
      </c>
      <c r="Q86" s="90"/>
      <c r="R86" s="90"/>
      <c r="S86" s="88" t="s">
        <v>48</v>
      </c>
      <c r="T86" s="88" t="s">
        <v>53</v>
      </c>
    </row>
    <row r="87" spans="1:20">
      <c r="A87" s="87" t="s">
        <v>36</v>
      </c>
      <c r="B87" s="87" t="s">
        <v>319</v>
      </c>
      <c r="C87" s="87" t="s">
        <v>359</v>
      </c>
      <c r="D87" s="87" t="s">
        <v>360</v>
      </c>
      <c r="E87" s="88" t="s">
        <v>44</v>
      </c>
      <c r="F87" s="87" t="s">
        <v>358</v>
      </c>
      <c r="G87" s="87" t="s">
        <v>43</v>
      </c>
      <c r="H87" s="89">
        <v>97000</v>
      </c>
      <c r="I87" s="88"/>
      <c r="J87" s="88"/>
      <c r="K87" s="88" t="s">
        <v>325</v>
      </c>
      <c r="L87" s="88" t="s">
        <v>326</v>
      </c>
      <c r="M87" s="88"/>
      <c r="N87" s="88" t="s">
        <v>361</v>
      </c>
      <c r="O87" s="90">
        <f>VLOOKUP(N87,'[4]บัญชีครุภัณฑ์  updete 20 มค 65'!$I$5:$N$1078,5,FALSE)</f>
        <v>97000</v>
      </c>
      <c r="P87" s="90">
        <f t="shared" si="3"/>
        <v>0</v>
      </c>
      <c r="Q87" s="90"/>
      <c r="R87" s="90"/>
      <c r="S87" s="88" t="s">
        <v>48</v>
      </c>
      <c r="T87" s="88" t="s">
        <v>53</v>
      </c>
    </row>
    <row r="88" spans="1:20">
      <c r="A88" s="87" t="s">
        <v>36</v>
      </c>
      <c r="B88" s="87" t="s">
        <v>319</v>
      </c>
      <c r="C88" s="87" t="s">
        <v>363</v>
      </c>
      <c r="D88" s="87" t="s">
        <v>364</v>
      </c>
      <c r="E88" s="88" t="s">
        <v>44</v>
      </c>
      <c r="F88" s="87" t="s">
        <v>362</v>
      </c>
      <c r="G88" s="87" t="s">
        <v>43</v>
      </c>
      <c r="H88" s="89">
        <v>120000</v>
      </c>
      <c r="I88" s="88"/>
      <c r="J88" s="88"/>
      <c r="K88" s="88" t="s">
        <v>325</v>
      </c>
      <c r="L88" s="88" t="s">
        <v>326</v>
      </c>
      <c r="M88" s="88"/>
      <c r="N88" s="88" t="s">
        <v>363</v>
      </c>
      <c r="O88" s="90">
        <f>VLOOKUP(N88,'[4]บัญชีครุภัณฑ์  updete 20 มค 65'!$I$5:$N$1078,5,FALSE)</f>
        <v>120000</v>
      </c>
      <c r="P88" s="90">
        <f t="shared" si="3"/>
        <v>0</v>
      </c>
      <c r="Q88" s="90"/>
      <c r="R88" s="90"/>
      <c r="S88" s="88" t="s">
        <v>48</v>
      </c>
      <c r="T88" s="88" t="s">
        <v>58</v>
      </c>
    </row>
    <row r="89" spans="1:20" ht="55.5">
      <c r="A89" s="87" t="s">
        <v>36</v>
      </c>
      <c r="B89" s="87" t="s">
        <v>319</v>
      </c>
      <c r="C89" s="87" t="s">
        <v>366</v>
      </c>
      <c r="D89" s="87" t="s">
        <v>367</v>
      </c>
      <c r="E89" s="88" t="s">
        <v>44</v>
      </c>
      <c r="F89" s="87" t="s">
        <v>365</v>
      </c>
      <c r="G89" s="87" t="s">
        <v>43</v>
      </c>
      <c r="H89" s="89">
        <v>160000</v>
      </c>
      <c r="I89" s="88"/>
      <c r="J89" s="88"/>
      <c r="K89" s="88" t="s">
        <v>79</v>
      </c>
      <c r="L89" s="88" t="s">
        <v>80</v>
      </c>
      <c r="M89" s="88"/>
      <c r="N89" s="88" t="s">
        <v>368</v>
      </c>
      <c r="O89" s="90">
        <f>VLOOKUP(N89,'[4]บัญชีครุภัณฑ์  updete 20 มค 65'!$I$5:$N$1078,5,FALSE)</f>
        <v>161000</v>
      </c>
      <c r="P89" s="90">
        <f t="shared" si="3"/>
        <v>1000</v>
      </c>
      <c r="Q89" s="91">
        <f>P89*100/O89</f>
        <v>0.6211180124223602</v>
      </c>
      <c r="R89" s="91" t="s">
        <v>87</v>
      </c>
      <c r="S89" s="88" t="s">
        <v>48</v>
      </c>
      <c r="T89" s="88" t="s">
        <v>64</v>
      </c>
    </row>
    <row r="90" spans="1:20">
      <c r="A90" s="87" t="s">
        <v>36</v>
      </c>
      <c r="B90" s="87" t="s">
        <v>319</v>
      </c>
      <c r="C90" s="87" t="s">
        <v>370</v>
      </c>
      <c r="D90" s="87" t="s">
        <v>371</v>
      </c>
      <c r="E90" s="88" t="s">
        <v>44</v>
      </c>
      <c r="F90" s="87" t="s">
        <v>369</v>
      </c>
      <c r="G90" s="87" t="s">
        <v>43</v>
      </c>
      <c r="H90" s="89">
        <v>200000</v>
      </c>
      <c r="I90" s="88"/>
      <c r="J90" s="88"/>
      <c r="K90" s="88" t="s">
        <v>79</v>
      </c>
      <c r="L90" s="88" t="s">
        <v>80</v>
      </c>
      <c r="M90" s="88"/>
      <c r="N90" s="88" t="s">
        <v>372</v>
      </c>
      <c r="O90" s="90">
        <f>VLOOKUP(N90,'[4]บัญชีครุภัณฑ์  updete 20 มค 65'!$I$5:$N$1078,5,FALSE)</f>
        <v>215000</v>
      </c>
      <c r="P90" s="90">
        <f t="shared" si="3"/>
        <v>15000</v>
      </c>
      <c r="Q90" s="91">
        <f>P90*100/O90</f>
        <v>6.9767441860465116</v>
      </c>
      <c r="R90" s="92" t="s">
        <v>63</v>
      </c>
      <c r="S90" s="88" t="s">
        <v>48</v>
      </c>
      <c r="T90" s="88" t="s">
        <v>72</v>
      </c>
    </row>
    <row r="91" spans="1:20">
      <c r="A91" s="87" t="s">
        <v>36</v>
      </c>
      <c r="B91" s="87" t="s">
        <v>319</v>
      </c>
      <c r="C91" s="87" t="s">
        <v>374</v>
      </c>
      <c r="D91" s="87" t="s">
        <v>375</v>
      </c>
      <c r="E91" s="88" t="s">
        <v>44</v>
      </c>
      <c r="F91" s="87" t="s">
        <v>373</v>
      </c>
      <c r="G91" s="87" t="s">
        <v>43</v>
      </c>
      <c r="H91" s="89">
        <v>250000</v>
      </c>
      <c r="I91" s="88"/>
      <c r="J91" s="88"/>
      <c r="K91" s="88" t="s">
        <v>79</v>
      </c>
      <c r="L91" s="88" t="s">
        <v>80</v>
      </c>
      <c r="M91" s="88"/>
      <c r="N91" s="88" t="s">
        <v>376</v>
      </c>
      <c r="O91" s="90">
        <f>VLOOKUP(N91,'[4]บัญชีครุภัณฑ์  updete 20 มค 65'!$I$5:$N$1078,5,FALSE)</f>
        <v>260000</v>
      </c>
      <c r="P91" s="90">
        <f t="shared" si="3"/>
        <v>10000</v>
      </c>
      <c r="Q91" s="91">
        <f>P91*100/O91</f>
        <v>3.8461538461538463</v>
      </c>
      <c r="R91" s="91" t="s">
        <v>87</v>
      </c>
      <c r="S91" s="88" t="s">
        <v>48</v>
      </c>
      <c r="T91" s="88" t="s">
        <v>64</v>
      </c>
    </row>
    <row r="92" spans="1:20">
      <c r="A92" s="87" t="s">
        <v>36</v>
      </c>
      <c r="B92" s="87" t="s">
        <v>319</v>
      </c>
      <c r="C92" s="87" t="s">
        <v>378</v>
      </c>
      <c r="D92" s="87" t="s">
        <v>379</v>
      </c>
      <c r="E92" s="88" t="s">
        <v>44</v>
      </c>
      <c r="F92" s="87" t="s">
        <v>377</v>
      </c>
      <c r="G92" s="87" t="s">
        <v>43</v>
      </c>
      <c r="H92" s="89">
        <v>250000</v>
      </c>
      <c r="I92" s="88"/>
      <c r="J92" s="88"/>
      <c r="K92" s="88" t="s">
        <v>79</v>
      </c>
      <c r="L92" s="88" t="s">
        <v>80</v>
      </c>
      <c r="M92" s="88"/>
      <c r="N92" s="88" t="s">
        <v>378</v>
      </c>
      <c r="O92" s="90">
        <f>VLOOKUP(N92,'[4]บัญชีครุภัณฑ์  updete 20 มค 65'!$I$5:$N$1078,5,FALSE)</f>
        <v>250000</v>
      </c>
      <c r="P92" s="90">
        <f t="shared" si="3"/>
        <v>0</v>
      </c>
      <c r="Q92" s="90"/>
      <c r="R92" s="90"/>
      <c r="S92" s="88" t="s">
        <v>48</v>
      </c>
      <c r="T92" s="88" t="s">
        <v>58</v>
      </c>
    </row>
    <row r="93" spans="1:20">
      <c r="A93" s="87" t="s">
        <v>36</v>
      </c>
      <c r="B93" s="87" t="s">
        <v>319</v>
      </c>
      <c r="C93" s="87" t="s">
        <v>381</v>
      </c>
      <c r="D93" s="87" t="s">
        <v>382</v>
      </c>
      <c r="E93" s="88" t="s">
        <v>44</v>
      </c>
      <c r="F93" s="87" t="s">
        <v>380</v>
      </c>
      <c r="G93" s="87" t="s">
        <v>43</v>
      </c>
      <c r="H93" s="89">
        <v>260000</v>
      </c>
      <c r="I93" s="88"/>
      <c r="J93" s="88"/>
      <c r="K93" s="88" t="s">
        <v>79</v>
      </c>
      <c r="L93" s="88" t="s">
        <v>80</v>
      </c>
      <c r="M93" s="88"/>
      <c r="N93" s="88" t="s">
        <v>381</v>
      </c>
      <c r="O93" s="90">
        <f>VLOOKUP(N93,'[4]บัญชีครุภัณฑ์  updete 20 มค 65'!$I$5:$N$1078,5,FALSE)</f>
        <v>260000</v>
      </c>
      <c r="P93" s="90">
        <f t="shared" si="3"/>
        <v>0</v>
      </c>
      <c r="Q93" s="90"/>
      <c r="R93" s="90"/>
      <c r="S93" s="88" t="s">
        <v>48</v>
      </c>
      <c r="T93" s="88" t="s">
        <v>58</v>
      </c>
    </row>
    <row r="94" spans="1:20">
      <c r="A94" s="87" t="s">
        <v>36</v>
      </c>
      <c r="B94" s="87" t="s">
        <v>319</v>
      </c>
      <c r="C94" s="87" t="s">
        <v>384</v>
      </c>
      <c r="D94" s="87" t="s">
        <v>385</v>
      </c>
      <c r="E94" s="88" t="s">
        <v>44</v>
      </c>
      <c r="F94" s="87" t="s">
        <v>383</v>
      </c>
      <c r="G94" s="87" t="s">
        <v>43</v>
      </c>
      <c r="H94" s="89">
        <v>300000</v>
      </c>
      <c r="I94" s="88"/>
      <c r="J94" s="88"/>
      <c r="K94" s="88" t="s">
        <v>79</v>
      </c>
      <c r="L94" s="88" t="s">
        <v>80</v>
      </c>
      <c r="M94" s="88"/>
      <c r="N94" s="88" t="s">
        <v>386</v>
      </c>
      <c r="O94" s="90">
        <f>VLOOKUP(N94,'[4]บัญชีครุภัณฑ์  updete 20 มค 65'!$I$5:$N$1078,5,FALSE)</f>
        <v>300000</v>
      </c>
      <c r="P94" s="90">
        <f t="shared" si="3"/>
        <v>0</v>
      </c>
      <c r="Q94" s="90"/>
      <c r="R94" s="90"/>
      <c r="S94" s="88" t="s">
        <v>48</v>
      </c>
      <c r="T94" s="88" t="s">
        <v>53</v>
      </c>
    </row>
    <row r="95" spans="1:20">
      <c r="A95" s="87" t="s">
        <v>36</v>
      </c>
      <c r="B95" s="87" t="s">
        <v>319</v>
      </c>
      <c r="C95" s="87" t="s">
        <v>388</v>
      </c>
      <c r="D95" s="87" t="s">
        <v>389</v>
      </c>
      <c r="E95" s="88" t="s">
        <v>44</v>
      </c>
      <c r="F95" s="87" t="s">
        <v>387</v>
      </c>
      <c r="G95" s="87" t="s">
        <v>43</v>
      </c>
      <c r="H95" s="89">
        <v>300000</v>
      </c>
      <c r="I95" s="88"/>
      <c r="J95" s="88"/>
      <c r="K95" s="88" t="s">
        <v>79</v>
      </c>
      <c r="L95" s="88" t="s">
        <v>80</v>
      </c>
      <c r="M95" s="88"/>
      <c r="N95" s="88" t="s">
        <v>388</v>
      </c>
      <c r="O95" s="90">
        <f>VLOOKUP(N95,'[4]บัญชีครุภัณฑ์  updete 20 มค 65'!$I$5:$N$1078,5,FALSE)</f>
        <v>310000</v>
      </c>
      <c r="P95" s="90">
        <f t="shared" si="3"/>
        <v>10000</v>
      </c>
      <c r="Q95" s="91">
        <f>P95*100/O95</f>
        <v>3.225806451612903</v>
      </c>
      <c r="R95" s="91" t="s">
        <v>87</v>
      </c>
      <c r="S95" s="88" t="s">
        <v>48</v>
      </c>
      <c r="T95" s="88" t="s">
        <v>64</v>
      </c>
    </row>
    <row r="96" spans="1:20" ht="55.5">
      <c r="A96" s="87" t="s">
        <v>36</v>
      </c>
      <c r="B96" s="87" t="s">
        <v>319</v>
      </c>
      <c r="C96" s="87" t="s">
        <v>391</v>
      </c>
      <c r="D96" s="87" t="s">
        <v>392</v>
      </c>
      <c r="E96" s="88" t="s">
        <v>44</v>
      </c>
      <c r="F96" s="87" t="s">
        <v>390</v>
      </c>
      <c r="G96" s="87" t="s">
        <v>43</v>
      </c>
      <c r="H96" s="89">
        <v>350000</v>
      </c>
      <c r="I96" s="88"/>
      <c r="J96" s="88"/>
      <c r="K96" s="88" t="s">
        <v>79</v>
      </c>
      <c r="L96" s="88" t="s">
        <v>80</v>
      </c>
      <c r="M96" s="88"/>
      <c r="N96" s="88" t="s">
        <v>393</v>
      </c>
      <c r="O96" s="90">
        <f>VLOOKUP(N96,'[4]บัญชีครุภัณฑ์  updete 20 มค 65'!$I$5:$N$1078,5,FALSE)</f>
        <v>375000</v>
      </c>
      <c r="P96" s="90">
        <f t="shared" si="3"/>
        <v>25000</v>
      </c>
      <c r="Q96" s="91">
        <f>P96*100/O96</f>
        <v>6.666666666666667</v>
      </c>
      <c r="R96" s="92" t="s">
        <v>63</v>
      </c>
      <c r="S96" s="88" t="s">
        <v>48</v>
      </c>
      <c r="T96" s="88" t="s">
        <v>64</v>
      </c>
    </row>
    <row r="97" spans="1:20">
      <c r="A97" s="87" t="s">
        <v>36</v>
      </c>
      <c r="B97" s="87" t="s">
        <v>319</v>
      </c>
      <c r="C97" s="87" t="s">
        <v>395</v>
      </c>
      <c r="D97" s="87" t="s">
        <v>396</v>
      </c>
      <c r="E97" s="88" t="s">
        <v>44</v>
      </c>
      <c r="F97" s="87" t="s">
        <v>394</v>
      </c>
      <c r="G97" s="87" t="s">
        <v>43</v>
      </c>
      <c r="H97" s="89">
        <v>370000</v>
      </c>
      <c r="I97" s="88"/>
      <c r="J97" s="88"/>
      <c r="K97" s="88" t="s">
        <v>79</v>
      </c>
      <c r="L97" s="88" t="s">
        <v>80</v>
      </c>
      <c r="M97" s="88"/>
      <c r="N97" s="88" t="s">
        <v>395</v>
      </c>
      <c r="O97" s="90">
        <f>VLOOKUP(N97,'[4]บัญชีครุภัณฑ์  updete 20 มค 65'!$I$5:$N$1078,5,FALSE)</f>
        <v>375000</v>
      </c>
      <c r="P97" s="90">
        <f t="shared" si="3"/>
        <v>5000</v>
      </c>
      <c r="Q97" s="91">
        <f>P97*100/O97</f>
        <v>1.3333333333333333</v>
      </c>
      <c r="R97" s="91" t="s">
        <v>87</v>
      </c>
      <c r="S97" s="88" t="s">
        <v>48</v>
      </c>
      <c r="T97" s="88" t="s">
        <v>64</v>
      </c>
    </row>
    <row r="98" spans="1:20">
      <c r="A98" s="87" t="s">
        <v>36</v>
      </c>
      <c r="B98" s="87" t="s">
        <v>319</v>
      </c>
      <c r="C98" s="87" t="s">
        <v>398</v>
      </c>
      <c r="D98" s="87" t="s">
        <v>399</v>
      </c>
      <c r="E98" s="88" t="s">
        <v>44</v>
      </c>
      <c r="F98" s="87" t="s">
        <v>397</v>
      </c>
      <c r="G98" s="87" t="s">
        <v>43</v>
      </c>
      <c r="H98" s="89">
        <v>500000</v>
      </c>
      <c r="I98" s="88"/>
      <c r="J98" s="88"/>
      <c r="K98" s="88" t="s">
        <v>79</v>
      </c>
      <c r="L98" s="88" t="s">
        <v>80</v>
      </c>
      <c r="M98" s="88"/>
      <c r="N98" s="88" t="s">
        <v>398</v>
      </c>
      <c r="O98" s="90">
        <f>VLOOKUP(N98,'[4]บัญชีครุภัณฑ์  updete 20 มค 65'!$I$5:$N$1078,5,FALSE)</f>
        <v>520000</v>
      </c>
      <c r="P98" s="90">
        <f t="shared" si="3"/>
        <v>20000</v>
      </c>
      <c r="Q98" s="91">
        <f>P98*100/O98</f>
        <v>3.8461538461538463</v>
      </c>
      <c r="R98" s="91" t="s">
        <v>87</v>
      </c>
      <c r="S98" s="88" t="s">
        <v>48</v>
      </c>
      <c r="T98" s="88" t="s">
        <v>64</v>
      </c>
    </row>
    <row r="99" spans="1:20">
      <c r="A99" s="87" t="s">
        <v>36</v>
      </c>
      <c r="B99" s="87" t="s">
        <v>319</v>
      </c>
      <c r="C99" s="87" t="s">
        <v>401</v>
      </c>
      <c r="D99" s="87" t="s">
        <v>402</v>
      </c>
      <c r="E99" s="88" t="s">
        <v>44</v>
      </c>
      <c r="F99" s="87" t="s">
        <v>400</v>
      </c>
      <c r="G99" s="87" t="s">
        <v>43</v>
      </c>
      <c r="H99" s="89">
        <v>850000</v>
      </c>
      <c r="I99" s="88"/>
      <c r="J99" s="88"/>
      <c r="K99" s="88" t="s">
        <v>79</v>
      </c>
      <c r="L99" s="88" t="s">
        <v>80</v>
      </c>
      <c r="M99" s="88"/>
      <c r="N99" s="88" t="s">
        <v>403</v>
      </c>
      <c r="O99" s="90">
        <f>VLOOKUP(N99,'[4]บัญชีครุภัณฑ์  updete 20 มค 65'!$I$5:$N$1078,5,FALSE)</f>
        <v>850000</v>
      </c>
      <c r="P99" s="90">
        <f t="shared" si="3"/>
        <v>0</v>
      </c>
      <c r="Q99" s="90"/>
      <c r="R99" s="90"/>
      <c r="S99" s="88" t="s">
        <v>48</v>
      </c>
      <c r="T99" s="88" t="s">
        <v>53</v>
      </c>
    </row>
    <row r="100" spans="1:20">
      <c r="A100" s="87" t="s">
        <v>36</v>
      </c>
      <c r="B100" s="87" t="s">
        <v>319</v>
      </c>
      <c r="C100" s="87" t="s">
        <v>405</v>
      </c>
      <c r="D100" s="87" t="s">
        <v>406</v>
      </c>
      <c r="E100" s="88" t="s">
        <v>44</v>
      </c>
      <c r="F100" s="87" t="s">
        <v>404</v>
      </c>
      <c r="G100" s="87" t="s">
        <v>43</v>
      </c>
      <c r="H100" s="89">
        <v>900000</v>
      </c>
      <c r="I100" s="88"/>
      <c r="J100" s="88"/>
      <c r="K100" s="88" t="s">
        <v>79</v>
      </c>
      <c r="L100" s="88" t="s">
        <v>80</v>
      </c>
      <c r="M100" s="88"/>
      <c r="N100" s="88" t="s">
        <v>407</v>
      </c>
      <c r="O100" s="90">
        <f>VLOOKUP(N100,'[4]บัญชีครุภัณฑ์  updete 20 มค 65'!$I$5:$N$1078,5,FALSE)</f>
        <v>900000</v>
      </c>
      <c r="P100" s="90">
        <f t="shared" si="3"/>
        <v>0</v>
      </c>
      <c r="Q100" s="90"/>
      <c r="R100" s="90"/>
      <c r="S100" s="88" t="s">
        <v>48</v>
      </c>
      <c r="T100" s="88" t="s">
        <v>53</v>
      </c>
    </row>
    <row r="101" spans="1:20">
      <c r="A101" s="87" t="s">
        <v>36</v>
      </c>
      <c r="B101" s="87" t="s">
        <v>319</v>
      </c>
      <c r="C101" s="87" t="s">
        <v>409</v>
      </c>
      <c r="D101" s="87" t="s">
        <v>410</v>
      </c>
      <c r="E101" s="88" t="s">
        <v>44</v>
      </c>
      <c r="F101" s="87" t="s">
        <v>408</v>
      </c>
      <c r="G101" s="87" t="s">
        <v>43</v>
      </c>
      <c r="H101" s="89">
        <v>1300000</v>
      </c>
      <c r="I101" s="88"/>
      <c r="J101" s="88"/>
      <c r="K101" s="88" t="s">
        <v>147</v>
      </c>
      <c r="L101" s="88" t="s">
        <v>148</v>
      </c>
      <c r="M101" s="88"/>
      <c r="N101" s="88" t="s">
        <v>409</v>
      </c>
      <c r="O101" s="90">
        <f>VLOOKUP(N101,'[4]บัญชีครุภัณฑ์  updete 20 มค 65'!$I$5:$N$1078,5,FALSE)</f>
        <v>1300000</v>
      </c>
      <c r="P101" s="90">
        <f t="shared" si="3"/>
        <v>0</v>
      </c>
      <c r="Q101" s="90"/>
      <c r="R101" s="90"/>
      <c r="S101" s="88" t="s">
        <v>82</v>
      </c>
      <c r="T101" s="88" t="s">
        <v>58</v>
      </c>
    </row>
    <row r="102" spans="1:20" s="71" customFormat="1">
      <c r="A102" s="87" t="s">
        <v>36</v>
      </c>
      <c r="B102" s="95" t="s">
        <v>319</v>
      </c>
      <c r="C102" s="95" t="s">
        <v>412</v>
      </c>
      <c r="D102" s="95" t="s">
        <v>413</v>
      </c>
      <c r="E102" s="96" t="s">
        <v>44</v>
      </c>
      <c r="F102" s="95" t="s">
        <v>411</v>
      </c>
      <c r="G102" s="95" t="s">
        <v>43</v>
      </c>
      <c r="H102" s="93">
        <v>1500000</v>
      </c>
      <c r="I102" s="96"/>
      <c r="J102" s="96"/>
      <c r="K102" s="96" t="s">
        <v>147</v>
      </c>
      <c r="L102" s="96" t="s">
        <v>148</v>
      </c>
      <c r="M102" s="96"/>
      <c r="N102" s="96" t="s">
        <v>414</v>
      </c>
      <c r="O102" s="97">
        <f>VLOOKUP(N102,'[4]บัญชีครุภัณฑ์  updete 20 มค 65'!$I$5:$N$1078,5,FALSE)</f>
        <v>1500000</v>
      </c>
      <c r="P102" s="97">
        <f t="shared" si="3"/>
        <v>0</v>
      </c>
      <c r="Q102" s="97"/>
      <c r="R102" s="97"/>
      <c r="S102" s="96" t="s">
        <v>82</v>
      </c>
      <c r="T102" s="96" t="s">
        <v>53</v>
      </c>
    </row>
    <row r="103" spans="1:20">
      <c r="A103" s="87" t="s">
        <v>36</v>
      </c>
      <c r="B103" s="87" t="s">
        <v>319</v>
      </c>
      <c r="C103" s="87" t="s">
        <v>416</v>
      </c>
      <c r="D103" s="87" t="s">
        <v>417</v>
      </c>
      <c r="E103" s="88" t="s">
        <v>44</v>
      </c>
      <c r="F103" s="87" t="s">
        <v>415</v>
      </c>
      <c r="G103" s="87" t="s">
        <v>43</v>
      </c>
      <c r="H103" s="89">
        <v>1500000</v>
      </c>
      <c r="I103" s="88"/>
      <c r="J103" s="88"/>
      <c r="K103" s="88" t="s">
        <v>147</v>
      </c>
      <c r="L103" s="88" t="s">
        <v>148</v>
      </c>
      <c r="M103" s="88"/>
      <c r="N103" s="88" t="s">
        <v>418</v>
      </c>
      <c r="O103" s="90">
        <f>VLOOKUP(N103,'[4]บัญชีครุภัณฑ์  updete 20 มค 65'!$I$5:$N$1078,5,FALSE)</f>
        <v>1500000</v>
      </c>
      <c r="P103" s="90">
        <f t="shared" si="3"/>
        <v>0</v>
      </c>
      <c r="Q103" s="90"/>
      <c r="R103" s="90"/>
      <c r="S103" s="88" t="s">
        <v>82</v>
      </c>
      <c r="T103" s="88" t="s">
        <v>53</v>
      </c>
    </row>
    <row r="104" spans="1:20">
      <c r="A104" s="87" t="s">
        <v>36</v>
      </c>
      <c r="B104" s="87" t="s">
        <v>319</v>
      </c>
      <c r="C104" s="87" t="s">
        <v>420</v>
      </c>
      <c r="D104" s="87" t="s">
        <v>421</v>
      </c>
      <c r="E104" s="88" t="s">
        <v>44</v>
      </c>
      <c r="F104" s="87" t="s">
        <v>419</v>
      </c>
      <c r="G104" s="87" t="s">
        <v>43</v>
      </c>
      <c r="H104" s="89">
        <v>2000000</v>
      </c>
      <c r="I104" s="88"/>
      <c r="J104" s="88"/>
      <c r="K104" s="88" t="s">
        <v>79</v>
      </c>
      <c r="L104" s="88" t="s">
        <v>80</v>
      </c>
      <c r="M104" s="88"/>
      <c r="N104" s="88" t="s">
        <v>422</v>
      </c>
      <c r="O104" s="90">
        <f>VLOOKUP(N104,'[4]บัญชีครุภัณฑ์  updete 20 มค 65'!$I$5:$N$1078,5,FALSE)</f>
        <v>2000000</v>
      </c>
      <c r="P104" s="90">
        <f t="shared" si="3"/>
        <v>0</v>
      </c>
      <c r="Q104" s="90"/>
      <c r="R104" s="90"/>
      <c r="S104" s="88" t="s">
        <v>82</v>
      </c>
      <c r="T104" s="88" t="s">
        <v>53</v>
      </c>
    </row>
    <row r="105" spans="1:20">
      <c r="A105" s="87" t="s">
        <v>36</v>
      </c>
      <c r="B105" s="87" t="s">
        <v>319</v>
      </c>
      <c r="C105" s="87" t="s">
        <v>424</v>
      </c>
      <c r="D105" s="87" t="s">
        <v>425</v>
      </c>
      <c r="E105" s="88" t="s">
        <v>44</v>
      </c>
      <c r="F105" s="87" t="s">
        <v>423</v>
      </c>
      <c r="G105" s="87" t="s">
        <v>43</v>
      </c>
      <c r="H105" s="89">
        <v>3600000</v>
      </c>
      <c r="I105" s="88"/>
      <c r="J105" s="88"/>
      <c r="K105" s="88" t="s">
        <v>147</v>
      </c>
      <c r="L105" s="88" t="s">
        <v>148</v>
      </c>
      <c r="M105" s="88"/>
      <c r="N105" s="88" t="s">
        <v>424</v>
      </c>
      <c r="O105" s="90">
        <f>VLOOKUP(N105,'[4]บัญชีครุภัณฑ์  updete 20 มค 65'!$I$5:$N$1078,5,FALSE)</f>
        <v>3640000</v>
      </c>
      <c r="P105" s="90">
        <f t="shared" si="3"/>
        <v>40000</v>
      </c>
      <c r="Q105" s="91">
        <f>P105*100/O105</f>
        <v>1.098901098901099</v>
      </c>
      <c r="R105" s="91" t="s">
        <v>87</v>
      </c>
      <c r="S105" s="88" t="s">
        <v>92</v>
      </c>
      <c r="T105" s="88" t="s">
        <v>64</v>
      </c>
    </row>
    <row r="106" spans="1:20">
      <c r="A106" s="87" t="s">
        <v>36</v>
      </c>
      <c r="B106" s="87" t="s">
        <v>319</v>
      </c>
      <c r="C106" s="87" t="s">
        <v>427</v>
      </c>
      <c r="D106" s="87" t="s">
        <v>428</v>
      </c>
      <c r="E106" s="88" t="s">
        <v>44</v>
      </c>
      <c r="F106" s="87" t="s">
        <v>426</v>
      </c>
      <c r="G106" s="87" t="s">
        <v>43</v>
      </c>
      <c r="H106" s="89">
        <v>3500000</v>
      </c>
      <c r="I106" s="88"/>
      <c r="J106" s="88"/>
      <c r="K106" s="88" t="s">
        <v>147</v>
      </c>
      <c r="L106" s="88" t="s">
        <v>148</v>
      </c>
      <c r="M106" s="88"/>
      <c r="N106" s="88" t="s">
        <v>47</v>
      </c>
      <c r="O106" s="90"/>
      <c r="P106" s="90"/>
      <c r="Q106" s="90"/>
      <c r="R106" s="90"/>
      <c r="S106" s="88" t="s">
        <v>92</v>
      </c>
      <c r="T106" s="88" t="s">
        <v>47</v>
      </c>
    </row>
    <row r="107" spans="1:20" ht="55.5">
      <c r="A107" s="87" t="s">
        <v>36</v>
      </c>
      <c r="B107" s="87" t="s">
        <v>319</v>
      </c>
      <c r="C107" s="87" t="s">
        <v>430</v>
      </c>
      <c r="D107" s="87" t="s">
        <v>431</v>
      </c>
      <c r="E107" s="88" t="s">
        <v>44</v>
      </c>
      <c r="F107" s="87" t="s">
        <v>429</v>
      </c>
      <c r="G107" s="87" t="s">
        <v>334</v>
      </c>
      <c r="H107" s="93">
        <v>600000</v>
      </c>
      <c r="I107" s="88"/>
      <c r="J107" s="88"/>
      <c r="K107" s="88" t="s">
        <v>147</v>
      </c>
      <c r="L107" s="88" t="s">
        <v>148</v>
      </c>
      <c r="M107" s="88"/>
      <c r="N107" s="88" t="s">
        <v>47</v>
      </c>
      <c r="O107" s="90"/>
      <c r="P107" s="90"/>
      <c r="Q107" s="90"/>
      <c r="R107" s="90"/>
      <c r="S107" s="88" t="s">
        <v>48</v>
      </c>
      <c r="T107" s="88" t="s">
        <v>47</v>
      </c>
    </row>
    <row r="108" spans="1:20">
      <c r="A108" s="87" t="s">
        <v>36</v>
      </c>
      <c r="B108" s="87" t="s">
        <v>319</v>
      </c>
      <c r="C108" s="87" t="s">
        <v>433</v>
      </c>
      <c r="D108" s="87" t="s">
        <v>434</v>
      </c>
      <c r="E108" s="88" t="s">
        <v>44</v>
      </c>
      <c r="F108" s="87" t="s">
        <v>432</v>
      </c>
      <c r="G108" s="87" t="s">
        <v>43</v>
      </c>
      <c r="H108" s="89">
        <v>350000</v>
      </c>
      <c r="I108" s="88"/>
      <c r="J108" s="88"/>
      <c r="K108" s="88" t="s">
        <v>147</v>
      </c>
      <c r="L108" s="88" t="s">
        <v>148</v>
      </c>
      <c r="M108" s="88"/>
      <c r="N108" s="88" t="s">
        <v>47</v>
      </c>
      <c r="O108" s="90"/>
      <c r="P108" s="90"/>
      <c r="Q108" s="90"/>
      <c r="R108" s="90"/>
      <c r="S108" s="88" t="s">
        <v>48</v>
      </c>
      <c r="T108" s="88" t="s">
        <v>47</v>
      </c>
    </row>
    <row r="109" spans="1:20" s="105" customFormat="1" ht="55.5">
      <c r="A109" s="87" t="s">
        <v>36</v>
      </c>
      <c r="B109" s="87" t="s">
        <v>319</v>
      </c>
      <c r="C109" s="99" t="s">
        <v>436</v>
      </c>
      <c r="D109" s="100"/>
      <c r="E109" s="88" t="s">
        <v>437</v>
      </c>
      <c r="F109" s="87" t="s">
        <v>435</v>
      </c>
      <c r="G109" s="87" t="s">
        <v>334</v>
      </c>
      <c r="H109" s="101">
        <v>82500</v>
      </c>
      <c r="I109" s="88" t="s">
        <v>438</v>
      </c>
      <c r="J109" s="102"/>
      <c r="K109" s="102" t="s">
        <v>325</v>
      </c>
      <c r="L109" s="102" t="s">
        <v>439</v>
      </c>
      <c r="M109" s="102"/>
      <c r="N109" s="88" t="s">
        <v>47</v>
      </c>
      <c r="O109" s="103"/>
      <c r="P109" s="103"/>
      <c r="Q109" s="104"/>
      <c r="R109" s="104"/>
      <c r="S109" s="88" t="s">
        <v>48</v>
      </c>
      <c r="T109" s="88" t="s">
        <v>47</v>
      </c>
    </row>
    <row r="110" spans="1:20" s="105" customFormat="1" ht="55.5">
      <c r="A110" s="87" t="s">
        <v>36</v>
      </c>
      <c r="B110" s="87" t="s">
        <v>319</v>
      </c>
      <c r="C110" s="99" t="s">
        <v>441</v>
      </c>
      <c r="D110" s="100"/>
      <c r="E110" s="88" t="s">
        <v>437</v>
      </c>
      <c r="F110" s="87" t="s">
        <v>440</v>
      </c>
      <c r="G110" s="87" t="s">
        <v>334</v>
      </c>
      <c r="H110" s="106">
        <v>90000</v>
      </c>
      <c r="I110" s="88" t="s">
        <v>438</v>
      </c>
      <c r="J110" s="102"/>
      <c r="K110" s="102" t="s">
        <v>325</v>
      </c>
      <c r="L110" s="102" t="s">
        <v>439</v>
      </c>
      <c r="M110" s="102"/>
      <c r="N110" s="88" t="s">
        <v>47</v>
      </c>
      <c r="O110" s="103"/>
      <c r="P110" s="103"/>
      <c r="Q110" s="104"/>
      <c r="R110" s="104"/>
      <c r="S110" s="88" t="s">
        <v>48</v>
      </c>
      <c r="T110" s="88" t="s">
        <v>47</v>
      </c>
    </row>
    <row r="111" spans="1:20" s="86" customFormat="1">
      <c r="A111" s="82" t="s">
        <v>36</v>
      </c>
      <c r="B111" s="82" t="s">
        <v>442</v>
      </c>
      <c r="C111" s="82" t="s">
        <v>444</v>
      </c>
      <c r="D111" s="82"/>
      <c r="E111" s="83"/>
      <c r="F111" s="82" t="s">
        <v>443</v>
      </c>
      <c r="G111" s="82"/>
      <c r="H111" s="84"/>
      <c r="I111" s="83"/>
      <c r="J111" s="83"/>
      <c r="K111" s="83"/>
      <c r="L111" s="83"/>
      <c r="M111" s="83"/>
      <c r="N111" s="83"/>
      <c r="O111" s="85"/>
      <c r="P111" s="85"/>
      <c r="Q111" s="85"/>
      <c r="R111" s="85"/>
      <c r="S111" s="83"/>
      <c r="T111" s="83"/>
    </row>
    <row r="112" spans="1:20">
      <c r="A112" s="87" t="s">
        <v>36</v>
      </c>
      <c r="B112" s="87" t="s">
        <v>442</v>
      </c>
      <c r="C112" s="87" t="s">
        <v>446</v>
      </c>
      <c r="D112" s="87" t="s">
        <v>447</v>
      </c>
      <c r="E112" s="88" t="s">
        <v>44</v>
      </c>
      <c r="F112" s="87" t="s">
        <v>445</v>
      </c>
      <c r="G112" s="87" t="s">
        <v>43</v>
      </c>
      <c r="H112" s="89">
        <v>50000</v>
      </c>
      <c r="I112" s="88"/>
      <c r="J112" s="88"/>
      <c r="K112" s="88" t="s">
        <v>79</v>
      </c>
      <c r="L112" s="88" t="s">
        <v>80</v>
      </c>
      <c r="M112" s="88"/>
      <c r="N112" s="88" t="s">
        <v>448</v>
      </c>
      <c r="O112" s="90">
        <f>VLOOKUP(N112,'[4]บัญชีครุภัณฑ์  updete 20 มค 65'!$I$5:$N$1078,5,FALSE)</f>
        <v>50000</v>
      </c>
      <c r="P112" s="90">
        <f t="shared" ref="P112:P133" si="4">+O112-H112</f>
        <v>0</v>
      </c>
      <c r="Q112" s="90"/>
      <c r="R112" s="90"/>
      <c r="S112" s="88" t="s">
        <v>48</v>
      </c>
      <c r="T112" s="88" t="s">
        <v>53</v>
      </c>
    </row>
    <row r="113" spans="1:20">
      <c r="A113" s="87" t="s">
        <v>36</v>
      </c>
      <c r="B113" s="87" t="s">
        <v>442</v>
      </c>
      <c r="C113" s="87" t="s">
        <v>450</v>
      </c>
      <c r="D113" s="87" t="s">
        <v>451</v>
      </c>
      <c r="E113" s="88" t="s">
        <v>44</v>
      </c>
      <c r="F113" s="87" t="s">
        <v>449</v>
      </c>
      <c r="G113" s="87" t="s">
        <v>452</v>
      </c>
      <c r="H113" s="89">
        <v>100000</v>
      </c>
      <c r="I113" s="88"/>
      <c r="J113" s="88"/>
      <c r="K113" s="88" t="s">
        <v>325</v>
      </c>
      <c r="L113" s="88" t="s">
        <v>326</v>
      </c>
      <c r="M113" s="88"/>
      <c r="N113" s="88" t="s">
        <v>453</v>
      </c>
      <c r="O113" s="90">
        <f>VLOOKUP(N113,'[4]บัญชีครุภัณฑ์  updete 20 มค 65'!$I$5:$N$1078,5,FALSE)</f>
        <v>100000</v>
      </c>
      <c r="P113" s="90">
        <f t="shared" si="4"/>
        <v>0</v>
      </c>
      <c r="Q113" s="90"/>
      <c r="R113" s="90"/>
      <c r="S113" s="88" t="s">
        <v>48</v>
      </c>
      <c r="T113" s="88" t="s">
        <v>53</v>
      </c>
    </row>
    <row r="114" spans="1:20" ht="55.5">
      <c r="A114" s="87" t="s">
        <v>36</v>
      </c>
      <c r="B114" s="87" t="s">
        <v>442</v>
      </c>
      <c r="C114" s="87" t="s">
        <v>455</v>
      </c>
      <c r="D114" s="87" t="s">
        <v>456</v>
      </c>
      <c r="E114" s="88" t="s">
        <v>44</v>
      </c>
      <c r="F114" s="87" t="s">
        <v>454</v>
      </c>
      <c r="G114" s="87" t="s">
        <v>43</v>
      </c>
      <c r="H114" s="89">
        <v>300000</v>
      </c>
      <c r="I114" s="88"/>
      <c r="J114" s="88"/>
      <c r="K114" s="88" t="s">
        <v>325</v>
      </c>
      <c r="L114" s="88" t="s">
        <v>326</v>
      </c>
      <c r="M114" s="88"/>
      <c r="N114" s="88" t="s">
        <v>457</v>
      </c>
      <c r="O114" s="90">
        <f>VLOOKUP(N114,'[4]บัญชีครุภัณฑ์  updete 20 มค 65'!$I$5:$N$1078,5,FALSE)</f>
        <v>300000</v>
      </c>
      <c r="P114" s="90">
        <f t="shared" si="4"/>
        <v>0</v>
      </c>
      <c r="Q114" s="90"/>
      <c r="R114" s="90"/>
      <c r="S114" s="88" t="s">
        <v>48</v>
      </c>
      <c r="T114" s="88" t="s">
        <v>58</v>
      </c>
    </row>
    <row r="115" spans="1:20" ht="55.5">
      <c r="A115" s="87" t="s">
        <v>36</v>
      </c>
      <c r="B115" s="87" t="s">
        <v>442</v>
      </c>
      <c r="C115" s="87" t="s">
        <v>459</v>
      </c>
      <c r="D115" s="87" t="s">
        <v>460</v>
      </c>
      <c r="E115" s="88" t="s">
        <v>44</v>
      </c>
      <c r="F115" s="87" t="s">
        <v>458</v>
      </c>
      <c r="G115" s="87" t="s">
        <v>452</v>
      </c>
      <c r="H115" s="89">
        <v>60000</v>
      </c>
      <c r="I115" s="88"/>
      <c r="J115" s="88"/>
      <c r="K115" s="88" t="s">
        <v>325</v>
      </c>
      <c r="L115" s="88" t="s">
        <v>326</v>
      </c>
      <c r="M115" s="88"/>
      <c r="N115" s="88" t="s">
        <v>459</v>
      </c>
      <c r="O115" s="90">
        <f>VLOOKUP(N115,'[4]บัญชีครุภัณฑ์  updete 20 มค 65'!$I$5:$N$1078,5,FALSE)</f>
        <v>60000</v>
      </c>
      <c r="P115" s="90">
        <f t="shared" si="4"/>
        <v>0</v>
      </c>
      <c r="Q115" s="90"/>
      <c r="R115" s="90"/>
      <c r="S115" s="88" t="s">
        <v>48</v>
      </c>
      <c r="T115" s="88" t="s">
        <v>58</v>
      </c>
    </row>
    <row r="116" spans="1:20">
      <c r="A116" s="87" t="s">
        <v>36</v>
      </c>
      <c r="B116" s="87" t="s">
        <v>442</v>
      </c>
      <c r="C116" s="87" t="s">
        <v>462</v>
      </c>
      <c r="D116" s="87" t="s">
        <v>463</v>
      </c>
      <c r="E116" s="88" t="s">
        <v>44</v>
      </c>
      <c r="F116" s="87" t="s">
        <v>461</v>
      </c>
      <c r="G116" s="87" t="s">
        <v>43</v>
      </c>
      <c r="H116" s="89">
        <v>80000</v>
      </c>
      <c r="I116" s="88"/>
      <c r="J116" s="88"/>
      <c r="K116" s="88" t="s">
        <v>325</v>
      </c>
      <c r="L116" s="88" t="s">
        <v>326</v>
      </c>
      <c r="M116" s="88"/>
      <c r="N116" s="88" t="s">
        <v>462</v>
      </c>
      <c r="O116" s="90">
        <f>VLOOKUP(N116,'[4]บัญชีครุภัณฑ์  updete 20 มค 65'!$I$5:$N$1078,5,FALSE)</f>
        <v>80000</v>
      </c>
      <c r="P116" s="90">
        <f t="shared" si="4"/>
        <v>0</v>
      </c>
      <c r="Q116" s="90"/>
      <c r="R116" s="90"/>
      <c r="S116" s="88" t="s">
        <v>48</v>
      </c>
      <c r="T116" s="88" t="s">
        <v>58</v>
      </c>
    </row>
    <row r="117" spans="1:20" ht="55.5">
      <c r="A117" s="87" t="s">
        <v>36</v>
      </c>
      <c r="B117" s="87" t="s">
        <v>442</v>
      </c>
      <c r="C117" s="87" t="s">
        <v>465</v>
      </c>
      <c r="D117" s="87" t="s">
        <v>466</v>
      </c>
      <c r="E117" s="88" t="s">
        <v>44</v>
      </c>
      <c r="F117" s="87" t="s">
        <v>464</v>
      </c>
      <c r="G117" s="87" t="s">
        <v>43</v>
      </c>
      <c r="H117" s="89">
        <v>1600000</v>
      </c>
      <c r="I117" s="88"/>
      <c r="J117" s="88"/>
      <c r="K117" s="88" t="s">
        <v>325</v>
      </c>
      <c r="L117" s="88" t="s">
        <v>326</v>
      </c>
      <c r="M117" s="88"/>
      <c r="N117" s="88" t="s">
        <v>467</v>
      </c>
      <c r="O117" s="90">
        <f>VLOOKUP(N117,'[4]บัญชีครุภัณฑ์  updete 20 มค 65'!$I$5:$N$1078,5,FALSE)</f>
        <v>1600000</v>
      </c>
      <c r="P117" s="90">
        <f t="shared" si="4"/>
        <v>0</v>
      </c>
      <c r="Q117" s="90"/>
      <c r="R117" s="90"/>
      <c r="S117" s="88" t="s">
        <v>82</v>
      </c>
      <c r="T117" s="88" t="s">
        <v>58</v>
      </c>
    </row>
    <row r="118" spans="1:20" ht="55.5">
      <c r="A118" s="87" t="s">
        <v>36</v>
      </c>
      <c r="B118" s="87" t="s">
        <v>442</v>
      </c>
      <c r="C118" s="87" t="s">
        <v>469</v>
      </c>
      <c r="D118" s="87" t="s">
        <v>470</v>
      </c>
      <c r="E118" s="88" t="s">
        <v>44</v>
      </c>
      <c r="F118" s="87" t="s">
        <v>468</v>
      </c>
      <c r="G118" s="87" t="s">
        <v>43</v>
      </c>
      <c r="H118" s="89">
        <v>1800000</v>
      </c>
      <c r="I118" s="88"/>
      <c r="J118" s="88"/>
      <c r="K118" s="88" t="s">
        <v>325</v>
      </c>
      <c r="L118" s="88" t="s">
        <v>326</v>
      </c>
      <c r="M118" s="88"/>
      <c r="N118" s="88" t="s">
        <v>471</v>
      </c>
      <c r="O118" s="90">
        <f>VLOOKUP(N118,'[4]บัญชีครุภัณฑ์  updete 20 มค 65'!$I$5:$N$1078,5,FALSE)</f>
        <v>1800000</v>
      </c>
      <c r="P118" s="90">
        <f t="shared" si="4"/>
        <v>0</v>
      </c>
      <c r="Q118" s="90"/>
      <c r="R118" s="90"/>
      <c r="S118" s="88" t="s">
        <v>82</v>
      </c>
      <c r="T118" s="88" t="s">
        <v>58</v>
      </c>
    </row>
    <row r="119" spans="1:20">
      <c r="A119" s="87" t="s">
        <v>36</v>
      </c>
      <c r="B119" s="87" t="s">
        <v>442</v>
      </c>
      <c r="C119" s="87" t="s">
        <v>473</v>
      </c>
      <c r="D119" s="87" t="s">
        <v>474</v>
      </c>
      <c r="E119" s="88" t="s">
        <v>44</v>
      </c>
      <c r="F119" s="87" t="s">
        <v>472</v>
      </c>
      <c r="G119" s="87" t="s">
        <v>43</v>
      </c>
      <c r="H119" s="89">
        <v>100000</v>
      </c>
      <c r="I119" s="88"/>
      <c r="J119" s="88"/>
      <c r="K119" s="88" t="s">
        <v>325</v>
      </c>
      <c r="L119" s="88" t="s">
        <v>326</v>
      </c>
      <c r="M119" s="88"/>
      <c r="N119" s="88" t="s">
        <v>475</v>
      </c>
      <c r="O119" s="90">
        <f>VLOOKUP(N119,'[4]บัญชีครุภัณฑ์  updete 20 มค 65'!$I$5:$N$1078,5,FALSE)</f>
        <v>100000</v>
      </c>
      <c r="P119" s="90">
        <f t="shared" si="4"/>
        <v>0</v>
      </c>
      <c r="Q119" s="90"/>
      <c r="R119" s="90"/>
      <c r="S119" s="88" t="s">
        <v>48</v>
      </c>
      <c r="T119" s="88" t="s">
        <v>58</v>
      </c>
    </row>
    <row r="120" spans="1:20">
      <c r="A120" s="87" t="s">
        <v>36</v>
      </c>
      <c r="B120" s="87" t="s">
        <v>442</v>
      </c>
      <c r="C120" s="87" t="s">
        <v>477</v>
      </c>
      <c r="D120" s="87" t="s">
        <v>478</v>
      </c>
      <c r="E120" s="88" t="s">
        <v>44</v>
      </c>
      <c r="F120" s="87" t="s">
        <v>476</v>
      </c>
      <c r="G120" s="87" t="s">
        <v>43</v>
      </c>
      <c r="H120" s="89">
        <v>100000</v>
      </c>
      <c r="I120" s="88"/>
      <c r="J120" s="88"/>
      <c r="K120" s="88" t="s">
        <v>325</v>
      </c>
      <c r="L120" s="88" t="s">
        <v>326</v>
      </c>
      <c r="M120" s="88"/>
      <c r="N120" s="88" t="s">
        <v>477</v>
      </c>
      <c r="O120" s="90">
        <f>VLOOKUP(N120,'[4]บัญชีครุภัณฑ์  updete 20 มค 65'!$I$5:$N$1078,5,FALSE)</f>
        <v>100000</v>
      </c>
      <c r="P120" s="90">
        <f t="shared" si="4"/>
        <v>0</v>
      </c>
      <c r="Q120" s="90"/>
      <c r="R120" s="90"/>
      <c r="S120" s="88" t="s">
        <v>48</v>
      </c>
      <c r="T120" s="88" t="s">
        <v>58</v>
      </c>
    </row>
    <row r="121" spans="1:20" ht="55.5">
      <c r="A121" s="87" t="s">
        <v>36</v>
      </c>
      <c r="B121" s="87" t="s">
        <v>442</v>
      </c>
      <c r="C121" s="87" t="s">
        <v>480</v>
      </c>
      <c r="D121" s="87" t="s">
        <v>481</v>
      </c>
      <c r="E121" s="88" t="s">
        <v>44</v>
      </c>
      <c r="F121" s="87" t="s">
        <v>479</v>
      </c>
      <c r="G121" s="87" t="s">
        <v>452</v>
      </c>
      <c r="H121" s="89">
        <v>100000</v>
      </c>
      <c r="I121" s="88"/>
      <c r="J121" s="88"/>
      <c r="K121" s="88" t="s">
        <v>325</v>
      </c>
      <c r="L121" s="88" t="s">
        <v>326</v>
      </c>
      <c r="M121" s="88"/>
      <c r="N121" s="88" t="s">
        <v>480</v>
      </c>
      <c r="O121" s="90">
        <f>VLOOKUP(N121,'[4]บัญชีครุภัณฑ์  updete 20 มค 65'!$I$5:$N$1078,5,FALSE)</f>
        <v>100000</v>
      </c>
      <c r="P121" s="90">
        <f t="shared" si="4"/>
        <v>0</v>
      </c>
      <c r="Q121" s="90"/>
      <c r="R121" s="90"/>
      <c r="S121" s="88" t="s">
        <v>48</v>
      </c>
      <c r="T121" s="88" t="s">
        <v>58</v>
      </c>
    </row>
    <row r="122" spans="1:20" ht="55.5">
      <c r="A122" s="87" t="s">
        <v>36</v>
      </c>
      <c r="B122" s="87" t="s">
        <v>442</v>
      </c>
      <c r="C122" s="87" t="s">
        <v>483</v>
      </c>
      <c r="D122" s="87" t="s">
        <v>484</v>
      </c>
      <c r="E122" s="88" t="s">
        <v>44</v>
      </c>
      <c r="F122" s="87" t="s">
        <v>482</v>
      </c>
      <c r="G122" s="87" t="s">
        <v>452</v>
      </c>
      <c r="H122" s="89">
        <v>140000</v>
      </c>
      <c r="I122" s="88"/>
      <c r="J122" s="88"/>
      <c r="K122" s="88" t="s">
        <v>325</v>
      </c>
      <c r="L122" s="88" t="s">
        <v>326</v>
      </c>
      <c r="M122" s="88"/>
      <c r="N122" s="88" t="s">
        <v>483</v>
      </c>
      <c r="O122" s="90">
        <f>VLOOKUP(N122,'[4]บัญชีครุภัณฑ์  updete 20 มค 65'!$I$5:$N$1078,5,FALSE)</f>
        <v>140000</v>
      </c>
      <c r="P122" s="90">
        <f t="shared" si="4"/>
        <v>0</v>
      </c>
      <c r="Q122" s="90"/>
      <c r="R122" s="90"/>
      <c r="S122" s="88" t="s">
        <v>48</v>
      </c>
      <c r="T122" s="88" t="s">
        <v>58</v>
      </c>
    </row>
    <row r="123" spans="1:20" ht="55.5">
      <c r="A123" s="87" t="s">
        <v>36</v>
      </c>
      <c r="B123" s="87" t="s">
        <v>442</v>
      </c>
      <c r="C123" s="87" t="s">
        <v>486</v>
      </c>
      <c r="D123" s="87" t="s">
        <v>487</v>
      </c>
      <c r="E123" s="88" t="s">
        <v>44</v>
      </c>
      <c r="F123" s="87" t="s">
        <v>485</v>
      </c>
      <c r="G123" s="87" t="s">
        <v>452</v>
      </c>
      <c r="H123" s="89">
        <v>260000</v>
      </c>
      <c r="I123" s="88"/>
      <c r="J123" s="88"/>
      <c r="K123" s="88" t="s">
        <v>325</v>
      </c>
      <c r="L123" s="88" t="s">
        <v>326</v>
      </c>
      <c r="M123" s="88"/>
      <c r="N123" s="88" t="s">
        <v>486</v>
      </c>
      <c r="O123" s="90">
        <f>VLOOKUP(N123,'[4]บัญชีครุภัณฑ์  updete 20 มค 65'!$I$5:$N$1078,5,FALSE)</f>
        <v>260000</v>
      </c>
      <c r="P123" s="90">
        <f t="shared" si="4"/>
        <v>0</v>
      </c>
      <c r="Q123" s="90"/>
      <c r="R123" s="90"/>
      <c r="S123" s="88" t="s">
        <v>48</v>
      </c>
      <c r="T123" s="88" t="s">
        <v>58</v>
      </c>
    </row>
    <row r="124" spans="1:20">
      <c r="A124" s="87" t="s">
        <v>36</v>
      </c>
      <c r="B124" s="87" t="s">
        <v>442</v>
      </c>
      <c r="C124" s="87" t="s">
        <v>489</v>
      </c>
      <c r="D124" s="87" t="s">
        <v>490</v>
      </c>
      <c r="E124" s="88" t="s">
        <v>44</v>
      </c>
      <c r="F124" s="87" t="s">
        <v>488</v>
      </c>
      <c r="G124" s="87" t="s">
        <v>43</v>
      </c>
      <c r="H124" s="89">
        <v>130000</v>
      </c>
      <c r="I124" s="88"/>
      <c r="J124" s="88"/>
      <c r="K124" s="88" t="s">
        <v>325</v>
      </c>
      <c r="L124" s="88" t="s">
        <v>326</v>
      </c>
      <c r="M124" s="88"/>
      <c r="N124" s="88" t="s">
        <v>489</v>
      </c>
      <c r="O124" s="90">
        <f>VLOOKUP(N124,'[4]บัญชีครุภัณฑ์  updete 20 มค 65'!$I$5:$N$1078,5,FALSE)</f>
        <v>130000</v>
      </c>
      <c r="P124" s="90">
        <f t="shared" si="4"/>
        <v>0</v>
      </c>
      <c r="Q124" s="90"/>
      <c r="R124" s="90"/>
      <c r="S124" s="88" t="s">
        <v>48</v>
      </c>
      <c r="T124" s="88" t="s">
        <v>58</v>
      </c>
    </row>
    <row r="125" spans="1:20">
      <c r="A125" s="87" t="s">
        <v>36</v>
      </c>
      <c r="B125" s="87" t="s">
        <v>442</v>
      </c>
      <c r="C125" s="87" t="s">
        <v>492</v>
      </c>
      <c r="D125" s="87" t="s">
        <v>493</v>
      </c>
      <c r="E125" s="88" t="s">
        <v>44</v>
      </c>
      <c r="F125" s="87" t="s">
        <v>491</v>
      </c>
      <c r="G125" s="87" t="s">
        <v>43</v>
      </c>
      <c r="H125" s="89">
        <v>260000</v>
      </c>
      <c r="I125" s="88"/>
      <c r="J125" s="88"/>
      <c r="K125" s="88" t="s">
        <v>325</v>
      </c>
      <c r="L125" s="88" t="s">
        <v>326</v>
      </c>
      <c r="M125" s="88"/>
      <c r="N125" s="88" t="s">
        <v>492</v>
      </c>
      <c r="O125" s="90">
        <f>VLOOKUP(N125,'[4]บัญชีครุภัณฑ์  updete 20 มค 65'!$I$5:$N$1078,5,FALSE)</f>
        <v>268800</v>
      </c>
      <c r="P125" s="90">
        <f t="shared" si="4"/>
        <v>8800</v>
      </c>
      <c r="Q125" s="91">
        <f>P125*100/O125</f>
        <v>3.2738095238095237</v>
      </c>
      <c r="R125" s="91" t="s">
        <v>87</v>
      </c>
      <c r="S125" s="88" t="s">
        <v>48</v>
      </c>
      <c r="T125" s="88" t="s">
        <v>64</v>
      </c>
    </row>
    <row r="126" spans="1:20">
      <c r="A126" s="87" t="s">
        <v>36</v>
      </c>
      <c r="B126" s="87" t="s">
        <v>442</v>
      </c>
      <c r="C126" s="87" t="s">
        <v>495</v>
      </c>
      <c r="D126" s="87" t="s">
        <v>496</v>
      </c>
      <c r="E126" s="88" t="s">
        <v>44</v>
      </c>
      <c r="F126" s="87" t="s">
        <v>494</v>
      </c>
      <c r="G126" s="87" t="s">
        <v>43</v>
      </c>
      <c r="H126" s="89">
        <v>400000</v>
      </c>
      <c r="I126" s="88"/>
      <c r="J126" s="88"/>
      <c r="K126" s="88" t="s">
        <v>325</v>
      </c>
      <c r="L126" s="88" t="s">
        <v>326</v>
      </c>
      <c r="M126" s="88"/>
      <c r="N126" s="88" t="s">
        <v>495</v>
      </c>
      <c r="O126" s="90">
        <f>VLOOKUP(N126,'[4]บัญชีครุภัณฑ์  updete 20 มค 65'!$I$5:$N$1078,5,FALSE)</f>
        <v>400000</v>
      </c>
      <c r="P126" s="90">
        <f t="shared" si="4"/>
        <v>0</v>
      </c>
      <c r="Q126" s="90"/>
      <c r="R126" s="90"/>
      <c r="S126" s="88" t="s">
        <v>48</v>
      </c>
      <c r="T126" s="88" t="s">
        <v>58</v>
      </c>
    </row>
    <row r="127" spans="1:20">
      <c r="A127" s="87" t="s">
        <v>36</v>
      </c>
      <c r="B127" s="87" t="s">
        <v>442</v>
      </c>
      <c r="C127" s="87" t="s">
        <v>498</v>
      </c>
      <c r="D127" s="87" t="s">
        <v>499</v>
      </c>
      <c r="E127" s="88" t="s">
        <v>44</v>
      </c>
      <c r="F127" s="87" t="s">
        <v>497</v>
      </c>
      <c r="G127" s="87" t="s">
        <v>452</v>
      </c>
      <c r="H127" s="89">
        <v>160000</v>
      </c>
      <c r="I127" s="88"/>
      <c r="J127" s="88"/>
      <c r="K127" s="88" t="s">
        <v>325</v>
      </c>
      <c r="L127" s="88" t="s">
        <v>326</v>
      </c>
      <c r="M127" s="88"/>
      <c r="N127" s="88" t="s">
        <v>498</v>
      </c>
      <c r="O127" s="90">
        <f>VLOOKUP(N127,'[4]บัญชีครุภัณฑ์  updete 20 มค 65'!$I$5:$N$1078,5,FALSE)</f>
        <v>165000</v>
      </c>
      <c r="P127" s="90">
        <f t="shared" si="4"/>
        <v>5000</v>
      </c>
      <c r="Q127" s="91">
        <f>P127*100/O127</f>
        <v>3.0303030303030303</v>
      </c>
      <c r="R127" s="91" t="s">
        <v>87</v>
      </c>
      <c r="S127" s="88" t="s">
        <v>48</v>
      </c>
      <c r="T127" s="88" t="s">
        <v>64</v>
      </c>
    </row>
    <row r="128" spans="1:20">
      <c r="A128" s="87" t="s">
        <v>36</v>
      </c>
      <c r="B128" s="87" t="s">
        <v>442</v>
      </c>
      <c r="C128" s="87" t="s">
        <v>501</v>
      </c>
      <c r="D128" s="87" t="s">
        <v>502</v>
      </c>
      <c r="E128" s="88" t="s">
        <v>44</v>
      </c>
      <c r="F128" s="87" t="s">
        <v>500</v>
      </c>
      <c r="G128" s="87" t="s">
        <v>452</v>
      </c>
      <c r="H128" s="89">
        <v>300000</v>
      </c>
      <c r="I128" s="88"/>
      <c r="J128" s="88"/>
      <c r="K128" s="88" t="s">
        <v>325</v>
      </c>
      <c r="L128" s="88" t="s">
        <v>326</v>
      </c>
      <c r="M128" s="88"/>
      <c r="N128" s="88" t="s">
        <v>501</v>
      </c>
      <c r="O128" s="90">
        <f>VLOOKUP(N128,'[4]บัญชีครุภัณฑ์  updete 20 มค 65'!$I$5:$N$1078,5,FALSE)</f>
        <v>300000</v>
      </c>
      <c r="P128" s="90">
        <f t="shared" si="4"/>
        <v>0</v>
      </c>
      <c r="Q128" s="90"/>
      <c r="R128" s="90"/>
      <c r="S128" s="88" t="s">
        <v>48</v>
      </c>
      <c r="T128" s="88" t="s">
        <v>58</v>
      </c>
    </row>
    <row r="129" spans="1:20">
      <c r="A129" s="87" t="s">
        <v>36</v>
      </c>
      <c r="B129" s="87" t="s">
        <v>442</v>
      </c>
      <c r="C129" s="87" t="s">
        <v>504</v>
      </c>
      <c r="D129" s="87" t="s">
        <v>505</v>
      </c>
      <c r="E129" s="88" t="s">
        <v>44</v>
      </c>
      <c r="F129" s="87" t="s">
        <v>503</v>
      </c>
      <c r="G129" s="87" t="s">
        <v>452</v>
      </c>
      <c r="H129" s="89">
        <v>400000</v>
      </c>
      <c r="I129" s="88"/>
      <c r="J129" s="88"/>
      <c r="K129" s="88" t="s">
        <v>325</v>
      </c>
      <c r="L129" s="88" t="s">
        <v>326</v>
      </c>
      <c r="M129" s="88"/>
      <c r="N129" s="88" t="s">
        <v>504</v>
      </c>
      <c r="O129" s="90">
        <f>VLOOKUP(N129,'[4]บัญชีครุภัณฑ์  updete 20 มค 65'!$I$5:$N$1078,5,FALSE)</f>
        <v>420000</v>
      </c>
      <c r="P129" s="90">
        <f t="shared" si="4"/>
        <v>20000</v>
      </c>
      <c r="Q129" s="91">
        <f>P129*100/O129</f>
        <v>4.7619047619047619</v>
      </c>
      <c r="R129" s="91" t="s">
        <v>87</v>
      </c>
      <c r="S129" s="88" t="s">
        <v>48</v>
      </c>
      <c r="T129" s="88" t="s">
        <v>64</v>
      </c>
    </row>
    <row r="130" spans="1:20" ht="55.5">
      <c r="A130" s="87" t="s">
        <v>36</v>
      </c>
      <c r="B130" s="87" t="s">
        <v>442</v>
      </c>
      <c r="C130" s="87" t="s">
        <v>507</v>
      </c>
      <c r="D130" s="87" t="s">
        <v>508</v>
      </c>
      <c r="E130" s="88" t="s">
        <v>44</v>
      </c>
      <c r="F130" s="87" t="s">
        <v>506</v>
      </c>
      <c r="G130" s="87" t="s">
        <v>452</v>
      </c>
      <c r="H130" s="89">
        <v>500000</v>
      </c>
      <c r="I130" s="88"/>
      <c r="J130" s="88"/>
      <c r="K130" s="88" t="s">
        <v>325</v>
      </c>
      <c r="L130" s="88" t="s">
        <v>326</v>
      </c>
      <c r="M130" s="88"/>
      <c r="N130" s="88" t="s">
        <v>507</v>
      </c>
      <c r="O130" s="90">
        <f>VLOOKUP(N130,'[4]บัญชีครุภัณฑ์  updete 20 มค 65'!$I$5:$N$1078,5,FALSE)</f>
        <v>500000</v>
      </c>
      <c r="P130" s="90">
        <f t="shared" si="4"/>
        <v>0</v>
      </c>
      <c r="Q130" s="90"/>
      <c r="R130" s="90"/>
      <c r="S130" s="88" t="s">
        <v>48</v>
      </c>
      <c r="T130" s="88" t="s">
        <v>58</v>
      </c>
    </row>
    <row r="131" spans="1:20" ht="55.5">
      <c r="A131" s="87" t="s">
        <v>36</v>
      </c>
      <c r="B131" s="87" t="s">
        <v>442</v>
      </c>
      <c r="C131" s="87" t="s">
        <v>510</v>
      </c>
      <c r="D131" s="87" t="s">
        <v>511</v>
      </c>
      <c r="E131" s="88" t="s">
        <v>44</v>
      </c>
      <c r="F131" s="87" t="s">
        <v>509</v>
      </c>
      <c r="G131" s="87" t="s">
        <v>452</v>
      </c>
      <c r="H131" s="89">
        <v>500000</v>
      </c>
      <c r="I131" s="88"/>
      <c r="J131" s="88"/>
      <c r="K131" s="88" t="s">
        <v>325</v>
      </c>
      <c r="L131" s="88" t="s">
        <v>326</v>
      </c>
      <c r="M131" s="88"/>
      <c r="N131" s="88" t="s">
        <v>512</v>
      </c>
      <c r="O131" s="90">
        <f>VLOOKUP(N131,'[4]บัญชีครุภัณฑ์  updete 20 มค 65'!$I$5:$N$1078,5,FALSE)</f>
        <v>500000</v>
      </c>
      <c r="P131" s="90">
        <f t="shared" si="4"/>
        <v>0</v>
      </c>
      <c r="Q131" s="90"/>
      <c r="R131" s="90"/>
      <c r="S131" s="88" t="s">
        <v>48</v>
      </c>
      <c r="T131" s="88" t="s">
        <v>58</v>
      </c>
    </row>
    <row r="132" spans="1:20" ht="55.5">
      <c r="A132" s="87" t="s">
        <v>36</v>
      </c>
      <c r="B132" s="87" t="s">
        <v>442</v>
      </c>
      <c r="C132" s="87" t="s">
        <v>514</v>
      </c>
      <c r="D132" s="87" t="s">
        <v>515</v>
      </c>
      <c r="E132" s="88" t="s">
        <v>44</v>
      </c>
      <c r="F132" s="87" t="s">
        <v>513</v>
      </c>
      <c r="G132" s="87" t="s">
        <v>452</v>
      </c>
      <c r="H132" s="89">
        <v>650000</v>
      </c>
      <c r="I132" s="88"/>
      <c r="J132" s="88"/>
      <c r="K132" s="88" t="s">
        <v>325</v>
      </c>
      <c r="L132" s="88" t="s">
        <v>326</v>
      </c>
      <c r="M132" s="88"/>
      <c r="N132" s="88" t="s">
        <v>516</v>
      </c>
      <c r="O132" s="90">
        <f>VLOOKUP(N132,'[4]บัญชีครุภัณฑ์  updete 20 มค 65'!$I$5:$N$1078,5,FALSE)</f>
        <v>650000</v>
      </c>
      <c r="P132" s="90">
        <f t="shared" si="4"/>
        <v>0</v>
      </c>
      <c r="Q132" s="90"/>
      <c r="R132" s="90"/>
      <c r="S132" s="88" t="s">
        <v>48</v>
      </c>
      <c r="T132" s="88" t="s">
        <v>58</v>
      </c>
    </row>
    <row r="133" spans="1:20" ht="55.5">
      <c r="A133" s="87" t="s">
        <v>36</v>
      </c>
      <c r="B133" s="87" t="s">
        <v>442</v>
      </c>
      <c r="C133" s="87" t="s">
        <v>518</v>
      </c>
      <c r="D133" s="87" t="s">
        <v>519</v>
      </c>
      <c r="E133" s="88" t="s">
        <v>44</v>
      </c>
      <c r="F133" s="87" t="s">
        <v>517</v>
      </c>
      <c r="G133" s="87" t="s">
        <v>452</v>
      </c>
      <c r="H133" s="89">
        <v>900000</v>
      </c>
      <c r="I133" s="88"/>
      <c r="J133" s="88"/>
      <c r="K133" s="88" t="s">
        <v>325</v>
      </c>
      <c r="L133" s="88" t="s">
        <v>326</v>
      </c>
      <c r="M133" s="88"/>
      <c r="N133" s="88" t="s">
        <v>520</v>
      </c>
      <c r="O133" s="90">
        <f>VLOOKUP(N133,'[4]บัญชีครุภัณฑ์  updete 20 มค 65'!$I$5:$N$1078,5,FALSE)</f>
        <v>900000</v>
      </c>
      <c r="P133" s="90">
        <f t="shared" si="4"/>
        <v>0</v>
      </c>
      <c r="Q133" s="90"/>
      <c r="R133" s="90"/>
      <c r="S133" s="88" t="s">
        <v>48</v>
      </c>
      <c r="T133" s="88" t="s">
        <v>58</v>
      </c>
    </row>
    <row r="134" spans="1:20" s="86" customFormat="1">
      <c r="A134" s="82" t="s">
        <v>36</v>
      </c>
      <c r="B134" s="82" t="s">
        <v>521</v>
      </c>
      <c r="C134" s="82" t="s">
        <v>523</v>
      </c>
      <c r="D134" s="82"/>
      <c r="E134" s="83"/>
      <c r="F134" s="82" t="s">
        <v>522</v>
      </c>
      <c r="G134" s="82"/>
      <c r="H134" s="84"/>
      <c r="I134" s="83"/>
      <c r="J134" s="83"/>
      <c r="K134" s="83"/>
      <c r="L134" s="83"/>
      <c r="M134" s="83"/>
      <c r="N134" s="83"/>
      <c r="O134" s="85"/>
      <c r="P134" s="85"/>
      <c r="Q134" s="85"/>
      <c r="R134" s="85"/>
      <c r="S134" s="83"/>
      <c r="T134" s="83"/>
    </row>
    <row r="135" spans="1:20">
      <c r="A135" s="87" t="s">
        <v>36</v>
      </c>
      <c r="B135" s="87" t="s">
        <v>521</v>
      </c>
      <c r="C135" s="87" t="s">
        <v>525</v>
      </c>
      <c r="D135" s="87" t="s">
        <v>526</v>
      </c>
      <c r="E135" s="88" t="s">
        <v>44</v>
      </c>
      <c r="F135" s="87" t="s">
        <v>524</v>
      </c>
      <c r="G135" s="87" t="s">
        <v>43</v>
      </c>
      <c r="H135" s="89">
        <v>50000</v>
      </c>
      <c r="I135" s="88"/>
      <c r="J135" s="88"/>
      <c r="K135" s="88" t="s">
        <v>79</v>
      </c>
      <c r="L135" s="88" t="s">
        <v>80</v>
      </c>
      <c r="M135" s="88"/>
      <c r="N135" s="88" t="s">
        <v>525</v>
      </c>
      <c r="O135" s="90">
        <f>VLOOKUP(N135,'[4]บัญชีครุภัณฑ์  updete 20 มค 65'!$I$5:$N$1078,5,FALSE)</f>
        <v>50000</v>
      </c>
      <c r="P135" s="90">
        <f>+O135-H135</f>
        <v>0</v>
      </c>
      <c r="Q135" s="90"/>
      <c r="R135" s="90"/>
      <c r="S135" s="88" t="s">
        <v>48</v>
      </c>
      <c r="T135" s="88" t="s">
        <v>58</v>
      </c>
    </row>
    <row r="136" spans="1:20">
      <c r="A136" s="87" t="s">
        <v>36</v>
      </c>
      <c r="B136" s="87" t="s">
        <v>521</v>
      </c>
      <c r="C136" s="87" t="s">
        <v>528</v>
      </c>
      <c r="D136" s="87" t="s">
        <v>529</v>
      </c>
      <c r="E136" s="88" t="s">
        <v>44</v>
      </c>
      <c r="F136" s="87" t="s">
        <v>527</v>
      </c>
      <c r="G136" s="87" t="s">
        <v>43</v>
      </c>
      <c r="H136" s="89">
        <v>50000</v>
      </c>
      <c r="I136" s="88"/>
      <c r="J136" s="88"/>
      <c r="K136" s="88" t="s">
        <v>79</v>
      </c>
      <c r="L136" s="88" t="s">
        <v>80</v>
      </c>
      <c r="M136" s="88"/>
      <c r="N136" s="88" t="s">
        <v>528</v>
      </c>
      <c r="O136" s="90">
        <f>VLOOKUP(N136,'[4]บัญชีครุภัณฑ์  updete 20 มค 65'!$I$5:$N$1078,5,FALSE)</f>
        <v>55000</v>
      </c>
      <c r="P136" s="90">
        <f>+O136-H136</f>
        <v>5000</v>
      </c>
      <c r="Q136" s="91">
        <f>P136*100/O136</f>
        <v>9.0909090909090917</v>
      </c>
      <c r="R136" s="92" t="s">
        <v>63</v>
      </c>
      <c r="S136" s="88" t="s">
        <v>48</v>
      </c>
      <c r="T136" s="88" t="s">
        <v>64</v>
      </c>
    </row>
    <row r="137" spans="1:20">
      <c r="A137" s="87" t="s">
        <v>36</v>
      </c>
      <c r="B137" s="87" t="s">
        <v>521</v>
      </c>
      <c r="C137" s="87" t="s">
        <v>531</v>
      </c>
      <c r="D137" s="87" t="s">
        <v>532</v>
      </c>
      <c r="E137" s="88" t="s">
        <v>44</v>
      </c>
      <c r="F137" s="87" t="s">
        <v>530</v>
      </c>
      <c r="G137" s="87" t="s">
        <v>43</v>
      </c>
      <c r="H137" s="89">
        <v>100000</v>
      </c>
      <c r="I137" s="88"/>
      <c r="J137" s="88"/>
      <c r="K137" s="88" t="s">
        <v>79</v>
      </c>
      <c r="L137" s="88" t="s">
        <v>80</v>
      </c>
      <c r="M137" s="88"/>
      <c r="N137" s="88" t="s">
        <v>533</v>
      </c>
      <c r="O137" s="90">
        <f>VLOOKUP(N137,'[4]บัญชีครุภัณฑ์  updete 20 มค 65'!$I$5:$N$1078,5,FALSE)</f>
        <v>100000</v>
      </c>
      <c r="P137" s="90">
        <f>+O137-H137</f>
        <v>0</v>
      </c>
      <c r="Q137" s="90"/>
      <c r="R137" s="90"/>
      <c r="S137" s="88" t="s">
        <v>48</v>
      </c>
      <c r="T137" s="88" t="s">
        <v>58</v>
      </c>
    </row>
    <row r="138" spans="1:20" s="86" customFormat="1">
      <c r="A138" s="82" t="s">
        <v>36</v>
      </c>
      <c r="B138" s="82" t="s">
        <v>534</v>
      </c>
      <c r="C138" s="82" t="s">
        <v>536</v>
      </c>
      <c r="D138" s="82"/>
      <c r="E138" s="83"/>
      <c r="F138" s="82" t="s">
        <v>535</v>
      </c>
      <c r="G138" s="82"/>
      <c r="H138" s="84"/>
      <c r="I138" s="83"/>
      <c r="J138" s="83"/>
      <c r="K138" s="83"/>
      <c r="L138" s="83"/>
      <c r="M138" s="83"/>
      <c r="N138" s="83"/>
      <c r="O138" s="85"/>
      <c r="P138" s="85"/>
      <c r="Q138" s="85"/>
      <c r="R138" s="85"/>
      <c r="S138" s="83"/>
      <c r="T138" s="83"/>
    </row>
    <row r="139" spans="1:20">
      <c r="A139" s="87" t="s">
        <v>36</v>
      </c>
      <c r="B139" s="87" t="s">
        <v>534</v>
      </c>
      <c r="C139" s="87" t="s">
        <v>538</v>
      </c>
      <c r="D139" s="87" t="s">
        <v>539</v>
      </c>
      <c r="E139" s="88" t="s">
        <v>44</v>
      </c>
      <c r="F139" s="87" t="s">
        <v>537</v>
      </c>
      <c r="G139" s="87" t="s">
        <v>334</v>
      </c>
      <c r="H139" s="89">
        <v>18000</v>
      </c>
      <c r="I139" s="88"/>
      <c r="J139" s="88"/>
      <c r="K139" s="88" t="s">
        <v>325</v>
      </c>
      <c r="L139" s="88" t="s">
        <v>326</v>
      </c>
      <c r="M139" s="88"/>
      <c r="N139" s="88" t="s">
        <v>540</v>
      </c>
      <c r="O139" s="90">
        <f>VLOOKUP(N139,'[4]บัญชีครุภัณฑ์  updete 20 มค 65'!$I$5:$N$1078,5,FALSE)</f>
        <v>18000</v>
      </c>
      <c r="P139" s="90">
        <f>+O139-H139</f>
        <v>0</v>
      </c>
      <c r="Q139" s="90"/>
      <c r="R139" s="90"/>
      <c r="S139" s="88" t="s">
        <v>48</v>
      </c>
      <c r="T139" s="88" t="s">
        <v>53</v>
      </c>
    </row>
    <row r="140" spans="1:20">
      <c r="A140" s="87" t="s">
        <v>36</v>
      </c>
      <c r="B140" s="87" t="s">
        <v>534</v>
      </c>
      <c r="C140" s="87" t="s">
        <v>542</v>
      </c>
      <c r="D140" s="87" t="s">
        <v>543</v>
      </c>
      <c r="E140" s="88" t="s">
        <v>44</v>
      </c>
      <c r="F140" s="87" t="s">
        <v>541</v>
      </c>
      <c r="G140" s="87" t="s">
        <v>334</v>
      </c>
      <c r="H140" s="89">
        <v>280000</v>
      </c>
      <c r="I140" s="88"/>
      <c r="J140" s="88"/>
      <c r="K140" s="88" t="s">
        <v>325</v>
      </c>
      <c r="L140" s="88" t="s">
        <v>326</v>
      </c>
      <c r="M140" s="88"/>
      <c r="N140" s="88" t="s">
        <v>544</v>
      </c>
      <c r="O140" s="90">
        <f>VLOOKUP(N140,'[4]บัญชีครุภัณฑ์  updete 20 มค 65'!$I$5:$N$1078,5,FALSE)</f>
        <v>280000</v>
      </c>
      <c r="P140" s="90">
        <f>+O140-H140</f>
        <v>0</v>
      </c>
      <c r="Q140" s="90"/>
      <c r="R140" s="90"/>
      <c r="S140" s="88" t="s">
        <v>48</v>
      </c>
      <c r="T140" s="88" t="s">
        <v>53</v>
      </c>
    </row>
    <row r="141" spans="1:20" ht="55.5">
      <c r="A141" s="87" t="s">
        <v>36</v>
      </c>
      <c r="B141" s="87" t="s">
        <v>534</v>
      </c>
      <c r="C141" s="87" t="s">
        <v>546</v>
      </c>
      <c r="D141" s="87" t="s">
        <v>547</v>
      </c>
      <c r="E141" s="88" t="s">
        <v>44</v>
      </c>
      <c r="F141" s="87" t="s">
        <v>545</v>
      </c>
      <c r="G141" s="87" t="s">
        <v>334</v>
      </c>
      <c r="H141" s="89">
        <v>700000</v>
      </c>
      <c r="I141" s="88"/>
      <c r="J141" s="88"/>
      <c r="K141" s="88" t="s">
        <v>325</v>
      </c>
      <c r="L141" s="88" t="s">
        <v>326</v>
      </c>
      <c r="M141" s="88"/>
      <c r="N141" s="88" t="s">
        <v>546</v>
      </c>
      <c r="O141" s="90">
        <f>VLOOKUP(N141,'[4]บัญชีครุภัณฑ์  updete 20 มค 65'!$I$5:$N$1078,5,FALSE)</f>
        <v>700000</v>
      </c>
      <c r="P141" s="90">
        <f>+O141-H141</f>
        <v>0</v>
      </c>
      <c r="Q141" s="90"/>
      <c r="R141" s="90"/>
      <c r="S141" s="88" t="s">
        <v>48</v>
      </c>
      <c r="T141" s="88" t="s">
        <v>58</v>
      </c>
    </row>
    <row r="142" spans="1:20" ht="55.5">
      <c r="A142" s="87" t="s">
        <v>36</v>
      </c>
      <c r="B142" s="87" t="s">
        <v>534</v>
      </c>
      <c r="C142" s="87" t="s">
        <v>549</v>
      </c>
      <c r="D142" s="87" t="s">
        <v>550</v>
      </c>
      <c r="E142" s="88" t="s">
        <v>44</v>
      </c>
      <c r="F142" s="87" t="s">
        <v>548</v>
      </c>
      <c r="G142" s="87" t="s">
        <v>334</v>
      </c>
      <c r="H142" s="89">
        <v>1450000</v>
      </c>
      <c r="I142" s="88"/>
      <c r="J142" s="88"/>
      <c r="K142" s="88" t="s">
        <v>325</v>
      </c>
      <c r="L142" s="88" t="s">
        <v>326</v>
      </c>
      <c r="M142" s="88"/>
      <c r="N142" s="88" t="s">
        <v>551</v>
      </c>
      <c r="O142" s="90">
        <f>VLOOKUP(N142,'[4]บัญชีครุภัณฑ์  updete 20 มค 65'!$I$5:$N$1078,5,FALSE)</f>
        <v>1450000</v>
      </c>
      <c r="P142" s="90">
        <f>+O142-H142</f>
        <v>0</v>
      </c>
      <c r="Q142" s="90"/>
      <c r="R142" s="90"/>
      <c r="S142" s="88" t="s">
        <v>82</v>
      </c>
      <c r="T142" s="88" t="s">
        <v>58</v>
      </c>
    </row>
    <row r="143" spans="1:20" s="86" customFormat="1">
      <c r="A143" s="82" t="s">
        <v>36</v>
      </c>
      <c r="B143" s="82" t="s">
        <v>552</v>
      </c>
      <c r="C143" s="82" t="s">
        <v>554</v>
      </c>
      <c r="D143" s="82"/>
      <c r="E143" s="83"/>
      <c r="F143" s="82" t="s">
        <v>553</v>
      </c>
      <c r="G143" s="82"/>
      <c r="H143" s="84"/>
      <c r="I143" s="83"/>
      <c r="J143" s="83"/>
      <c r="K143" s="83"/>
      <c r="L143" s="83"/>
      <c r="M143" s="83"/>
      <c r="N143" s="83"/>
      <c r="O143" s="85"/>
      <c r="P143" s="85"/>
      <c r="Q143" s="85"/>
      <c r="R143" s="85"/>
      <c r="S143" s="83"/>
      <c r="T143" s="83"/>
    </row>
    <row r="144" spans="1:20">
      <c r="A144" s="87" t="s">
        <v>36</v>
      </c>
      <c r="B144" s="87" t="s">
        <v>552</v>
      </c>
      <c r="C144" s="87" t="s">
        <v>556</v>
      </c>
      <c r="D144" s="87" t="s">
        <v>557</v>
      </c>
      <c r="E144" s="88" t="s">
        <v>44</v>
      </c>
      <c r="F144" s="87" t="s">
        <v>555</v>
      </c>
      <c r="G144" s="87" t="s">
        <v>43</v>
      </c>
      <c r="H144" s="89">
        <v>100000</v>
      </c>
      <c r="I144" s="88"/>
      <c r="J144" s="88"/>
      <c r="K144" s="88" t="s">
        <v>147</v>
      </c>
      <c r="L144" s="88" t="s">
        <v>148</v>
      </c>
      <c r="M144" s="88"/>
      <c r="N144" s="88" t="s">
        <v>556</v>
      </c>
      <c r="O144" s="90">
        <f>VLOOKUP(N144,'[4]บัญชีครุภัณฑ์  updete 20 มค 65'!$I$5:$N$1078,5,FALSE)</f>
        <v>107000</v>
      </c>
      <c r="P144" s="90">
        <f>+O144-H144</f>
        <v>7000</v>
      </c>
      <c r="Q144" s="91">
        <f>P144*100/O144</f>
        <v>6.5420560747663554</v>
      </c>
      <c r="R144" s="92" t="s">
        <v>63</v>
      </c>
      <c r="S144" s="88" t="s">
        <v>48</v>
      </c>
      <c r="T144" s="88" t="s">
        <v>64</v>
      </c>
    </row>
    <row r="145" spans="1:20">
      <c r="A145" s="87" t="s">
        <v>36</v>
      </c>
      <c r="B145" s="87" t="s">
        <v>552</v>
      </c>
      <c r="C145" s="87" t="s">
        <v>559</v>
      </c>
      <c r="D145" s="87" t="s">
        <v>560</v>
      </c>
      <c r="E145" s="88" t="s">
        <v>44</v>
      </c>
      <c r="F145" s="87" t="s">
        <v>558</v>
      </c>
      <c r="G145" s="87" t="s">
        <v>43</v>
      </c>
      <c r="H145" s="89">
        <v>120000</v>
      </c>
      <c r="I145" s="88"/>
      <c r="J145" s="88"/>
      <c r="K145" s="88" t="s">
        <v>147</v>
      </c>
      <c r="L145" s="88" t="s">
        <v>148</v>
      </c>
      <c r="M145" s="88"/>
      <c r="N145" s="88" t="s">
        <v>559</v>
      </c>
      <c r="O145" s="90">
        <f>VLOOKUP(N145,'[4]บัญชีครุภัณฑ์  updete 20 มค 65'!$I$5:$N$1078,5,FALSE)</f>
        <v>125000</v>
      </c>
      <c r="P145" s="90">
        <f>+O145-H145</f>
        <v>5000</v>
      </c>
      <c r="Q145" s="91">
        <f>P145*100/O145</f>
        <v>4</v>
      </c>
      <c r="R145" s="91" t="s">
        <v>87</v>
      </c>
      <c r="S145" s="88" t="s">
        <v>48</v>
      </c>
      <c r="T145" s="88" t="s">
        <v>64</v>
      </c>
    </row>
    <row r="146" spans="1:20">
      <c r="A146" s="87" t="s">
        <v>36</v>
      </c>
      <c r="B146" s="87" t="s">
        <v>552</v>
      </c>
      <c r="C146" s="87" t="s">
        <v>562</v>
      </c>
      <c r="D146" s="87" t="s">
        <v>563</v>
      </c>
      <c r="E146" s="88" t="s">
        <v>44</v>
      </c>
      <c r="F146" s="87" t="s">
        <v>561</v>
      </c>
      <c r="G146" s="87" t="s">
        <v>43</v>
      </c>
      <c r="H146" s="89">
        <v>150000</v>
      </c>
      <c r="I146" s="88"/>
      <c r="J146" s="88"/>
      <c r="K146" s="88" t="s">
        <v>147</v>
      </c>
      <c r="L146" s="88" t="s">
        <v>148</v>
      </c>
      <c r="M146" s="88"/>
      <c r="N146" s="88" t="s">
        <v>562</v>
      </c>
      <c r="O146" s="90">
        <f>VLOOKUP(N146,'[4]บัญชีครุภัณฑ์  updete 20 มค 65'!$I$5:$N$1078,5,FALSE)</f>
        <v>150000</v>
      </c>
      <c r="P146" s="90">
        <f>+O146-H146</f>
        <v>0</v>
      </c>
      <c r="Q146" s="90"/>
      <c r="R146" s="90"/>
      <c r="S146" s="88" t="s">
        <v>48</v>
      </c>
      <c r="T146" s="88" t="s">
        <v>58</v>
      </c>
    </row>
    <row r="147" spans="1:20">
      <c r="A147" s="87" t="s">
        <v>36</v>
      </c>
      <c r="B147" s="87" t="s">
        <v>552</v>
      </c>
      <c r="C147" s="87" t="s">
        <v>565</v>
      </c>
      <c r="D147" s="87" t="s">
        <v>566</v>
      </c>
      <c r="E147" s="88" t="s">
        <v>44</v>
      </c>
      <c r="F147" s="87" t="s">
        <v>564</v>
      </c>
      <c r="G147" s="87" t="s">
        <v>334</v>
      </c>
      <c r="H147" s="89">
        <v>200000</v>
      </c>
      <c r="I147" s="88"/>
      <c r="J147" s="88"/>
      <c r="K147" s="88" t="s">
        <v>79</v>
      </c>
      <c r="L147" s="88" t="s">
        <v>80</v>
      </c>
      <c r="M147" s="88"/>
      <c r="N147" s="88" t="s">
        <v>47</v>
      </c>
      <c r="O147" s="90"/>
      <c r="P147" s="90"/>
      <c r="Q147" s="90"/>
      <c r="R147" s="90"/>
      <c r="S147" s="88" t="s">
        <v>48</v>
      </c>
      <c r="T147" s="88" t="s">
        <v>47</v>
      </c>
    </row>
    <row r="148" spans="1:20">
      <c r="A148" s="87" t="s">
        <v>36</v>
      </c>
      <c r="B148" s="87" t="s">
        <v>552</v>
      </c>
      <c r="C148" s="87" t="s">
        <v>568</v>
      </c>
      <c r="D148" s="87" t="s">
        <v>569</v>
      </c>
      <c r="E148" s="88" t="s">
        <v>44</v>
      </c>
      <c r="F148" s="87" t="s">
        <v>567</v>
      </c>
      <c r="G148" s="87" t="s">
        <v>43</v>
      </c>
      <c r="H148" s="89">
        <v>320000</v>
      </c>
      <c r="I148" s="88"/>
      <c r="J148" s="88"/>
      <c r="K148" s="88" t="s">
        <v>147</v>
      </c>
      <c r="L148" s="88" t="s">
        <v>148</v>
      </c>
      <c r="M148" s="88"/>
      <c r="N148" s="88" t="s">
        <v>568</v>
      </c>
      <c r="O148" s="90">
        <f>VLOOKUP(N148,'[4]บัญชีครุภัณฑ์  updete 20 มค 65'!$I$5:$N$1078,5,FALSE)</f>
        <v>321000</v>
      </c>
      <c r="P148" s="90">
        <f>+O148-H148</f>
        <v>1000</v>
      </c>
      <c r="Q148" s="91">
        <f>P148*100/O148</f>
        <v>0.3115264797507788</v>
      </c>
      <c r="R148" s="91" t="s">
        <v>87</v>
      </c>
      <c r="S148" s="88" t="s">
        <v>48</v>
      </c>
      <c r="T148" s="88" t="s">
        <v>64</v>
      </c>
    </row>
    <row r="149" spans="1:20">
      <c r="A149" s="87" t="s">
        <v>36</v>
      </c>
      <c r="B149" s="87" t="s">
        <v>552</v>
      </c>
      <c r="C149" s="87" t="s">
        <v>571</v>
      </c>
      <c r="D149" s="87" t="s">
        <v>572</v>
      </c>
      <c r="E149" s="88" t="s">
        <v>44</v>
      </c>
      <c r="F149" s="87" t="s">
        <v>570</v>
      </c>
      <c r="G149" s="87" t="s">
        <v>43</v>
      </c>
      <c r="H149" s="89">
        <v>320000</v>
      </c>
      <c r="I149" s="88"/>
      <c r="J149" s="88"/>
      <c r="K149" s="88" t="s">
        <v>147</v>
      </c>
      <c r="L149" s="88" t="s">
        <v>148</v>
      </c>
      <c r="M149" s="88"/>
      <c r="N149" s="88" t="s">
        <v>571</v>
      </c>
      <c r="O149" s="90">
        <f>VLOOKUP(N149,'[4]บัญชีครุภัณฑ์  updete 20 มค 65'!$I$5:$N$1078,5,FALSE)</f>
        <v>321000</v>
      </c>
      <c r="P149" s="90">
        <f>+O149-H149</f>
        <v>1000</v>
      </c>
      <c r="Q149" s="91">
        <f>P149*100/O149</f>
        <v>0.3115264797507788</v>
      </c>
      <c r="R149" s="91" t="s">
        <v>87</v>
      </c>
      <c r="S149" s="88" t="s">
        <v>48</v>
      </c>
      <c r="T149" s="88" t="s">
        <v>64</v>
      </c>
    </row>
    <row r="150" spans="1:20">
      <c r="A150" s="87" t="s">
        <v>36</v>
      </c>
      <c r="B150" s="87" t="s">
        <v>552</v>
      </c>
      <c r="C150" s="87" t="s">
        <v>574</v>
      </c>
      <c r="D150" s="87" t="s">
        <v>575</v>
      </c>
      <c r="E150" s="88" t="s">
        <v>44</v>
      </c>
      <c r="F150" s="87" t="s">
        <v>573</v>
      </c>
      <c r="G150" s="87" t="s">
        <v>43</v>
      </c>
      <c r="H150" s="89">
        <v>350000</v>
      </c>
      <c r="I150" s="88"/>
      <c r="J150" s="88"/>
      <c r="K150" s="88" t="s">
        <v>147</v>
      </c>
      <c r="L150" s="88" t="s">
        <v>148</v>
      </c>
      <c r="M150" s="88"/>
      <c r="N150" s="88" t="s">
        <v>574</v>
      </c>
      <c r="O150" s="90">
        <f>VLOOKUP(N150,'[4]บัญชีครุภัณฑ์  updete 20 มค 65'!$I$5:$N$1078,5,FALSE)</f>
        <v>350000</v>
      </c>
      <c r="P150" s="90">
        <f>+O150-H150</f>
        <v>0</v>
      </c>
      <c r="Q150" s="90"/>
      <c r="R150" s="90"/>
      <c r="S150" s="88" t="s">
        <v>48</v>
      </c>
      <c r="T150" s="88" t="s">
        <v>58</v>
      </c>
    </row>
    <row r="151" spans="1:20">
      <c r="A151" s="87" t="s">
        <v>36</v>
      </c>
      <c r="B151" s="87" t="s">
        <v>552</v>
      </c>
      <c r="C151" s="87" t="s">
        <v>577</v>
      </c>
      <c r="D151" s="87" t="s">
        <v>578</v>
      </c>
      <c r="E151" s="88" t="s">
        <v>44</v>
      </c>
      <c r="F151" s="87" t="s">
        <v>576</v>
      </c>
      <c r="G151" s="87" t="s">
        <v>43</v>
      </c>
      <c r="H151" s="89">
        <v>350000</v>
      </c>
      <c r="I151" s="88"/>
      <c r="J151" s="88"/>
      <c r="K151" s="88" t="s">
        <v>147</v>
      </c>
      <c r="L151" s="88" t="s">
        <v>148</v>
      </c>
      <c r="M151" s="88"/>
      <c r="N151" s="88" t="s">
        <v>47</v>
      </c>
      <c r="O151" s="90"/>
      <c r="P151" s="90"/>
      <c r="Q151" s="90"/>
      <c r="R151" s="90"/>
      <c r="S151" s="88" t="s">
        <v>48</v>
      </c>
      <c r="T151" s="88" t="s">
        <v>47</v>
      </c>
    </row>
    <row r="152" spans="1:20" ht="55.5">
      <c r="A152" s="87" t="s">
        <v>36</v>
      </c>
      <c r="B152" s="87" t="s">
        <v>552</v>
      </c>
      <c r="C152" s="87" t="s">
        <v>580</v>
      </c>
      <c r="D152" s="87" t="s">
        <v>581</v>
      </c>
      <c r="E152" s="88" t="s">
        <v>44</v>
      </c>
      <c r="F152" s="87" t="s">
        <v>579</v>
      </c>
      <c r="G152" s="87" t="s">
        <v>43</v>
      </c>
      <c r="H152" s="89">
        <v>450000</v>
      </c>
      <c r="I152" s="88"/>
      <c r="J152" s="88"/>
      <c r="K152" s="88" t="s">
        <v>147</v>
      </c>
      <c r="L152" s="88" t="s">
        <v>148</v>
      </c>
      <c r="M152" s="88"/>
      <c r="N152" s="88" t="s">
        <v>580</v>
      </c>
      <c r="O152" s="90">
        <f>VLOOKUP(N152,'[4]บัญชีครุภัณฑ์  updete 20 มค 65'!$I$5:$N$1078,5,FALSE)</f>
        <v>450000</v>
      </c>
      <c r="P152" s="90">
        <f t="shared" ref="P152:P167" si="5">+O152-H152</f>
        <v>0</v>
      </c>
      <c r="Q152" s="90"/>
      <c r="R152" s="90"/>
      <c r="S152" s="88" t="s">
        <v>48</v>
      </c>
      <c r="T152" s="88" t="s">
        <v>58</v>
      </c>
    </row>
    <row r="153" spans="1:20">
      <c r="A153" s="87" t="s">
        <v>36</v>
      </c>
      <c r="B153" s="87" t="s">
        <v>552</v>
      </c>
      <c r="C153" s="87" t="s">
        <v>583</v>
      </c>
      <c r="D153" s="87" t="s">
        <v>584</v>
      </c>
      <c r="E153" s="88" t="s">
        <v>44</v>
      </c>
      <c r="F153" s="87" t="s">
        <v>582</v>
      </c>
      <c r="G153" s="87" t="s">
        <v>43</v>
      </c>
      <c r="H153" s="89">
        <v>500000</v>
      </c>
      <c r="I153" s="88"/>
      <c r="J153" s="88"/>
      <c r="K153" s="88" t="s">
        <v>147</v>
      </c>
      <c r="L153" s="88" t="s">
        <v>148</v>
      </c>
      <c r="M153" s="88"/>
      <c r="N153" s="88" t="s">
        <v>583</v>
      </c>
      <c r="O153" s="90">
        <f>VLOOKUP(N153,'[4]บัญชีครุภัณฑ์  updete 20 มค 65'!$I$5:$N$1078,5,FALSE)</f>
        <v>520000</v>
      </c>
      <c r="P153" s="90">
        <f t="shared" si="5"/>
        <v>20000</v>
      </c>
      <c r="Q153" s="91">
        <f>P153*100/O153</f>
        <v>3.8461538461538463</v>
      </c>
      <c r="R153" s="91" t="s">
        <v>87</v>
      </c>
      <c r="S153" s="88" t="s">
        <v>48</v>
      </c>
      <c r="T153" s="88" t="s">
        <v>64</v>
      </c>
    </row>
    <row r="154" spans="1:20">
      <c r="A154" s="87" t="s">
        <v>36</v>
      </c>
      <c r="B154" s="87" t="s">
        <v>552</v>
      </c>
      <c r="C154" s="87" t="s">
        <v>586</v>
      </c>
      <c r="D154" s="87" t="s">
        <v>587</v>
      </c>
      <c r="E154" s="88" t="s">
        <v>44</v>
      </c>
      <c r="F154" s="87" t="s">
        <v>585</v>
      </c>
      <c r="G154" s="87" t="s">
        <v>43</v>
      </c>
      <c r="H154" s="89">
        <v>500000</v>
      </c>
      <c r="I154" s="88"/>
      <c r="J154" s="88"/>
      <c r="K154" s="88" t="s">
        <v>147</v>
      </c>
      <c r="L154" s="88" t="s">
        <v>148</v>
      </c>
      <c r="M154" s="88"/>
      <c r="N154" s="88" t="s">
        <v>586</v>
      </c>
      <c r="O154" s="90">
        <f>VLOOKUP(N154,'[4]บัญชีครุภัณฑ์  updete 20 มค 65'!$I$5:$N$1078,5,FALSE)</f>
        <v>500000</v>
      </c>
      <c r="P154" s="90">
        <f t="shared" si="5"/>
        <v>0</v>
      </c>
      <c r="Q154" s="90"/>
      <c r="R154" s="90"/>
      <c r="S154" s="88" t="s">
        <v>48</v>
      </c>
      <c r="T154" s="88" t="s">
        <v>58</v>
      </c>
    </row>
    <row r="155" spans="1:20" ht="55.5">
      <c r="A155" s="87" t="s">
        <v>36</v>
      </c>
      <c r="B155" s="87" t="s">
        <v>552</v>
      </c>
      <c r="C155" s="87" t="s">
        <v>589</v>
      </c>
      <c r="D155" s="87" t="s">
        <v>590</v>
      </c>
      <c r="E155" s="88" t="s">
        <v>44</v>
      </c>
      <c r="F155" s="87" t="s">
        <v>588</v>
      </c>
      <c r="G155" s="87" t="s">
        <v>43</v>
      </c>
      <c r="H155" s="89">
        <v>850000</v>
      </c>
      <c r="I155" s="88"/>
      <c r="J155" s="88"/>
      <c r="K155" s="88" t="s">
        <v>147</v>
      </c>
      <c r="L155" s="88" t="s">
        <v>148</v>
      </c>
      <c r="M155" s="88"/>
      <c r="N155" s="88" t="s">
        <v>591</v>
      </c>
      <c r="O155" s="90">
        <f>VLOOKUP(N155,'[4]บัญชีครุภัณฑ์  updete 20 มค 65'!$I$5:$N$1078,5,FALSE)</f>
        <v>850000</v>
      </c>
      <c r="P155" s="90">
        <f t="shared" si="5"/>
        <v>0</v>
      </c>
      <c r="Q155" s="90"/>
      <c r="R155" s="90"/>
      <c r="S155" s="88" t="s">
        <v>48</v>
      </c>
      <c r="T155" s="88" t="s">
        <v>58</v>
      </c>
    </row>
    <row r="156" spans="1:20">
      <c r="A156" s="87" t="s">
        <v>36</v>
      </c>
      <c r="B156" s="87" t="s">
        <v>552</v>
      </c>
      <c r="C156" s="87" t="s">
        <v>593</v>
      </c>
      <c r="D156" s="87" t="s">
        <v>594</v>
      </c>
      <c r="E156" s="88" t="s">
        <v>44</v>
      </c>
      <c r="F156" s="87" t="s">
        <v>592</v>
      </c>
      <c r="G156" s="87" t="s">
        <v>43</v>
      </c>
      <c r="H156" s="89">
        <v>1200000</v>
      </c>
      <c r="I156" s="88"/>
      <c r="J156" s="88"/>
      <c r="K156" s="88" t="s">
        <v>147</v>
      </c>
      <c r="L156" s="88" t="s">
        <v>148</v>
      </c>
      <c r="M156" s="88"/>
      <c r="N156" s="88" t="s">
        <v>593</v>
      </c>
      <c r="O156" s="90">
        <f>VLOOKUP(N156,'[4]บัญชีครุภัณฑ์  updete 20 มค 65'!$I$5:$N$1078,5,FALSE)</f>
        <v>1200000</v>
      </c>
      <c r="P156" s="90">
        <f t="shared" si="5"/>
        <v>0</v>
      </c>
      <c r="Q156" s="90"/>
      <c r="R156" s="90"/>
      <c r="S156" s="88" t="s">
        <v>82</v>
      </c>
      <c r="T156" s="88" t="s">
        <v>58</v>
      </c>
    </row>
    <row r="157" spans="1:20">
      <c r="A157" s="87" t="s">
        <v>36</v>
      </c>
      <c r="B157" s="87" t="s">
        <v>552</v>
      </c>
      <c r="C157" s="87" t="s">
        <v>596</v>
      </c>
      <c r="D157" s="87" t="s">
        <v>597</v>
      </c>
      <c r="E157" s="88" t="s">
        <v>44</v>
      </c>
      <c r="F157" s="87" t="s">
        <v>595</v>
      </c>
      <c r="G157" s="87" t="s">
        <v>43</v>
      </c>
      <c r="H157" s="89">
        <v>1200000</v>
      </c>
      <c r="I157" s="88"/>
      <c r="J157" s="88"/>
      <c r="K157" s="88" t="s">
        <v>147</v>
      </c>
      <c r="L157" s="88" t="s">
        <v>148</v>
      </c>
      <c r="M157" s="88"/>
      <c r="N157" s="88" t="s">
        <v>598</v>
      </c>
      <c r="O157" s="90">
        <f>VLOOKUP(N157,'[4]บัญชีครุภัณฑ์  updete 20 มค 65'!$I$5:$N$1078,5,FALSE)</f>
        <v>1200000</v>
      </c>
      <c r="P157" s="90">
        <f t="shared" si="5"/>
        <v>0</v>
      </c>
      <c r="Q157" s="90"/>
      <c r="R157" s="90"/>
      <c r="S157" s="88" t="s">
        <v>82</v>
      </c>
      <c r="T157" s="88" t="s">
        <v>58</v>
      </c>
    </row>
    <row r="158" spans="1:20">
      <c r="A158" s="87" t="s">
        <v>36</v>
      </c>
      <c r="B158" s="87" t="s">
        <v>552</v>
      </c>
      <c r="C158" s="87" t="s">
        <v>600</v>
      </c>
      <c r="D158" s="87" t="s">
        <v>601</v>
      </c>
      <c r="E158" s="88" t="s">
        <v>44</v>
      </c>
      <c r="F158" s="87" t="s">
        <v>599</v>
      </c>
      <c r="G158" s="87" t="s">
        <v>43</v>
      </c>
      <c r="H158" s="89">
        <v>1300000</v>
      </c>
      <c r="I158" s="88"/>
      <c r="J158" s="88"/>
      <c r="K158" s="88" t="s">
        <v>79</v>
      </c>
      <c r="L158" s="88" t="s">
        <v>80</v>
      </c>
      <c r="M158" s="88"/>
      <c r="N158" s="88" t="s">
        <v>600</v>
      </c>
      <c r="O158" s="90">
        <f>VLOOKUP(N158,'[4]บัญชีครุภัณฑ์  updete 20 มค 65'!$I$5:$N$1078,5,FALSE)</f>
        <v>1340000</v>
      </c>
      <c r="P158" s="90">
        <f t="shared" si="5"/>
        <v>40000</v>
      </c>
      <c r="Q158" s="91">
        <f>P158*100/O158</f>
        <v>2.9850746268656718</v>
      </c>
      <c r="R158" s="91" t="s">
        <v>87</v>
      </c>
      <c r="S158" s="88" t="s">
        <v>82</v>
      </c>
      <c r="T158" s="88" t="s">
        <v>64</v>
      </c>
    </row>
    <row r="159" spans="1:20">
      <c r="A159" s="87" t="s">
        <v>36</v>
      </c>
      <c r="B159" s="87" t="s">
        <v>552</v>
      </c>
      <c r="C159" s="87" t="s">
        <v>603</v>
      </c>
      <c r="D159" s="87" t="s">
        <v>604</v>
      </c>
      <c r="E159" s="88" t="s">
        <v>44</v>
      </c>
      <c r="F159" s="87" t="s">
        <v>602</v>
      </c>
      <c r="G159" s="87" t="s">
        <v>43</v>
      </c>
      <c r="H159" s="89">
        <v>1500000</v>
      </c>
      <c r="I159" s="88"/>
      <c r="J159" s="88"/>
      <c r="K159" s="88" t="s">
        <v>147</v>
      </c>
      <c r="L159" s="88" t="s">
        <v>148</v>
      </c>
      <c r="M159" s="88"/>
      <c r="N159" s="88" t="s">
        <v>605</v>
      </c>
      <c r="O159" s="90">
        <f>VLOOKUP(N159,'[4]บัญชีครุภัณฑ์  updete 20 มค 65'!$I$5:$N$1078,5,FALSE)</f>
        <v>1500000</v>
      </c>
      <c r="P159" s="90">
        <f t="shared" si="5"/>
        <v>0</v>
      </c>
      <c r="Q159" s="90"/>
      <c r="R159" s="90"/>
      <c r="S159" s="88" t="s">
        <v>82</v>
      </c>
      <c r="T159" s="88" t="s">
        <v>58</v>
      </c>
    </row>
    <row r="160" spans="1:20">
      <c r="A160" s="87" t="s">
        <v>36</v>
      </c>
      <c r="B160" s="87" t="s">
        <v>552</v>
      </c>
      <c r="C160" s="87" t="s">
        <v>607</v>
      </c>
      <c r="D160" s="87" t="s">
        <v>608</v>
      </c>
      <c r="E160" s="88" t="s">
        <v>44</v>
      </c>
      <c r="F160" s="87" t="s">
        <v>606</v>
      </c>
      <c r="G160" s="87" t="s">
        <v>43</v>
      </c>
      <c r="H160" s="89">
        <v>1500000</v>
      </c>
      <c r="I160" s="88"/>
      <c r="J160" s="88"/>
      <c r="K160" s="88" t="s">
        <v>147</v>
      </c>
      <c r="L160" s="88" t="s">
        <v>148</v>
      </c>
      <c r="M160" s="88"/>
      <c r="N160" s="88" t="s">
        <v>607</v>
      </c>
      <c r="O160" s="90">
        <f>VLOOKUP(N160,'[4]บัญชีครุภัณฑ์  updete 20 มค 65'!$I$5:$N$1078,5,FALSE)</f>
        <v>1500000</v>
      </c>
      <c r="P160" s="90">
        <f t="shared" si="5"/>
        <v>0</v>
      </c>
      <c r="Q160" s="90"/>
      <c r="R160" s="90"/>
      <c r="S160" s="88" t="s">
        <v>82</v>
      </c>
      <c r="T160" s="88" t="s">
        <v>58</v>
      </c>
    </row>
    <row r="161" spans="1:20">
      <c r="A161" s="87" t="s">
        <v>36</v>
      </c>
      <c r="B161" s="87" t="s">
        <v>552</v>
      </c>
      <c r="C161" s="87" t="s">
        <v>610</v>
      </c>
      <c r="D161" s="87" t="s">
        <v>611</v>
      </c>
      <c r="E161" s="88" t="s">
        <v>44</v>
      </c>
      <c r="F161" s="87" t="s">
        <v>609</v>
      </c>
      <c r="G161" s="87" t="s">
        <v>43</v>
      </c>
      <c r="H161" s="89">
        <v>1550000</v>
      </c>
      <c r="I161" s="88"/>
      <c r="J161" s="88"/>
      <c r="K161" s="88" t="s">
        <v>79</v>
      </c>
      <c r="L161" s="88" t="s">
        <v>80</v>
      </c>
      <c r="M161" s="88"/>
      <c r="N161" s="88" t="s">
        <v>610</v>
      </c>
      <c r="O161" s="90">
        <f>VLOOKUP(N161,'[4]บัญชีครุภัณฑ์  updete 20 มค 65'!$I$5:$N$1078,5,FALSE)</f>
        <v>1550000</v>
      </c>
      <c r="P161" s="90">
        <f t="shared" si="5"/>
        <v>0</v>
      </c>
      <c r="Q161" s="90"/>
      <c r="R161" s="90"/>
      <c r="S161" s="88" t="s">
        <v>82</v>
      </c>
      <c r="T161" s="88" t="s">
        <v>58</v>
      </c>
    </row>
    <row r="162" spans="1:20">
      <c r="A162" s="87" t="s">
        <v>36</v>
      </c>
      <c r="B162" s="87" t="s">
        <v>552</v>
      </c>
      <c r="C162" s="87" t="s">
        <v>613</v>
      </c>
      <c r="D162" s="87" t="s">
        <v>614</v>
      </c>
      <c r="E162" s="88" t="s">
        <v>44</v>
      </c>
      <c r="F162" s="87" t="s">
        <v>612</v>
      </c>
      <c r="G162" s="87" t="s">
        <v>43</v>
      </c>
      <c r="H162" s="89">
        <v>1550000</v>
      </c>
      <c r="I162" s="88"/>
      <c r="J162" s="88"/>
      <c r="K162" s="88" t="s">
        <v>147</v>
      </c>
      <c r="L162" s="88" t="s">
        <v>148</v>
      </c>
      <c r="M162" s="88"/>
      <c r="N162" s="88" t="s">
        <v>613</v>
      </c>
      <c r="O162" s="90">
        <f>VLOOKUP(N162,'[4]บัญชีครุภัณฑ์  updete 20 มค 65'!$I$5:$N$1078,5,FALSE)</f>
        <v>1550000</v>
      </c>
      <c r="P162" s="90">
        <f t="shared" si="5"/>
        <v>0</v>
      </c>
      <c r="Q162" s="90"/>
      <c r="R162" s="90"/>
      <c r="S162" s="88" t="s">
        <v>82</v>
      </c>
      <c r="T162" s="88" t="s">
        <v>58</v>
      </c>
    </row>
    <row r="163" spans="1:20">
      <c r="A163" s="87" t="s">
        <v>36</v>
      </c>
      <c r="B163" s="87" t="s">
        <v>552</v>
      </c>
      <c r="C163" s="87" t="s">
        <v>616</v>
      </c>
      <c r="D163" s="87" t="s">
        <v>617</v>
      </c>
      <c r="E163" s="88" t="s">
        <v>44</v>
      </c>
      <c r="F163" s="87" t="s">
        <v>615</v>
      </c>
      <c r="G163" s="87" t="s">
        <v>43</v>
      </c>
      <c r="H163" s="89">
        <v>1600000</v>
      </c>
      <c r="I163" s="88"/>
      <c r="J163" s="88"/>
      <c r="K163" s="88" t="s">
        <v>147</v>
      </c>
      <c r="L163" s="88" t="s">
        <v>148</v>
      </c>
      <c r="M163" s="88"/>
      <c r="N163" s="88" t="s">
        <v>618</v>
      </c>
      <c r="O163" s="90">
        <f>VLOOKUP(N163,'[4]บัญชีครุภัณฑ์  updete 20 มค 65'!$I$5:$N$1078,5,FALSE)</f>
        <v>1600000</v>
      </c>
      <c r="P163" s="90">
        <f t="shared" si="5"/>
        <v>0</v>
      </c>
      <c r="Q163" s="90"/>
      <c r="R163" s="90"/>
      <c r="S163" s="88" t="s">
        <v>82</v>
      </c>
      <c r="T163" s="88" t="s">
        <v>58</v>
      </c>
    </row>
    <row r="164" spans="1:20">
      <c r="A164" s="87" t="s">
        <v>36</v>
      </c>
      <c r="B164" s="87" t="s">
        <v>552</v>
      </c>
      <c r="C164" s="87" t="s">
        <v>620</v>
      </c>
      <c r="D164" s="87" t="s">
        <v>621</v>
      </c>
      <c r="E164" s="88" t="s">
        <v>44</v>
      </c>
      <c r="F164" s="87" t="s">
        <v>619</v>
      </c>
      <c r="G164" s="87" t="s">
        <v>43</v>
      </c>
      <c r="H164" s="89">
        <v>1900000</v>
      </c>
      <c r="I164" s="88"/>
      <c r="J164" s="88"/>
      <c r="K164" s="88" t="s">
        <v>79</v>
      </c>
      <c r="L164" s="88" t="s">
        <v>80</v>
      </c>
      <c r="M164" s="88"/>
      <c r="N164" s="88" t="s">
        <v>620</v>
      </c>
      <c r="O164" s="90">
        <f>VLOOKUP(N164,'[4]บัญชีครุภัณฑ์  updete 20 มค 65'!$I$5:$N$1078,5,FALSE)</f>
        <v>1930000</v>
      </c>
      <c r="P164" s="90">
        <f t="shared" si="5"/>
        <v>30000</v>
      </c>
      <c r="Q164" s="91">
        <f>P164*100/O164</f>
        <v>1.5544041450777202</v>
      </c>
      <c r="R164" s="91" t="s">
        <v>87</v>
      </c>
      <c r="S164" s="88" t="s">
        <v>82</v>
      </c>
      <c r="T164" s="88" t="s">
        <v>64</v>
      </c>
    </row>
    <row r="165" spans="1:20">
      <c r="A165" s="87" t="s">
        <v>36</v>
      </c>
      <c r="B165" s="87" t="s">
        <v>552</v>
      </c>
      <c r="C165" s="87" t="s">
        <v>623</v>
      </c>
      <c r="D165" s="87" t="s">
        <v>624</v>
      </c>
      <c r="E165" s="88" t="s">
        <v>44</v>
      </c>
      <c r="F165" s="87" t="s">
        <v>622</v>
      </c>
      <c r="G165" s="87" t="s">
        <v>43</v>
      </c>
      <c r="H165" s="89">
        <v>2000000</v>
      </c>
      <c r="I165" s="88"/>
      <c r="J165" s="88"/>
      <c r="K165" s="88" t="s">
        <v>147</v>
      </c>
      <c r="L165" s="88" t="s">
        <v>148</v>
      </c>
      <c r="M165" s="88"/>
      <c r="N165" s="88" t="s">
        <v>623</v>
      </c>
      <c r="O165" s="90">
        <f>VLOOKUP(N165,'[4]บัญชีครุภัณฑ์  updete 20 มค 65'!$I$5:$N$1078,5,FALSE)</f>
        <v>2060000</v>
      </c>
      <c r="P165" s="90">
        <f t="shared" si="5"/>
        <v>60000</v>
      </c>
      <c r="Q165" s="91">
        <f>P165*100/O165</f>
        <v>2.912621359223301</v>
      </c>
      <c r="R165" s="91" t="s">
        <v>87</v>
      </c>
      <c r="S165" s="88" t="s">
        <v>82</v>
      </c>
      <c r="T165" s="88" t="s">
        <v>64</v>
      </c>
    </row>
    <row r="166" spans="1:20">
      <c r="A166" s="87" t="s">
        <v>36</v>
      </c>
      <c r="B166" s="87" t="s">
        <v>552</v>
      </c>
      <c r="C166" s="87" t="s">
        <v>626</v>
      </c>
      <c r="D166" s="87" t="s">
        <v>627</v>
      </c>
      <c r="E166" s="88" t="s">
        <v>44</v>
      </c>
      <c r="F166" s="87" t="s">
        <v>625</v>
      </c>
      <c r="G166" s="87" t="s">
        <v>43</v>
      </c>
      <c r="H166" s="89">
        <v>2000000</v>
      </c>
      <c r="I166" s="88"/>
      <c r="J166" s="88"/>
      <c r="K166" s="88" t="s">
        <v>79</v>
      </c>
      <c r="L166" s="88" t="s">
        <v>80</v>
      </c>
      <c r="M166" s="88"/>
      <c r="N166" s="88" t="s">
        <v>626</v>
      </c>
      <c r="O166" s="90">
        <f>VLOOKUP(N166,'[4]บัญชีครุภัณฑ์  updete 20 มค 65'!$I$5:$N$1078,5,FALSE)</f>
        <v>2140000</v>
      </c>
      <c r="P166" s="90">
        <f t="shared" si="5"/>
        <v>140000</v>
      </c>
      <c r="Q166" s="91">
        <f>P166*100/O166</f>
        <v>6.5420560747663554</v>
      </c>
      <c r="R166" s="92" t="s">
        <v>63</v>
      </c>
      <c r="S166" s="88" t="s">
        <v>82</v>
      </c>
      <c r="T166" s="88" t="s">
        <v>64</v>
      </c>
    </row>
    <row r="167" spans="1:20" ht="55.5">
      <c r="A167" s="87" t="s">
        <v>36</v>
      </c>
      <c r="B167" s="87" t="s">
        <v>552</v>
      </c>
      <c r="C167" s="87" t="s">
        <v>629</v>
      </c>
      <c r="D167" s="87" t="s">
        <v>630</v>
      </c>
      <c r="E167" s="88" t="s">
        <v>44</v>
      </c>
      <c r="F167" s="87" t="s">
        <v>628</v>
      </c>
      <c r="G167" s="87" t="s">
        <v>43</v>
      </c>
      <c r="H167" s="89">
        <v>2000000</v>
      </c>
      <c r="I167" s="88"/>
      <c r="J167" s="88"/>
      <c r="K167" s="88" t="s">
        <v>79</v>
      </c>
      <c r="L167" s="88" t="s">
        <v>80</v>
      </c>
      <c r="M167" s="88"/>
      <c r="N167" s="88" t="s">
        <v>631</v>
      </c>
      <c r="O167" s="90">
        <f>VLOOKUP(N167,'[4]บัญชีครุภัณฑ์  updete 20 มค 65'!$I$5:$N$1078,5,FALSE)</f>
        <v>2000000</v>
      </c>
      <c r="P167" s="90">
        <f t="shared" si="5"/>
        <v>0</v>
      </c>
      <c r="Q167" s="90"/>
      <c r="R167" s="90"/>
      <c r="S167" s="88" t="s">
        <v>82</v>
      </c>
      <c r="T167" s="88" t="s">
        <v>58</v>
      </c>
    </row>
    <row r="168" spans="1:20" ht="55.5">
      <c r="A168" s="87" t="s">
        <v>36</v>
      </c>
      <c r="B168" s="87" t="s">
        <v>552</v>
      </c>
      <c r="C168" s="87" t="s">
        <v>633</v>
      </c>
      <c r="D168" s="87" t="s">
        <v>634</v>
      </c>
      <c r="E168" s="88" t="s">
        <v>44</v>
      </c>
      <c r="F168" s="87" t="s">
        <v>632</v>
      </c>
      <c r="G168" s="87" t="s">
        <v>43</v>
      </c>
      <c r="H168" s="89">
        <v>2000000</v>
      </c>
      <c r="I168" s="88"/>
      <c r="J168" s="88"/>
      <c r="K168" s="88" t="s">
        <v>147</v>
      </c>
      <c r="L168" s="88" t="s">
        <v>148</v>
      </c>
      <c r="M168" s="88"/>
      <c r="N168" s="88" t="s">
        <v>47</v>
      </c>
      <c r="O168" s="90"/>
      <c r="P168" s="90"/>
      <c r="Q168" s="90"/>
      <c r="R168" s="90"/>
      <c r="S168" s="88" t="s">
        <v>82</v>
      </c>
      <c r="T168" s="88" t="s">
        <v>47</v>
      </c>
    </row>
    <row r="169" spans="1:20" ht="55.5">
      <c r="A169" s="87" t="s">
        <v>36</v>
      </c>
      <c r="B169" s="87" t="s">
        <v>552</v>
      </c>
      <c r="C169" s="87" t="s">
        <v>636</v>
      </c>
      <c r="D169" s="87" t="s">
        <v>637</v>
      </c>
      <c r="E169" s="88" t="s">
        <v>44</v>
      </c>
      <c r="F169" s="87" t="s">
        <v>635</v>
      </c>
      <c r="G169" s="87" t="s">
        <v>43</v>
      </c>
      <c r="H169" s="89">
        <v>2500000</v>
      </c>
      <c r="I169" s="88"/>
      <c r="J169" s="88"/>
      <c r="K169" s="88" t="s">
        <v>147</v>
      </c>
      <c r="L169" s="88" t="s">
        <v>148</v>
      </c>
      <c r="M169" s="88"/>
      <c r="N169" s="88" t="s">
        <v>47</v>
      </c>
      <c r="O169" s="90"/>
      <c r="P169" s="90"/>
      <c r="Q169" s="90"/>
      <c r="R169" s="90"/>
      <c r="S169" s="88" t="s">
        <v>82</v>
      </c>
      <c r="T169" s="88" t="s">
        <v>47</v>
      </c>
    </row>
    <row r="170" spans="1:20" ht="55.5">
      <c r="A170" s="87" t="s">
        <v>36</v>
      </c>
      <c r="B170" s="87" t="s">
        <v>552</v>
      </c>
      <c r="C170" s="87" t="s">
        <v>639</v>
      </c>
      <c r="D170" s="87" t="s">
        <v>640</v>
      </c>
      <c r="E170" s="88" t="s">
        <v>44</v>
      </c>
      <c r="F170" s="87" t="s">
        <v>638</v>
      </c>
      <c r="G170" s="87" t="s">
        <v>43</v>
      </c>
      <c r="H170" s="89">
        <v>2500000</v>
      </c>
      <c r="I170" s="88"/>
      <c r="J170" s="88"/>
      <c r="K170" s="88" t="s">
        <v>147</v>
      </c>
      <c r="L170" s="88" t="s">
        <v>148</v>
      </c>
      <c r="M170" s="88"/>
      <c r="N170" s="88" t="s">
        <v>47</v>
      </c>
      <c r="O170" s="90"/>
      <c r="P170" s="90"/>
      <c r="Q170" s="90"/>
      <c r="R170" s="90"/>
      <c r="S170" s="88" t="s">
        <v>82</v>
      </c>
      <c r="T170" s="88" t="s">
        <v>47</v>
      </c>
    </row>
    <row r="171" spans="1:20">
      <c r="A171" s="87" t="s">
        <v>36</v>
      </c>
      <c r="B171" s="87" t="s">
        <v>552</v>
      </c>
      <c r="C171" s="87" t="s">
        <v>642</v>
      </c>
      <c r="D171" s="87" t="s">
        <v>643</v>
      </c>
      <c r="E171" s="88" t="s">
        <v>44</v>
      </c>
      <c r="F171" s="87" t="s">
        <v>641</v>
      </c>
      <c r="G171" s="87" t="s">
        <v>43</v>
      </c>
      <c r="H171" s="89">
        <v>2500000</v>
      </c>
      <c r="I171" s="88"/>
      <c r="J171" s="88"/>
      <c r="K171" s="88" t="s">
        <v>79</v>
      </c>
      <c r="L171" s="88" t="s">
        <v>80</v>
      </c>
      <c r="M171" s="88"/>
      <c r="N171" s="88" t="s">
        <v>642</v>
      </c>
      <c r="O171" s="90">
        <f>VLOOKUP(N171,'[4]บัญชีครุภัณฑ์  updete 20 มค 65'!$I$5:$N$1078,5,FALSE)</f>
        <v>2580000</v>
      </c>
      <c r="P171" s="90">
        <f>+O171-H171</f>
        <v>80000</v>
      </c>
      <c r="Q171" s="91">
        <f>P171*100/O171</f>
        <v>3.1007751937984498</v>
      </c>
      <c r="R171" s="91" t="s">
        <v>87</v>
      </c>
      <c r="S171" s="88" t="s">
        <v>82</v>
      </c>
      <c r="T171" s="88" t="s">
        <v>64</v>
      </c>
    </row>
    <row r="172" spans="1:20">
      <c r="A172" s="87" t="s">
        <v>36</v>
      </c>
      <c r="B172" s="87" t="s">
        <v>552</v>
      </c>
      <c r="C172" s="87" t="s">
        <v>645</v>
      </c>
      <c r="D172" s="87" t="s">
        <v>646</v>
      </c>
      <c r="E172" s="88" t="s">
        <v>44</v>
      </c>
      <c r="F172" s="87" t="s">
        <v>644</v>
      </c>
      <c r="G172" s="87" t="s">
        <v>43</v>
      </c>
      <c r="H172" s="89">
        <v>2500000</v>
      </c>
      <c r="I172" s="88"/>
      <c r="J172" s="88"/>
      <c r="K172" s="88" t="s">
        <v>79</v>
      </c>
      <c r="L172" s="88" t="s">
        <v>80</v>
      </c>
      <c r="M172" s="88"/>
      <c r="N172" s="88" t="s">
        <v>645</v>
      </c>
      <c r="O172" s="90">
        <f>VLOOKUP(N172,'[4]บัญชีครุภัณฑ์  updete 20 มค 65'!$I$5:$N$1078,5,FALSE)</f>
        <v>2580000</v>
      </c>
      <c r="P172" s="90">
        <f>+O172-H172</f>
        <v>80000</v>
      </c>
      <c r="Q172" s="91">
        <f>P172*100/O172</f>
        <v>3.1007751937984498</v>
      </c>
      <c r="R172" s="91" t="s">
        <v>87</v>
      </c>
      <c r="S172" s="88" t="s">
        <v>82</v>
      </c>
      <c r="T172" s="88" t="s">
        <v>64</v>
      </c>
    </row>
    <row r="173" spans="1:20" ht="55.5">
      <c r="A173" s="87" t="s">
        <v>36</v>
      </c>
      <c r="B173" s="87" t="s">
        <v>552</v>
      </c>
      <c r="C173" s="87" t="s">
        <v>648</v>
      </c>
      <c r="D173" s="87" t="s">
        <v>649</v>
      </c>
      <c r="E173" s="88" t="s">
        <v>44</v>
      </c>
      <c r="F173" s="87" t="s">
        <v>647</v>
      </c>
      <c r="G173" s="87" t="s">
        <v>43</v>
      </c>
      <c r="H173" s="89">
        <v>3000000</v>
      </c>
      <c r="I173" s="88"/>
      <c r="J173" s="88"/>
      <c r="K173" s="88" t="s">
        <v>147</v>
      </c>
      <c r="L173" s="88" t="s">
        <v>148</v>
      </c>
      <c r="M173" s="88"/>
      <c r="N173" s="88" t="s">
        <v>47</v>
      </c>
      <c r="O173" s="90"/>
      <c r="P173" s="90"/>
      <c r="Q173" s="90"/>
      <c r="R173" s="90"/>
      <c r="S173" s="88" t="s">
        <v>82</v>
      </c>
      <c r="T173" s="88" t="s">
        <v>47</v>
      </c>
    </row>
    <row r="174" spans="1:20">
      <c r="A174" s="87" t="s">
        <v>36</v>
      </c>
      <c r="B174" s="87" t="s">
        <v>552</v>
      </c>
      <c r="C174" s="87" t="s">
        <v>651</v>
      </c>
      <c r="D174" s="87" t="s">
        <v>652</v>
      </c>
      <c r="E174" s="88" t="s">
        <v>44</v>
      </c>
      <c r="F174" s="87" t="s">
        <v>650</v>
      </c>
      <c r="G174" s="87" t="s">
        <v>43</v>
      </c>
      <c r="H174" s="89">
        <v>3500000</v>
      </c>
      <c r="I174" s="88"/>
      <c r="J174" s="88"/>
      <c r="K174" s="88" t="s">
        <v>79</v>
      </c>
      <c r="L174" s="88" t="s">
        <v>80</v>
      </c>
      <c r="M174" s="88"/>
      <c r="N174" s="88" t="s">
        <v>651</v>
      </c>
      <c r="O174" s="90">
        <f>VLOOKUP(N174,'[4]บัญชีครุภัณฑ์  updete 20 มค 65'!$I$5:$N$1078,5,FALSE)</f>
        <v>3500000</v>
      </c>
      <c r="P174" s="90">
        <f>+O174-H174</f>
        <v>0</v>
      </c>
      <c r="Q174" s="90"/>
      <c r="R174" s="90"/>
      <c r="S174" s="88" t="s">
        <v>92</v>
      </c>
      <c r="T174" s="88" t="s">
        <v>58</v>
      </c>
    </row>
    <row r="175" spans="1:20">
      <c r="A175" s="87" t="s">
        <v>36</v>
      </c>
      <c r="B175" s="87" t="s">
        <v>552</v>
      </c>
      <c r="C175" s="87" t="s">
        <v>654</v>
      </c>
      <c r="D175" s="87" t="s">
        <v>655</v>
      </c>
      <c r="E175" s="88" t="s">
        <v>44</v>
      </c>
      <c r="F175" s="87" t="s">
        <v>653</v>
      </c>
      <c r="G175" s="87" t="s">
        <v>43</v>
      </c>
      <c r="H175" s="89">
        <v>3800000</v>
      </c>
      <c r="I175" s="88"/>
      <c r="J175" s="88"/>
      <c r="K175" s="88" t="s">
        <v>147</v>
      </c>
      <c r="L175" s="88" t="s">
        <v>148</v>
      </c>
      <c r="M175" s="88" t="s">
        <v>656</v>
      </c>
      <c r="N175" s="88" t="s">
        <v>654</v>
      </c>
      <c r="O175" s="90">
        <f>VLOOKUP(N175,'[4]บัญชีครุภัณฑ์  updete 20 มค 65'!$I$5:$N$1078,5,FALSE)</f>
        <v>3800000</v>
      </c>
      <c r="P175" s="90">
        <f>+O175-H175</f>
        <v>0</v>
      </c>
      <c r="Q175" s="90"/>
      <c r="R175" s="90"/>
      <c r="S175" s="88" t="s">
        <v>92</v>
      </c>
      <c r="T175" s="88" t="s">
        <v>58</v>
      </c>
    </row>
    <row r="176" spans="1:20">
      <c r="A176" s="87" t="s">
        <v>36</v>
      </c>
      <c r="B176" s="87" t="s">
        <v>552</v>
      </c>
      <c r="C176" s="87" t="s">
        <v>658</v>
      </c>
      <c r="D176" s="87" t="s">
        <v>659</v>
      </c>
      <c r="E176" s="88" t="s">
        <v>44</v>
      </c>
      <c r="F176" s="87" t="s">
        <v>657</v>
      </c>
      <c r="G176" s="87" t="s">
        <v>43</v>
      </c>
      <c r="H176" s="89">
        <v>3800000</v>
      </c>
      <c r="I176" s="88"/>
      <c r="J176" s="88"/>
      <c r="K176" s="88" t="s">
        <v>147</v>
      </c>
      <c r="L176" s="88" t="s">
        <v>148</v>
      </c>
      <c r="M176" s="88"/>
      <c r="N176" s="88" t="s">
        <v>658</v>
      </c>
      <c r="O176" s="90">
        <f>VLOOKUP(N176,'[4]บัญชีครุภัณฑ์  updete 20 มค 65'!$I$5:$N$1078,5,FALSE)</f>
        <v>3800000</v>
      </c>
      <c r="P176" s="90">
        <f>+O176-H176</f>
        <v>0</v>
      </c>
      <c r="Q176" s="90"/>
      <c r="R176" s="90"/>
      <c r="S176" s="88" t="s">
        <v>92</v>
      </c>
      <c r="T176" s="88" t="s">
        <v>58</v>
      </c>
    </row>
    <row r="177" spans="1:20" ht="55.5">
      <c r="A177" s="87" t="s">
        <v>36</v>
      </c>
      <c r="B177" s="87" t="s">
        <v>552</v>
      </c>
      <c r="C177" s="87" t="s">
        <v>661</v>
      </c>
      <c r="D177" s="87" t="s">
        <v>662</v>
      </c>
      <c r="E177" s="88" t="s">
        <v>44</v>
      </c>
      <c r="F177" s="87" t="s">
        <v>660</v>
      </c>
      <c r="G177" s="87" t="s">
        <v>43</v>
      </c>
      <c r="H177" s="89">
        <v>3800000</v>
      </c>
      <c r="I177" s="88"/>
      <c r="J177" s="88"/>
      <c r="K177" s="88" t="s">
        <v>147</v>
      </c>
      <c r="L177" s="88" t="s">
        <v>148</v>
      </c>
      <c r="M177" s="88"/>
      <c r="N177" s="88" t="s">
        <v>47</v>
      </c>
      <c r="O177" s="90"/>
      <c r="P177" s="90"/>
      <c r="Q177" s="90"/>
      <c r="R177" s="90"/>
      <c r="S177" s="88" t="s">
        <v>92</v>
      </c>
      <c r="T177" s="88" t="s">
        <v>47</v>
      </c>
    </row>
    <row r="178" spans="1:20">
      <c r="A178" s="87" t="s">
        <v>36</v>
      </c>
      <c r="B178" s="87" t="s">
        <v>552</v>
      </c>
      <c r="C178" s="87" t="s">
        <v>664</v>
      </c>
      <c r="D178" s="87" t="s">
        <v>665</v>
      </c>
      <c r="E178" s="88" t="s">
        <v>44</v>
      </c>
      <c r="F178" s="87" t="s">
        <v>663</v>
      </c>
      <c r="G178" s="87" t="s">
        <v>43</v>
      </c>
      <c r="H178" s="89">
        <v>3800000</v>
      </c>
      <c r="I178" s="88"/>
      <c r="J178" s="88"/>
      <c r="K178" s="88" t="s">
        <v>147</v>
      </c>
      <c r="L178" s="88" t="s">
        <v>148</v>
      </c>
      <c r="M178" s="88"/>
      <c r="N178" s="88" t="s">
        <v>47</v>
      </c>
      <c r="O178" s="90"/>
      <c r="P178" s="90"/>
      <c r="Q178" s="90"/>
      <c r="R178" s="90"/>
      <c r="S178" s="88" t="s">
        <v>92</v>
      </c>
      <c r="T178" s="88" t="s">
        <v>47</v>
      </c>
    </row>
    <row r="179" spans="1:20" ht="55.5">
      <c r="A179" s="87" t="s">
        <v>36</v>
      </c>
      <c r="B179" s="87" t="s">
        <v>552</v>
      </c>
      <c r="C179" s="87" t="s">
        <v>667</v>
      </c>
      <c r="D179" s="87" t="s">
        <v>668</v>
      </c>
      <c r="E179" s="88" t="s">
        <v>44</v>
      </c>
      <c r="F179" s="87" t="s">
        <v>666</v>
      </c>
      <c r="G179" s="87" t="s">
        <v>43</v>
      </c>
      <c r="H179" s="89">
        <v>3800000</v>
      </c>
      <c r="I179" s="88"/>
      <c r="J179" s="88"/>
      <c r="K179" s="88" t="s">
        <v>147</v>
      </c>
      <c r="L179" s="88" t="s">
        <v>148</v>
      </c>
      <c r="M179" s="88"/>
      <c r="N179" s="88" t="s">
        <v>669</v>
      </c>
      <c r="O179" s="90">
        <f>VLOOKUP(N179,'[4]บัญชีครุภัณฑ์  updete 20 มค 65'!$I$5:$N$1078,5,FALSE)</f>
        <v>3850000</v>
      </c>
      <c r="P179" s="90">
        <f>+O179-H179</f>
        <v>50000</v>
      </c>
      <c r="Q179" s="91">
        <f>P179*100/O179</f>
        <v>1.2987012987012987</v>
      </c>
      <c r="R179" s="91" t="s">
        <v>87</v>
      </c>
      <c r="S179" s="88" t="s">
        <v>92</v>
      </c>
      <c r="T179" s="88" t="s">
        <v>64</v>
      </c>
    </row>
    <row r="180" spans="1:20">
      <c r="A180" s="87" t="s">
        <v>36</v>
      </c>
      <c r="B180" s="87" t="s">
        <v>552</v>
      </c>
      <c r="C180" s="87" t="s">
        <v>671</v>
      </c>
      <c r="D180" s="87" t="s">
        <v>672</v>
      </c>
      <c r="E180" s="88" t="s">
        <v>44</v>
      </c>
      <c r="F180" s="87" t="s">
        <v>670</v>
      </c>
      <c r="G180" s="87" t="s">
        <v>43</v>
      </c>
      <c r="H180" s="89">
        <v>4280000</v>
      </c>
      <c r="I180" s="88"/>
      <c r="J180" s="88"/>
      <c r="K180" s="88" t="s">
        <v>147</v>
      </c>
      <c r="L180" s="88" t="s">
        <v>148</v>
      </c>
      <c r="M180" s="88"/>
      <c r="N180" s="88" t="s">
        <v>671</v>
      </c>
      <c r="O180" s="90">
        <f>VLOOKUP(N180,'[4]บัญชีครุภัณฑ์  updete 20 มค 65'!$I$5:$N$1078,5,FALSE)</f>
        <v>4280000</v>
      </c>
      <c r="P180" s="90">
        <f>+O180-H180</f>
        <v>0</v>
      </c>
      <c r="Q180" s="90"/>
      <c r="R180" s="90"/>
      <c r="S180" s="88" t="s">
        <v>92</v>
      </c>
      <c r="T180" s="88" t="s">
        <v>58</v>
      </c>
    </row>
    <row r="181" spans="1:20">
      <c r="A181" s="87" t="s">
        <v>36</v>
      </c>
      <c r="B181" s="87" t="s">
        <v>552</v>
      </c>
      <c r="C181" s="87" t="s">
        <v>674</v>
      </c>
      <c r="D181" s="87" t="s">
        <v>675</v>
      </c>
      <c r="E181" s="88" t="s">
        <v>44</v>
      </c>
      <c r="F181" s="87" t="s">
        <v>673</v>
      </c>
      <c r="G181" s="87" t="s">
        <v>43</v>
      </c>
      <c r="H181" s="89">
        <v>4400000</v>
      </c>
      <c r="I181" s="88"/>
      <c r="J181" s="88"/>
      <c r="K181" s="88" t="s">
        <v>79</v>
      </c>
      <c r="L181" s="88" t="s">
        <v>80</v>
      </c>
      <c r="M181" s="88" t="s">
        <v>676</v>
      </c>
      <c r="N181" s="88" t="s">
        <v>677</v>
      </c>
      <c r="O181" s="90">
        <f>VLOOKUP(N181,'[4]บัญชีครุภัณฑ์  updete 20 มค 65'!$I$5:$N$1078,5,FALSE)</f>
        <v>4440000</v>
      </c>
      <c r="P181" s="90">
        <f>+O181-H181</f>
        <v>40000</v>
      </c>
      <c r="Q181" s="91">
        <f>P181*100/O181</f>
        <v>0.90090090090090091</v>
      </c>
      <c r="R181" s="91" t="s">
        <v>87</v>
      </c>
      <c r="S181" s="88" t="s">
        <v>92</v>
      </c>
      <c r="T181" s="88" t="s">
        <v>64</v>
      </c>
    </row>
    <row r="182" spans="1:20" ht="55.5">
      <c r="A182" s="87" t="s">
        <v>36</v>
      </c>
      <c r="B182" s="87" t="s">
        <v>552</v>
      </c>
      <c r="C182" s="87" t="s">
        <v>679</v>
      </c>
      <c r="D182" s="87" t="s">
        <v>680</v>
      </c>
      <c r="E182" s="88" t="s">
        <v>44</v>
      </c>
      <c r="F182" s="87" t="s">
        <v>678</v>
      </c>
      <c r="G182" s="87" t="s">
        <v>43</v>
      </c>
      <c r="H182" s="89">
        <v>4500000</v>
      </c>
      <c r="I182" s="88"/>
      <c r="J182" s="88"/>
      <c r="K182" s="88" t="s">
        <v>79</v>
      </c>
      <c r="L182" s="88" t="s">
        <v>80</v>
      </c>
      <c r="M182" s="88"/>
      <c r="N182" s="88" t="s">
        <v>47</v>
      </c>
      <c r="O182" s="90"/>
      <c r="P182" s="90"/>
      <c r="Q182" s="90"/>
      <c r="R182" s="90"/>
      <c r="S182" s="88" t="s">
        <v>92</v>
      </c>
      <c r="T182" s="88" t="s">
        <v>47</v>
      </c>
    </row>
    <row r="183" spans="1:20" ht="55.5">
      <c r="A183" s="87" t="s">
        <v>36</v>
      </c>
      <c r="B183" s="87" t="s">
        <v>552</v>
      </c>
      <c r="C183" s="87" t="s">
        <v>682</v>
      </c>
      <c r="D183" s="87" t="s">
        <v>683</v>
      </c>
      <c r="E183" s="88" t="s">
        <v>44</v>
      </c>
      <c r="F183" s="87" t="s">
        <v>681</v>
      </c>
      <c r="G183" s="87" t="s">
        <v>43</v>
      </c>
      <c r="H183" s="89">
        <v>4500000</v>
      </c>
      <c r="I183" s="88"/>
      <c r="J183" s="88"/>
      <c r="K183" s="88" t="s">
        <v>147</v>
      </c>
      <c r="L183" s="88" t="s">
        <v>148</v>
      </c>
      <c r="M183" s="88"/>
      <c r="N183" s="88" t="s">
        <v>47</v>
      </c>
      <c r="O183" s="90"/>
      <c r="P183" s="90"/>
      <c r="Q183" s="90"/>
      <c r="R183" s="90"/>
      <c r="S183" s="88" t="s">
        <v>92</v>
      </c>
      <c r="T183" s="88" t="s">
        <v>47</v>
      </c>
    </row>
    <row r="184" spans="1:20" ht="55.5">
      <c r="A184" s="87" t="s">
        <v>36</v>
      </c>
      <c r="B184" s="87" t="s">
        <v>552</v>
      </c>
      <c r="C184" s="87" t="s">
        <v>685</v>
      </c>
      <c r="D184" s="87" t="s">
        <v>686</v>
      </c>
      <c r="E184" s="88" t="s">
        <v>44</v>
      </c>
      <c r="F184" s="87" t="s">
        <v>684</v>
      </c>
      <c r="G184" s="87" t="s">
        <v>43</v>
      </c>
      <c r="H184" s="89">
        <v>4500000</v>
      </c>
      <c r="I184" s="88"/>
      <c r="J184" s="88"/>
      <c r="K184" s="88" t="s">
        <v>147</v>
      </c>
      <c r="L184" s="88" t="s">
        <v>148</v>
      </c>
      <c r="M184" s="88"/>
      <c r="N184" s="88" t="s">
        <v>47</v>
      </c>
      <c r="O184" s="90"/>
      <c r="P184" s="90"/>
      <c r="Q184" s="90"/>
      <c r="R184" s="90"/>
      <c r="S184" s="88" t="s">
        <v>92</v>
      </c>
      <c r="T184" s="88" t="s">
        <v>47</v>
      </c>
    </row>
    <row r="185" spans="1:20">
      <c r="A185" s="87" t="s">
        <v>36</v>
      </c>
      <c r="B185" s="87" t="s">
        <v>552</v>
      </c>
      <c r="C185" s="87" t="s">
        <v>688</v>
      </c>
      <c r="D185" s="87" t="s">
        <v>689</v>
      </c>
      <c r="E185" s="88" t="s">
        <v>44</v>
      </c>
      <c r="F185" s="87" t="s">
        <v>687</v>
      </c>
      <c r="G185" s="87" t="s">
        <v>43</v>
      </c>
      <c r="H185" s="89">
        <v>5000000</v>
      </c>
      <c r="I185" s="88"/>
      <c r="J185" s="88"/>
      <c r="K185" s="88" t="s">
        <v>147</v>
      </c>
      <c r="L185" s="88" t="s">
        <v>148</v>
      </c>
      <c r="M185" s="88"/>
      <c r="N185" s="88" t="s">
        <v>47</v>
      </c>
      <c r="O185" s="90"/>
      <c r="P185" s="90"/>
      <c r="Q185" s="90"/>
      <c r="R185" s="90"/>
      <c r="S185" s="88" t="s">
        <v>92</v>
      </c>
      <c r="T185" s="88" t="s">
        <v>47</v>
      </c>
    </row>
    <row r="186" spans="1:20">
      <c r="A186" s="87" t="s">
        <v>36</v>
      </c>
      <c r="B186" s="87" t="s">
        <v>552</v>
      </c>
      <c r="C186" s="87" t="s">
        <v>691</v>
      </c>
      <c r="D186" s="87" t="s">
        <v>692</v>
      </c>
      <c r="E186" s="88" t="s">
        <v>44</v>
      </c>
      <c r="F186" s="87" t="s">
        <v>690</v>
      </c>
      <c r="G186" s="87" t="s">
        <v>43</v>
      </c>
      <c r="H186" s="89">
        <v>5000000</v>
      </c>
      <c r="I186" s="88"/>
      <c r="J186" s="88"/>
      <c r="K186" s="88" t="s">
        <v>147</v>
      </c>
      <c r="L186" s="88" t="s">
        <v>148</v>
      </c>
      <c r="M186" s="88"/>
      <c r="N186" s="88" t="s">
        <v>47</v>
      </c>
      <c r="O186" s="90"/>
      <c r="P186" s="90"/>
      <c r="Q186" s="90"/>
      <c r="R186" s="90"/>
      <c r="S186" s="88" t="s">
        <v>92</v>
      </c>
      <c r="T186" s="88" t="s">
        <v>47</v>
      </c>
    </row>
    <row r="187" spans="1:20" ht="55.5">
      <c r="A187" s="87" t="s">
        <v>36</v>
      </c>
      <c r="B187" s="87" t="s">
        <v>552</v>
      </c>
      <c r="C187" s="87" t="s">
        <v>694</v>
      </c>
      <c r="D187" s="87" t="s">
        <v>695</v>
      </c>
      <c r="E187" s="88" t="s">
        <v>44</v>
      </c>
      <c r="F187" s="87" t="s">
        <v>693</v>
      </c>
      <c r="G187" s="87" t="s">
        <v>43</v>
      </c>
      <c r="H187" s="89">
        <v>5350000</v>
      </c>
      <c r="I187" s="88"/>
      <c r="J187" s="88"/>
      <c r="K187" s="88" t="s">
        <v>147</v>
      </c>
      <c r="L187" s="88" t="s">
        <v>148</v>
      </c>
      <c r="M187" s="88"/>
      <c r="N187" s="88" t="s">
        <v>694</v>
      </c>
      <c r="O187" s="90">
        <f>VLOOKUP(N187,'[4]บัญชีครุภัณฑ์  updete 20 มค 65'!$I$5:$N$1078,5,FALSE)</f>
        <v>5350000</v>
      </c>
      <c r="P187" s="90">
        <f>+O187-H187</f>
        <v>0</v>
      </c>
      <c r="Q187" s="90"/>
      <c r="R187" s="90"/>
      <c r="S187" s="88" t="s">
        <v>117</v>
      </c>
      <c r="T187" s="88" t="s">
        <v>58</v>
      </c>
    </row>
    <row r="188" spans="1:20">
      <c r="A188" s="87" t="s">
        <v>36</v>
      </c>
      <c r="B188" s="87" t="s">
        <v>552</v>
      </c>
      <c r="C188" s="87" t="s">
        <v>697</v>
      </c>
      <c r="D188" s="87" t="s">
        <v>698</v>
      </c>
      <c r="E188" s="88" t="s">
        <v>44</v>
      </c>
      <c r="F188" s="87" t="s">
        <v>696</v>
      </c>
      <c r="G188" s="87" t="s">
        <v>43</v>
      </c>
      <c r="H188" s="89">
        <v>5500000</v>
      </c>
      <c r="I188" s="88"/>
      <c r="J188" s="88"/>
      <c r="K188" s="88" t="s">
        <v>79</v>
      </c>
      <c r="L188" s="88" t="s">
        <v>80</v>
      </c>
      <c r="M188" s="88"/>
      <c r="N188" s="88" t="s">
        <v>47</v>
      </c>
      <c r="O188" s="90"/>
      <c r="P188" s="90"/>
      <c r="Q188" s="90"/>
      <c r="R188" s="90"/>
      <c r="S188" s="88" t="s">
        <v>117</v>
      </c>
      <c r="T188" s="88" t="s">
        <v>47</v>
      </c>
    </row>
    <row r="189" spans="1:20" ht="55.5">
      <c r="A189" s="87" t="s">
        <v>36</v>
      </c>
      <c r="B189" s="87" t="s">
        <v>552</v>
      </c>
      <c r="C189" s="87" t="s">
        <v>700</v>
      </c>
      <c r="D189" s="87" t="s">
        <v>701</v>
      </c>
      <c r="E189" s="88" t="s">
        <v>44</v>
      </c>
      <c r="F189" s="87" t="s">
        <v>699</v>
      </c>
      <c r="G189" s="87" t="s">
        <v>43</v>
      </c>
      <c r="H189" s="89">
        <v>5500000</v>
      </c>
      <c r="I189" s="88"/>
      <c r="J189" s="88"/>
      <c r="K189" s="88" t="s">
        <v>147</v>
      </c>
      <c r="L189" s="88" t="s">
        <v>148</v>
      </c>
      <c r="M189" s="88"/>
      <c r="N189" s="88" t="s">
        <v>47</v>
      </c>
      <c r="O189" s="90"/>
      <c r="P189" s="90"/>
      <c r="Q189" s="90"/>
      <c r="R189" s="90"/>
      <c r="S189" s="88" t="s">
        <v>117</v>
      </c>
      <c r="T189" s="88" t="s">
        <v>47</v>
      </c>
    </row>
    <row r="190" spans="1:20">
      <c r="A190" s="87" t="s">
        <v>36</v>
      </c>
      <c r="B190" s="87" t="s">
        <v>552</v>
      </c>
      <c r="C190" s="87" t="s">
        <v>703</v>
      </c>
      <c r="D190" s="87" t="s">
        <v>704</v>
      </c>
      <c r="E190" s="88" t="s">
        <v>44</v>
      </c>
      <c r="F190" s="87" t="s">
        <v>702</v>
      </c>
      <c r="G190" s="87" t="s">
        <v>43</v>
      </c>
      <c r="H190" s="89">
        <v>6000000</v>
      </c>
      <c r="I190" s="88"/>
      <c r="J190" s="88"/>
      <c r="K190" s="88" t="s">
        <v>79</v>
      </c>
      <c r="L190" s="88" t="s">
        <v>80</v>
      </c>
      <c r="M190" s="88"/>
      <c r="N190" s="88" t="s">
        <v>47</v>
      </c>
      <c r="O190" s="90"/>
      <c r="P190" s="90"/>
      <c r="Q190" s="90"/>
      <c r="R190" s="90"/>
      <c r="S190" s="88" t="s">
        <v>117</v>
      </c>
      <c r="T190" s="88" t="s">
        <v>47</v>
      </c>
    </row>
    <row r="191" spans="1:20" ht="55.5">
      <c r="A191" s="87" t="s">
        <v>36</v>
      </c>
      <c r="B191" s="87" t="s">
        <v>552</v>
      </c>
      <c r="C191" s="87" t="s">
        <v>706</v>
      </c>
      <c r="D191" s="87" t="s">
        <v>707</v>
      </c>
      <c r="E191" s="88" t="s">
        <v>44</v>
      </c>
      <c r="F191" s="87" t="s">
        <v>705</v>
      </c>
      <c r="G191" s="87" t="s">
        <v>43</v>
      </c>
      <c r="H191" s="89">
        <v>7000000</v>
      </c>
      <c r="I191" s="88"/>
      <c r="J191" s="88"/>
      <c r="K191" s="88" t="s">
        <v>147</v>
      </c>
      <c r="L191" s="88" t="s">
        <v>148</v>
      </c>
      <c r="M191" s="88" t="s">
        <v>656</v>
      </c>
      <c r="N191" s="88" t="s">
        <v>706</v>
      </c>
      <c r="O191" s="90">
        <f>VLOOKUP(N191,'[4]บัญชีครุภัณฑ์  updete 20 มค 65'!$I$5:$N$1078,5,FALSE)</f>
        <v>7000000</v>
      </c>
      <c r="P191" s="90">
        <f>+O191-H191</f>
        <v>0</v>
      </c>
      <c r="Q191" s="90"/>
      <c r="R191" s="90"/>
      <c r="S191" s="88" t="s">
        <v>117</v>
      </c>
      <c r="T191" s="88" t="s">
        <v>58</v>
      </c>
    </row>
    <row r="192" spans="1:20" ht="83.25">
      <c r="A192" s="87" t="s">
        <v>36</v>
      </c>
      <c r="B192" s="87" t="s">
        <v>552</v>
      </c>
      <c r="C192" s="87" t="s">
        <v>709</v>
      </c>
      <c r="D192" s="87" t="s">
        <v>710</v>
      </c>
      <c r="E192" s="88" t="s">
        <v>44</v>
      </c>
      <c r="F192" s="87" t="s">
        <v>708</v>
      </c>
      <c r="G192" s="87" t="s">
        <v>43</v>
      </c>
      <c r="H192" s="89">
        <v>9000000</v>
      </c>
      <c r="I192" s="88"/>
      <c r="J192" s="88"/>
      <c r="K192" s="88" t="s">
        <v>147</v>
      </c>
      <c r="L192" s="88" t="s">
        <v>148</v>
      </c>
      <c r="M192" s="88"/>
      <c r="N192" s="88" t="s">
        <v>47</v>
      </c>
      <c r="O192" s="90"/>
      <c r="P192" s="90"/>
      <c r="Q192" s="90"/>
      <c r="R192" s="90"/>
      <c r="S192" s="88" t="s">
        <v>117</v>
      </c>
      <c r="T192" s="88" t="s">
        <v>47</v>
      </c>
    </row>
    <row r="193" spans="1:20" ht="55.5">
      <c r="A193" s="87" t="s">
        <v>36</v>
      </c>
      <c r="B193" s="87" t="s">
        <v>552</v>
      </c>
      <c r="C193" s="87" t="s">
        <v>712</v>
      </c>
      <c r="D193" s="87" t="s">
        <v>713</v>
      </c>
      <c r="E193" s="88" t="s">
        <v>44</v>
      </c>
      <c r="F193" s="87" t="s">
        <v>711</v>
      </c>
      <c r="G193" s="87" t="s">
        <v>43</v>
      </c>
      <c r="H193" s="89">
        <v>10000000</v>
      </c>
      <c r="I193" s="88"/>
      <c r="J193" s="88"/>
      <c r="K193" s="88" t="s">
        <v>147</v>
      </c>
      <c r="L193" s="88" t="s">
        <v>148</v>
      </c>
      <c r="M193" s="88"/>
      <c r="N193" s="88" t="s">
        <v>47</v>
      </c>
      <c r="O193" s="90"/>
      <c r="P193" s="90"/>
      <c r="Q193" s="90"/>
      <c r="R193" s="90"/>
      <c r="S193" s="88" t="s">
        <v>117</v>
      </c>
      <c r="T193" s="88" t="s">
        <v>47</v>
      </c>
    </row>
    <row r="194" spans="1:20" ht="55.5">
      <c r="A194" s="87" t="s">
        <v>36</v>
      </c>
      <c r="B194" s="87" t="s">
        <v>552</v>
      </c>
      <c r="C194" s="99" t="s">
        <v>715</v>
      </c>
      <c r="D194" s="99" t="s">
        <v>716</v>
      </c>
      <c r="E194" s="88" t="s">
        <v>44</v>
      </c>
      <c r="F194" s="87" t="s">
        <v>714</v>
      </c>
      <c r="G194" s="87" t="s">
        <v>43</v>
      </c>
      <c r="H194" s="107">
        <v>4500000</v>
      </c>
      <c r="I194" s="88"/>
      <c r="J194" s="88"/>
      <c r="K194" s="88" t="s">
        <v>147</v>
      </c>
      <c r="L194" s="88" t="s">
        <v>148</v>
      </c>
      <c r="M194" s="88"/>
      <c r="N194" s="88" t="s">
        <v>47</v>
      </c>
      <c r="O194" s="90"/>
      <c r="P194" s="90"/>
      <c r="Q194" s="90"/>
      <c r="R194" s="90"/>
      <c r="S194" s="88" t="s">
        <v>92</v>
      </c>
      <c r="T194" s="88" t="s">
        <v>47</v>
      </c>
    </row>
    <row r="195" spans="1:20">
      <c r="A195" s="87" t="s">
        <v>36</v>
      </c>
      <c r="B195" s="87" t="s">
        <v>552</v>
      </c>
      <c r="C195" s="99" t="s">
        <v>718</v>
      </c>
      <c r="D195" s="99" t="s">
        <v>719</v>
      </c>
      <c r="E195" s="88" t="s">
        <v>44</v>
      </c>
      <c r="F195" s="87" t="s">
        <v>717</v>
      </c>
      <c r="G195" s="87" t="s">
        <v>43</v>
      </c>
      <c r="H195" s="108">
        <v>2500000</v>
      </c>
      <c r="I195" s="88"/>
      <c r="J195" s="88"/>
      <c r="K195" s="88" t="s">
        <v>147</v>
      </c>
      <c r="L195" s="88" t="s">
        <v>148</v>
      </c>
      <c r="M195" s="88"/>
      <c r="N195" s="88" t="s">
        <v>47</v>
      </c>
      <c r="O195" s="90"/>
      <c r="P195" s="90"/>
      <c r="Q195" s="90"/>
      <c r="R195" s="90"/>
      <c r="S195" s="88" t="s">
        <v>82</v>
      </c>
      <c r="T195" s="88" t="s">
        <v>47</v>
      </c>
    </row>
    <row r="196" spans="1:20" ht="55.5">
      <c r="A196" s="87" t="s">
        <v>36</v>
      </c>
      <c r="B196" s="87" t="s">
        <v>552</v>
      </c>
      <c r="C196" s="99" t="s">
        <v>721</v>
      </c>
      <c r="D196" s="99" t="s">
        <v>722</v>
      </c>
      <c r="E196" s="88" t="s">
        <v>44</v>
      </c>
      <c r="F196" s="87" t="s">
        <v>720</v>
      </c>
      <c r="G196" s="87" t="s">
        <v>43</v>
      </c>
      <c r="H196" s="108">
        <v>1000000</v>
      </c>
      <c r="I196" s="88"/>
      <c r="J196" s="88"/>
      <c r="K196" s="88" t="s">
        <v>147</v>
      </c>
      <c r="L196" s="88" t="s">
        <v>148</v>
      </c>
      <c r="M196" s="88"/>
      <c r="N196" s="88" t="s">
        <v>47</v>
      </c>
      <c r="O196" s="90"/>
      <c r="P196" s="90"/>
      <c r="Q196" s="90"/>
      <c r="R196" s="90"/>
      <c r="S196" s="88" t="s">
        <v>82</v>
      </c>
      <c r="T196" s="88" t="s">
        <v>47</v>
      </c>
    </row>
    <row r="197" spans="1:20" ht="55.5">
      <c r="A197" s="87" t="s">
        <v>36</v>
      </c>
      <c r="B197" s="87" t="s">
        <v>552</v>
      </c>
      <c r="C197" s="99" t="s">
        <v>724</v>
      </c>
      <c r="D197" s="99" t="s">
        <v>725</v>
      </c>
      <c r="E197" s="88" t="s">
        <v>44</v>
      </c>
      <c r="F197" s="87" t="s">
        <v>723</v>
      </c>
      <c r="G197" s="87" t="s">
        <v>43</v>
      </c>
      <c r="H197" s="108">
        <v>1800000</v>
      </c>
      <c r="I197" s="88"/>
      <c r="J197" s="88"/>
      <c r="K197" s="88" t="s">
        <v>147</v>
      </c>
      <c r="L197" s="88" t="s">
        <v>148</v>
      </c>
      <c r="M197" s="88"/>
      <c r="N197" s="88" t="s">
        <v>47</v>
      </c>
      <c r="O197" s="90"/>
      <c r="P197" s="90"/>
      <c r="Q197" s="90"/>
      <c r="R197" s="90"/>
      <c r="S197" s="88" t="s">
        <v>82</v>
      </c>
      <c r="T197" s="88" t="s">
        <v>47</v>
      </c>
    </row>
    <row r="198" spans="1:20" s="86" customFormat="1">
      <c r="A198" s="82" t="s">
        <v>36</v>
      </c>
      <c r="B198" s="82" t="s">
        <v>726</v>
      </c>
      <c r="C198" s="82" t="s">
        <v>728</v>
      </c>
      <c r="D198" s="82"/>
      <c r="E198" s="83"/>
      <c r="F198" s="82" t="s">
        <v>727</v>
      </c>
      <c r="G198" s="82"/>
      <c r="H198" s="84"/>
      <c r="I198" s="83"/>
      <c r="J198" s="83"/>
      <c r="K198" s="83"/>
      <c r="L198" s="83"/>
      <c r="M198" s="83"/>
      <c r="N198" s="83"/>
      <c r="O198" s="85"/>
      <c r="P198" s="85"/>
      <c r="Q198" s="85"/>
      <c r="R198" s="85"/>
      <c r="S198" s="83"/>
      <c r="T198" s="83"/>
    </row>
    <row r="199" spans="1:20">
      <c r="A199" s="87" t="s">
        <v>36</v>
      </c>
      <c r="B199" s="87" t="s">
        <v>726</v>
      </c>
      <c r="C199" s="87" t="s">
        <v>730</v>
      </c>
      <c r="D199" s="87"/>
      <c r="E199" s="88" t="s">
        <v>731</v>
      </c>
      <c r="F199" s="87" t="s">
        <v>729</v>
      </c>
      <c r="G199" s="87" t="s">
        <v>43</v>
      </c>
      <c r="H199" s="89">
        <v>12500</v>
      </c>
      <c r="I199" s="88" t="s">
        <v>732</v>
      </c>
      <c r="J199" s="88"/>
      <c r="K199" s="88" t="s">
        <v>325</v>
      </c>
      <c r="L199" s="88" t="s">
        <v>326</v>
      </c>
      <c r="M199" s="88"/>
      <c r="N199" s="88" t="s">
        <v>730</v>
      </c>
      <c r="O199" s="90">
        <f>VLOOKUP(N199,'[4]บัญชีครุภัณฑ์  updete 20 มค 65'!$I$5:$N$1078,5,FALSE)</f>
        <v>12500</v>
      </c>
      <c r="P199" s="90">
        <f>+O199-H199</f>
        <v>0</v>
      </c>
      <c r="Q199" s="90"/>
      <c r="R199" s="90"/>
      <c r="S199" s="88" t="s">
        <v>48</v>
      </c>
      <c r="T199" s="88" t="s">
        <v>58</v>
      </c>
    </row>
    <row r="200" spans="1:20" ht="55.5">
      <c r="A200" s="87" t="s">
        <v>36</v>
      </c>
      <c r="B200" s="87" t="s">
        <v>726</v>
      </c>
      <c r="C200" s="87" t="s">
        <v>734</v>
      </c>
      <c r="D200" s="87" t="s">
        <v>735</v>
      </c>
      <c r="E200" s="88" t="s">
        <v>44</v>
      </c>
      <c r="F200" s="87" t="s">
        <v>733</v>
      </c>
      <c r="G200" s="87" t="s">
        <v>43</v>
      </c>
      <c r="H200" s="89">
        <v>250000</v>
      </c>
      <c r="I200" s="88"/>
      <c r="J200" s="88"/>
      <c r="K200" s="88" t="s">
        <v>325</v>
      </c>
      <c r="L200" s="88" t="s">
        <v>326</v>
      </c>
      <c r="M200" s="88"/>
      <c r="N200" s="88" t="s">
        <v>47</v>
      </c>
      <c r="O200" s="90"/>
      <c r="P200" s="90"/>
      <c r="Q200" s="90"/>
      <c r="R200" s="90"/>
      <c r="S200" s="88" t="s">
        <v>48</v>
      </c>
      <c r="T200" s="88" t="s">
        <v>47</v>
      </c>
    </row>
    <row r="201" spans="1:20" ht="83.25">
      <c r="A201" s="87" t="s">
        <v>36</v>
      </c>
      <c r="B201" s="87" t="s">
        <v>726</v>
      </c>
      <c r="C201" s="87" t="s">
        <v>737</v>
      </c>
      <c r="D201" s="87" t="s">
        <v>738</v>
      </c>
      <c r="E201" s="88" t="s">
        <v>44</v>
      </c>
      <c r="F201" s="87" t="s">
        <v>736</v>
      </c>
      <c r="G201" s="87" t="s">
        <v>43</v>
      </c>
      <c r="H201" s="89">
        <v>280000</v>
      </c>
      <c r="I201" s="88"/>
      <c r="J201" s="88"/>
      <c r="K201" s="88" t="s">
        <v>325</v>
      </c>
      <c r="L201" s="88" t="s">
        <v>326</v>
      </c>
      <c r="M201" s="88"/>
      <c r="N201" s="88" t="s">
        <v>47</v>
      </c>
      <c r="O201" s="90"/>
      <c r="P201" s="90"/>
      <c r="Q201" s="90"/>
      <c r="R201" s="90"/>
      <c r="S201" s="88" t="s">
        <v>48</v>
      </c>
      <c r="T201" s="88" t="s">
        <v>47</v>
      </c>
    </row>
    <row r="202" spans="1:20">
      <c r="A202" s="87" t="s">
        <v>36</v>
      </c>
      <c r="B202" s="87" t="s">
        <v>726</v>
      </c>
      <c r="C202" s="87" t="s">
        <v>740</v>
      </c>
      <c r="D202" s="87" t="s">
        <v>741</v>
      </c>
      <c r="E202" s="88" t="s">
        <v>44</v>
      </c>
      <c r="F202" s="87" t="s">
        <v>739</v>
      </c>
      <c r="G202" s="87" t="s">
        <v>43</v>
      </c>
      <c r="H202" s="89">
        <v>700000</v>
      </c>
      <c r="I202" s="88"/>
      <c r="J202" s="88"/>
      <c r="K202" s="88" t="s">
        <v>325</v>
      </c>
      <c r="L202" s="88" t="s">
        <v>326</v>
      </c>
      <c r="M202" s="88"/>
      <c r="N202" s="88" t="s">
        <v>740</v>
      </c>
      <c r="O202" s="90">
        <f>VLOOKUP(N202,'[4]บัญชีครุภัณฑ์  updete 20 มค 65'!$I$5:$N$1078,5,FALSE)</f>
        <v>700000</v>
      </c>
      <c r="P202" s="90">
        <f>+O202-H202</f>
        <v>0</v>
      </c>
      <c r="Q202" s="90"/>
      <c r="R202" s="90"/>
      <c r="S202" s="88" t="s">
        <v>48</v>
      </c>
      <c r="T202" s="88" t="s">
        <v>58</v>
      </c>
    </row>
    <row r="203" spans="1:20">
      <c r="A203" s="87" t="s">
        <v>36</v>
      </c>
      <c r="B203" s="87" t="s">
        <v>726</v>
      </c>
      <c r="C203" s="87" t="s">
        <v>743</v>
      </c>
      <c r="D203" s="87" t="s">
        <v>744</v>
      </c>
      <c r="E203" s="88" t="s">
        <v>44</v>
      </c>
      <c r="F203" s="87" t="s">
        <v>742</v>
      </c>
      <c r="G203" s="87" t="s">
        <v>43</v>
      </c>
      <c r="H203" s="89">
        <v>1400000</v>
      </c>
      <c r="I203" s="88"/>
      <c r="J203" s="88"/>
      <c r="K203" s="88" t="s">
        <v>325</v>
      </c>
      <c r="L203" s="88" t="s">
        <v>326</v>
      </c>
      <c r="M203" s="88"/>
      <c r="N203" s="88" t="s">
        <v>743</v>
      </c>
      <c r="O203" s="90">
        <f>VLOOKUP(N203,'[4]บัญชีครุภัณฑ์  updete 20 มค 65'!$I$5:$N$1078,5,FALSE)</f>
        <v>1400000</v>
      </c>
      <c r="P203" s="90">
        <f>+O203-H203</f>
        <v>0</v>
      </c>
      <c r="Q203" s="90"/>
      <c r="R203" s="90"/>
      <c r="S203" s="88" t="s">
        <v>82</v>
      </c>
      <c r="T203" s="88" t="s">
        <v>58</v>
      </c>
    </row>
    <row r="204" spans="1:20" ht="83.25">
      <c r="A204" s="87" t="s">
        <v>36</v>
      </c>
      <c r="B204" s="87" t="s">
        <v>726</v>
      </c>
      <c r="C204" s="87" t="s">
        <v>746</v>
      </c>
      <c r="D204" s="87" t="s">
        <v>747</v>
      </c>
      <c r="E204" s="88" t="s">
        <v>44</v>
      </c>
      <c r="F204" s="87" t="s">
        <v>745</v>
      </c>
      <c r="G204" s="87" t="s">
        <v>43</v>
      </c>
      <c r="H204" s="89">
        <v>1200000</v>
      </c>
      <c r="I204" s="88"/>
      <c r="J204" s="88"/>
      <c r="K204" s="88" t="s">
        <v>325</v>
      </c>
      <c r="L204" s="88" t="s">
        <v>326</v>
      </c>
      <c r="M204" s="88"/>
      <c r="N204" s="88" t="s">
        <v>47</v>
      </c>
      <c r="O204" s="90"/>
      <c r="P204" s="90"/>
      <c r="Q204" s="90"/>
      <c r="R204" s="90"/>
      <c r="S204" s="88" t="s">
        <v>82</v>
      </c>
      <c r="T204" s="88" t="s">
        <v>47</v>
      </c>
    </row>
    <row r="205" spans="1:20" ht="55.5">
      <c r="A205" s="87" t="s">
        <v>36</v>
      </c>
      <c r="B205" s="87" t="s">
        <v>726</v>
      </c>
      <c r="C205" s="87" t="s">
        <v>749</v>
      </c>
      <c r="D205" s="87" t="s">
        <v>750</v>
      </c>
      <c r="E205" s="88" t="s">
        <v>44</v>
      </c>
      <c r="F205" s="87" t="s">
        <v>748</v>
      </c>
      <c r="G205" s="87" t="s">
        <v>43</v>
      </c>
      <c r="H205" s="89">
        <v>450000</v>
      </c>
      <c r="I205" s="88"/>
      <c r="J205" s="88"/>
      <c r="K205" s="88" t="s">
        <v>325</v>
      </c>
      <c r="L205" s="88" t="s">
        <v>326</v>
      </c>
      <c r="M205" s="88"/>
      <c r="N205" s="88" t="s">
        <v>47</v>
      </c>
      <c r="O205" s="90"/>
      <c r="P205" s="90"/>
      <c r="Q205" s="90"/>
      <c r="R205" s="90"/>
      <c r="S205" s="88" t="s">
        <v>48</v>
      </c>
      <c r="T205" s="88" t="s">
        <v>47</v>
      </c>
    </row>
    <row r="206" spans="1:20" ht="55.5">
      <c r="A206" s="87" t="s">
        <v>36</v>
      </c>
      <c r="B206" s="87" t="s">
        <v>726</v>
      </c>
      <c r="C206" s="87" t="s">
        <v>752</v>
      </c>
      <c r="D206" s="87" t="s">
        <v>753</v>
      </c>
      <c r="E206" s="88" t="s">
        <v>44</v>
      </c>
      <c r="F206" s="87" t="s">
        <v>751</v>
      </c>
      <c r="G206" s="87" t="s">
        <v>43</v>
      </c>
      <c r="H206" s="93">
        <v>180000</v>
      </c>
      <c r="I206" s="88"/>
      <c r="J206" s="88"/>
      <c r="K206" s="88" t="s">
        <v>325</v>
      </c>
      <c r="L206" s="88" t="s">
        <v>326</v>
      </c>
      <c r="M206" s="88"/>
      <c r="N206" s="88" t="s">
        <v>47</v>
      </c>
      <c r="O206" s="90"/>
      <c r="P206" s="90"/>
      <c r="Q206" s="90"/>
      <c r="R206" s="90"/>
      <c r="S206" s="88" t="s">
        <v>48</v>
      </c>
      <c r="T206" s="88" t="s">
        <v>47</v>
      </c>
    </row>
    <row r="207" spans="1:20" ht="55.5">
      <c r="A207" s="87" t="s">
        <v>36</v>
      </c>
      <c r="B207" s="87" t="s">
        <v>726</v>
      </c>
      <c r="C207" s="87" t="s">
        <v>755</v>
      </c>
      <c r="D207" s="87" t="s">
        <v>756</v>
      </c>
      <c r="E207" s="88" t="s">
        <v>44</v>
      </c>
      <c r="F207" s="87" t="s">
        <v>754</v>
      </c>
      <c r="G207" s="87" t="s">
        <v>43</v>
      </c>
      <c r="H207" s="89">
        <v>880000</v>
      </c>
      <c r="I207" s="88"/>
      <c r="J207" s="88"/>
      <c r="K207" s="88" t="s">
        <v>325</v>
      </c>
      <c r="L207" s="88" t="s">
        <v>326</v>
      </c>
      <c r="M207" s="88"/>
      <c r="N207" s="88" t="s">
        <v>47</v>
      </c>
      <c r="O207" s="90"/>
      <c r="P207" s="90"/>
      <c r="Q207" s="90"/>
      <c r="R207" s="90"/>
      <c r="S207" s="88" t="s">
        <v>48</v>
      </c>
      <c r="T207" s="88" t="s">
        <v>47</v>
      </c>
    </row>
    <row r="208" spans="1:20" ht="55.5">
      <c r="A208" s="87" t="s">
        <v>36</v>
      </c>
      <c r="B208" s="87" t="s">
        <v>726</v>
      </c>
      <c r="C208" s="87" t="s">
        <v>758</v>
      </c>
      <c r="D208" s="87" t="s">
        <v>759</v>
      </c>
      <c r="E208" s="88" t="s">
        <v>44</v>
      </c>
      <c r="F208" s="87" t="s">
        <v>757</v>
      </c>
      <c r="G208" s="87" t="s">
        <v>43</v>
      </c>
      <c r="H208" s="89">
        <v>2300000</v>
      </c>
      <c r="I208" s="88"/>
      <c r="J208" s="88"/>
      <c r="K208" s="88" t="s">
        <v>325</v>
      </c>
      <c r="L208" s="88" t="s">
        <v>326</v>
      </c>
      <c r="M208" s="88"/>
      <c r="N208" s="88" t="s">
        <v>47</v>
      </c>
      <c r="O208" s="90"/>
      <c r="P208" s="90"/>
      <c r="Q208" s="90"/>
      <c r="R208" s="90"/>
      <c r="S208" s="88" t="s">
        <v>82</v>
      </c>
      <c r="T208" s="88" t="s">
        <v>47</v>
      </c>
    </row>
    <row r="209" spans="1:20" ht="55.5">
      <c r="A209" s="87" t="s">
        <v>36</v>
      </c>
      <c r="B209" s="87" t="s">
        <v>726</v>
      </c>
      <c r="C209" s="87" t="s">
        <v>761</v>
      </c>
      <c r="D209" s="87" t="s">
        <v>762</v>
      </c>
      <c r="E209" s="88" t="s">
        <v>44</v>
      </c>
      <c r="F209" s="87" t="s">
        <v>760</v>
      </c>
      <c r="G209" s="87" t="s">
        <v>43</v>
      </c>
      <c r="H209" s="89">
        <v>4980000</v>
      </c>
      <c r="I209" s="88"/>
      <c r="J209" s="88"/>
      <c r="K209" s="88" t="s">
        <v>325</v>
      </c>
      <c r="L209" s="88" t="s">
        <v>326</v>
      </c>
      <c r="M209" s="88"/>
      <c r="N209" s="88" t="s">
        <v>47</v>
      </c>
      <c r="O209" s="90"/>
      <c r="P209" s="90"/>
      <c r="Q209" s="90"/>
      <c r="R209" s="90"/>
      <c r="S209" s="88" t="s">
        <v>92</v>
      </c>
      <c r="T209" s="88" t="s">
        <v>47</v>
      </c>
    </row>
    <row r="210" spans="1:20" ht="55.5">
      <c r="A210" s="87" t="s">
        <v>36</v>
      </c>
      <c r="B210" s="87" t="s">
        <v>726</v>
      </c>
      <c r="C210" s="87" t="s">
        <v>764</v>
      </c>
      <c r="D210" s="87" t="s">
        <v>765</v>
      </c>
      <c r="E210" s="88" t="s">
        <v>44</v>
      </c>
      <c r="F210" s="87" t="s">
        <v>763</v>
      </c>
      <c r="G210" s="87" t="s">
        <v>43</v>
      </c>
      <c r="H210" s="89">
        <v>650000</v>
      </c>
      <c r="I210" s="88"/>
      <c r="J210" s="88"/>
      <c r="K210" s="88" t="s">
        <v>325</v>
      </c>
      <c r="L210" s="88" t="s">
        <v>326</v>
      </c>
      <c r="M210" s="88"/>
      <c r="N210" s="88" t="s">
        <v>47</v>
      </c>
      <c r="O210" s="90"/>
      <c r="P210" s="90"/>
      <c r="Q210" s="90"/>
      <c r="R210" s="90"/>
      <c r="S210" s="88" t="s">
        <v>48</v>
      </c>
      <c r="T210" s="88" t="s">
        <v>47</v>
      </c>
    </row>
    <row r="211" spans="1:20" ht="55.5">
      <c r="A211" s="87" t="s">
        <v>36</v>
      </c>
      <c r="B211" s="87" t="s">
        <v>726</v>
      </c>
      <c r="C211" s="87" t="s">
        <v>767</v>
      </c>
      <c r="D211" s="87" t="s">
        <v>768</v>
      </c>
      <c r="E211" s="88" t="s">
        <v>44</v>
      </c>
      <c r="F211" s="87" t="s">
        <v>766</v>
      </c>
      <c r="G211" s="87" t="s">
        <v>43</v>
      </c>
      <c r="H211" s="89">
        <v>60000</v>
      </c>
      <c r="I211" s="88"/>
      <c r="J211" s="88"/>
      <c r="K211" s="88" t="s">
        <v>325</v>
      </c>
      <c r="L211" s="88" t="s">
        <v>326</v>
      </c>
      <c r="M211" s="88"/>
      <c r="N211" s="88" t="s">
        <v>769</v>
      </c>
      <c r="O211" s="90">
        <f>VLOOKUP(N211,'[4]บัญชีครุภัณฑ์  updete 20 มค 65'!$I$5:$N$1078,5,FALSE)</f>
        <v>80000</v>
      </c>
      <c r="P211" s="90">
        <f>+O211-H211</f>
        <v>20000</v>
      </c>
      <c r="Q211" s="91">
        <f>P211*100/O211</f>
        <v>25</v>
      </c>
      <c r="R211" s="91" t="s">
        <v>121</v>
      </c>
      <c r="S211" s="88" t="s">
        <v>48</v>
      </c>
      <c r="T211" s="88" t="s">
        <v>72</v>
      </c>
    </row>
    <row r="212" spans="1:20" ht="55.5">
      <c r="A212" s="87" t="s">
        <v>36</v>
      </c>
      <c r="B212" s="87" t="s">
        <v>726</v>
      </c>
      <c r="C212" s="87" t="s">
        <v>771</v>
      </c>
      <c r="D212" s="87" t="s">
        <v>772</v>
      </c>
      <c r="E212" s="88" t="s">
        <v>44</v>
      </c>
      <c r="F212" s="87" t="s">
        <v>770</v>
      </c>
      <c r="G212" s="87" t="s">
        <v>43</v>
      </c>
      <c r="H212" s="89">
        <v>80000</v>
      </c>
      <c r="I212" s="88"/>
      <c r="J212" s="88"/>
      <c r="K212" s="88" t="s">
        <v>325</v>
      </c>
      <c r="L212" s="88" t="s">
        <v>326</v>
      </c>
      <c r="M212" s="88"/>
      <c r="N212" s="88" t="s">
        <v>771</v>
      </c>
      <c r="O212" s="90">
        <f>VLOOKUP(N212,'[4]บัญชีครุภัณฑ์  updete 20 มค 65'!$I$5:$N$1078,5,FALSE)</f>
        <v>95000</v>
      </c>
      <c r="P212" s="90">
        <f>+O212-H212</f>
        <v>15000</v>
      </c>
      <c r="Q212" s="91">
        <f>P212*100/O212</f>
        <v>15.789473684210526</v>
      </c>
      <c r="R212" s="91" t="s">
        <v>121</v>
      </c>
      <c r="S212" s="88" t="s">
        <v>48</v>
      </c>
      <c r="T212" s="88" t="s">
        <v>64</v>
      </c>
    </row>
    <row r="213" spans="1:20" ht="55.5">
      <c r="A213" s="87" t="s">
        <v>36</v>
      </c>
      <c r="B213" s="87" t="s">
        <v>726</v>
      </c>
      <c r="C213" s="87" t="s">
        <v>774</v>
      </c>
      <c r="D213" s="87" t="s">
        <v>775</v>
      </c>
      <c r="E213" s="88" t="s">
        <v>44</v>
      </c>
      <c r="F213" s="87" t="s">
        <v>773</v>
      </c>
      <c r="G213" s="87" t="s">
        <v>43</v>
      </c>
      <c r="H213" s="89">
        <v>95000</v>
      </c>
      <c r="I213" s="88"/>
      <c r="J213" s="88"/>
      <c r="K213" s="88" t="s">
        <v>325</v>
      </c>
      <c r="L213" s="88" t="s">
        <v>326</v>
      </c>
      <c r="M213" s="88"/>
      <c r="N213" s="88" t="s">
        <v>47</v>
      </c>
      <c r="O213" s="90"/>
      <c r="P213" s="90"/>
      <c r="Q213" s="90"/>
      <c r="R213" s="90"/>
      <c r="S213" s="88" t="s">
        <v>48</v>
      </c>
      <c r="T213" s="88" t="s">
        <v>47</v>
      </c>
    </row>
    <row r="214" spans="1:20" ht="55.5">
      <c r="A214" s="87" t="s">
        <v>36</v>
      </c>
      <c r="B214" s="87" t="s">
        <v>726</v>
      </c>
      <c r="C214" s="87" t="s">
        <v>777</v>
      </c>
      <c r="D214" s="87" t="s">
        <v>778</v>
      </c>
      <c r="E214" s="88" t="s">
        <v>44</v>
      </c>
      <c r="F214" s="87" t="s">
        <v>776</v>
      </c>
      <c r="G214" s="87" t="s">
        <v>43</v>
      </c>
      <c r="H214" s="89">
        <v>28000</v>
      </c>
      <c r="I214" s="88"/>
      <c r="J214" s="88"/>
      <c r="K214" s="88" t="s">
        <v>325</v>
      </c>
      <c r="L214" s="88" t="s">
        <v>326</v>
      </c>
      <c r="M214" s="88"/>
      <c r="N214" s="88" t="s">
        <v>777</v>
      </c>
      <c r="O214" s="90">
        <f>VLOOKUP(N214,'[4]บัญชีครุภัณฑ์  updete 20 มค 65'!$I$5:$N$1078,5,FALSE)</f>
        <v>28000</v>
      </c>
      <c r="P214" s="90">
        <f t="shared" ref="P214:P249" si="6">+O214-H214</f>
        <v>0</v>
      </c>
      <c r="Q214" s="90"/>
      <c r="R214" s="90"/>
      <c r="S214" s="88" t="s">
        <v>48</v>
      </c>
      <c r="T214" s="88" t="s">
        <v>58</v>
      </c>
    </row>
    <row r="215" spans="1:20">
      <c r="A215" s="87" t="s">
        <v>36</v>
      </c>
      <c r="B215" s="87" t="s">
        <v>726</v>
      </c>
      <c r="C215" s="87" t="s">
        <v>780</v>
      </c>
      <c r="D215" s="87" t="s">
        <v>781</v>
      </c>
      <c r="E215" s="88" t="s">
        <v>44</v>
      </c>
      <c r="F215" s="87" t="s">
        <v>779</v>
      </c>
      <c r="G215" s="87" t="s">
        <v>43</v>
      </c>
      <c r="H215" s="89">
        <v>2500000</v>
      </c>
      <c r="I215" s="88"/>
      <c r="J215" s="88"/>
      <c r="K215" s="88" t="s">
        <v>325</v>
      </c>
      <c r="L215" s="88" t="s">
        <v>326</v>
      </c>
      <c r="M215" s="88"/>
      <c r="N215" s="88" t="s">
        <v>782</v>
      </c>
      <c r="O215" s="90">
        <f>VLOOKUP(N215,'[4]บัญชีครุภัณฑ์  updete 20 มค 65'!$I$5:$N$1078,5,FALSE)</f>
        <v>3000000</v>
      </c>
      <c r="P215" s="90">
        <f t="shared" si="6"/>
        <v>500000</v>
      </c>
      <c r="Q215" s="91">
        <f>P215*100/O215</f>
        <v>16.666666666666668</v>
      </c>
      <c r="R215" s="91" t="s">
        <v>121</v>
      </c>
      <c r="S215" s="88" t="s">
        <v>82</v>
      </c>
      <c r="T215" s="88" t="s">
        <v>72</v>
      </c>
    </row>
    <row r="216" spans="1:20">
      <c r="A216" s="87" t="s">
        <v>36</v>
      </c>
      <c r="B216" s="87" t="s">
        <v>726</v>
      </c>
      <c r="C216" s="87" t="s">
        <v>784</v>
      </c>
      <c r="D216" s="87" t="s">
        <v>785</v>
      </c>
      <c r="E216" s="88" t="s">
        <v>44</v>
      </c>
      <c r="F216" s="87" t="s">
        <v>783</v>
      </c>
      <c r="G216" s="87" t="s">
        <v>43</v>
      </c>
      <c r="H216" s="89">
        <v>3000000</v>
      </c>
      <c r="I216" s="88"/>
      <c r="J216" s="88"/>
      <c r="K216" s="88" t="s">
        <v>325</v>
      </c>
      <c r="L216" s="88" t="s">
        <v>326</v>
      </c>
      <c r="M216" s="88"/>
      <c r="N216" s="88" t="s">
        <v>786</v>
      </c>
      <c r="O216" s="90">
        <f>VLOOKUP(N216,'[4]บัญชีครุภัณฑ์  updete 20 มค 65'!$I$5:$N$1078,5,FALSE)</f>
        <v>2600000</v>
      </c>
      <c r="P216" s="90">
        <f t="shared" si="6"/>
        <v>-400000</v>
      </c>
      <c r="Q216" s="91">
        <f>P216*100/O216</f>
        <v>-15.384615384615385</v>
      </c>
      <c r="R216" s="91" t="s">
        <v>787</v>
      </c>
      <c r="S216" s="88" t="s">
        <v>82</v>
      </c>
      <c r="T216" s="88" t="s">
        <v>72</v>
      </c>
    </row>
    <row r="217" spans="1:20">
      <c r="A217" s="87" t="s">
        <v>36</v>
      </c>
      <c r="B217" s="87" t="s">
        <v>726</v>
      </c>
      <c r="C217" s="87" t="s">
        <v>789</v>
      </c>
      <c r="D217" s="87" t="s">
        <v>790</v>
      </c>
      <c r="E217" s="88" t="s">
        <v>44</v>
      </c>
      <c r="F217" s="87" t="s">
        <v>788</v>
      </c>
      <c r="G217" s="87" t="s">
        <v>43</v>
      </c>
      <c r="H217" s="89">
        <v>4500000</v>
      </c>
      <c r="I217" s="88"/>
      <c r="J217" s="88"/>
      <c r="K217" s="88" t="s">
        <v>325</v>
      </c>
      <c r="L217" s="88" t="s">
        <v>326</v>
      </c>
      <c r="M217" s="88"/>
      <c r="N217" s="88" t="s">
        <v>791</v>
      </c>
      <c r="O217" s="90">
        <f>VLOOKUP(N217,'[4]บัญชีครุภัณฑ์  updete 20 มค 65'!$I$5:$N$1078,5,FALSE)</f>
        <v>4500000</v>
      </c>
      <c r="P217" s="90">
        <f t="shared" si="6"/>
        <v>0</v>
      </c>
      <c r="Q217" s="90"/>
      <c r="R217" s="90"/>
      <c r="S217" s="88" t="s">
        <v>92</v>
      </c>
      <c r="T217" s="88" t="s">
        <v>53</v>
      </c>
    </row>
    <row r="218" spans="1:20" ht="83.25">
      <c r="A218" s="87" t="s">
        <v>36</v>
      </c>
      <c r="B218" s="87" t="s">
        <v>726</v>
      </c>
      <c r="C218" s="87" t="s">
        <v>793</v>
      </c>
      <c r="D218" s="87" t="s">
        <v>794</v>
      </c>
      <c r="E218" s="88" t="s">
        <v>44</v>
      </c>
      <c r="F218" s="87" t="s">
        <v>792</v>
      </c>
      <c r="G218" s="87" t="s">
        <v>43</v>
      </c>
      <c r="H218" s="89">
        <v>730000</v>
      </c>
      <c r="I218" s="88"/>
      <c r="J218" s="88"/>
      <c r="K218" s="88" t="s">
        <v>325</v>
      </c>
      <c r="L218" s="88" t="s">
        <v>326</v>
      </c>
      <c r="M218" s="88"/>
      <c r="N218" s="88" t="s">
        <v>793</v>
      </c>
      <c r="O218" s="90">
        <f>VLOOKUP(N218,'[4]บัญชีครุภัณฑ์  updete 20 มค 65'!$I$5:$N$1078,5,FALSE)</f>
        <v>730000</v>
      </c>
      <c r="P218" s="90">
        <f t="shared" si="6"/>
        <v>0</v>
      </c>
      <c r="Q218" s="90"/>
      <c r="R218" s="90"/>
      <c r="S218" s="88" t="s">
        <v>48</v>
      </c>
      <c r="T218" s="88" t="s">
        <v>58</v>
      </c>
    </row>
    <row r="219" spans="1:20">
      <c r="A219" s="87" t="s">
        <v>36</v>
      </c>
      <c r="B219" s="87" t="s">
        <v>726</v>
      </c>
      <c r="C219" s="87" t="s">
        <v>796</v>
      </c>
      <c r="D219" s="87" t="s">
        <v>797</v>
      </c>
      <c r="E219" s="88" t="s">
        <v>44</v>
      </c>
      <c r="F219" s="87" t="s">
        <v>795</v>
      </c>
      <c r="G219" s="87" t="s">
        <v>43</v>
      </c>
      <c r="H219" s="89">
        <v>1500000</v>
      </c>
      <c r="I219" s="88"/>
      <c r="J219" s="88"/>
      <c r="K219" s="88" t="s">
        <v>325</v>
      </c>
      <c r="L219" s="88" t="s">
        <v>326</v>
      </c>
      <c r="M219" s="88"/>
      <c r="N219" s="88" t="s">
        <v>798</v>
      </c>
      <c r="O219" s="90">
        <f>VLOOKUP(N219,'[4]บัญชีครุภัณฑ์  updete 20 มค 65'!$I$5:$N$1078,5,FALSE)</f>
        <v>1500000</v>
      </c>
      <c r="P219" s="90">
        <f t="shared" si="6"/>
        <v>0</v>
      </c>
      <c r="Q219" s="90"/>
      <c r="R219" s="90"/>
      <c r="S219" s="88" t="s">
        <v>82</v>
      </c>
      <c r="T219" s="88" t="s">
        <v>58</v>
      </c>
    </row>
    <row r="220" spans="1:20" ht="55.5">
      <c r="A220" s="87" t="s">
        <v>36</v>
      </c>
      <c r="B220" s="87" t="s">
        <v>726</v>
      </c>
      <c r="C220" s="87" t="s">
        <v>800</v>
      </c>
      <c r="D220" s="87" t="s">
        <v>801</v>
      </c>
      <c r="E220" s="88" t="s">
        <v>44</v>
      </c>
      <c r="F220" s="87" t="s">
        <v>799</v>
      </c>
      <c r="G220" s="87" t="s">
        <v>43</v>
      </c>
      <c r="H220" s="89">
        <v>430000</v>
      </c>
      <c r="I220" s="88"/>
      <c r="J220" s="88"/>
      <c r="K220" s="88" t="s">
        <v>325</v>
      </c>
      <c r="L220" s="88" t="s">
        <v>326</v>
      </c>
      <c r="M220" s="88"/>
      <c r="N220" s="88" t="s">
        <v>802</v>
      </c>
      <c r="O220" s="90">
        <f>VLOOKUP(N220,'[4]บัญชีครุภัณฑ์  updete 20 มค 65'!$I$5:$N$1078,5,FALSE)</f>
        <v>430000</v>
      </c>
      <c r="P220" s="90">
        <f t="shared" si="6"/>
        <v>0</v>
      </c>
      <c r="Q220" s="90"/>
      <c r="R220" s="90"/>
      <c r="S220" s="88" t="s">
        <v>48</v>
      </c>
      <c r="T220" s="88" t="s">
        <v>53</v>
      </c>
    </row>
    <row r="221" spans="1:20" ht="55.5">
      <c r="A221" s="87" t="s">
        <v>36</v>
      </c>
      <c r="B221" s="87" t="s">
        <v>726</v>
      </c>
      <c r="C221" s="87" t="s">
        <v>804</v>
      </c>
      <c r="D221" s="87" t="s">
        <v>805</v>
      </c>
      <c r="E221" s="88" t="s">
        <v>44</v>
      </c>
      <c r="F221" s="87" t="s">
        <v>803</v>
      </c>
      <c r="G221" s="87" t="s">
        <v>43</v>
      </c>
      <c r="H221" s="89">
        <v>840000</v>
      </c>
      <c r="I221" s="88"/>
      <c r="J221" s="88"/>
      <c r="K221" s="88" t="s">
        <v>325</v>
      </c>
      <c r="L221" s="88" t="s">
        <v>326</v>
      </c>
      <c r="M221" s="88"/>
      <c r="N221" s="88" t="s">
        <v>806</v>
      </c>
      <c r="O221" s="90">
        <f>VLOOKUP(N221,'[4]บัญชีครุภัณฑ์  updete 20 มค 65'!$I$5:$N$1078,5,FALSE)</f>
        <v>840000</v>
      </c>
      <c r="P221" s="90">
        <f t="shared" si="6"/>
        <v>0</v>
      </c>
      <c r="Q221" s="90"/>
      <c r="R221" s="90"/>
      <c r="S221" s="88" t="s">
        <v>48</v>
      </c>
      <c r="T221" s="88" t="s">
        <v>53</v>
      </c>
    </row>
    <row r="222" spans="1:20" ht="55.5">
      <c r="A222" s="87" t="s">
        <v>36</v>
      </c>
      <c r="B222" s="87" t="s">
        <v>726</v>
      </c>
      <c r="C222" s="87" t="s">
        <v>808</v>
      </c>
      <c r="D222" s="87" t="s">
        <v>809</v>
      </c>
      <c r="E222" s="88" t="s">
        <v>44</v>
      </c>
      <c r="F222" s="87" t="s">
        <v>807</v>
      </c>
      <c r="G222" s="87" t="s">
        <v>43</v>
      </c>
      <c r="H222" s="89">
        <v>600000</v>
      </c>
      <c r="I222" s="88"/>
      <c r="J222" s="88"/>
      <c r="K222" s="88" t="s">
        <v>325</v>
      </c>
      <c r="L222" s="88" t="s">
        <v>326</v>
      </c>
      <c r="M222" s="88"/>
      <c r="N222" s="88" t="s">
        <v>810</v>
      </c>
      <c r="O222" s="90">
        <f>VLOOKUP(N222,'[4]บัญชีครุภัณฑ์  updete 20 มค 65'!$I$5:$N$1078,5,FALSE)</f>
        <v>610000</v>
      </c>
      <c r="P222" s="90">
        <f t="shared" si="6"/>
        <v>10000</v>
      </c>
      <c r="Q222" s="91">
        <f>P222*100/O222</f>
        <v>1.639344262295082</v>
      </c>
      <c r="R222" s="91" t="s">
        <v>87</v>
      </c>
      <c r="S222" s="88" t="s">
        <v>48</v>
      </c>
      <c r="T222" s="88" t="s">
        <v>72</v>
      </c>
    </row>
    <row r="223" spans="1:20" ht="55.5">
      <c r="A223" s="87" t="s">
        <v>36</v>
      </c>
      <c r="B223" s="87" t="s">
        <v>726</v>
      </c>
      <c r="C223" s="87" t="s">
        <v>812</v>
      </c>
      <c r="D223" s="87" t="s">
        <v>813</v>
      </c>
      <c r="E223" s="88" t="s">
        <v>44</v>
      </c>
      <c r="F223" s="87" t="s">
        <v>811</v>
      </c>
      <c r="G223" s="87" t="s">
        <v>43</v>
      </c>
      <c r="H223" s="89">
        <v>1900000</v>
      </c>
      <c r="I223" s="88"/>
      <c r="J223" s="88"/>
      <c r="K223" s="88" t="s">
        <v>325</v>
      </c>
      <c r="L223" s="88" t="s">
        <v>326</v>
      </c>
      <c r="M223" s="88"/>
      <c r="N223" s="88" t="s">
        <v>814</v>
      </c>
      <c r="O223" s="90">
        <f>VLOOKUP(N223,'[4]บัญชีครุภัณฑ์  updete 20 มค 65'!$I$5:$N$1078,5,FALSE)</f>
        <v>1930000</v>
      </c>
      <c r="P223" s="90">
        <f t="shared" si="6"/>
        <v>30000</v>
      </c>
      <c r="Q223" s="91">
        <f>P223*100/O223</f>
        <v>1.5544041450777202</v>
      </c>
      <c r="R223" s="91" t="s">
        <v>87</v>
      </c>
      <c r="S223" s="88" t="s">
        <v>82</v>
      </c>
      <c r="T223" s="88" t="s">
        <v>72</v>
      </c>
    </row>
    <row r="224" spans="1:20" ht="55.5">
      <c r="A224" s="87" t="s">
        <v>36</v>
      </c>
      <c r="B224" s="87" t="s">
        <v>726</v>
      </c>
      <c r="C224" s="87" t="s">
        <v>816</v>
      </c>
      <c r="D224" s="87" t="s">
        <v>817</v>
      </c>
      <c r="E224" s="88" t="s">
        <v>44</v>
      </c>
      <c r="F224" s="87" t="s">
        <v>815</v>
      </c>
      <c r="G224" s="87" t="s">
        <v>43</v>
      </c>
      <c r="H224" s="89">
        <v>2500000</v>
      </c>
      <c r="I224" s="88"/>
      <c r="J224" s="88"/>
      <c r="K224" s="88" t="s">
        <v>325</v>
      </c>
      <c r="L224" s="88" t="s">
        <v>326</v>
      </c>
      <c r="M224" s="88"/>
      <c r="N224" s="88" t="s">
        <v>818</v>
      </c>
      <c r="O224" s="90">
        <f>VLOOKUP(N224,'[4]บัญชีครุภัณฑ์  updete 20 มค 65'!$I$5:$N$1078,5,FALSE)</f>
        <v>2500000</v>
      </c>
      <c r="P224" s="90">
        <f t="shared" si="6"/>
        <v>0</v>
      </c>
      <c r="Q224" s="90"/>
      <c r="R224" s="90"/>
      <c r="S224" s="88" t="s">
        <v>82</v>
      </c>
      <c r="T224" s="88" t="s">
        <v>53</v>
      </c>
    </row>
    <row r="225" spans="1:20" ht="55.5">
      <c r="A225" s="87" t="s">
        <v>36</v>
      </c>
      <c r="B225" s="87" t="s">
        <v>726</v>
      </c>
      <c r="C225" s="87" t="s">
        <v>820</v>
      </c>
      <c r="D225" s="87" t="s">
        <v>821</v>
      </c>
      <c r="E225" s="88" t="s">
        <v>44</v>
      </c>
      <c r="F225" s="87" t="s">
        <v>819</v>
      </c>
      <c r="G225" s="87" t="s">
        <v>43</v>
      </c>
      <c r="H225" s="89">
        <v>5000000</v>
      </c>
      <c r="I225" s="88"/>
      <c r="J225" s="88"/>
      <c r="K225" s="88" t="s">
        <v>325</v>
      </c>
      <c r="L225" s="88" t="s">
        <v>326</v>
      </c>
      <c r="M225" s="88"/>
      <c r="N225" s="88" t="s">
        <v>822</v>
      </c>
      <c r="O225" s="90">
        <f>VLOOKUP(N225,'[4]บัญชีครุภัณฑ์  updete 20 มค 65'!$I$5:$N$1078,5,FALSE)</f>
        <v>5140000</v>
      </c>
      <c r="P225" s="90">
        <f t="shared" si="6"/>
        <v>140000</v>
      </c>
      <c r="Q225" s="91">
        <f>P225*100/O225</f>
        <v>2.7237354085603114</v>
      </c>
      <c r="R225" s="91" t="s">
        <v>87</v>
      </c>
      <c r="S225" s="88" t="s">
        <v>92</v>
      </c>
      <c r="T225" s="88" t="s">
        <v>72</v>
      </c>
    </row>
    <row r="226" spans="1:20" ht="55.5">
      <c r="A226" s="87" t="s">
        <v>36</v>
      </c>
      <c r="B226" s="87" t="s">
        <v>726</v>
      </c>
      <c r="C226" s="87" t="s">
        <v>824</v>
      </c>
      <c r="D226" s="87" t="s">
        <v>825</v>
      </c>
      <c r="E226" s="88" t="s">
        <v>44</v>
      </c>
      <c r="F226" s="87" t="s">
        <v>823</v>
      </c>
      <c r="G226" s="87" t="s">
        <v>43</v>
      </c>
      <c r="H226" s="89">
        <v>4800000</v>
      </c>
      <c r="I226" s="88"/>
      <c r="J226" s="88"/>
      <c r="K226" s="88" t="s">
        <v>325</v>
      </c>
      <c r="L226" s="88" t="s">
        <v>326</v>
      </c>
      <c r="M226" s="88"/>
      <c r="N226" s="88" t="s">
        <v>826</v>
      </c>
      <c r="O226" s="90">
        <f>VLOOKUP(N226,'[4]บัญชีครุภัณฑ์  updete 20 มค 65'!$I$5:$N$1078,5,FALSE)</f>
        <v>4815000</v>
      </c>
      <c r="P226" s="90">
        <f t="shared" si="6"/>
        <v>15000</v>
      </c>
      <c r="Q226" s="91">
        <f>P226*100/O226</f>
        <v>0.3115264797507788</v>
      </c>
      <c r="R226" s="91" t="s">
        <v>87</v>
      </c>
      <c r="S226" s="88" t="s">
        <v>92</v>
      </c>
      <c r="T226" s="88" t="s">
        <v>72</v>
      </c>
    </row>
    <row r="227" spans="1:20" ht="55.5">
      <c r="A227" s="87" t="s">
        <v>36</v>
      </c>
      <c r="B227" s="87" t="s">
        <v>726</v>
      </c>
      <c r="C227" s="87" t="s">
        <v>828</v>
      </c>
      <c r="D227" s="87" t="s">
        <v>829</v>
      </c>
      <c r="E227" s="88" t="s">
        <v>44</v>
      </c>
      <c r="F227" s="87" t="s">
        <v>827</v>
      </c>
      <c r="G227" s="87" t="s">
        <v>43</v>
      </c>
      <c r="H227" s="89">
        <v>5800000</v>
      </c>
      <c r="I227" s="88"/>
      <c r="J227" s="88"/>
      <c r="K227" s="88" t="s">
        <v>325</v>
      </c>
      <c r="L227" s="88" t="s">
        <v>326</v>
      </c>
      <c r="M227" s="88"/>
      <c r="N227" s="88" t="s">
        <v>830</v>
      </c>
      <c r="O227" s="90">
        <f>VLOOKUP(N227,'[4]บัญชีครุภัณฑ์  updete 20 มค 65'!$I$5:$N$1078,5,FALSE)</f>
        <v>5885000</v>
      </c>
      <c r="P227" s="90">
        <f t="shared" si="6"/>
        <v>85000</v>
      </c>
      <c r="Q227" s="91">
        <f>P227*100/O227</f>
        <v>1.4443500424808835</v>
      </c>
      <c r="R227" s="91" t="s">
        <v>87</v>
      </c>
      <c r="S227" s="88" t="s">
        <v>117</v>
      </c>
      <c r="T227" s="88" t="s">
        <v>72</v>
      </c>
    </row>
    <row r="228" spans="1:20" ht="55.5">
      <c r="A228" s="87" t="s">
        <v>36</v>
      </c>
      <c r="B228" s="87" t="s">
        <v>726</v>
      </c>
      <c r="C228" s="87" t="s">
        <v>832</v>
      </c>
      <c r="D228" s="87" t="s">
        <v>833</v>
      </c>
      <c r="E228" s="88" t="s">
        <v>44</v>
      </c>
      <c r="F228" s="87" t="s">
        <v>831</v>
      </c>
      <c r="G228" s="87" t="s">
        <v>43</v>
      </c>
      <c r="H228" s="89">
        <v>1500000</v>
      </c>
      <c r="I228" s="88"/>
      <c r="J228" s="88"/>
      <c r="K228" s="88" t="s">
        <v>325</v>
      </c>
      <c r="L228" s="88" t="s">
        <v>326</v>
      </c>
      <c r="M228" s="88"/>
      <c r="N228" s="88" t="s">
        <v>834</v>
      </c>
      <c r="O228" s="90">
        <f>VLOOKUP(N228,'[4]บัญชีครุภัณฑ์  updete 20 มค 65'!$I$5:$N$1078,5,FALSE)</f>
        <v>1500000</v>
      </c>
      <c r="P228" s="90">
        <f t="shared" si="6"/>
        <v>0</v>
      </c>
      <c r="Q228" s="90"/>
      <c r="R228" s="90"/>
      <c r="S228" s="88" t="s">
        <v>82</v>
      </c>
      <c r="T228" s="88" t="s">
        <v>53</v>
      </c>
    </row>
    <row r="229" spans="1:20" ht="55.5">
      <c r="A229" s="87" t="s">
        <v>36</v>
      </c>
      <c r="B229" s="87" t="s">
        <v>726</v>
      </c>
      <c r="C229" s="87" t="s">
        <v>836</v>
      </c>
      <c r="D229" s="87" t="s">
        <v>837</v>
      </c>
      <c r="E229" s="88" t="s">
        <v>44</v>
      </c>
      <c r="F229" s="87" t="s">
        <v>835</v>
      </c>
      <c r="G229" s="87" t="s">
        <v>43</v>
      </c>
      <c r="H229" s="89">
        <v>650000</v>
      </c>
      <c r="I229" s="88"/>
      <c r="J229" s="88"/>
      <c r="K229" s="88" t="s">
        <v>325</v>
      </c>
      <c r="L229" s="88" t="s">
        <v>326</v>
      </c>
      <c r="M229" s="88"/>
      <c r="N229" s="88" t="s">
        <v>836</v>
      </c>
      <c r="O229" s="90">
        <f>VLOOKUP(N229,'[4]บัญชีครุภัณฑ์  updete 20 มค 65'!$I$5:$N$1078,5,FALSE)</f>
        <v>650000</v>
      </c>
      <c r="P229" s="90">
        <f t="shared" si="6"/>
        <v>0</v>
      </c>
      <c r="Q229" s="90"/>
      <c r="R229" s="90"/>
      <c r="S229" s="88" t="s">
        <v>48</v>
      </c>
      <c r="T229" s="88" t="s">
        <v>58</v>
      </c>
    </row>
    <row r="230" spans="1:20" ht="55.5">
      <c r="A230" s="87" t="s">
        <v>36</v>
      </c>
      <c r="B230" s="87" t="s">
        <v>726</v>
      </c>
      <c r="C230" s="87" t="s">
        <v>839</v>
      </c>
      <c r="D230" s="87" t="s">
        <v>840</v>
      </c>
      <c r="E230" s="88" t="s">
        <v>44</v>
      </c>
      <c r="F230" s="87" t="s">
        <v>838</v>
      </c>
      <c r="G230" s="87" t="s">
        <v>43</v>
      </c>
      <c r="H230" s="89">
        <v>1340000</v>
      </c>
      <c r="I230" s="88"/>
      <c r="J230" s="88"/>
      <c r="K230" s="88" t="s">
        <v>325</v>
      </c>
      <c r="L230" s="88" t="s">
        <v>326</v>
      </c>
      <c r="M230" s="88"/>
      <c r="N230" s="88" t="s">
        <v>839</v>
      </c>
      <c r="O230" s="90">
        <f>VLOOKUP(N230,'[4]บัญชีครุภัณฑ์  updete 20 มค 65'!$I$5:$N$1078,5,FALSE)</f>
        <v>1340000</v>
      </c>
      <c r="P230" s="90">
        <f t="shared" si="6"/>
        <v>0</v>
      </c>
      <c r="Q230" s="90"/>
      <c r="R230" s="90"/>
      <c r="S230" s="88" t="s">
        <v>82</v>
      </c>
      <c r="T230" s="88" t="s">
        <v>58</v>
      </c>
    </row>
    <row r="231" spans="1:20" ht="55.5">
      <c r="A231" s="87" t="s">
        <v>36</v>
      </c>
      <c r="B231" s="87" t="s">
        <v>726</v>
      </c>
      <c r="C231" s="87" t="s">
        <v>842</v>
      </c>
      <c r="D231" s="87" t="s">
        <v>843</v>
      </c>
      <c r="E231" s="88" t="s">
        <v>44</v>
      </c>
      <c r="F231" s="87" t="s">
        <v>841</v>
      </c>
      <c r="G231" s="87" t="s">
        <v>43</v>
      </c>
      <c r="H231" s="89">
        <v>1580000</v>
      </c>
      <c r="I231" s="88"/>
      <c r="J231" s="88"/>
      <c r="K231" s="88" t="s">
        <v>325</v>
      </c>
      <c r="L231" s="88" t="s">
        <v>326</v>
      </c>
      <c r="M231" s="88"/>
      <c r="N231" s="88" t="s">
        <v>842</v>
      </c>
      <c r="O231" s="90">
        <f>VLOOKUP(N231,'[4]บัญชีครุภัณฑ์  updete 20 มค 65'!$I$5:$N$1078,5,FALSE)</f>
        <v>1580000</v>
      </c>
      <c r="P231" s="90">
        <f t="shared" si="6"/>
        <v>0</v>
      </c>
      <c r="Q231" s="90"/>
      <c r="R231" s="90"/>
      <c r="S231" s="88" t="s">
        <v>82</v>
      </c>
      <c r="T231" s="88" t="s">
        <v>58</v>
      </c>
    </row>
    <row r="232" spans="1:20" ht="55.5">
      <c r="A232" s="87" t="s">
        <v>36</v>
      </c>
      <c r="B232" s="87" t="s">
        <v>726</v>
      </c>
      <c r="C232" s="87" t="s">
        <v>845</v>
      </c>
      <c r="D232" s="87" t="s">
        <v>846</v>
      </c>
      <c r="E232" s="88" t="s">
        <v>44</v>
      </c>
      <c r="F232" s="87" t="s">
        <v>844</v>
      </c>
      <c r="G232" s="87" t="s">
        <v>43</v>
      </c>
      <c r="H232" s="89">
        <v>2800000</v>
      </c>
      <c r="I232" s="88"/>
      <c r="J232" s="88"/>
      <c r="K232" s="88" t="s">
        <v>325</v>
      </c>
      <c r="L232" s="88" t="s">
        <v>326</v>
      </c>
      <c r="M232" s="88"/>
      <c r="N232" s="88" t="s">
        <v>847</v>
      </c>
      <c r="O232" s="90">
        <f>VLOOKUP(N232,'[4]บัญชีครุภัณฑ์  updete 20 มค 65'!$I$5:$N$1078,5,FALSE)</f>
        <v>2800000</v>
      </c>
      <c r="P232" s="90">
        <f t="shared" si="6"/>
        <v>0</v>
      </c>
      <c r="Q232" s="90"/>
      <c r="R232" s="90"/>
      <c r="S232" s="88" t="s">
        <v>82</v>
      </c>
      <c r="T232" s="88" t="s">
        <v>53</v>
      </c>
    </row>
    <row r="233" spans="1:20" ht="55.5">
      <c r="A233" s="87" t="s">
        <v>36</v>
      </c>
      <c r="B233" s="87" t="s">
        <v>726</v>
      </c>
      <c r="C233" s="87" t="s">
        <v>849</v>
      </c>
      <c r="D233" s="87" t="s">
        <v>850</v>
      </c>
      <c r="E233" s="88" t="s">
        <v>44</v>
      </c>
      <c r="F233" s="87" t="s">
        <v>848</v>
      </c>
      <c r="G233" s="87" t="s">
        <v>43</v>
      </c>
      <c r="H233" s="89">
        <v>3500000</v>
      </c>
      <c r="I233" s="88"/>
      <c r="J233" s="88"/>
      <c r="K233" s="88" t="s">
        <v>325</v>
      </c>
      <c r="L233" s="88" t="s">
        <v>326</v>
      </c>
      <c r="M233" s="88"/>
      <c r="N233" s="88" t="s">
        <v>849</v>
      </c>
      <c r="O233" s="90">
        <f>VLOOKUP(N233,'[4]บัญชีครุภัณฑ์  updete 20 มค 65'!$I$5:$N$1078,5,FALSE)</f>
        <v>3500000</v>
      </c>
      <c r="P233" s="90">
        <f t="shared" si="6"/>
        <v>0</v>
      </c>
      <c r="Q233" s="90"/>
      <c r="R233" s="90"/>
      <c r="S233" s="88" t="s">
        <v>92</v>
      </c>
      <c r="T233" s="88" t="s">
        <v>58</v>
      </c>
    </row>
    <row r="234" spans="1:20" ht="55.5">
      <c r="A234" s="87" t="s">
        <v>36</v>
      </c>
      <c r="B234" s="87" t="s">
        <v>726</v>
      </c>
      <c r="C234" s="87" t="s">
        <v>852</v>
      </c>
      <c r="D234" s="87" t="s">
        <v>853</v>
      </c>
      <c r="E234" s="88" t="s">
        <v>44</v>
      </c>
      <c r="F234" s="87" t="s">
        <v>851</v>
      </c>
      <c r="G234" s="87" t="s">
        <v>43</v>
      </c>
      <c r="H234" s="89">
        <v>4900000</v>
      </c>
      <c r="I234" s="88"/>
      <c r="J234" s="88"/>
      <c r="K234" s="88" t="s">
        <v>325</v>
      </c>
      <c r="L234" s="88" t="s">
        <v>326</v>
      </c>
      <c r="M234" s="88"/>
      <c r="N234" s="88" t="s">
        <v>852</v>
      </c>
      <c r="O234" s="90">
        <f>VLOOKUP(N234,'[4]บัญชีครุภัณฑ์  updete 20 มค 65'!$I$5:$N$1078,5,FALSE)</f>
        <v>4930000</v>
      </c>
      <c r="P234" s="90">
        <f t="shared" si="6"/>
        <v>30000</v>
      </c>
      <c r="Q234" s="91">
        <f>P234*100/O234</f>
        <v>0.60851926977687631</v>
      </c>
      <c r="R234" s="91" t="s">
        <v>87</v>
      </c>
      <c r="S234" s="88" t="s">
        <v>92</v>
      </c>
      <c r="T234" s="88" t="s">
        <v>64</v>
      </c>
    </row>
    <row r="235" spans="1:20">
      <c r="A235" s="87" t="s">
        <v>36</v>
      </c>
      <c r="B235" s="87" t="s">
        <v>726</v>
      </c>
      <c r="C235" s="87" t="s">
        <v>855</v>
      </c>
      <c r="D235" s="87" t="s">
        <v>856</v>
      </c>
      <c r="E235" s="88" t="s">
        <v>44</v>
      </c>
      <c r="F235" s="87" t="s">
        <v>854</v>
      </c>
      <c r="G235" s="87" t="s">
        <v>43</v>
      </c>
      <c r="H235" s="89">
        <v>107000</v>
      </c>
      <c r="I235" s="88"/>
      <c r="J235" s="88"/>
      <c r="K235" s="88" t="s">
        <v>325</v>
      </c>
      <c r="L235" s="88" t="s">
        <v>326</v>
      </c>
      <c r="M235" s="88"/>
      <c r="N235" s="88" t="s">
        <v>857</v>
      </c>
      <c r="O235" s="90">
        <f>VLOOKUP(N235,'[4]บัญชีครุภัณฑ์  updete 20 มค 65'!$I$5:$N$1078,5,FALSE)</f>
        <v>107000</v>
      </c>
      <c r="P235" s="90">
        <f t="shared" si="6"/>
        <v>0</v>
      </c>
      <c r="Q235" s="90"/>
      <c r="R235" s="90"/>
      <c r="S235" s="88" t="s">
        <v>48</v>
      </c>
      <c r="T235" s="88" t="s">
        <v>58</v>
      </c>
    </row>
    <row r="236" spans="1:20">
      <c r="A236" s="87" t="s">
        <v>36</v>
      </c>
      <c r="B236" s="87" t="s">
        <v>726</v>
      </c>
      <c r="C236" s="87" t="s">
        <v>859</v>
      </c>
      <c r="D236" s="87" t="s">
        <v>860</v>
      </c>
      <c r="E236" s="88" t="s">
        <v>44</v>
      </c>
      <c r="F236" s="87" t="s">
        <v>858</v>
      </c>
      <c r="G236" s="87" t="s">
        <v>43</v>
      </c>
      <c r="H236" s="89">
        <v>290000</v>
      </c>
      <c r="I236" s="88"/>
      <c r="J236" s="88"/>
      <c r="K236" s="88" t="s">
        <v>325</v>
      </c>
      <c r="L236" s="88" t="s">
        <v>326</v>
      </c>
      <c r="M236" s="88"/>
      <c r="N236" s="88" t="s">
        <v>861</v>
      </c>
      <c r="O236" s="90">
        <f>VLOOKUP(N236,'[4]บัญชีครุภัณฑ์  updete 20 มค 65'!$I$5:$N$1078,5,FALSE)</f>
        <v>290000</v>
      </c>
      <c r="P236" s="90">
        <f t="shared" si="6"/>
        <v>0</v>
      </c>
      <c r="Q236" s="90"/>
      <c r="R236" s="90"/>
      <c r="S236" s="88" t="s">
        <v>48</v>
      </c>
      <c r="T236" s="88" t="s">
        <v>58</v>
      </c>
    </row>
    <row r="237" spans="1:20" ht="55.5">
      <c r="A237" s="87" t="s">
        <v>36</v>
      </c>
      <c r="B237" s="87" t="s">
        <v>726</v>
      </c>
      <c r="C237" s="87" t="s">
        <v>863</v>
      </c>
      <c r="D237" s="87" t="s">
        <v>864</v>
      </c>
      <c r="E237" s="88" t="s">
        <v>44</v>
      </c>
      <c r="F237" s="87" t="s">
        <v>862</v>
      </c>
      <c r="G237" s="87" t="s">
        <v>43</v>
      </c>
      <c r="H237" s="89">
        <v>375000</v>
      </c>
      <c r="I237" s="88"/>
      <c r="J237" s="88"/>
      <c r="K237" s="88" t="s">
        <v>325</v>
      </c>
      <c r="L237" s="88" t="s">
        <v>326</v>
      </c>
      <c r="M237" s="88"/>
      <c r="N237" s="88" t="s">
        <v>865</v>
      </c>
      <c r="O237" s="90">
        <f>VLOOKUP(N237,'[4]บัญชีครุภัณฑ์  updete 20 มค 65'!$I$5:$N$1078,5,FALSE)</f>
        <v>375000</v>
      </c>
      <c r="P237" s="90">
        <f t="shared" si="6"/>
        <v>0</v>
      </c>
      <c r="Q237" s="90"/>
      <c r="R237" s="90"/>
      <c r="S237" s="88" t="s">
        <v>48</v>
      </c>
      <c r="T237" s="88" t="s">
        <v>58</v>
      </c>
    </row>
    <row r="238" spans="1:20" ht="55.5">
      <c r="A238" s="87" t="s">
        <v>36</v>
      </c>
      <c r="B238" s="87" t="s">
        <v>726</v>
      </c>
      <c r="C238" s="87" t="s">
        <v>867</v>
      </c>
      <c r="D238" s="87" t="s">
        <v>868</v>
      </c>
      <c r="E238" s="88" t="s">
        <v>44</v>
      </c>
      <c r="F238" s="87" t="s">
        <v>866</v>
      </c>
      <c r="G238" s="87" t="s">
        <v>43</v>
      </c>
      <c r="H238" s="89">
        <v>520000</v>
      </c>
      <c r="I238" s="88"/>
      <c r="J238" s="88"/>
      <c r="K238" s="88" t="s">
        <v>325</v>
      </c>
      <c r="L238" s="88" t="s">
        <v>326</v>
      </c>
      <c r="M238" s="88"/>
      <c r="N238" s="88" t="s">
        <v>869</v>
      </c>
      <c r="O238" s="90">
        <f>VLOOKUP(N238,'[4]บัญชีครุภัณฑ์  updete 20 มค 65'!$I$5:$N$1078,5,FALSE)</f>
        <v>520000</v>
      </c>
      <c r="P238" s="90">
        <f t="shared" si="6"/>
        <v>0</v>
      </c>
      <c r="Q238" s="90"/>
      <c r="R238" s="90"/>
      <c r="S238" s="88" t="s">
        <v>48</v>
      </c>
      <c r="T238" s="88" t="s">
        <v>58</v>
      </c>
    </row>
    <row r="239" spans="1:20" ht="55.5">
      <c r="A239" s="87" t="s">
        <v>36</v>
      </c>
      <c r="B239" s="87" t="s">
        <v>726</v>
      </c>
      <c r="C239" s="87" t="s">
        <v>871</v>
      </c>
      <c r="D239" s="87" t="s">
        <v>872</v>
      </c>
      <c r="E239" s="88" t="s">
        <v>44</v>
      </c>
      <c r="F239" s="87" t="s">
        <v>870</v>
      </c>
      <c r="G239" s="87" t="s">
        <v>43</v>
      </c>
      <c r="H239" s="89">
        <v>720000</v>
      </c>
      <c r="I239" s="88"/>
      <c r="J239" s="88"/>
      <c r="K239" s="88" t="s">
        <v>325</v>
      </c>
      <c r="L239" s="88" t="s">
        <v>326</v>
      </c>
      <c r="M239" s="88"/>
      <c r="N239" s="88" t="s">
        <v>873</v>
      </c>
      <c r="O239" s="90">
        <f>VLOOKUP(N239,'[4]บัญชีครุภัณฑ์  updete 20 มค 65'!$I$5:$N$1078,5,FALSE)</f>
        <v>720000</v>
      </c>
      <c r="P239" s="90">
        <f t="shared" si="6"/>
        <v>0</v>
      </c>
      <c r="Q239" s="90"/>
      <c r="R239" s="90"/>
      <c r="S239" s="88" t="s">
        <v>48</v>
      </c>
      <c r="T239" s="88" t="s">
        <v>58</v>
      </c>
    </row>
    <row r="240" spans="1:20" ht="55.5">
      <c r="A240" s="87" t="s">
        <v>36</v>
      </c>
      <c r="B240" s="87" t="s">
        <v>726</v>
      </c>
      <c r="C240" s="87" t="s">
        <v>875</v>
      </c>
      <c r="D240" s="87" t="s">
        <v>876</v>
      </c>
      <c r="E240" s="88" t="s">
        <v>44</v>
      </c>
      <c r="F240" s="87" t="s">
        <v>874</v>
      </c>
      <c r="G240" s="87" t="s">
        <v>43</v>
      </c>
      <c r="H240" s="89">
        <v>1070000</v>
      </c>
      <c r="I240" s="88"/>
      <c r="J240" s="88"/>
      <c r="K240" s="88" t="s">
        <v>325</v>
      </c>
      <c r="L240" s="88" t="s">
        <v>326</v>
      </c>
      <c r="M240" s="88"/>
      <c r="N240" s="88" t="s">
        <v>877</v>
      </c>
      <c r="O240" s="90">
        <f>VLOOKUP(N240,'[4]บัญชีครุภัณฑ์  updete 20 มค 65'!$I$5:$N$1078,5,FALSE)</f>
        <v>1070000</v>
      </c>
      <c r="P240" s="90">
        <f t="shared" si="6"/>
        <v>0</v>
      </c>
      <c r="Q240" s="90"/>
      <c r="R240" s="90"/>
      <c r="S240" s="88" t="s">
        <v>82</v>
      </c>
      <c r="T240" s="88" t="s">
        <v>58</v>
      </c>
    </row>
    <row r="241" spans="1:20" ht="55.5">
      <c r="A241" s="87" t="s">
        <v>36</v>
      </c>
      <c r="B241" s="87" t="s">
        <v>726</v>
      </c>
      <c r="C241" s="87" t="s">
        <v>879</v>
      </c>
      <c r="D241" s="87" t="s">
        <v>880</v>
      </c>
      <c r="E241" s="88" t="s">
        <v>44</v>
      </c>
      <c r="F241" s="87" t="s">
        <v>878</v>
      </c>
      <c r="G241" s="87" t="s">
        <v>43</v>
      </c>
      <c r="H241" s="89">
        <v>1650000</v>
      </c>
      <c r="I241" s="88"/>
      <c r="J241" s="88"/>
      <c r="K241" s="88" t="s">
        <v>325</v>
      </c>
      <c r="L241" s="88" t="s">
        <v>326</v>
      </c>
      <c r="M241" s="88"/>
      <c r="N241" s="88" t="s">
        <v>881</v>
      </c>
      <c r="O241" s="90">
        <f>VLOOKUP(N241,'[4]บัญชีครุภัณฑ์  updete 20 มค 65'!$I$5:$N$1078,5,FALSE)</f>
        <v>1650000</v>
      </c>
      <c r="P241" s="90">
        <f t="shared" si="6"/>
        <v>0</v>
      </c>
      <c r="Q241" s="90"/>
      <c r="R241" s="90"/>
      <c r="S241" s="88" t="s">
        <v>82</v>
      </c>
      <c r="T241" s="88" t="s">
        <v>58</v>
      </c>
    </row>
    <row r="242" spans="1:20" ht="83.25">
      <c r="A242" s="87" t="s">
        <v>36</v>
      </c>
      <c r="B242" s="87" t="s">
        <v>726</v>
      </c>
      <c r="C242" s="87" t="s">
        <v>883</v>
      </c>
      <c r="D242" s="87" t="s">
        <v>884</v>
      </c>
      <c r="E242" s="88" t="s">
        <v>44</v>
      </c>
      <c r="F242" s="87" t="s">
        <v>882</v>
      </c>
      <c r="G242" s="87" t="s">
        <v>43</v>
      </c>
      <c r="H242" s="89">
        <v>790000</v>
      </c>
      <c r="I242" s="88"/>
      <c r="J242" s="88"/>
      <c r="K242" s="88" t="s">
        <v>325</v>
      </c>
      <c r="L242" s="88" t="s">
        <v>326</v>
      </c>
      <c r="M242" s="88"/>
      <c r="N242" s="88" t="s">
        <v>885</v>
      </c>
      <c r="O242" s="90">
        <f>VLOOKUP(N242,'[4]บัญชีครุภัณฑ์  updete 20 มค 65'!$I$5:$N$1078,5,FALSE)</f>
        <v>790000</v>
      </c>
      <c r="P242" s="90">
        <f t="shared" si="6"/>
        <v>0</v>
      </c>
      <c r="Q242" s="90"/>
      <c r="R242" s="90"/>
      <c r="S242" s="88" t="s">
        <v>48</v>
      </c>
      <c r="T242" s="88" t="s">
        <v>53</v>
      </c>
    </row>
    <row r="243" spans="1:20" ht="83.25">
      <c r="A243" s="87" t="s">
        <v>36</v>
      </c>
      <c r="B243" s="87" t="s">
        <v>726</v>
      </c>
      <c r="C243" s="87" t="s">
        <v>887</v>
      </c>
      <c r="D243" s="87" t="s">
        <v>888</v>
      </c>
      <c r="E243" s="88" t="s">
        <v>44</v>
      </c>
      <c r="F243" s="87" t="s">
        <v>886</v>
      </c>
      <c r="G243" s="87" t="s">
        <v>43</v>
      </c>
      <c r="H243" s="89">
        <v>2270000</v>
      </c>
      <c r="I243" s="88"/>
      <c r="J243" s="88"/>
      <c r="K243" s="88" t="s">
        <v>325</v>
      </c>
      <c r="L243" s="88" t="s">
        <v>326</v>
      </c>
      <c r="M243" s="88"/>
      <c r="N243" s="88" t="s">
        <v>889</v>
      </c>
      <c r="O243" s="90">
        <f>VLOOKUP(N243,'[4]บัญชีครุภัณฑ์  updete 20 มค 65'!$I$5:$N$1078,5,FALSE)</f>
        <v>2270000</v>
      </c>
      <c r="P243" s="90">
        <f t="shared" si="6"/>
        <v>0</v>
      </c>
      <c r="Q243" s="90"/>
      <c r="R243" s="90"/>
      <c r="S243" s="88" t="s">
        <v>82</v>
      </c>
      <c r="T243" s="88" t="s">
        <v>53</v>
      </c>
    </row>
    <row r="244" spans="1:20" ht="83.25">
      <c r="A244" s="87" t="s">
        <v>36</v>
      </c>
      <c r="B244" s="87" t="s">
        <v>726</v>
      </c>
      <c r="C244" s="87" t="s">
        <v>891</v>
      </c>
      <c r="D244" s="87" t="s">
        <v>892</v>
      </c>
      <c r="E244" s="88" t="s">
        <v>44</v>
      </c>
      <c r="F244" s="87" t="s">
        <v>890</v>
      </c>
      <c r="G244" s="87" t="s">
        <v>43</v>
      </c>
      <c r="H244" s="89">
        <v>3000000</v>
      </c>
      <c r="I244" s="88"/>
      <c r="J244" s="88"/>
      <c r="K244" s="88" t="s">
        <v>325</v>
      </c>
      <c r="L244" s="88" t="s">
        <v>326</v>
      </c>
      <c r="M244" s="88"/>
      <c r="N244" s="88" t="s">
        <v>893</v>
      </c>
      <c r="O244" s="90">
        <f>VLOOKUP(N244,'[4]บัญชีครุภัณฑ์  updete 20 มค 65'!$I$5:$N$1078,5,FALSE)</f>
        <v>3090000</v>
      </c>
      <c r="P244" s="90">
        <f t="shared" si="6"/>
        <v>90000</v>
      </c>
      <c r="Q244" s="91">
        <f>P244*100/O244</f>
        <v>2.912621359223301</v>
      </c>
      <c r="R244" s="91" t="s">
        <v>87</v>
      </c>
      <c r="S244" s="88" t="s">
        <v>82</v>
      </c>
      <c r="T244" s="88" t="s">
        <v>72</v>
      </c>
    </row>
    <row r="245" spans="1:20" ht="83.25">
      <c r="A245" s="87" t="s">
        <v>36</v>
      </c>
      <c r="B245" s="87" t="s">
        <v>726</v>
      </c>
      <c r="C245" s="87" t="s">
        <v>895</v>
      </c>
      <c r="D245" s="87" t="s">
        <v>896</v>
      </c>
      <c r="E245" s="88" t="s">
        <v>44</v>
      </c>
      <c r="F245" s="87" t="s">
        <v>894</v>
      </c>
      <c r="G245" s="87" t="s">
        <v>43</v>
      </c>
      <c r="H245" s="89">
        <v>4300000</v>
      </c>
      <c r="I245" s="88"/>
      <c r="J245" s="88"/>
      <c r="K245" s="88" t="s">
        <v>325</v>
      </c>
      <c r="L245" s="88" t="s">
        <v>326</v>
      </c>
      <c r="M245" s="88"/>
      <c r="N245" s="88" t="s">
        <v>897</v>
      </c>
      <c r="O245" s="90">
        <f>VLOOKUP(N245,'[4]บัญชีครุภัณฑ์  updete 20 มค 65'!$I$5:$N$1078,5,FALSE)</f>
        <v>4390000</v>
      </c>
      <c r="P245" s="90">
        <f t="shared" si="6"/>
        <v>90000</v>
      </c>
      <c r="Q245" s="91">
        <f>P245*100/O245</f>
        <v>2.0501138952164011</v>
      </c>
      <c r="R245" s="91" t="s">
        <v>87</v>
      </c>
      <c r="S245" s="88" t="s">
        <v>92</v>
      </c>
      <c r="T245" s="88" t="s">
        <v>72</v>
      </c>
    </row>
    <row r="246" spans="1:20" ht="55.5">
      <c r="A246" s="87" t="s">
        <v>36</v>
      </c>
      <c r="B246" s="87" t="s">
        <v>726</v>
      </c>
      <c r="C246" s="87" t="s">
        <v>899</v>
      </c>
      <c r="D246" s="87" t="s">
        <v>900</v>
      </c>
      <c r="E246" s="88" t="s">
        <v>44</v>
      </c>
      <c r="F246" s="87" t="s">
        <v>898</v>
      </c>
      <c r="G246" s="87" t="s">
        <v>43</v>
      </c>
      <c r="H246" s="89">
        <v>1900000</v>
      </c>
      <c r="I246" s="88"/>
      <c r="J246" s="88"/>
      <c r="K246" s="88" t="s">
        <v>325</v>
      </c>
      <c r="L246" s="88" t="s">
        <v>326</v>
      </c>
      <c r="M246" s="88"/>
      <c r="N246" s="88" t="s">
        <v>901</v>
      </c>
      <c r="O246" s="90">
        <f>VLOOKUP(N246,'[4]บัญชีครุภัณฑ์  updete 20 มค 65'!$I$5:$N$1078,5,FALSE)</f>
        <v>1910000</v>
      </c>
      <c r="P246" s="90">
        <f t="shared" si="6"/>
        <v>10000</v>
      </c>
      <c r="Q246" s="91">
        <f>P246*100/O246</f>
        <v>0.52356020942408377</v>
      </c>
      <c r="R246" s="91" t="s">
        <v>87</v>
      </c>
      <c r="S246" s="88" t="s">
        <v>82</v>
      </c>
      <c r="T246" s="88" t="s">
        <v>72</v>
      </c>
    </row>
    <row r="247" spans="1:20" ht="55.5">
      <c r="A247" s="87" t="s">
        <v>36</v>
      </c>
      <c r="B247" s="87" t="s">
        <v>726</v>
      </c>
      <c r="C247" s="87" t="s">
        <v>903</v>
      </c>
      <c r="D247" s="87" t="s">
        <v>904</v>
      </c>
      <c r="E247" s="88" t="s">
        <v>44</v>
      </c>
      <c r="F247" s="87" t="s">
        <v>902</v>
      </c>
      <c r="G247" s="87" t="s">
        <v>43</v>
      </c>
      <c r="H247" s="89">
        <v>2500000</v>
      </c>
      <c r="I247" s="88"/>
      <c r="J247" s="88"/>
      <c r="K247" s="88" t="s">
        <v>325</v>
      </c>
      <c r="L247" s="88" t="s">
        <v>326</v>
      </c>
      <c r="M247" s="88"/>
      <c r="N247" s="88" t="s">
        <v>905</v>
      </c>
      <c r="O247" s="90">
        <f>VLOOKUP(N247,'[4]บัญชีครุภัณฑ์  updete 20 มค 65'!$I$5:$N$1078,5,FALSE)</f>
        <v>2540000</v>
      </c>
      <c r="P247" s="90">
        <f t="shared" si="6"/>
        <v>40000</v>
      </c>
      <c r="Q247" s="91">
        <f>P247*100/O247</f>
        <v>1.5748031496062993</v>
      </c>
      <c r="R247" s="91" t="s">
        <v>87</v>
      </c>
      <c r="S247" s="88" t="s">
        <v>82</v>
      </c>
      <c r="T247" s="88" t="s">
        <v>72</v>
      </c>
    </row>
    <row r="248" spans="1:20">
      <c r="A248" s="87" t="s">
        <v>36</v>
      </c>
      <c r="B248" s="87" t="s">
        <v>726</v>
      </c>
      <c r="C248" s="87" t="s">
        <v>907</v>
      </c>
      <c r="D248" s="87" t="s">
        <v>908</v>
      </c>
      <c r="E248" s="88" t="s">
        <v>44</v>
      </c>
      <c r="F248" s="87" t="s">
        <v>906</v>
      </c>
      <c r="G248" s="87" t="s">
        <v>43</v>
      </c>
      <c r="H248" s="89">
        <v>1500000</v>
      </c>
      <c r="I248" s="88"/>
      <c r="J248" s="88"/>
      <c r="K248" s="88" t="s">
        <v>325</v>
      </c>
      <c r="L248" s="88" t="s">
        <v>326</v>
      </c>
      <c r="M248" s="88"/>
      <c r="N248" s="88" t="s">
        <v>907</v>
      </c>
      <c r="O248" s="90">
        <f>VLOOKUP(N248,'[4]บัญชีครุภัณฑ์  updete 20 มค 65'!$I$5:$N$1078,5,FALSE)</f>
        <v>1500000</v>
      </c>
      <c r="P248" s="90">
        <f t="shared" si="6"/>
        <v>0</v>
      </c>
      <c r="Q248" s="90"/>
      <c r="R248" s="90"/>
      <c r="S248" s="88" t="s">
        <v>82</v>
      </c>
      <c r="T248" s="88" t="s">
        <v>58</v>
      </c>
    </row>
    <row r="249" spans="1:20" ht="55.5">
      <c r="A249" s="87" t="s">
        <v>36</v>
      </c>
      <c r="B249" s="87" t="s">
        <v>726</v>
      </c>
      <c r="C249" s="87" t="s">
        <v>910</v>
      </c>
      <c r="D249" s="87" t="s">
        <v>911</v>
      </c>
      <c r="E249" s="88" t="s">
        <v>44</v>
      </c>
      <c r="F249" s="87" t="s">
        <v>909</v>
      </c>
      <c r="G249" s="87" t="s">
        <v>452</v>
      </c>
      <c r="H249" s="89">
        <v>100000</v>
      </c>
      <c r="I249" s="88"/>
      <c r="J249" s="88"/>
      <c r="K249" s="88" t="s">
        <v>325</v>
      </c>
      <c r="L249" s="88" t="s">
        <v>326</v>
      </c>
      <c r="M249" s="88"/>
      <c r="N249" s="88" t="s">
        <v>910</v>
      </c>
      <c r="O249" s="90">
        <f>VLOOKUP(N249,'[4]บัญชีครุภัณฑ์  updete 20 มค 65'!$I$5:$N$1078,5,FALSE)</f>
        <v>100000</v>
      </c>
      <c r="P249" s="90">
        <f t="shared" si="6"/>
        <v>0</v>
      </c>
      <c r="Q249" s="90"/>
      <c r="R249" s="90"/>
      <c r="S249" s="88" t="s">
        <v>48</v>
      </c>
      <c r="T249" s="88" t="s">
        <v>58</v>
      </c>
    </row>
    <row r="250" spans="1:20" ht="55.5">
      <c r="A250" s="87" t="s">
        <v>36</v>
      </c>
      <c r="B250" s="87" t="s">
        <v>726</v>
      </c>
      <c r="C250" s="87" t="s">
        <v>913</v>
      </c>
      <c r="D250" s="87" t="s">
        <v>914</v>
      </c>
      <c r="E250" s="88" t="s">
        <v>44</v>
      </c>
      <c r="F250" s="87" t="s">
        <v>912</v>
      </c>
      <c r="G250" s="87" t="s">
        <v>43</v>
      </c>
      <c r="H250" s="89">
        <v>550000</v>
      </c>
      <c r="I250" s="88"/>
      <c r="J250" s="88"/>
      <c r="K250" s="88" t="s">
        <v>325</v>
      </c>
      <c r="L250" s="88" t="s">
        <v>326</v>
      </c>
      <c r="M250" s="88"/>
      <c r="N250" s="88" t="s">
        <v>47</v>
      </c>
      <c r="O250" s="90"/>
      <c r="P250" s="90"/>
      <c r="Q250" s="90"/>
      <c r="R250" s="90"/>
      <c r="S250" s="88" t="s">
        <v>48</v>
      </c>
      <c r="T250" s="88" t="s">
        <v>47</v>
      </c>
    </row>
    <row r="251" spans="1:20" ht="83.25">
      <c r="A251" s="87" t="s">
        <v>36</v>
      </c>
      <c r="B251" s="87" t="s">
        <v>726</v>
      </c>
      <c r="C251" s="95" t="s">
        <v>916</v>
      </c>
      <c r="D251" s="87" t="s">
        <v>917</v>
      </c>
      <c r="E251" s="88" t="s">
        <v>437</v>
      </c>
      <c r="F251" s="87" t="s">
        <v>915</v>
      </c>
      <c r="G251" s="87" t="s">
        <v>43</v>
      </c>
      <c r="H251" s="89">
        <v>1860000</v>
      </c>
      <c r="I251" s="88" t="s">
        <v>918</v>
      </c>
      <c r="J251" s="88" t="s">
        <v>919</v>
      </c>
      <c r="K251" s="88" t="s">
        <v>920</v>
      </c>
      <c r="L251" s="88" t="s">
        <v>921</v>
      </c>
      <c r="M251" s="88" t="s">
        <v>922</v>
      </c>
      <c r="N251" s="88" t="s">
        <v>916</v>
      </c>
      <c r="O251" s="90">
        <f>VLOOKUP(N251,'[4]บัญชีครุภัณฑ์  updete 20 มค 65'!$I$5:$N$1078,5,FALSE)</f>
        <v>1860000</v>
      </c>
      <c r="P251" s="90">
        <f t="shared" ref="P251:P259" si="7">+O251-H251</f>
        <v>0</v>
      </c>
      <c r="Q251" s="90"/>
      <c r="R251" s="90"/>
      <c r="S251" s="88" t="s">
        <v>82</v>
      </c>
      <c r="T251" s="88" t="s">
        <v>58</v>
      </c>
    </row>
    <row r="252" spans="1:20" ht="83.25">
      <c r="A252" s="87" t="s">
        <v>36</v>
      </c>
      <c r="B252" s="87" t="s">
        <v>726</v>
      </c>
      <c r="C252" s="95" t="s">
        <v>924</v>
      </c>
      <c r="D252" s="87" t="s">
        <v>925</v>
      </c>
      <c r="E252" s="88" t="s">
        <v>437</v>
      </c>
      <c r="F252" s="87" t="s">
        <v>923</v>
      </c>
      <c r="G252" s="87" t="s">
        <v>43</v>
      </c>
      <c r="H252" s="89">
        <v>2469000</v>
      </c>
      <c r="I252" s="88" t="s">
        <v>918</v>
      </c>
      <c r="J252" s="88" t="s">
        <v>926</v>
      </c>
      <c r="K252" s="88" t="s">
        <v>920</v>
      </c>
      <c r="L252" s="88" t="s">
        <v>921</v>
      </c>
      <c r="M252" s="88" t="s">
        <v>922</v>
      </c>
      <c r="N252" s="88" t="s">
        <v>924</v>
      </c>
      <c r="O252" s="90">
        <f>VLOOKUP(N252,'[4]บัญชีครุภัณฑ์  updete 20 มค 65'!$I$5:$N$1078,5,FALSE)</f>
        <v>2469000</v>
      </c>
      <c r="P252" s="90">
        <f t="shared" si="7"/>
        <v>0</v>
      </c>
      <c r="Q252" s="90"/>
      <c r="R252" s="90"/>
      <c r="S252" s="88" t="s">
        <v>82</v>
      </c>
      <c r="T252" s="88" t="s">
        <v>58</v>
      </c>
    </row>
    <row r="253" spans="1:20" ht="55.5">
      <c r="A253" s="87" t="s">
        <v>36</v>
      </c>
      <c r="B253" s="87" t="s">
        <v>726</v>
      </c>
      <c r="C253" s="95" t="s">
        <v>928</v>
      </c>
      <c r="D253" s="87" t="s">
        <v>929</v>
      </c>
      <c r="E253" s="88" t="s">
        <v>437</v>
      </c>
      <c r="F253" s="87" t="s">
        <v>927</v>
      </c>
      <c r="G253" s="87" t="s">
        <v>43</v>
      </c>
      <c r="H253" s="89">
        <v>1900000</v>
      </c>
      <c r="I253" s="88" t="s">
        <v>930</v>
      </c>
      <c r="J253" s="88" t="s">
        <v>931</v>
      </c>
      <c r="K253" s="88" t="s">
        <v>920</v>
      </c>
      <c r="L253" s="88" t="s">
        <v>921</v>
      </c>
      <c r="M253" s="88" t="s">
        <v>932</v>
      </c>
      <c r="N253" s="88" t="s">
        <v>928</v>
      </c>
      <c r="O253" s="90">
        <f>VLOOKUP(N253,'[4]บัญชีครุภัณฑ์  updete 20 มค 65'!$I$5:$N$1078,5,FALSE)</f>
        <v>1900000</v>
      </c>
      <c r="P253" s="90">
        <f t="shared" si="7"/>
        <v>0</v>
      </c>
      <c r="Q253" s="90"/>
      <c r="R253" s="90"/>
      <c r="S253" s="88" t="s">
        <v>82</v>
      </c>
      <c r="T253" s="88" t="s">
        <v>58</v>
      </c>
    </row>
    <row r="254" spans="1:20" ht="55.5">
      <c r="A254" s="87" t="s">
        <v>36</v>
      </c>
      <c r="B254" s="87" t="s">
        <v>726</v>
      </c>
      <c r="C254" s="95" t="s">
        <v>934</v>
      </c>
      <c r="D254" s="87" t="s">
        <v>935</v>
      </c>
      <c r="E254" s="88" t="s">
        <v>437</v>
      </c>
      <c r="F254" s="87" t="s">
        <v>933</v>
      </c>
      <c r="G254" s="87" t="s">
        <v>43</v>
      </c>
      <c r="H254" s="89">
        <v>2440000</v>
      </c>
      <c r="I254" s="88" t="s">
        <v>930</v>
      </c>
      <c r="J254" s="88" t="s">
        <v>936</v>
      </c>
      <c r="K254" s="88" t="s">
        <v>920</v>
      </c>
      <c r="L254" s="88" t="s">
        <v>921</v>
      </c>
      <c r="M254" s="88" t="s">
        <v>932</v>
      </c>
      <c r="N254" s="88" t="s">
        <v>934</v>
      </c>
      <c r="O254" s="90">
        <f>VLOOKUP(N254,'[4]บัญชีครุภัณฑ์  updete 20 มค 65'!$I$5:$N$1078,5,FALSE)</f>
        <v>2440000</v>
      </c>
      <c r="P254" s="90">
        <f t="shared" si="7"/>
        <v>0</v>
      </c>
      <c r="Q254" s="90"/>
      <c r="R254" s="90"/>
      <c r="S254" s="88" t="s">
        <v>82</v>
      </c>
      <c r="T254" s="88" t="s">
        <v>58</v>
      </c>
    </row>
    <row r="255" spans="1:20" ht="55.5">
      <c r="A255" s="87" t="s">
        <v>36</v>
      </c>
      <c r="B255" s="87" t="s">
        <v>726</v>
      </c>
      <c r="C255" s="95" t="s">
        <v>938</v>
      </c>
      <c r="D255" s="87" t="s">
        <v>939</v>
      </c>
      <c r="E255" s="88" t="s">
        <v>437</v>
      </c>
      <c r="F255" s="87" t="s">
        <v>937</v>
      </c>
      <c r="G255" s="87" t="s">
        <v>43</v>
      </c>
      <c r="H255" s="89">
        <v>280000</v>
      </c>
      <c r="I255" s="88" t="s">
        <v>940</v>
      </c>
      <c r="J255" s="88" t="s">
        <v>941</v>
      </c>
      <c r="K255" s="88" t="s">
        <v>920</v>
      </c>
      <c r="L255" s="88" t="s">
        <v>921</v>
      </c>
      <c r="M255" s="88" t="s">
        <v>942</v>
      </c>
      <c r="N255" s="88" t="s">
        <v>938</v>
      </c>
      <c r="O255" s="90">
        <f>VLOOKUP(N255,'[4]บัญชีครุภัณฑ์  updete 20 มค 65'!$I$5:$N$1078,5,FALSE)</f>
        <v>280000</v>
      </c>
      <c r="P255" s="90">
        <f t="shared" si="7"/>
        <v>0</v>
      </c>
      <c r="Q255" s="90"/>
      <c r="R255" s="90"/>
      <c r="S255" s="88" t="s">
        <v>48</v>
      </c>
      <c r="T255" s="88" t="s">
        <v>58</v>
      </c>
    </row>
    <row r="256" spans="1:20" ht="55.5">
      <c r="A256" s="87" t="s">
        <v>36</v>
      </c>
      <c r="B256" s="87" t="s">
        <v>726</v>
      </c>
      <c r="C256" s="95" t="s">
        <v>944</v>
      </c>
      <c r="D256" s="87" t="s">
        <v>945</v>
      </c>
      <c r="E256" s="88" t="s">
        <v>437</v>
      </c>
      <c r="F256" s="87" t="s">
        <v>943</v>
      </c>
      <c r="G256" s="87" t="s">
        <v>43</v>
      </c>
      <c r="H256" s="89">
        <v>380000</v>
      </c>
      <c r="I256" s="88" t="s">
        <v>940</v>
      </c>
      <c r="J256" s="88" t="s">
        <v>946</v>
      </c>
      <c r="K256" s="88" t="s">
        <v>920</v>
      </c>
      <c r="L256" s="88" t="s">
        <v>921</v>
      </c>
      <c r="M256" s="88" t="s">
        <v>942</v>
      </c>
      <c r="N256" s="88" t="s">
        <v>944</v>
      </c>
      <c r="O256" s="90">
        <f>VLOOKUP(N256,'[4]บัญชีครุภัณฑ์  updete 20 มค 65'!$I$5:$N$1078,5,FALSE)</f>
        <v>380000</v>
      </c>
      <c r="P256" s="90">
        <f t="shared" si="7"/>
        <v>0</v>
      </c>
      <c r="Q256" s="90"/>
      <c r="R256" s="90"/>
      <c r="S256" s="88" t="s">
        <v>48</v>
      </c>
      <c r="T256" s="88" t="s">
        <v>58</v>
      </c>
    </row>
    <row r="257" spans="1:20" ht="55.5">
      <c r="A257" s="87" t="s">
        <v>36</v>
      </c>
      <c r="B257" s="87" t="s">
        <v>726</v>
      </c>
      <c r="C257" s="95" t="s">
        <v>948</v>
      </c>
      <c r="D257" s="87" t="s">
        <v>949</v>
      </c>
      <c r="E257" s="88" t="s">
        <v>437</v>
      </c>
      <c r="F257" s="87" t="s">
        <v>947</v>
      </c>
      <c r="G257" s="87" t="s">
        <v>43</v>
      </c>
      <c r="H257" s="89">
        <v>460000</v>
      </c>
      <c r="I257" s="88" t="s">
        <v>940</v>
      </c>
      <c r="J257" s="88" t="s">
        <v>950</v>
      </c>
      <c r="K257" s="88" t="s">
        <v>920</v>
      </c>
      <c r="L257" s="88" t="s">
        <v>921</v>
      </c>
      <c r="M257" s="88" t="s">
        <v>942</v>
      </c>
      <c r="N257" s="88" t="s">
        <v>948</v>
      </c>
      <c r="O257" s="90">
        <f>VLOOKUP(N257,'[4]บัญชีครุภัณฑ์  updete 20 มค 65'!$I$5:$N$1078,5,FALSE)</f>
        <v>460000</v>
      </c>
      <c r="P257" s="90">
        <f t="shared" si="7"/>
        <v>0</v>
      </c>
      <c r="Q257" s="90"/>
      <c r="R257" s="90"/>
      <c r="S257" s="88" t="s">
        <v>48</v>
      </c>
      <c r="T257" s="88" t="s">
        <v>58</v>
      </c>
    </row>
    <row r="258" spans="1:20" ht="55.5">
      <c r="A258" s="87" t="s">
        <v>36</v>
      </c>
      <c r="B258" s="87" t="s">
        <v>726</v>
      </c>
      <c r="C258" s="95" t="s">
        <v>952</v>
      </c>
      <c r="D258" s="87" t="s">
        <v>953</v>
      </c>
      <c r="E258" s="88" t="s">
        <v>437</v>
      </c>
      <c r="F258" s="87" t="s">
        <v>951</v>
      </c>
      <c r="G258" s="87" t="s">
        <v>43</v>
      </c>
      <c r="H258" s="89">
        <v>560000</v>
      </c>
      <c r="I258" s="88" t="s">
        <v>940</v>
      </c>
      <c r="J258" s="88" t="s">
        <v>954</v>
      </c>
      <c r="K258" s="88" t="s">
        <v>920</v>
      </c>
      <c r="L258" s="88" t="s">
        <v>921</v>
      </c>
      <c r="M258" s="88" t="s">
        <v>942</v>
      </c>
      <c r="N258" s="88" t="s">
        <v>952</v>
      </c>
      <c r="O258" s="90">
        <f>VLOOKUP(N258,'[4]บัญชีครุภัณฑ์  updete 20 มค 65'!$I$5:$N$1078,5,FALSE)</f>
        <v>560000</v>
      </c>
      <c r="P258" s="90">
        <f t="shared" si="7"/>
        <v>0</v>
      </c>
      <c r="Q258" s="90"/>
      <c r="R258" s="90"/>
      <c r="S258" s="88" t="s">
        <v>48</v>
      </c>
      <c r="T258" s="88" t="s">
        <v>58</v>
      </c>
    </row>
    <row r="259" spans="1:20" ht="55.5">
      <c r="A259" s="87" t="s">
        <v>36</v>
      </c>
      <c r="B259" s="87" t="s">
        <v>726</v>
      </c>
      <c r="C259" s="95" t="s">
        <v>956</v>
      </c>
      <c r="D259" s="87" t="s">
        <v>957</v>
      </c>
      <c r="E259" s="88" t="s">
        <v>437</v>
      </c>
      <c r="F259" s="87" t="s">
        <v>955</v>
      </c>
      <c r="G259" s="87" t="s">
        <v>43</v>
      </c>
      <c r="H259" s="89">
        <v>830000</v>
      </c>
      <c r="I259" s="88" t="s">
        <v>940</v>
      </c>
      <c r="J259" s="88" t="s">
        <v>958</v>
      </c>
      <c r="K259" s="88" t="s">
        <v>920</v>
      </c>
      <c r="L259" s="88" t="s">
        <v>921</v>
      </c>
      <c r="M259" s="88" t="s">
        <v>942</v>
      </c>
      <c r="N259" s="88" t="s">
        <v>956</v>
      </c>
      <c r="O259" s="90">
        <f>VLOOKUP(N259,'[4]บัญชีครุภัณฑ์  updete 20 มค 65'!$I$5:$N$1078,5,FALSE)</f>
        <v>830000</v>
      </c>
      <c r="P259" s="90">
        <f t="shared" si="7"/>
        <v>0</v>
      </c>
      <c r="Q259" s="90"/>
      <c r="R259" s="90"/>
      <c r="S259" s="88" t="s">
        <v>48</v>
      </c>
      <c r="T259" s="88" t="s">
        <v>58</v>
      </c>
    </row>
    <row r="260" spans="1:20">
      <c r="A260" s="87" t="s">
        <v>36</v>
      </c>
      <c r="B260" s="87" t="s">
        <v>726</v>
      </c>
      <c r="C260" s="87" t="s">
        <v>960</v>
      </c>
      <c r="D260" s="87" t="s">
        <v>961</v>
      </c>
      <c r="E260" s="88" t="s">
        <v>44</v>
      </c>
      <c r="F260" s="87" t="s">
        <v>959</v>
      </c>
      <c r="G260" s="87" t="s">
        <v>43</v>
      </c>
      <c r="H260" s="89">
        <v>200000</v>
      </c>
      <c r="I260" s="88"/>
      <c r="J260" s="88"/>
      <c r="K260" s="88" t="s">
        <v>325</v>
      </c>
      <c r="L260" s="88" t="s">
        <v>326</v>
      </c>
      <c r="M260" s="88"/>
      <c r="N260" s="88" t="s">
        <v>47</v>
      </c>
      <c r="O260" s="90"/>
      <c r="P260" s="90"/>
      <c r="Q260" s="90"/>
      <c r="R260" s="90"/>
      <c r="S260" s="88" t="s">
        <v>48</v>
      </c>
      <c r="T260" s="88" t="s">
        <v>47</v>
      </c>
    </row>
    <row r="261" spans="1:20" ht="55.5">
      <c r="A261" s="87" t="s">
        <v>36</v>
      </c>
      <c r="B261" s="87" t="s">
        <v>726</v>
      </c>
      <c r="C261" s="87" t="s">
        <v>963</v>
      </c>
      <c r="D261" s="87" t="s">
        <v>964</v>
      </c>
      <c r="E261" s="88" t="s">
        <v>44</v>
      </c>
      <c r="F261" s="87" t="s">
        <v>962</v>
      </c>
      <c r="G261" s="87" t="s">
        <v>43</v>
      </c>
      <c r="H261" s="109">
        <v>10000000</v>
      </c>
      <c r="I261" s="88"/>
      <c r="J261" s="88"/>
      <c r="K261" s="88" t="s">
        <v>325</v>
      </c>
      <c r="L261" s="88" t="s">
        <v>326</v>
      </c>
      <c r="M261" s="88"/>
      <c r="N261" s="88" t="s">
        <v>47</v>
      </c>
      <c r="O261" s="90"/>
      <c r="P261" s="90"/>
      <c r="Q261" s="90"/>
      <c r="R261" s="90"/>
      <c r="S261" s="88" t="s">
        <v>117</v>
      </c>
      <c r="T261" s="88" t="s">
        <v>47</v>
      </c>
    </row>
    <row r="262" spans="1:20" ht="55.5">
      <c r="A262" s="87" t="s">
        <v>36</v>
      </c>
      <c r="B262" s="87" t="s">
        <v>726</v>
      </c>
      <c r="C262" s="87" t="s">
        <v>966</v>
      </c>
      <c r="D262" s="87" t="s">
        <v>967</v>
      </c>
      <c r="E262" s="88" t="s">
        <v>44</v>
      </c>
      <c r="F262" s="87" t="s">
        <v>965</v>
      </c>
      <c r="G262" s="87" t="s">
        <v>43</v>
      </c>
      <c r="H262" s="109">
        <v>18000000</v>
      </c>
      <c r="I262" s="88"/>
      <c r="J262" s="88"/>
      <c r="K262" s="88" t="s">
        <v>325</v>
      </c>
      <c r="L262" s="88" t="s">
        <v>326</v>
      </c>
      <c r="M262" s="88"/>
      <c r="N262" s="88" t="s">
        <v>47</v>
      </c>
      <c r="O262" s="90"/>
      <c r="P262" s="90"/>
      <c r="Q262" s="90"/>
      <c r="R262" s="90"/>
      <c r="S262" s="88" t="s">
        <v>140</v>
      </c>
      <c r="T262" s="88" t="s">
        <v>47</v>
      </c>
    </row>
    <row r="263" spans="1:20" ht="55.5">
      <c r="A263" s="87" t="s">
        <v>36</v>
      </c>
      <c r="B263" s="87" t="s">
        <v>726</v>
      </c>
      <c r="C263" s="87" t="s">
        <v>969</v>
      </c>
      <c r="D263" s="87" t="s">
        <v>970</v>
      </c>
      <c r="E263" s="88" t="s">
        <v>44</v>
      </c>
      <c r="F263" s="87" t="s">
        <v>968</v>
      </c>
      <c r="G263" s="87" t="s">
        <v>43</v>
      </c>
      <c r="H263" s="109">
        <v>24000000</v>
      </c>
      <c r="I263" s="88"/>
      <c r="J263" s="88"/>
      <c r="K263" s="88" t="s">
        <v>325</v>
      </c>
      <c r="L263" s="88" t="s">
        <v>326</v>
      </c>
      <c r="M263" s="88"/>
      <c r="N263" s="88" t="s">
        <v>47</v>
      </c>
      <c r="O263" s="90"/>
      <c r="P263" s="90"/>
      <c r="Q263" s="90"/>
      <c r="R263" s="90"/>
      <c r="S263" s="88" t="s">
        <v>140</v>
      </c>
      <c r="T263" s="88" t="s">
        <v>47</v>
      </c>
    </row>
    <row r="264" spans="1:20" ht="55.5">
      <c r="A264" s="87" t="s">
        <v>36</v>
      </c>
      <c r="B264" s="87" t="s">
        <v>726</v>
      </c>
      <c r="C264" s="87" t="s">
        <v>972</v>
      </c>
      <c r="D264" s="87" t="s">
        <v>973</v>
      </c>
      <c r="E264" s="88" t="s">
        <v>44</v>
      </c>
      <c r="F264" s="87" t="s">
        <v>971</v>
      </c>
      <c r="G264" s="87" t="s">
        <v>43</v>
      </c>
      <c r="H264" s="109">
        <v>40000000</v>
      </c>
      <c r="I264" s="88"/>
      <c r="J264" s="88"/>
      <c r="K264" s="88" t="s">
        <v>325</v>
      </c>
      <c r="L264" s="88" t="s">
        <v>326</v>
      </c>
      <c r="M264" s="88"/>
      <c r="N264" s="88" t="s">
        <v>47</v>
      </c>
      <c r="O264" s="90"/>
      <c r="P264" s="90"/>
      <c r="Q264" s="90"/>
      <c r="R264" s="90"/>
      <c r="S264" s="88" t="s">
        <v>140</v>
      </c>
      <c r="T264" s="88" t="s">
        <v>47</v>
      </c>
    </row>
    <row r="265" spans="1:20" s="86" customFormat="1">
      <c r="A265" s="82" t="s">
        <v>36</v>
      </c>
      <c r="B265" s="82" t="s">
        <v>974</v>
      </c>
      <c r="C265" s="82" t="s">
        <v>976</v>
      </c>
      <c r="D265" s="82"/>
      <c r="E265" s="83"/>
      <c r="F265" s="82" t="s">
        <v>975</v>
      </c>
      <c r="G265" s="82"/>
      <c r="H265" s="84"/>
      <c r="I265" s="83"/>
      <c r="J265" s="83"/>
      <c r="K265" s="83"/>
      <c r="L265" s="83"/>
      <c r="M265" s="83"/>
      <c r="N265" s="83"/>
      <c r="O265" s="85"/>
      <c r="P265" s="85"/>
      <c r="Q265" s="85"/>
      <c r="R265" s="85"/>
      <c r="S265" s="83"/>
      <c r="T265" s="83"/>
    </row>
    <row r="266" spans="1:20">
      <c r="A266" s="87" t="s">
        <v>36</v>
      </c>
      <c r="B266" s="87" t="s">
        <v>974</v>
      </c>
      <c r="C266" s="87" t="s">
        <v>978</v>
      </c>
      <c r="D266" s="87" t="s">
        <v>979</v>
      </c>
      <c r="E266" s="88" t="s">
        <v>44</v>
      </c>
      <c r="F266" s="87" t="s">
        <v>977</v>
      </c>
      <c r="G266" s="87" t="s">
        <v>334</v>
      </c>
      <c r="H266" s="89">
        <v>1200000</v>
      </c>
      <c r="I266" s="88"/>
      <c r="J266" s="88"/>
      <c r="K266" s="88" t="s">
        <v>79</v>
      </c>
      <c r="L266" s="88" t="s">
        <v>80</v>
      </c>
      <c r="M266" s="88"/>
      <c r="N266" s="88" t="s">
        <v>978</v>
      </c>
      <c r="O266" s="90">
        <f>VLOOKUP(N266,'[4]บัญชีครุภัณฑ์  updete 20 มค 65'!$I$5:$N$1078,5,FALSE)</f>
        <v>1200000</v>
      </c>
      <c r="P266" s="90">
        <f>+O266-H266</f>
        <v>0</v>
      </c>
      <c r="Q266" s="90"/>
      <c r="R266" s="90"/>
      <c r="S266" s="88" t="s">
        <v>82</v>
      </c>
      <c r="T266" s="88" t="s">
        <v>58</v>
      </c>
    </row>
    <row r="267" spans="1:20" ht="55.5">
      <c r="A267" s="87" t="s">
        <v>36</v>
      </c>
      <c r="B267" s="87" t="s">
        <v>974</v>
      </c>
      <c r="C267" s="87" t="s">
        <v>981</v>
      </c>
      <c r="D267" s="87" t="s">
        <v>982</v>
      </c>
      <c r="E267" s="88" t="s">
        <v>44</v>
      </c>
      <c r="F267" s="87" t="s">
        <v>980</v>
      </c>
      <c r="G267" s="87" t="s">
        <v>43</v>
      </c>
      <c r="H267" s="89">
        <v>1500000</v>
      </c>
      <c r="I267" s="88"/>
      <c r="J267" s="88"/>
      <c r="K267" s="88" t="s">
        <v>79</v>
      </c>
      <c r="L267" s="88" t="s">
        <v>80</v>
      </c>
      <c r="M267" s="88"/>
      <c r="N267" s="88" t="s">
        <v>983</v>
      </c>
      <c r="O267" s="90">
        <f>VLOOKUP(N267,'[4]บัญชีครุภัณฑ์  updete 20 มค 65'!$I$5:$N$1078,5,FALSE)</f>
        <v>1500000</v>
      </c>
      <c r="P267" s="90">
        <f>+O267-H267</f>
        <v>0</v>
      </c>
      <c r="Q267" s="90"/>
      <c r="R267" s="90"/>
      <c r="S267" s="88" t="s">
        <v>82</v>
      </c>
      <c r="T267" s="88" t="s">
        <v>58</v>
      </c>
    </row>
    <row r="268" spans="1:20" ht="55.5">
      <c r="A268" s="87" t="s">
        <v>36</v>
      </c>
      <c r="B268" s="87" t="s">
        <v>974</v>
      </c>
      <c r="C268" s="87" t="s">
        <v>985</v>
      </c>
      <c r="D268" s="87" t="s">
        <v>986</v>
      </c>
      <c r="E268" s="88" t="s">
        <v>44</v>
      </c>
      <c r="F268" s="87" t="s">
        <v>984</v>
      </c>
      <c r="G268" s="87" t="s">
        <v>43</v>
      </c>
      <c r="H268" s="89">
        <v>1900000</v>
      </c>
      <c r="I268" s="88"/>
      <c r="J268" s="88"/>
      <c r="K268" s="88" t="s">
        <v>79</v>
      </c>
      <c r="L268" s="88" t="s">
        <v>80</v>
      </c>
      <c r="M268" s="88"/>
      <c r="N268" s="88" t="s">
        <v>987</v>
      </c>
      <c r="O268" s="90">
        <f>VLOOKUP(N268,'[4]บัญชีครุภัณฑ์  updete 20 มค 65'!$I$5:$N$1078,5,FALSE)</f>
        <v>2000000</v>
      </c>
      <c r="P268" s="90">
        <f>+O268-H268</f>
        <v>100000</v>
      </c>
      <c r="Q268" s="91">
        <f>P268*100/O268</f>
        <v>5</v>
      </c>
      <c r="R268" s="92" t="s">
        <v>63</v>
      </c>
      <c r="S268" s="88" t="s">
        <v>82</v>
      </c>
      <c r="T268" s="88" t="s">
        <v>64</v>
      </c>
    </row>
    <row r="269" spans="1:20">
      <c r="A269" s="87" t="s">
        <v>36</v>
      </c>
      <c r="B269" s="87" t="s">
        <v>974</v>
      </c>
      <c r="C269" s="87" t="s">
        <v>989</v>
      </c>
      <c r="D269" s="87" t="s">
        <v>990</v>
      </c>
      <c r="E269" s="88" t="s">
        <v>44</v>
      </c>
      <c r="F269" s="87" t="s">
        <v>988</v>
      </c>
      <c r="G269" s="87" t="s">
        <v>43</v>
      </c>
      <c r="H269" s="89">
        <v>380000</v>
      </c>
      <c r="I269" s="88"/>
      <c r="J269" s="88"/>
      <c r="K269" s="88" t="s">
        <v>79</v>
      </c>
      <c r="L269" s="88" t="s">
        <v>80</v>
      </c>
      <c r="M269" s="88" t="s">
        <v>991</v>
      </c>
      <c r="N269" s="88" t="s">
        <v>992</v>
      </c>
      <c r="O269" s="90">
        <f>VLOOKUP(N269,'[4]บัญชีครุภัณฑ์  updete 20 มค 65'!$I$5:$N$1078,5,FALSE)</f>
        <v>380000</v>
      </c>
      <c r="P269" s="90">
        <f>+O269-H269</f>
        <v>0</v>
      </c>
      <c r="Q269" s="90"/>
      <c r="R269" s="90"/>
      <c r="S269" s="88" t="s">
        <v>48</v>
      </c>
      <c r="T269" s="88" t="s">
        <v>53</v>
      </c>
    </row>
    <row r="270" spans="1:20">
      <c r="A270" s="87" t="s">
        <v>36</v>
      </c>
      <c r="B270" s="87" t="s">
        <v>974</v>
      </c>
      <c r="C270" s="87" t="s">
        <v>994</v>
      </c>
      <c r="D270" s="87" t="s">
        <v>995</v>
      </c>
      <c r="E270" s="88" t="s">
        <v>44</v>
      </c>
      <c r="F270" s="87" t="s">
        <v>993</v>
      </c>
      <c r="G270" s="87" t="s">
        <v>43</v>
      </c>
      <c r="H270" s="89">
        <v>550000</v>
      </c>
      <c r="I270" s="88"/>
      <c r="J270" s="88"/>
      <c r="K270" s="88" t="s">
        <v>79</v>
      </c>
      <c r="L270" s="88" t="s">
        <v>80</v>
      </c>
      <c r="M270" s="88" t="s">
        <v>996</v>
      </c>
      <c r="N270" s="88" t="s">
        <v>994</v>
      </c>
      <c r="O270" s="90">
        <f>VLOOKUP(N270,'[4]บัญชีครุภัณฑ์  updete 20 มค 65'!$I$5:$N$1078,5,FALSE)</f>
        <v>588500</v>
      </c>
      <c r="P270" s="90">
        <f>+O270-H270</f>
        <v>38500</v>
      </c>
      <c r="Q270" s="91">
        <f>P270*100/O270</f>
        <v>6.5420560747663554</v>
      </c>
      <c r="R270" s="92" t="s">
        <v>63</v>
      </c>
      <c r="S270" s="88" t="s">
        <v>48</v>
      </c>
      <c r="T270" s="88" t="s">
        <v>64</v>
      </c>
    </row>
    <row r="271" spans="1:20" s="71" customFormat="1">
      <c r="A271" s="87" t="s">
        <v>36</v>
      </c>
      <c r="B271" s="95" t="s">
        <v>974</v>
      </c>
      <c r="C271" s="95" t="s">
        <v>998</v>
      </c>
      <c r="D271" s="95" t="s">
        <v>999</v>
      </c>
      <c r="E271" s="96" t="s">
        <v>44</v>
      </c>
      <c r="F271" s="95" t="s">
        <v>997</v>
      </c>
      <c r="G271" s="95" t="s">
        <v>43</v>
      </c>
      <c r="H271" s="93">
        <v>300000</v>
      </c>
      <c r="I271" s="96"/>
      <c r="J271" s="96"/>
      <c r="K271" s="96" t="s">
        <v>79</v>
      </c>
      <c r="L271" s="96" t="s">
        <v>80</v>
      </c>
      <c r="M271" s="96"/>
      <c r="N271" s="96" t="s">
        <v>47</v>
      </c>
      <c r="O271" s="97"/>
      <c r="P271" s="97"/>
      <c r="Q271" s="97"/>
      <c r="R271" s="97"/>
      <c r="S271" s="96" t="s">
        <v>48</v>
      </c>
      <c r="T271" s="96" t="s">
        <v>47</v>
      </c>
    </row>
    <row r="272" spans="1:20">
      <c r="A272" s="87" t="s">
        <v>36</v>
      </c>
      <c r="B272" s="87" t="s">
        <v>974</v>
      </c>
      <c r="C272" s="87" t="s">
        <v>1001</v>
      </c>
      <c r="D272" s="87" t="s">
        <v>1002</v>
      </c>
      <c r="E272" s="88" t="s">
        <v>44</v>
      </c>
      <c r="F272" s="87" t="s">
        <v>1000</v>
      </c>
      <c r="G272" s="87" t="s">
        <v>43</v>
      </c>
      <c r="H272" s="89">
        <v>500000</v>
      </c>
      <c r="I272" s="88"/>
      <c r="J272" s="88"/>
      <c r="K272" s="88" t="s">
        <v>79</v>
      </c>
      <c r="L272" s="88" t="s">
        <v>80</v>
      </c>
      <c r="M272" s="88"/>
      <c r="N272" s="88" t="s">
        <v>1001</v>
      </c>
      <c r="O272" s="90">
        <f>VLOOKUP(N272,'[4]บัญชีครุภัณฑ์  updete 20 มค 65'!$I$5:$N$1078,5,FALSE)</f>
        <v>520000</v>
      </c>
      <c r="P272" s="90">
        <f>+O272-H272</f>
        <v>20000</v>
      </c>
      <c r="Q272" s="91">
        <f>P272*100/O272</f>
        <v>3.8461538461538463</v>
      </c>
      <c r="R272" s="91" t="s">
        <v>87</v>
      </c>
      <c r="S272" s="88" t="s">
        <v>48</v>
      </c>
      <c r="T272" s="88" t="s">
        <v>64</v>
      </c>
    </row>
    <row r="273" spans="1:20">
      <c r="A273" s="87" t="s">
        <v>36</v>
      </c>
      <c r="B273" s="87" t="s">
        <v>974</v>
      </c>
      <c r="C273" s="87" t="s">
        <v>1004</v>
      </c>
      <c r="D273" s="87" t="s">
        <v>1005</v>
      </c>
      <c r="E273" s="88" t="s">
        <v>44</v>
      </c>
      <c r="F273" s="87" t="s">
        <v>1003</v>
      </c>
      <c r="G273" s="87" t="s">
        <v>43</v>
      </c>
      <c r="H273" s="89">
        <v>800000</v>
      </c>
      <c r="I273" s="88"/>
      <c r="J273" s="88"/>
      <c r="K273" s="88" t="s">
        <v>79</v>
      </c>
      <c r="L273" s="88" t="s">
        <v>80</v>
      </c>
      <c r="M273" s="88"/>
      <c r="N273" s="88" t="s">
        <v>1004</v>
      </c>
      <c r="O273" s="90">
        <f>VLOOKUP(N273,'[4]บัญชีครุภัณฑ์  updete 20 มค 65'!$I$5:$N$1078,5,FALSE)</f>
        <v>830000</v>
      </c>
      <c r="P273" s="90">
        <f>+O273-H273</f>
        <v>30000</v>
      </c>
      <c r="Q273" s="91">
        <f>P273*100/O273</f>
        <v>3.6144578313253013</v>
      </c>
      <c r="R273" s="91" t="s">
        <v>87</v>
      </c>
      <c r="S273" s="88" t="s">
        <v>48</v>
      </c>
      <c r="T273" s="88" t="s">
        <v>64</v>
      </c>
    </row>
    <row r="274" spans="1:20" ht="55.5">
      <c r="A274" s="87" t="s">
        <v>36</v>
      </c>
      <c r="B274" s="87" t="s">
        <v>974</v>
      </c>
      <c r="C274" s="87" t="s">
        <v>1007</v>
      </c>
      <c r="D274" s="87" t="s">
        <v>1008</v>
      </c>
      <c r="E274" s="88" t="s">
        <v>44</v>
      </c>
      <c r="F274" s="87" t="s">
        <v>1006</v>
      </c>
      <c r="G274" s="87" t="s">
        <v>43</v>
      </c>
      <c r="H274" s="89">
        <v>1400000</v>
      </c>
      <c r="I274" s="88"/>
      <c r="J274" s="88"/>
      <c r="K274" s="88" t="s">
        <v>79</v>
      </c>
      <c r="L274" s="88" t="s">
        <v>80</v>
      </c>
      <c r="M274" s="88"/>
      <c r="N274" s="88" t="s">
        <v>47</v>
      </c>
      <c r="O274" s="90"/>
      <c r="P274" s="90"/>
      <c r="Q274" s="90"/>
      <c r="R274" s="90"/>
      <c r="S274" s="88" t="s">
        <v>82</v>
      </c>
      <c r="T274" s="88" t="s">
        <v>47</v>
      </c>
    </row>
    <row r="275" spans="1:20" ht="55.5">
      <c r="A275" s="87" t="s">
        <v>36</v>
      </c>
      <c r="B275" s="87" t="s">
        <v>974</v>
      </c>
      <c r="C275" s="87" t="s">
        <v>1010</v>
      </c>
      <c r="D275" s="87" t="s">
        <v>1011</v>
      </c>
      <c r="E275" s="88" t="s">
        <v>44</v>
      </c>
      <c r="F275" s="87" t="s">
        <v>1009</v>
      </c>
      <c r="G275" s="87" t="s">
        <v>43</v>
      </c>
      <c r="H275" s="89">
        <v>1650000</v>
      </c>
      <c r="I275" s="88"/>
      <c r="J275" s="88"/>
      <c r="K275" s="88" t="s">
        <v>79</v>
      </c>
      <c r="L275" s="88" t="s">
        <v>80</v>
      </c>
      <c r="M275" s="88"/>
      <c r="N275" s="88" t="s">
        <v>47</v>
      </c>
      <c r="O275" s="90"/>
      <c r="P275" s="90"/>
      <c r="Q275" s="90"/>
      <c r="R275" s="90"/>
      <c r="S275" s="88" t="s">
        <v>82</v>
      </c>
      <c r="T275" s="88" t="s">
        <v>47</v>
      </c>
    </row>
    <row r="276" spans="1:20" ht="55.5">
      <c r="A276" s="87" t="s">
        <v>36</v>
      </c>
      <c r="B276" s="87" t="s">
        <v>974</v>
      </c>
      <c r="C276" s="87" t="s">
        <v>1013</v>
      </c>
      <c r="D276" s="87" t="s">
        <v>1014</v>
      </c>
      <c r="E276" s="88" t="s">
        <v>44</v>
      </c>
      <c r="F276" s="87" t="s">
        <v>1012</v>
      </c>
      <c r="G276" s="87" t="s">
        <v>43</v>
      </c>
      <c r="H276" s="89">
        <v>120000</v>
      </c>
      <c r="I276" s="88"/>
      <c r="J276" s="88"/>
      <c r="K276" s="88" t="s">
        <v>79</v>
      </c>
      <c r="L276" s="88" t="s">
        <v>80</v>
      </c>
      <c r="M276" s="88"/>
      <c r="N276" s="88" t="s">
        <v>1013</v>
      </c>
      <c r="O276" s="90">
        <f>VLOOKUP(N276,'[4]บัญชีครุภัณฑ์  updete 20 มค 65'!$I$5:$N$1078,5,FALSE)</f>
        <v>120000</v>
      </c>
      <c r="P276" s="90">
        <f t="shared" ref="P276:P281" si="8">+O276-H276</f>
        <v>0</v>
      </c>
      <c r="Q276" s="90"/>
      <c r="R276" s="90"/>
      <c r="S276" s="88" t="s">
        <v>48</v>
      </c>
      <c r="T276" s="88" t="s">
        <v>58</v>
      </c>
    </row>
    <row r="277" spans="1:20" ht="55.5">
      <c r="A277" s="87" t="s">
        <v>36</v>
      </c>
      <c r="B277" s="87" t="s">
        <v>974</v>
      </c>
      <c r="C277" s="87" t="s">
        <v>1016</v>
      </c>
      <c r="D277" s="87" t="s">
        <v>1017</v>
      </c>
      <c r="E277" s="88" t="s">
        <v>44</v>
      </c>
      <c r="F277" s="87" t="s">
        <v>1015</v>
      </c>
      <c r="G277" s="87" t="s">
        <v>43</v>
      </c>
      <c r="H277" s="89">
        <v>350000</v>
      </c>
      <c r="I277" s="88"/>
      <c r="J277" s="88"/>
      <c r="K277" s="88" t="s">
        <v>79</v>
      </c>
      <c r="L277" s="88" t="s">
        <v>80</v>
      </c>
      <c r="M277" s="88"/>
      <c r="N277" s="88" t="s">
        <v>1016</v>
      </c>
      <c r="O277" s="90">
        <f>VLOOKUP(N277,'[4]บัญชีครุภัณฑ์  updete 20 มค 65'!$I$5:$N$1078,5,FALSE)</f>
        <v>370000</v>
      </c>
      <c r="P277" s="90">
        <f t="shared" si="8"/>
        <v>20000</v>
      </c>
      <c r="Q277" s="91">
        <f>P277*100/O277</f>
        <v>5.4054054054054053</v>
      </c>
      <c r="R277" s="92" t="s">
        <v>63</v>
      </c>
      <c r="S277" s="88" t="s">
        <v>48</v>
      </c>
      <c r="T277" s="88" t="s">
        <v>64</v>
      </c>
    </row>
    <row r="278" spans="1:20" ht="55.5">
      <c r="A278" s="87" t="s">
        <v>36</v>
      </c>
      <c r="B278" s="87" t="s">
        <v>974</v>
      </c>
      <c r="C278" s="87" t="s">
        <v>1019</v>
      </c>
      <c r="D278" s="87" t="s">
        <v>1020</v>
      </c>
      <c r="E278" s="88" t="s">
        <v>44</v>
      </c>
      <c r="F278" s="87" t="s">
        <v>1018</v>
      </c>
      <c r="G278" s="87" t="s">
        <v>43</v>
      </c>
      <c r="H278" s="89">
        <v>500000</v>
      </c>
      <c r="I278" s="88"/>
      <c r="J278" s="88"/>
      <c r="K278" s="88" t="s">
        <v>79</v>
      </c>
      <c r="L278" s="88" t="s">
        <v>80</v>
      </c>
      <c r="M278" s="88"/>
      <c r="N278" s="88" t="s">
        <v>1019</v>
      </c>
      <c r="O278" s="90">
        <f>VLOOKUP(N278,'[4]บัญชีครุภัณฑ์  updete 20 มค 65'!$I$5:$N$1078,5,FALSE)</f>
        <v>500000</v>
      </c>
      <c r="P278" s="90">
        <f t="shared" si="8"/>
        <v>0</v>
      </c>
      <c r="Q278" s="90"/>
      <c r="R278" s="90"/>
      <c r="S278" s="88" t="s">
        <v>48</v>
      </c>
      <c r="T278" s="88" t="s">
        <v>58</v>
      </c>
    </row>
    <row r="279" spans="1:20">
      <c r="A279" s="87" t="s">
        <v>36</v>
      </c>
      <c r="B279" s="87" t="s">
        <v>974</v>
      </c>
      <c r="C279" s="87" t="s">
        <v>1022</v>
      </c>
      <c r="D279" s="87" t="s">
        <v>1023</v>
      </c>
      <c r="E279" s="88" t="s">
        <v>44</v>
      </c>
      <c r="F279" s="87" t="s">
        <v>1021</v>
      </c>
      <c r="G279" s="87" t="s">
        <v>43</v>
      </c>
      <c r="H279" s="89">
        <v>700000</v>
      </c>
      <c r="I279" s="88"/>
      <c r="J279" s="88"/>
      <c r="K279" s="88" t="s">
        <v>79</v>
      </c>
      <c r="L279" s="88" t="s">
        <v>80</v>
      </c>
      <c r="M279" s="88"/>
      <c r="N279" s="88" t="s">
        <v>1024</v>
      </c>
      <c r="O279" s="90">
        <f>VLOOKUP(N279,'[4]บัญชีครุภัณฑ์  updete 20 มค 65'!$I$5:$N$1078,5,FALSE)</f>
        <v>700000</v>
      </c>
      <c r="P279" s="90">
        <f t="shared" si="8"/>
        <v>0</v>
      </c>
      <c r="Q279" s="90"/>
      <c r="R279" s="90"/>
      <c r="S279" s="88" t="s">
        <v>48</v>
      </c>
      <c r="T279" s="88" t="s">
        <v>58</v>
      </c>
    </row>
    <row r="280" spans="1:20" ht="55.5">
      <c r="A280" s="87" t="s">
        <v>36</v>
      </c>
      <c r="B280" s="87" t="s">
        <v>974</v>
      </c>
      <c r="C280" s="87" t="s">
        <v>1026</v>
      </c>
      <c r="D280" s="87" t="s">
        <v>1027</v>
      </c>
      <c r="E280" s="88" t="s">
        <v>44</v>
      </c>
      <c r="F280" s="87" t="s">
        <v>1025</v>
      </c>
      <c r="G280" s="87" t="s">
        <v>43</v>
      </c>
      <c r="H280" s="89">
        <v>1600000</v>
      </c>
      <c r="I280" s="88"/>
      <c r="J280" s="88"/>
      <c r="K280" s="88" t="s">
        <v>79</v>
      </c>
      <c r="L280" s="88" t="s">
        <v>80</v>
      </c>
      <c r="M280" s="88"/>
      <c r="N280" s="88" t="s">
        <v>1026</v>
      </c>
      <c r="O280" s="90">
        <f>VLOOKUP(N280,'[4]บัญชีครุภัณฑ์  updete 20 มค 65'!$I$5:$N$1078,5,FALSE)</f>
        <v>1650000</v>
      </c>
      <c r="P280" s="90">
        <f t="shared" si="8"/>
        <v>50000</v>
      </c>
      <c r="Q280" s="91">
        <f>P280*100/O280</f>
        <v>3.0303030303030303</v>
      </c>
      <c r="R280" s="91" t="s">
        <v>87</v>
      </c>
      <c r="S280" s="88" t="s">
        <v>82</v>
      </c>
      <c r="T280" s="88" t="s">
        <v>64</v>
      </c>
    </row>
    <row r="281" spans="1:20" ht="55.5">
      <c r="A281" s="87" t="s">
        <v>36</v>
      </c>
      <c r="B281" s="87" t="s">
        <v>974</v>
      </c>
      <c r="C281" s="87" t="s">
        <v>1029</v>
      </c>
      <c r="D281" s="87" t="s">
        <v>1030</v>
      </c>
      <c r="E281" s="88" t="s">
        <v>44</v>
      </c>
      <c r="F281" s="87" t="s">
        <v>1028</v>
      </c>
      <c r="G281" s="87" t="s">
        <v>43</v>
      </c>
      <c r="H281" s="89">
        <v>1600000</v>
      </c>
      <c r="I281" s="88"/>
      <c r="J281" s="88"/>
      <c r="K281" s="88" t="s">
        <v>79</v>
      </c>
      <c r="L281" s="88" t="s">
        <v>80</v>
      </c>
      <c r="M281" s="88"/>
      <c r="N281" s="88" t="s">
        <v>1029</v>
      </c>
      <c r="O281" s="90">
        <f>VLOOKUP(N281,'[4]บัญชีครุภัณฑ์  updete 20 มค 65'!$I$5:$N$1078,5,FALSE)</f>
        <v>1600000</v>
      </c>
      <c r="P281" s="90">
        <f t="shared" si="8"/>
        <v>0</v>
      </c>
      <c r="Q281" s="90"/>
      <c r="R281" s="90"/>
      <c r="S281" s="88" t="s">
        <v>82</v>
      </c>
      <c r="T281" s="88" t="s">
        <v>58</v>
      </c>
    </row>
    <row r="282" spans="1:20" s="86" customFormat="1">
      <c r="A282" s="82" t="s">
        <v>36</v>
      </c>
      <c r="B282" s="82" t="s">
        <v>1031</v>
      </c>
      <c r="C282" s="82" t="s">
        <v>1033</v>
      </c>
      <c r="D282" s="82"/>
      <c r="E282" s="83"/>
      <c r="F282" s="82" t="s">
        <v>1032</v>
      </c>
      <c r="G282" s="82"/>
      <c r="H282" s="84"/>
      <c r="I282" s="83"/>
      <c r="J282" s="83"/>
      <c r="K282" s="83"/>
      <c r="L282" s="83"/>
      <c r="M282" s="83"/>
      <c r="N282" s="83"/>
      <c r="O282" s="85"/>
      <c r="P282" s="85"/>
      <c r="Q282" s="85"/>
      <c r="R282" s="85"/>
      <c r="S282" s="83"/>
      <c r="T282" s="83"/>
    </row>
    <row r="283" spans="1:20">
      <c r="A283" s="87" t="s">
        <v>36</v>
      </c>
      <c r="B283" s="87" t="s">
        <v>1031</v>
      </c>
      <c r="C283" s="87" t="s">
        <v>1035</v>
      </c>
      <c r="D283" s="87" t="s">
        <v>1036</v>
      </c>
      <c r="E283" s="88" t="s">
        <v>44</v>
      </c>
      <c r="F283" s="87" t="s">
        <v>1034</v>
      </c>
      <c r="G283" s="87" t="s">
        <v>43</v>
      </c>
      <c r="H283" s="89">
        <v>700000</v>
      </c>
      <c r="I283" s="88"/>
      <c r="J283" s="88"/>
      <c r="K283" s="88" t="s">
        <v>79</v>
      </c>
      <c r="L283" s="88" t="s">
        <v>80</v>
      </c>
      <c r="M283" s="88"/>
      <c r="N283" s="88" t="s">
        <v>1035</v>
      </c>
      <c r="O283" s="90">
        <f>VLOOKUP(N283,'[4]บัญชีครุภัณฑ์  updete 20 มค 65'!$I$5:$N$1078,5,FALSE)</f>
        <v>700000</v>
      </c>
      <c r="P283" s="90">
        <f t="shared" ref="P283:P290" si="9">+O283-H283</f>
        <v>0</v>
      </c>
      <c r="Q283" s="90"/>
      <c r="R283" s="90"/>
      <c r="S283" s="88" t="s">
        <v>48</v>
      </c>
      <c r="T283" s="88" t="s">
        <v>58</v>
      </c>
    </row>
    <row r="284" spans="1:20">
      <c r="A284" s="87" t="s">
        <v>36</v>
      </c>
      <c r="B284" s="87" t="s">
        <v>1031</v>
      </c>
      <c r="C284" s="87" t="s">
        <v>1038</v>
      </c>
      <c r="D284" s="87" t="s">
        <v>1039</v>
      </c>
      <c r="E284" s="88" t="s">
        <v>44</v>
      </c>
      <c r="F284" s="87" t="s">
        <v>1037</v>
      </c>
      <c r="G284" s="87" t="s">
        <v>43</v>
      </c>
      <c r="H284" s="89">
        <v>1400000</v>
      </c>
      <c r="I284" s="88"/>
      <c r="J284" s="88"/>
      <c r="K284" s="88" t="s">
        <v>79</v>
      </c>
      <c r="L284" s="88" t="s">
        <v>80</v>
      </c>
      <c r="M284" s="88"/>
      <c r="N284" s="88" t="s">
        <v>1038</v>
      </c>
      <c r="O284" s="90">
        <f>VLOOKUP(N284,'[4]บัญชีครุภัณฑ์  updete 20 มค 65'!$I$5:$N$1078,5,FALSE)</f>
        <v>1400000</v>
      </c>
      <c r="P284" s="90">
        <f t="shared" si="9"/>
        <v>0</v>
      </c>
      <c r="Q284" s="90"/>
      <c r="R284" s="90"/>
      <c r="S284" s="88" t="s">
        <v>82</v>
      </c>
      <c r="T284" s="88" t="s">
        <v>58</v>
      </c>
    </row>
    <row r="285" spans="1:20">
      <c r="A285" s="87" t="s">
        <v>36</v>
      </c>
      <c r="B285" s="87" t="s">
        <v>1031</v>
      </c>
      <c r="C285" s="87" t="s">
        <v>1041</v>
      </c>
      <c r="D285" s="87" t="s">
        <v>1042</v>
      </c>
      <c r="E285" s="88" t="s">
        <v>44</v>
      </c>
      <c r="F285" s="87" t="s">
        <v>1040</v>
      </c>
      <c r="G285" s="87" t="s">
        <v>43</v>
      </c>
      <c r="H285" s="89">
        <v>450000</v>
      </c>
      <c r="I285" s="88"/>
      <c r="J285" s="88"/>
      <c r="K285" s="88" t="s">
        <v>79</v>
      </c>
      <c r="L285" s="88" t="s">
        <v>80</v>
      </c>
      <c r="M285" s="88" t="s">
        <v>1043</v>
      </c>
      <c r="N285" s="88" t="s">
        <v>1041</v>
      </c>
      <c r="O285" s="90">
        <f>VLOOKUP(N285,'[4]บัญชีครุภัณฑ์  updete 20 มค 65'!$I$5:$N$1078,5,FALSE)</f>
        <v>450000</v>
      </c>
      <c r="P285" s="90">
        <f t="shared" si="9"/>
        <v>0</v>
      </c>
      <c r="Q285" s="90"/>
      <c r="R285" s="90"/>
      <c r="S285" s="88" t="s">
        <v>48</v>
      </c>
      <c r="T285" s="88" t="s">
        <v>58</v>
      </c>
    </row>
    <row r="286" spans="1:20">
      <c r="A286" s="87" t="s">
        <v>36</v>
      </c>
      <c r="B286" s="87" t="s">
        <v>1031</v>
      </c>
      <c r="C286" s="87" t="s">
        <v>1045</v>
      </c>
      <c r="D286" s="87" t="s">
        <v>1046</v>
      </c>
      <c r="E286" s="88" t="s">
        <v>44</v>
      </c>
      <c r="F286" s="87" t="s">
        <v>1044</v>
      </c>
      <c r="G286" s="87" t="s">
        <v>43</v>
      </c>
      <c r="H286" s="89">
        <v>800000</v>
      </c>
      <c r="I286" s="88"/>
      <c r="J286" s="88"/>
      <c r="K286" s="88" t="s">
        <v>79</v>
      </c>
      <c r="L286" s="88" t="s">
        <v>80</v>
      </c>
      <c r="M286" s="88" t="s">
        <v>1047</v>
      </c>
      <c r="N286" s="88" t="s">
        <v>1045</v>
      </c>
      <c r="O286" s="90">
        <f>VLOOKUP(N286,'[4]บัญชีครุภัณฑ์  updete 20 มค 65'!$I$5:$N$1078,5,FALSE)</f>
        <v>800000</v>
      </c>
      <c r="P286" s="90">
        <f t="shared" si="9"/>
        <v>0</v>
      </c>
      <c r="Q286" s="90"/>
      <c r="R286" s="90"/>
      <c r="S286" s="88" t="s">
        <v>48</v>
      </c>
      <c r="T286" s="88" t="s">
        <v>58</v>
      </c>
    </row>
    <row r="287" spans="1:20">
      <c r="A287" s="87" t="s">
        <v>36</v>
      </c>
      <c r="B287" s="87" t="s">
        <v>1031</v>
      </c>
      <c r="C287" s="87" t="s">
        <v>1049</v>
      </c>
      <c r="D287" s="87" t="s">
        <v>1050</v>
      </c>
      <c r="E287" s="88" t="s">
        <v>44</v>
      </c>
      <c r="F287" s="87" t="s">
        <v>1048</v>
      </c>
      <c r="G287" s="87" t="s">
        <v>43</v>
      </c>
      <c r="H287" s="89">
        <v>1200000</v>
      </c>
      <c r="I287" s="88"/>
      <c r="J287" s="88"/>
      <c r="K287" s="88" t="s">
        <v>79</v>
      </c>
      <c r="L287" s="88" t="s">
        <v>80</v>
      </c>
      <c r="M287" s="88" t="s">
        <v>1047</v>
      </c>
      <c r="N287" s="88" t="s">
        <v>1049</v>
      </c>
      <c r="O287" s="90">
        <f>VLOOKUP(N287,'[4]บัญชีครุภัณฑ์  updete 20 มค 65'!$I$5:$N$1078,5,FALSE)</f>
        <v>1200000</v>
      </c>
      <c r="P287" s="90">
        <f t="shared" si="9"/>
        <v>0</v>
      </c>
      <c r="Q287" s="90"/>
      <c r="R287" s="90"/>
      <c r="S287" s="88" t="s">
        <v>82</v>
      </c>
      <c r="T287" s="88" t="s">
        <v>58</v>
      </c>
    </row>
    <row r="288" spans="1:20">
      <c r="A288" s="87" t="s">
        <v>36</v>
      </c>
      <c r="B288" s="87" t="s">
        <v>1031</v>
      </c>
      <c r="C288" s="87" t="s">
        <v>1052</v>
      </c>
      <c r="D288" s="87" t="s">
        <v>1053</v>
      </c>
      <c r="E288" s="88" t="s">
        <v>44</v>
      </c>
      <c r="F288" s="87" t="s">
        <v>1051</v>
      </c>
      <c r="G288" s="87" t="s">
        <v>43</v>
      </c>
      <c r="H288" s="89">
        <v>450000</v>
      </c>
      <c r="I288" s="88"/>
      <c r="J288" s="88"/>
      <c r="K288" s="88" t="s">
        <v>79</v>
      </c>
      <c r="L288" s="88" t="s">
        <v>80</v>
      </c>
      <c r="M288" s="88" t="s">
        <v>1043</v>
      </c>
      <c r="N288" s="88" t="s">
        <v>1052</v>
      </c>
      <c r="O288" s="90">
        <f>VLOOKUP(N288,'[4]บัญชีครุภัณฑ์  updete 20 มค 65'!$I$5:$N$1078,5,FALSE)</f>
        <v>450000</v>
      </c>
      <c r="P288" s="90">
        <f t="shared" si="9"/>
        <v>0</v>
      </c>
      <c r="Q288" s="90"/>
      <c r="R288" s="90"/>
      <c r="S288" s="88" t="s">
        <v>48</v>
      </c>
      <c r="T288" s="88" t="s">
        <v>58</v>
      </c>
    </row>
    <row r="289" spans="1:20">
      <c r="A289" s="87" t="s">
        <v>36</v>
      </c>
      <c r="B289" s="87" t="s">
        <v>1031</v>
      </c>
      <c r="C289" s="87" t="s">
        <v>1055</v>
      </c>
      <c r="D289" s="87" t="s">
        <v>1056</v>
      </c>
      <c r="E289" s="88" t="s">
        <v>44</v>
      </c>
      <c r="F289" s="87" t="s">
        <v>1054</v>
      </c>
      <c r="G289" s="87" t="s">
        <v>43</v>
      </c>
      <c r="H289" s="89">
        <v>200000</v>
      </c>
      <c r="I289" s="88"/>
      <c r="J289" s="88"/>
      <c r="K289" s="88" t="s">
        <v>79</v>
      </c>
      <c r="L289" s="88" t="s">
        <v>80</v>
      </c>
      <c r="M289" s="88"/>
      <c r="N289" s="88" t="s">
        <v>1055</v>
      </c>
      <c r="O289" s="90">
        <f>VLOOKUP(N289,'[4]บัญชีครุภัณฑ์  updete 20 มค 65'!$I$5:$N$1078,5,FALSE)</f>
        <v>250000</v>
      </c>
      <c r="P289" s="90">
        <f t="shared" si="9"/>
        <v>50000</v>
      </c>
      <c r="Q289" s="91">
        <f>P289*100/O289</f>
        <v>20</v>
      </c>
      <c r="R289" s="91" t="s">
        <v>121</v>
      </c>
      <c r="S289" s="88" t="s">
        <v>48</v>
      </c>
      <c r="T289" s="88" t="s">
        <v>64</v>
      </c>
    </row>
    <row r="290" spans="1:20">
      <c r="A290" s="87" t="s">
        <v>36</v>
      </c>
      <c r="B290" s="87" t="s">
        <v>1031</v>
      </c>
      <c r="C290" s="87" t="s">
        <v>1058</v>
      </c>
      <c r="D290" s="87" t="s">
        <v>1059</v>
      </c>
      <c r="E290" s="88" t="s">
        <v>44</v>
      </c>
      <c r="F290" s="87" t="s">
        <v>1057</v>
      </c>
      <c r="G290" s="87" t="s">
        <v>43</v>
      </c>
      <c r="H290" s="89">
        <v>160000</v>
      </c>
      <c r="I290" s="88"/>
      <c r="J290" s="88"/>
      <c r="K290" s="88" t="s">
        <v>79</v>
      </c>
      <c r="L290" s="88" t="s">
        <v>80</v>
      </c>
      <c r="M290" s="88"/>
      <c r="N290" s="88" t="s">
        <v>1058</v>
      </c>
      <c r="O290" s="90">
        <f>VLOOKUP(N290,'[4]บัญชีครุภัณฑ์  updete 20 มค 65'!$I$5:$N$1078,5,FALSE)</f>
        <v>160000</v>
      </c>
      <c r="P290" s="90">
        <f t="shared" si="9"/>
        <v>0</v>
      </c>
      <c r="Q290" s="90"/>
      <c r="R290" s="90"/>
      <c r="S290" s="88" t="s">
        <v>48</v>
      </c>
      <c r="T290" s="88" t="s">
        <v>58</v>
      </c>
    </row>
    <row r="291" spans="1:20">
      <c r="A291" s="87" t="s">
        <v>36</v>
      </c>
      <c r="B291" s="87" t="s">
        <v>1031</v>
      </c>
      <c r="C291" s="87" t="s">
        <v>1061</v>
      </c>
      <c r="D291" s="87" t="s">
        <v>1062</v>
      </c>
      <c r="E291" s="88" t="s">
        <v>44</v>
      </c>
      <c r="F291" s="87" t="s">
        <v>1060</v>
      </c>
      <c r="G291" s="87" t="s">
        <v>43</v>
      </c>
      <c r="H291" s="89">
        <v>2000000</v>
      </c>
      <c r="I291" s="88"/>
      <c r="J291" s="88"/>
      <c r="K291" s="88" t="s">
        <v>45</v>
      </c>
      <c r="L291" s="88" t="s">
        <v>46</v>
      </c>
      <c r="M291" s="88"/>
      <c r="N291" s="88" t="s">
        <v>47</v>
      </c>
      <c r="O291" s="90"/>
      <c r="P291" s="90"/>
      <c r="Q291" s="90"/>
      <c r="R291" s="90"/>
      <c r="S291" s="88" t="s">
        <v>82</v>
      </c>
      <c r="T291" s="88" t="s">
        <v>47</v>
      </c>
    </row>
    <row r="292" spans="1:20">
      <c r="A292" s="87" t="s">
        <v>36</v>
      </c>
      <c r="B292" s="87" t="s">
        <v>1031</v>
      </c>
      <c r="C292" s="87" t="s">
        <v>1064</v>
      </c>
      <c r="D292" s="87" t="s">
        <v>1065</v>
      </c>
      <c r="E292" s="88" t="s">
        <v>44</v>
      </c>
      <c r="F292" s="87" t="s">
        <v>1063</v>
      </c>
      <c r="G292" s="87" t="s">
        <v>43</v>
      </c>
      <c r="H292" s="89">
        <v>25000</v>
      </c>
      <c r="I292" s="88"/>
      <c r="J292" s="88"/>
      <c r="K292" s="88" t="s">
        <v>325</v>
      </c>
      <c r="L292" s="88" t="s">
        <v>326</v>
      </c>
      <c r="M292" s="88"/>
      <c r="N292" s="88" t="s">
        <v>1064</v>
      </c>
      <c r="O292" s="90">
        <f>VLOOKUP(N292,'[4]บัญชีครุภัณฑ์  updete 20 มค 65'!$I$5:$N$1078,5,FALSE)</f>
        <v>25000</v>
      </c>
      <c r="P292" s="90">
        <f>+O292-H292</f>
        <v>0</v>
      </c>
      <c r="Q292" s="90"/>
      <c r="R292" s="90"/>
      <c r="S292" s="88" t="s">
        <v>48</v>
      </c>
      <c r="T292" s="88" t="s">
        <v>58</v>
      </c>
    </row>
    <row r="293" spans="1:20">
      <c r="A293" s="87" t="s">
        <v>36</v>
      </c>
      <c r="B293" s="87" t="s">
        <v>1031</v>
      </c>
      <c r="C293" s="87" t="s">
        <v>1067</v>
      </c>
      <c r="D293" s="87" t="s">
        <v>1068</v>
      </c>
      <c r="E293" s="88" t="s">
        <v>44</v>
      </c>
      <c r="F293" s="87" t="s">
        <v>1066</v>
      </c>
      <c r="G293" s="87" t="s">
        <v>43</v>
      </c>
      <c r="H293" s="89">
        <v>40000</v>
      </c>
      <c r="I293" s="88"/>
      <c r="J293" s="88"/>
      <c r="K293" s="88" t="s">
        <v>325</v>
      </c>
      <c r="L293" s="88" t="s">
        <v>326</v>
      </c>
      <c r="M293" s="88"/>
      <c r="N293" s="88" t="s">
        <v>1067</v>
      </c>
      <c r="O293" s="90">
        <f>VLOOKUP(N293,'[4]บัญชีครุภัณฑ์  updete 20 มค 65'!$I$5:$N$1078,5,FALSE)</f>
        <v>40000</v>
      </c>
      <c r="P293" s="90">
        <f>+O293-H293</f>
        <v>0</v>
      </c>
      <c r="Q293" s="90"/>
      <c r="R293" s="90"/>
      <c r="S293" s="88" t="s">
        <v>48</v>
      </c>
      <c r="T293" s="88" t="s">
        <v>58</v>
      </c>
    </row>
    <row r="294" spans="1:20">
      <c r="A294" s="87" t="s">
        <v>36</v>
      </c>
      <c r="B294" s="87" t="s">
        <v>1031</v>
      </c>
      <c r="C294" s="87" t="s">
        <v>1070</v>
      </c>
      <c r="D294" s="87" t="s">
        <v>1071</v>
      </c>
      <c r="E294" s="88" t="s">
        <v>44</v>
      </c>
      <c r="F294" s="87" t="s">
        <v>1069</v>
      </c>
      <c r="G294" s="87" t="s">
        <v>43</v>
      </c>
      <c r="H294" s="89">
        <v>250000</v>
      </c>
      <c r="I294" s="88"/>
      <c r="J294" s="88"/>
      <c r="K294" s="88" t="s">
        <v>45</v>
      </c>
      <c r="L294" s="88" t="s">
        <v>46</v>
      </c>
      <c r="M294" s="88"/>
      <c r="N294" s="88" t="s">
        <v>47</v>
      </c>
      <c r="O294" s="90"/>
      <c r="P294" s="90"/>
      <c r="Q294" s="90"/>
      <c r="R294" s="90"/>
      <c r="S294" s="88" t="s">
        <v>48</v>
      </c>
      <c r="T294" s="88" t="s">
        <v>47</v>
      </c>
    </row>
    <row r="295" spans="1:20" s="86" customFormat="1">
      <c r="A295" s="82" t="s">
        <v>36</v>
      </c>
      <c r="B295" s="82" t="s">
        <v>1072</v>
      </c>
      <c r="C295" s="82" t="s">
        <v>1074</v>
      </c>
      <c r="D295" s="82"/>
      <c r="E295" s="83"/>
      <c r="F295" s="82" t="s">
        <v>1073</v>
      </c>
      <c r="G295" s="82"/>
      <c r="H295" s="84"/>
      <c r="I295" s="83"/>
      <c r="J295" s="83"/>
      <c r="K295" s="83"/>
      <c r="L295" s="83"/>
      <c r="M295" s="83"/>
      <c r="N295" s="83"/>
      <c r="O295" s="85"/>
      <c r="P295" s="85"/>
      <c r="Q295" s="85"/>
      <c r="R295" s="85"/>
      <c r="S295" s="83"/>
      <c r="T295" s="83"/>
    </row>
    <row r="296" spans="1:20">
      <c r="A296" s="87" t="s">
        <v>36</v>
      </c>
      <c r="B296" s="87" t="s">
        <v>1072</v>
      </c>
      <c r="C296" s="87" t="s">
        <v>1076</v>
      </c>
      <c r="D296" s="87" t="s">
        <v>1077</v>
      </c>
      <c r="E296" s="88" t="s">
        <v>44</v>
      </c>
      <c r="F296" s="87" t="s">
        <v>1075</v>
      </c>
      <c r="G296" s="87" t="s">
        <v>43</v>
      </c>
      <c r="H296" s="89">
        <v>70000</v>
      </c>
      <c r="I296" s="88"/>
      <c r="J296" s="88"/>
      <c r="K296" s="88" t="s">
        <v>325</v>
      </c>
      <c r="L296" s="88" t="s">
        <v>326</v>
      </c>
      <c r="M296" s="88"/>
      <c r="N296" s="88" t="s">
        <v>1078</v>
      </c>
      <c r="O296" s="90">
        <f>VLOOKUP(N296,'[4]บัญชีครุภัณฑ์  updete 20 มค 65'!$I$5:$N$1078,5,FALSE)</f>
        <v>70000</v>
      </c>
      <c r="P296" s="90">
        <f>+O296-H296</f>
        <v>0</v>
      </c>
      <c r="Q296" s="90"/>
      <c r="R296" s="90"/>
      <c r="S296" s="88" t="s">
        <v>48</v>
      </c>
      <c r="T296" s="88" t="s">
        <v>53</v>
      </c>
    </row>
    <row r="297" spans="1:20">
      <c r="A297" s="87" t="s">
        <v>36</v>
      </c>
      <c r="B297" s="87" t="s">
        <v>1072</v>
      </c>
      <c r="C297" s="87" t="s">
        <v>1080</v>
      </c>
      <c r="D297" s="87" t="s">
        <v>1081</v>
      </c>
      <c r="E297" s="88" t="s">
        <v>44</v>
      </c>
      <c r="F297" s="87" t="s">
        <v>1079</v>
      </c>
      <c r="G297" s="87" t="s">
        <v>43</v>
      </c>
      <c r="H297" s="89">
        <v>1500000</v>
      </c>
      <c r="I297" s="88"/>
      <c r="J297" s="88"/>
      <c r="K297" s="88" t="s">
        <v>79</v>
      </c>
      <c r="L297" s="88" t="s">
        <v>80</v>
      </c>
      <c r="M297" s="88"/>
      <c r="N297" s="88" t="s">
        <v>47</v>
      </c>
      <c r="O297" s="90"/>
      <c r="P297" s="90"/>
      <c r="Q297" s="90"/>
      <c r="R297" s="90"/>
      <c r="S297" s="88" t="s">
        <v>82</v>
      </c>
      <c r="T297" s="88" t="s">
        <v>47</v>
      </c>
    </row>
    <row r="298" spans="1:20">
      <c r="A298" s="87" t="s">
        <v>36</v>
      </c>
      <c r="B298" s="87" t="s">
        <v>1072</v>
      </c>
      <c r="C298" s="87" t="s">
        <v>1083</v>
      </c>
      <c r="D298" s="87" t="s">
        <v>1084</v>
      </c>
      <c r="E298" s="88" t="s">
        <v>731</v>
      </c>
      <c r="F298" s="87" t="s">
        <v>1082</v>
      </c>
      <c r="G298" s="87" t="s">
        <v>1085</v>
      </c>
      <c r="H298" s="89">
        <v>11000</v>
      </c>
      <c r="I298" s="88" t="s">
        <v>732</v>
      </c>
      <c r="J298" s="88"/>
      <c r="K298" s="88" t="s">
        <v>1086</v>
      </c>
      <c r="L298" s="88" t="s">
        <v>326</v>
      </c>
      <c r="M298" s="88"/>
      <c r="N298" s="88" t="s">
        <v>1083</v>
      </c>
      <c r="O298" s="90">
        <f>VLOOKUP(N298,'[4]บัญชีครุภัณฑ์  updete 20 มค 65'!$I$5:$N$1078,5,FALSE)</f>
        <v>11000</v>
      </c>
      <c r="P298" s="90">
        <f>+O298-H298</f>
        <v>0</v>
      </c>
      <c r="Q298" s="90"/>
      <c r="R298" s="90"/>
      <c r="S298" s="88" t="s">
        <v>48</v>
      </c>
      <c r="T298" s="88" t="s">
        <v>58</v>
      </c>
    </row>
    <row r="299" spans="1:20">
      <c r="A299" s="87" t="s">
        <v>36</v>
      </c>
      <c r="B299" s="87" t="s">
        <v>1072</v>
      </c>
      <c r="C299" s="87" t="s">
        <v>1088</v>
      </c>
      <c r="D299" s="87" t="s">
        <v>1089</v>
      </c>
      <c r="E299" s="88" t="s">
        <v>731</v>
      </c>
      <c r="F299" s="87" t="s">
        <v>1087</v>
      </c>
      <c r="G299" s="87" t="s">
        <v>1085</v>
      </c>
      <c r="H299" s="89">
        <v>30000</v>
      </c>
      <c r="I299" s="88" t="s">
        <v>732</v>
      </c>
      <c r="J299" s="88"/>
      <c r="K299" s="88" t="s">
        <v>1086</v>
      </c>
      <c r="L299" s="88" t="s">
        <v>326</v>
      </c>
      <c r="M299" s="88"/>
      <c r="N299" s="88" t="s">
        <v>1088</v>
      </c>
      <c r="O299" s="90">
        <f>VLOOKUP(N299,'[4]บัญชีครุภัณฑ์  updete 20 มค 65'!$I$5:$N$1078,5,FALSE)</f>
        <v>30000</v>
      </c>
      <c r="P299" s="90">
        <f>+O299-H299</f>
        <v>0</v>
      </c>
      <c r="Q299" s="90"/>
      <c r="R299" s="90"/>
      <c r="S299" s="88" t="s">
        <v>48</v>
      </c>
      <c r="T299" s="88" t="s">
        <v>58</v>
      </c>
    </row>
    <row r="300" spans="1:20">
      <c r="A300" s="87" t="s">
        <v>36</v>
      </c>
      <c r="B300" s="87" t="s">
        <v>1072</v>
      </c>
      <c r="C300" s="87" t="s">
        <v>1091</v>
      </c>
      <c r="D300" s="87" t="s">
        <v>1092</v>
      </c>
      <c r="E300" s="88" t="s">
        <v>731</v>
      </c>
      <c r="F300" s="87" t="s">
        <v>1090</v>
      </c>
      <c r="G300" s="87" t="s">
        <v>1085</v>
      </c>
      <c r="H300" s="93">
        <v>245000</v>
      </c>
      <c r="I300" s="88" t="s">
        <v>732</v>
      </c>
      <c r="J300" s="88"/>
      <c r="K300" s="88" t="s">
        <v>1086</v>
      </c>
      <c r="L300" s="88" t="s">
        <v>326</v>
      </c>
      <c r="M300" s="88"/>
      <c r="N300" s="88" t="s">
        <v>1091</v>
      </c>
      <c r="O300" s="90">
        <f>VLOOKUP(N300,'[4]บัญชีครุภัณฑ์  updete 20 มค 65'!$I$5:$N$1078,5,FALSE)</f>
        <v>245000</v>
      </c>
      <c r="P300" s="90">
        <f>+O300-H300</f>
        <v>0</v>
      </c>
      <c r="Q300" s="90"/>
      <c r="R300" s="90"/>
      <c r="S300" s="88" t="s">
        <v>48</v>
      </c>
      <c r="T300" s="88" t="s">
        <v>58</v>
      </c>
    </row>
    <row r="301" spans="1:20">
      <c r="A301" s="87" t="s">
        <v>36</v>
      </c>
      <c r="B301" s="87" t="s">
        <v>1072</v>
      </c>
      <c r="C301" s="87" t="s">
        <v>1094</v>
      </c>
      <c r="D301" s="87"/>
      <c r="E301" s="88" t="s">
        <v>731</v>
      </c>
      <c r="F301" s="87" t="s">
        <v>1093</v>
      </c>
      <c r="G301" s="87" t="s">
        <v>43</v>
      </c>
      <c r="H301" s="89">
        <v>20000</v>
      </c>
      <c r="I301" s="88" t="s">
        <v>732</v>
      </c>
      <c r="J301" s="88"/>
      <c r="K301" s="88" t="s">
        <v>1086</v>
      </c>
      <c r="L301" s="88" t="s">
        <v>326</v>
      </c>
      <c r="M301" s="88"/>
      <c r="N301" s="88" t="s">
        <v>1094</v>
      </c>
      <c r="O301" s="90">
        <f>VLOOKUP(N301,'[4]บัญชีครุภัณฑ์  updete 20 มค 65'!$I$5:$N$1078,5,FALSE)</f>
        <v>20000</v>
      </c>
      <c r="P301" s="90">
        <f>+O301-H301</f>
        <v>0</v>
      </c>
      <c r="Q301" s="90"/>
      <c r="R301" s="90"/>
      <c r="S301" s="88" t="s">
        <v>48</v>
      </c>
      <c r="T301" s="88" t="s">
        <v>58</v>
      </c>
    </row>
    <row r="302" spans="1:20" s="71" customFormat="1">
      <c r="A302" s="87" t="s">
        <v>36</v>
      </c>
      <c r="B302" s="95" t="s">
        <v>1072</v>
      </c>
      <c r="C302" s="95" t="s">
        <v>1096</v>
      </c>
      <c r="D302" s="95" t="s">
        <v>1097</v>
      </c>
      <c r="E302" s="96" t="s">
        <v>44</v>
      </c>
      <c r="F302" s="95" t="s">
        <v>1095</v>
      </c>
      <c r="G302" s="95" t="s">
        <v>43</v>
      </c>
      <c r="H302" s="93">
        <v>2000000</v>
      </c>
      <c r="I302" s="96"/>
      <c r="J302" s="96"/>
      <c r="K302" s="96" t="s">
        <v>79</v>
      </c>
      <c r="L302" s="96" t="s">
        <v>80</v>
      </c>
      <c r="M302" s="96"/>
      <c r="N302" s="96" t="s">
        <v>47</v>
      </c>
      <c r="O302" s="97"/>
      <c r="P302" s="97"/>
      <c r="Q302" s="97"/>
      <c r="R302" s="97"/>
      <c r="S302" s="96" t="s">
        <v>82</v>
      </c>
      <c r="T302" s="96" t="s">
        <v>47</v>
      </c>
    </row>
    <row r="303" spans="1:20" s="71" customFormat="1">
      <c r="A303" s="87" t="s">
        <v>36</v>
      </c>
      <c r="B303" s="95" t="s">
        <v>1072</v>
      </c>
      <c r="C303" s="95" t="s">
        <v>1099</v>
      </c>
      <c r="D303" s="95" t="s">
        <v>1100</v>
      </c>
      <c r="E303" s="96" t="s">
        <v>44</v>
      </c>
      <c r="F303" s="95" t="s">
        <v>1098</v>
      </c>
      <c r="G303" s="95" t="s">
        <v>43</v>
      </c>
      <c r="H303" s="93">
        <v>1200000</v>
      </c>
      <c r="I303" s="96"/>
      <c r="J303" s="96"/>
      <c r="K303" s="96" t="s">
        <v>79</v>
      </c>
      <c r="L303" s="96" t="s">
        <v>80</v>
      </c>
      <c r="M303" s="96"/>
      <c r="N303" s="96" t="s">
        <v>47</v>
      </c>
      <c r="O303" s="97"/>
      <c r="P303" s="97"/>
      <c r="Q303" s="97"/>
      <c r="R303" s="97"/>
      <c r="S303" s="96" t="s">
        <v>82</v>
      </c>
      <c r="T303" s="96" t="s">
        <v>47</v>
      </c>
    </row>
    <row r="304" spans="1:20" ht="83.25">
      <c r="A304" s="87" t="s">
        <v>36</v>
      </c>
      <c r="B304" s="87" t="s">
        <v>1072</v>
      </c>
      <c r="C304" s="87" t="s">
        <v>1102</v>
      </c>
      <c r="D304" s="87" t="s">
        <v>1103</v>
      </c>
      <c r="E304" s="88" t="s">
        <v>44</v>
      </c>
      <c r="F304" s="87" t="s">
        <v>1101</v>
      </c>
      <c r="G304" s="87" t="s">
        <v>43</v>
      </c>
      <c r="H304" s="93">
        <v>3700000</v>
      </c>
      <c r="I304" s="88"/>
      <c r="J304" s="88"/>
      <c r="K304" s="88" t="s">
        <v>325</v>
      </c>
      <c r="L304" s="88" t="s">
        <v>326</v>
      </c>
      <c r="M304" s="88"/>
      <c r="N304" s="88" t="s">
        <v>1104</v>
      </c>
      <c r="O304" s="90">
        <f>VLOOKUP(N304,'[4]บัญชีครุภัณฑ์  updete 20 มค 65'!$I$5:$N$1078,5,FALSE)</f>
        <v>3700000</v>
      </c>
      <c r="P304" s="90">
        <f>+O304-H304</f>
        <v>0</v>
      </c>
      <c r="Q304" s="90"/>
      <c r="R304" s="90"/>
      <c r="S304" s="88" t="s">
        <v>92</v>
      </c>
      <c r="T304" s="88" t="s">
        <v>53</v>
      </c>
    </row>
    <row r="305" spans="1:20">
      <c r="A305" s="87" t="s">
        <v>36</v>
      </c>
      <c r="B305" s="87" t="s">
        <v>1072</v>
      </c>
      <c r="C305" s="87" t="s">
        <v>1106</v>
      </c>
      <c r="D305" s="87" t="s">
        <v>1107</v>
      </c>
      <c r="E305" s="88" t="s">
        <v>44</v>
      </c>
      <c r="F305" s="87" t="s">
        <v>1105</v>
      </c>
      <c r="G305" s="87" t="s">
        <v>452</v>
      </c>
      <c r="H305" s="89">
        <v>124000</v>
      </c>
      <c r="I305" s="88"/>
      <c r="J305" s="88"/>
      <c r="K305" s="88" t="s">
        <v>325</v>
      </c>
      <c r="L305" s="88" t="s">
        <v>326</v>
      </c>
      <c r="M305" s="88"/>
      <c r="N305" s="88" t="s">
        <v>1106</v>
      </c>
      <c r="O305" s="90">
        <f>VLOOKUP(N305,'[4]บัญชีครุภัณฑ์  updete 20 มค 65'!$I$5:$N$1078,5,FALSE)</f>
        <v>124000</v>
      </c>
      <c r="P305" s="90">
        <f>+O305-H305</f>
        <v>0</v>
      </c>
      <c r="Q305" s="90"/>
      <c r="R305" s="90"/>
      <c r="S305" s="88" t="s">
        <v>48</v>
      </c>
      <c r="T305" s="88" t="s">
        <v>58</v>
      </c>
    </row>
    <row r="306" spans="1:20">
      <c r="A306" s="87" t="s">
        <v>36</v>
      </c>
      <c r="B306" s="87" t="s">
        <v>1072</v>
      </c>
      <c r="C306" s="87" t="s">
        <v>1109</v>
      </c>
      <c r="D306" s="87" t="s">
        <v>1107</v>
      </c>
      <c r="E306" s="88" t="s">
        <v>44</v>
      </c>
      <c r="F306" s="87" t="s">
        <v>1108</v>
      </c>
      <c r="G306" s="87" t="s">
        <v>452</v>
      </c>
      <c r="H306" s="89">
        <v>250000</v>
      </c>
      <c r="I306" s="88"/>
      <c r="J306" s="88"/>
      <c r="K306" s="88" t="s">
        <v>325</v>
      </c>
      <c r="L306" s="88" t="s">
        <v>326</v>
      </c>
      <c r="M306" s="88"/>
      <c r="N306" s="88" t="s">
        <v>1109</v>
      </c>
      <c r="O306" s="90">
        <f>VLOOKUP(N306,'[4]บัญชีครุภัณฑ์  updete 20 มค 65'!$I$5:$N$1078,5,FALSE)</f>
        <v>250000</v>
      </c>
      <c r="P306" s="90">
        <f>+O306-H306</f>
        <v>0</v>
      </c>
      <c r="Q306" s="90"/>
      <c r="R306" s="90"/>
      <c r="S306" s="88" t="s">
        <v>48</v>
      </c>
      <c r="T306" s="88" t="s">
        <v>58</v>
      </c>
    </row>
    <row r="307" spans="1:20" s="71" customFormat="1">
      <c r="A307" s="87" t="s">
        <v>36</v>
      </c>
      <c r="B307" s="95" t="s">
        <v>1072</v>
      </c>
      <c r="C307" s="95" t="s">
        <v>1111</v>
      </c>
      <c r="D307" s="95" t="s">
        <v>1089</v>
      </c>
      <c r="E307" s="96" t="s">
        <v>44</v>
      </c>
      <c r="F307" s="95" t="s">
        <v>1110</v>
      </c>
      <c r="G307" s="95" t="s">
        <v>1085</v>
      </c>
      <c r="H307" s="93">
        <v>50000</v>
      </c>
      <c r="I307" s="96"/>
      <c r="J307" s="96"/>
      <c r="K307" s="96" t="s">
        <v>325</v>
      </c>
      <c r="L307" s="96" t="s">
        <v>326</v>
      </c>
      <c r="M307" s="96"/>
      <c r="N307" s="96" t="s">
        <v>1111</v>
      </c>
      <c r="O307" s="97">
        <f>VLOOKUP(N307,'[4]บัญชีครุภัณฑ์  updete 20 มค 65'!$I$5:$N$1078,5,FALSE)</f>
        <v>50000</v>
      </c>
      <c r="P307" s="97">
        <f>+O307-H307</f>
        <v>0</v>
      </c>
      <c r="Q307" s="97"/>
      <c r="R307" s="97"/>
      <c r="S307" s="96" t="s">
        <v>48</v>
      </c>
      <c r="T307" s="96" t="s">
        <v>58</v>
      </c>
    </row>
    <row r="308" spans="1:20" s="86" customFormat="1">
      <c r="A308" s="82" t="s">
        <v>36</v>
      </c>
      <c r="B308" s="82" t="s">
        <v>1112</v>
      </c>
      <c r="C308" s="82" t="s">
        <v>1114</v>
      </c>
      <c r="D308" s="82"/>
      <c r="E308" s="83"/>
      <c r="F308" s="82" t="s">
        <v>1113</v>
      </c>
      <c r="G308" s="82"/>
      <c r="H308" s="84"/>
      <c r="I308" s="83"/>
      <c r="J308" s="83"/>
      <c r="K308" s="83"/>
      <c r="L308" s="83"/>
      <c r="M308" s="83"/>
      <c r="N308" s="83"/>
      <c r="O308" s="85"/>
      <c r="P308" s="85"/>
      <c r="Q308" s="85"/>
      <c r="R308" s="85"/>
      <c r="S308" s="83"/>
      <c r="T308" s="83"/>
    </row>
    <row r="309" spans="1:20">
      <c r="A309" s="87" t="s">
        <v>36</v>
      </c>
      <c r="B309" s="87" t="s">
        <v>1112</v>
      </c>
      <c r="C309" s="87" t="s">
        <v>1116</v>
      </c>
      <c r="D309" s="87" t="s">
        <v>1117</v>
      </c>
      <c r="E309" s="88" t="s">
        <v>44</v>
      </c>
      <c r="F309" s="87" t="s">
        <v>1115</v>
      </c>
      <c r="G309" s="87" t="s">
        <v>43</v>
      </c>
      <c r="H309" s="89">
        <v>150000</v>
      </c>
      <c r="I309" s="88"/>
      <c r="J309" s="88"/>
      <c r="K309" s="88" t="s">
        <v>147</v>
      </c>
      <c r="L309" s="88" t="s">
        <v>148</v>
      </c>
      <c r="M309" s="88"/>
      <c r="N309" s="88" t="s">
        <v>1116</v>
      </c>
      <c r="O309" s="90">
        <f>VLOOKUP(N309,'[4]บัญชีครุภัณฑ์  updete 20 มค 65'!$I$5:$N$1078,5,FALSE)</f>
        <v>150000</v>
      </c>
      <c r="P309" s="90">
        <f>+O309-H309</f>
        <v>0</v>
      </c>
      <c r="Q309" s="90"/>
      <c r="R309" s="90"/>
      <c r="S309" s="88" t="s">
        <v>48</v>
      </c>
      <c r="T309" s="88" t="s">
        <v>58</v>
      </c>
    </row>
    <row r="310" spans="1:20">
      <c r="A310" s="87" t="s">
        <v>36</v>
      </c>
      <c r="B310" s="87" t="s">
        <v>1112</v>
      </c>
      <c r="C310" s="87" t="s">
        <v>1119</v>
      </c>
      <c r="D310" s="87" t="s">
        <v>1120</v>
      </c>
      <c r="E310" s="88" t="s">
        <v>44</v>
      </c>
      <c r="F310" s="87" t="s">
        <v>1118</v>
      </c>
      <c r="G310" s="87" t="s">
        <v>43</v>
      </c>
      <c r="H310" s="89">
        <v>300000</v>
      </c>
      <c r="I310" s="88"/>
      <c r="J310" s="88"/>
      <c r="K310" s="88" t="s">
        <v>147</v>
      </c>
      <c r="L310" s="88" t="s">
        <v>148</v>
      </c>
      <c r="M310" s="88"/>
      <c r="N310" s="88" t="s">
        <v>1119</v>
      </c>
      <c r="O310" s="90">
        <f>VLOOKUP(N310,'[4]บัญชีครุภัณฑ์  updete 20 มค 65'!$I$5:$N$1078,5,FALSE)</f>
        <v>300000</v>
      </c>
      <c r="P310" s="90">
        <f>+O310-H310</f>
        <v>0</v>
      </c>
      <c r="Q310" s="90"/>
      <c r="R310" s="90"/>
      <c r="S310" s="88" t="s">
        <v>48</v>
      </c>
      <c r="T310" s="88" t="s">
        <v>58</v>
      </c>
    </row>
    <row r="311" spans="1:20">
      <c r="A311" s="87" t="s">
        <v>36</v>
      </c>
      <c r="B311" s="87" t="s">
        <v>1112</v>
      </c>
      <c r="C311" s="87" t="s">
        <v>1122</v>
      </c>
      <c r="D311" s="87" t="s">
        <v>1123</v>
      </c>
      <c r="E311" s="88" t="s">
        <v>44</v>
      </c>
      <c r="F311" s="87" t="s">
        <v>1121</v>
      </c>
      <c r="G311" s="87" t="s">
        <v>43</v>
      </c>
      <c r="H311" s="89">
        <v>3200000</v>
      </c>
      <c r="I311" s="88"/>
      <c r="J311" s="88"/>
      <c r="K311" s="88" t="s">
        <v>147</v>
      </c>
      <c r="L311" s="88" t="s">
        <v>148</v>
      </c>
      <c r="M311" s="88"/>
      <c r="N311" s="88" t="s">
        <v>1122</v>
      </c>
      <c r="O311" s="90">
        <f>VLOOKUP(N311,'[4]บัญชีครุภัณฑ์  updete 20 มค 65'!$I$5:$N$1078,5,FALSE)</f>
        <v>3200000</v>
      </c>
      <c r="P311" s="90">
        <f>+O311-H311</f>
        <v>0</v>
      </c>
      <c r="Q311" s="90"/>
      <c r="R311" s="90"/>
      <c r="S311" s="88" t="s">
        <v>92</v>
      </c>
      <c r="T311" s="88" t="s">
        <v>58</v>
      </c>
    </row>
    <row r="312" spans="1:20">
      <c r="A312" s="87" t="s">
        <v>36</v>
      </c>
      <c r="B312" s="87" t="s">
        <v>1112</v>
      </c>
      <c r="C312" s="87" t="s">
        <v>1125</v>
      </c>
      <c r="D312" s="87" t="s">
        <v>1126</v>
      </c>
      <c r="E312" s="88" t="s">
        <v>44</v>
      </c>
      <c r="F312" s="87" t="s">
        <v>1124</v>
      </c>
      <c r="G312" s="87" t="s">
        <v>43</v>
      </c>
      <c r="H312" s="89">
        <v>75000</v>
      </c>
      <c r="I312" s="88"/>
      <c r="J312" s="88"/>
      <c r="K312" s="88" t="s">
        <v>147</v>
      </c>
      <c r="L312" s="88" t="s">
        <v>148</v>
      </c>
      <c r="M312" s="88"/>
      <c r="N312" s="88" t="s">
        <v>1125</v>
      </c>
      <c r="O312" s="90">
        <f>VLOOKUP(N312,'[4]บัญชีครุภัณฑ์  updete 20 มค 65'!$I$5:$N$1078,5,FALSE)</f>
        <v>75000</v>
      </c>
      <c r="P312" s="90">
        <f>+O312-H312</f>
        <v>0</v>
      </c>
      <c r="Q312" s="90"/>
      <c r="R312" s="90"/>
      <c r="S312" s="88" t="s">
        <v>48</v>
      </c>
      <c r="T312" s="88" t="s">
        <v>58</v>
      </c>
    </row>
    <row r="313" spans="1:20" ht="55.5">
      <c r="A313" s="87" t="s">
        <v>36</v>
      </c>
      <c r="B313" s="87" t="s">
        <v>1112</v>
      </c>
      <c r="C313" s="87" t="s">
        <v>1128</v>
      </c>
      <c r="D313" s="87" t="s">
        <v>1129</v>
      </c>
      <c r="E313" s="88" t="s">
        <v>44</v>
      </c>
      <c r="F313" s="87" t="s">
        <v>1127</v>
      </c>
      <c r="G313" s="87" t="s">
        <v>43</v>
      </c>
      <c r="H313" s="89">
        <v>30000</v>
      </c>
      <c r="I313" s="88"/>
      <c r="J313" s="88"/>
      <c r="K313" s="88" t="s">
        <v>147</v>
      </c>
      <c r="L313" s="88" t="s">
        <v>148</v>
      </c>
      <c r="M313" s="88"/>
      <c r="N313" s="88" t="s">
        <v>1128</v>
      </c>
      <c r="O313" s="90">
        <f>VLOOKUP(N313,'[4]บัญชีครุภัณฑ์  updete 20 มค 65'!$I$5:$N$1078,5,FALSE)</f>
        <v>30000</v>
      </c>
      <c r="P313" s="90">
        <f>+O313-H313</f>
        <v>0</v>
      </c>
      <c r="Q313" s="90"/>
      <c r="R313" s="90"/>
      <c r="S313" s="88" t="s">
        <v>48</v>
      </c>
      <c r="T313" s="88" t="s">
        <v>58</v>
      </c>
    </row>
    <row r="314" spans="1:20" s="86" customFormat="1">
      <c r="A314" s="82" t="s">
        <v>36</v>
      </c>
      <c r="B314" s="82" t="s">
        <v>1130</v>
      </c>
      <c r="C314" s="82" t="s">
        <v>1132</v>
      </c>
      <c r="D314" s="82"/>
      <c r="E314" s="83"/>
      <c r="F314" s="82" t="s">
        <v>1131</v>
      </c>
      <c r="G314" s="82"/>
      <c r="H314" s="84"/>
      <c r="I314" s="83"/>
      <c r="J314" s="83"/>
      <c r="K314" s="83"/>
      <c r="L314" s="83"/>
      <c r="M314" s="83"/>
      <c r="N314" s="83"/>
      <c r="O314" s="85"/>
      <c r="P314" s="85"/>
      <c r="Q314" s="85"/>
      <c r="R314" s="85"/>
      <c r="S314" s="83"/>
      <c r="T314" s="83"/>
    </row>
    <row r="315" spans="1:20" ht="55.5">
      <c r="A315" s="87" t="s">
        <v>36</v>
      </c>
      <c r="B315" s="87" t="s">
        <v>1130</v>
      </c>
      <c r="C315" s="87" t="s">
        <v>1134</v>
      </c>
      <c r="D315" s="87" t="s">
        <v>1135</v>
      </c>
      <c r="E315" s="88" t="s">
        <v>44</v>
      </c>
      <c r="F315" s="87" t="s">
        <v>1133</v>
      </c>
      <c r="G315" s="87" t="s">
        <v>43</v>
      </c>
      <c r="H315" s="89">
        <v>200000</v>
      </c>
      <c r="I315" s="88"/>
      <c r="J315" s="88"/>
      <c r="K315" s="88" t="s">
        <v>45</v>
      </c>
      <c r="L315" s="88" t="s">
        <v>46</v>
      </c>
      <c r="M315" s="88"/>
      <c r="N315" s="88" t="s">
        <v>1136</v>
      </c>
      <c r="O315" s="90">
        <f>VLOOKUP(N315,'[4]บัญชีครุภัณฑ์  updete 20 มค 65'!$I$5:$N$1078,5,FALSE)</f>
        <v>200000</v>
      </c>
      <c r="P315" s="90">
        <f t="shared" ref="P315:P326" si="10">+O315-H315</f>
        <v>0</v>
      </c>
      <c r="Q315" s="90"/>
      <c r="R315" s="90"/>
      <c r="S315" s="88" t="s">
        <v>48</v>
      </c>
      <c r="T315" s="88" t="s">
        <v>58</v>
      </c>
    </row>
    <row r="316" spans="1:20">
      <c r="A316" s="87" t="s">
        <v>36</v>
      </c>
      <c r="B316" s="87" t="s">
        <v>1130</v>
      </c>
      <c r="C316" s="87" t="s">
        <v>1138</v>
      </c>
      <c r="D316" s="87" t="s">
        <v>1139</v>
      </c>
      <c r="E316" s="88" t="s">
        <v>44</v>
      </c>
      <c r="F316" s="87" t="s">
        <v>1137</v>
      </c>
      <c r="G316" s="87" t="s">
        <v>43</v>
      </c>
      <c r="H316" s="89">
        <v>130000</v>
      </c>
      <c r="I316" s="88"/>
      <c r="J316" s="88"/>
      <c r="K316" s="88" t="s">
        <v>45</v>
      </c>
      <c r="L316" s="88" t="s">
        <v>46</v>
      </c>
      <c r="M316" s="88"/>
      <c r="N316" s="88" t="s">
        <v>1140</v>
      </c>
      <c r="O316" s="90">
        <f>VLOOKUP(N316,'[4]บัญชีครุภัณฑ์  updete 20 มค 65'!$I$5:$N$1078,5,FALSE)</f>
        <v>130000</v>
      </c>
      <c r="P316" s="90">
        <f t="shared" si="10"/>
        <v>0</v>
      </c>
      <c r="Q316" s="90"/>
      <c r="R316" s="90"/>
      <c r="S316" s="88" t="s">
        <v>48</v>
      </c>
      <c r="T316" s="88" t="s">
        <v>58</v>
      </c>
    </row>
    <row r="317" spans="1:20">
      <c r="A317" s="87" t="s">
        <v>36</v>
      </c>
      <c r="B317" s="87" t="s">
        <v>1130</v>
      </c>
      <c r="C317" s="87" t="s">
        <v>1142</v>
      </c>
      <c r="D317" s="87" t="s">
        <v>1143</v>
      </c>
      <c r="E317" s="88" t="s">
        <v>44</v>
      </c>
      <c r="F317" s="87" t="s">
        <v>1141</v>
      </c>
      <c r="G317" s="87" t="s">
        <v>43</v>
      </c>
      <c r="H317" s="89">
        <v>1300000</v>
      </c>
      <c r="I317" s="88"/>
      <c r="J317" s="88"/>
      <c r="K317" s="88" t="s">
        <v>79</v>
      </c>
      <c r="L317" s="88" t="s">
        <v>80</v>
      </c>
      <c r="M317" s="88"/>
      <c r="N317" s="88" t="s">
        <v>1144</v>
      </c>
      <c r="O317" s="90">
        <f>VLOOKUP(N317,'[4]บัญชีครุภัณฑ์  updete 20 มค 65'!$I$5:$N$1078,5,FALSE)</f>
        <v>1300000</v>
      </c>
      <c r="P317" s="90">
        <f t="shared" si="10"/>
        <v>0</v>
      </c>
      <c r="Q317" s="90"/>
      <c r="R317" s="90"/>
      <c r="S317" s="88" t="s">
        <v>82</v>
      </c>
      <c r="T317" s="88" t="s">
        <v>58</v>
      </c>
    </row>
    <row r="318" spans="1:20" ht="55.5">
      <c r="A318" s="87" t="s">
        <v>36</v>
      </c>
      <c r="B318" s="87" t="s">
        <v>1130</v>
      </c>
      <c r="C318" s="87" t="s">
        <v>1146</v>
      </c>
      <c r="D318" s="87" t="s">
        <v>1147</v>
      </c>
      <c r="E318" s="88" t="s">
        <v>44</v>
      </c>
      <c r="F318" s="87" t="s">
        <v>1145</v>
      </c>
      <c r="G318" s="87" t="s">
        <v>43</v>
      </c>
      <c r="H318" s="89">
        <v>1100000</v>
      </c>
      <c r="I318" s="88"/>
      <c r="J318" s="88"/>
      <c r="K318" s="88" t="s">
        <v>79</v>
      </c>
      <c r="L318" s="88" t="s">
        <v>80</v>
      </c>
      <c r="M318" s="88"/>
      <c r="N318" s="88" t="s">
        <v>1146</v>
      </c>
      <c r="O318" s="90">
        <f>VLOOKUP(N318,'[4]บัญชีครุภัณฑ์  updete 20 มค 65'!$I$5:$N$1078,5,FALSE)</f>
        <v>1100000</v>
      </c>
      <c r="P318" s="90">
        <f t="shared" si="10"/>
        <v>0</v>
      </c>
      <c r="Q318" s="90"/>
      <c r="R318" s="90"/>
      <c r="S318" s="88" t="s">
        <v>82</v>
      </c>
      <c r="T318" s="88" t="s">
        <v>58</v>
      </c>
    </row>
    <row r="319" spans="1:20" ht="55.5">
      <c r="A319" s="87" t="s">
        <v>36</v>
      </c>
      <c r="B319" s="87" t="s">
        <v>1130</v>
      </c>
      <c r="C319" s="87" t="s">
        <v>1149</v>
      </c>
      <c r="D319" s="87" t="s">
        <v>1150</v>
      </c>
      <c r="E319" s="88" t="s">
        <v>44</v>
      </c>
      <c r="F319" s="87" t="s">
        <v>1148</v>
      </c>
      <c r="G319" s="87" t="s">
        <v>43</v>
      </c>
      <c r="H319" s="89">
        <v>1300000</v>
      </c>
      <c r="I319" s="88"/>
      <c r="J319" s="88"/>
      <c r="K319" s="88" t="s">
        <v>147</v>
      </c>
      <c r="L319" s="88" t="s">
        <v>148</v>
      </c>
      <c r="M319" s="88"/>
      <c r="N319" s="88" t="s">
        <v>1151</v>
      </c>
      <c r="O319" s="90">
        <f>VLOOKUP(N319,'[4]บัญชีครุภัณฑ์  updete 20 มค 65'!$I$5:$N$1078,5,FALSE)</f>
        <v>1300000</v>
      </c>
      <c r="P319" s="90">
        <f t="shared" si="10"/>
        <v>0</v>
      </c>
      <c r="Q319" s="90"/>
      <c r="R319" s="90"/>
      <c r="S319" s="88" t="s">
        <v>82</v>
      </c>
      <c r="T319" s="88" t="s">
        <v>58</v>
      </c>
    </row>
    <row r="320" spans="1:20">
      <c r="A320" s="87" t="s">
        <v>36</v>
      </c>
      <c r="B320" s="87" t="s">
        <v>1130</v>
      </c>
      <c r="C320" s="87" t="s">
        <v>1153</v>
      </c>
      <c r="D320" s="87" t="s">
        <v>1154</v>
      </c>
      <c r="E320" s="88" t="s">
        <v>44</v>
      </c>
      <c r="F320" s="87" t="s">
        <v>1152</v>
      </c>
      <c r="G320" s="87" t="s">
        <v>43</v>
      </c>
      <c r="H320" s="89">
        <v>12500000</v>
      </c>
      <c r="I320" s="88"/>
      <c r="J320" s="88"/>
      <c r="K320" s="88" t="s">
        <v>147</v>
      </c>
      <c r="L320" s="88" t="s">
        <v>148</v>
      </c>
      <c r="M320" s="88"/>
      <c r="N320" s="88" t="s">
        <v>1155</v>
      </c>
      <c r="O320" s="90">
        <f>VLOOKUP(N320,'[4]บัญชีครุภัณฑ์  updete 20 มค 65'!$I$5:$N$1078,5,FALSE)</f>
        <v>12500000</v>
      </c>
      <c r="P320" s="90">
        <f t="shared" si="10"/>
        <v>0</v>
      </c>
      <c r="Q320" s="90"/>
      <c r="R320" s="90"/>
      <c r="S320" s="88" t="s">
        <v>140</v>
      </c>
      <c r="T320" s="88" t="s">
        <v>58</v>
      </c>
    </row>
    <row r="321" spans="1:20">
      <c r="A321" s="87" t="s">
        <v>36</v>
      </c>
      <c r="B321" s="87" t="s">
        <v>1130</v>
      </c>
      <c r="C321" s="87" t="s">
        <v>1157</v>
      </c>
      <c r="D321" s="87" t="s">
        <v>1158</v>
      </c>
      <c r="E321" s="88" t="s">
        <v>44</v>
      </c>
      <c r="F321" s="87" t="s">
        <v>1156</v>
      </c>
      <c r="G321" s="87" t="s">
        <v>43</v>
      </c>
      <c r="H321" s="89">
        <v>6000000</v>
      </c>
      <c r="I321" s="88"/>
      <c r="J321" s="88"/>
      <c r="K321" s="88" t="s">
        <v>147</v>
      </c>
      <c r="L321" s="88" t="s">
        <v>148</v>
      </c>
      <c r="M321" s="88"/>
      <c r="N321" s="88" t="s">
        <v>1159</v>
      </c>
      <c r="O321" s="90">
        <f>VLOOKUP(N321,'[4]บัญชีครุภัณฑ์  updete 20 มค 65'!$I$5:$N$1078,5,FALSE)</f>
        <v>6000000</v>
      </c>
      <c r="P321" s="90">
        <f t="shared" si="10"/>
        <v>0</v>
      </c>
      <c r="Q321" s="90"/>
      <c r="R321" s="90"/>
      <c r="S321" s="88" t="s">
        <v>117</v>
      </c>
      <c r="T321" s="88" t="s">
        <v>58</v>
      </c>
    </row>
    <row r="322" spans="1:20">
      <c r="A322" s="87" t="s">
        <v>36</v>
      </c>
      <c r="B322" s="87" t="s">
        <v>1130</v>
      </c>
      <c r="C322" s="87" t="s">
        <v>1161</v>
      </c>
      <c r="D322" s="87" t="s">
        <v>1162</v>
      </c>
      <c r="E322" s="88" t="s">
        <v>44</v>
      </c>
      <c r="F322" s="87" t="s">
        <v>1160</v>
      </c>
      <c r="G322" s="87" t="s">
        <v>43</v>
      </c>
      <c r="H322" s="89">
        <v>4200000</v>
      </c>
      <c r="I322" s="88"/>
      <c r="J322" s="88"/>
      <c r="K322" s="88" t="s">
        <v>147</v>
      </c>
      <c r="L322" s="88" t="s">
        <v>148</v>
      </c>
      <c r="M322" s="88"/>
      <c r="N322" s="88" t="s">
        <v>1163</v>
      </c>
      <c r="O322" s="90">
        <f>VLOOKUP(N322,'[4]บัญชีครุภัณฑ์  updete 20 มค 65'!$I$5:$N$1078,5,FALSE)</f>
        <v>4200000</v>
      </c>
      <c r="P322" s="90">
        <f t="shared" si="10"/>
        <v>0</v>
      </c>
      <c r="Q322" s="90"/>
      <c r="R322" s="90"/>
      <c r="S322" s="88" t="s">
        <v>92</v>
      </c>
      <c r="T322" s="88" t="s">
        <v>58</v>
      </c>
    </row>
    <row r="323" spans="1:20" ht="55.5">
      <c r="A323" s="87" t="s">
        <v>36</v>
      </c>
      <c r="B323" s="87" t="s">
        <v>1130</v>
      </c>
      <c r="C323" s="87" t="s">
        <v>1165</v>
      </c>
      <c r="D323" s="87" t="s">
        <v>1166</v>
      </c>
      <c r="E323" s="88" t="s">
        <v>44</v>
      </c>
      <c r="F323" s="87" t="s">
        <v>1164</v>
      </c>
      <c r="G323" s="87" t="s">
        <v>43</v>
      </c>
      <c r="H323" s="89">
        <v>2000000</v>
      </c>
      <c r="I323" s="88"/>
      <c r="J323" s="88"/>
      <c r="K323" s="88" t="s">
        <v>147</v>
      </c>
      <c r="L323" s="88" t="s">
        <v>148</v>
      </c>
      <c r="M323" s="88"/>
      <c r="N323" s="88" t="s">
        <v>1167</v>
      </c>
      <c r="O323" s="90">
        <f>VLOOKUP(N323,'[4]บัญชีครุภัณฑ์  updete 20 มค 65'!$I$5:$N$1078,5,FALSE)</f>
        <v>2000000</v>
      </c>
      <c r="P323" s="90">
        <f t="shared" si="10"/>
        <v>0</v>
      </c>
      <c r="Q323" s="90"/>
      <c r="R323" s="90"/>
      <c r="S323" s="88" t="s">
        <v>82</v>
      </c>
      <c r="T323" s="88" t="s">
        <v>58</v>
      </c>
    </row>
    <row r="324" spans="1:20" ht="55.5">
      <c r="A324" s="87" t="s">
        <v>36</v>
      </c>
      <c r="B324" s="87" t="s">
        <v>1130</v>
      </c>
      <c r="C324" s="87" t="s">
        <v>1169</v>
      </c>
      <c r="D324" s="87" t="s">
        <v>1170</v>
      </c>
      <c r="E324" s="88" t="s">
        <v>44</v>
      </c>
      <c r="F324" s="87" t="s">
        <v>1168</v>
      </c>
      <c r="G324" s="87" t="s">
        <v>43</v>
      </c>
      <c r="H324" s="89">
        <v>3000000</v>
      </c>
      <c r="I324" s="88"/>
      <c r="J324" s="88"/>
      <c r="K324" s="88" t="s">
        <v>147</v>
      </c>
      <c r="L324" s="88" t="s">
        <v>148</v>
      </c>
      <c r="M324" s="88"/>
      <c r="N324" s="88" t="s">
        <v>1169</v>
      </c>
      <c r="O324" s="90">
        <f>VLOOKUP(N324,'[4]บัญชีครุภัณฑ์  updete 20 มค 65'!$I$5:$N$1078,5,FALSE)</f>
        <v>3000000</v>
      </c>
      <c r="P324" s="90">
        <f t="shared" si="10"/>
        <v>0</v>
      </c>
      <c r="Q324" s="90"/>
      <c r="R324" s="90"/>
      <c r="S324" s="88" t="s">
        <v>82</v>
      </c>
      <c r="T324" s="88" t="s">
        <v>58</v>
      </c>
    </row>
    <row r="325" spans="1:20">
      <c r="A325" s="87" t="s">
        <v>36</v>
      </c>
      <c r="B325" s="87" t="s">
        <v>1130</v>
      </c>
      <c r="C325" s="87" t="s">
        <v>1172</v>
      </c>
      <c r="D325" s="87" t="s">
        <v>1173</v>
      </c>
      <c r="E325" s="88" t="s">
        <v>44</v>
      </c>
      <c r="F325" s="87" t="s">
        <v>1171</v>
      </c>
      <c r="G325" s="87" t="s">
        <v>43</v>
      </c>
      <c r="H325" s="89">
        <v>4200000</v>
      </c>
      <c r="I325" s="88"/>
      <c r="J325" s="88"/>
      <c r="K325" s="88" t="s">
        <v>147</v>
      </c>
      <c r="L325" s="88" t="s">
        <v>148</v>
      </c>
      <c r="M325" s="88"/>
      <c r="N325" s="88" t="s">
        <v>1172</v>
      </c>
      <c r="O325" s="90">
        <f>VLOOKUP(N325,'[4]บัญชีครุภัณฑ์  updete 20 มค 65'!$I$5:$N$1078,5,FALSE)</f>
        <v>4200000</v>
      </c>
      <c r="P325" s="90">
        <f t="shared" si="10"/>
        <v>0</v>
      </c>
      <c r="Q325" s="90"/>
      <c r="R325" s="90"/>
      <c r="S325" s="88" t="s">
        <v>92</v>
      </c>
      <c r="T325" s="88" t="s">
        <v>58</v>
      </c>
    </row>
    <row r="326" spans="1:20">
      <c r="A326" s="87" t="s">
        <v>36</v>
      </c>
      <c r="B326" s="87" t="s">
        <v>1130</v>
      </c>
      <c r="C326" s="87" t="s">
        <v>1175</v>
      </c>
      <c r="D326" s="87" t="s">
        <v>1176</v>
      </c>
      <c r="E326" s="88" t="s">
        <v>44</v>
      </c>
      <c r="F326" s="87" t="s">
        <v>1174</v>
      </c>
      <c r="G326" s="87" t="s">
        <v>43</v>
      </c>
      <c r="H326" s="89">
        <v>21000000</v>
      </c>
      <c r="I326" s="88"/>
      <c r="J326" s="88"/>
      <c r="K326" s="88" t="s">
        <v>79</v>
      </c>
      <c r="L326" s="88" t="s">
        <v>80</v>
      </c>
      <c r="M326" s="88"/>
      <c r="N326" s="88" t="s">
        <v>1175</v>
      </c>
      <c r="O326" s="90">
        <f>VLOOKUP(N326,'[4]บัญชีครุภัณฑ์  updete 20 มค 65'!$I$5:$N$1078,5,FALSE)</f>
        <v>21000000</v>
      </c>
      <c r="P326" s="90">
        <f t="shared" si="10"/>
        <v>0</v>
      </c>
      <c r="Q326" s="90"/>
      <c r="R326" s="90"/>
      <c r="S326" s="88" t="s">
        <v>140</v>
      </c>
      <c r="T326" s="88" t="s">
        <v>58</v>
      </c>
    </row>
    <row r="327" spans="1:20" ht="55.5">
      <c r="A327" s="87" t="s">
        <v>36</v>
      </c>
      <c r="B327" s="87" t="s">
        <v>1130</v>
      </c>
      <c r="C327" s="87" t="s">
        <v>1178</v>
      </c>
      <c r="D327" s="87" t="s">
        <v>1179</v>
      </c>
      <c r="E327" s="88" t="s">
        <v>44</v>
      </c>
      <c r="F327" s="87" t="s">
        <v>1177</v>
      </c>
      <c r="G327" s="87" t="s">
        <v>43</v>
      </c>
      <c r="H327" s="89">
        <v>25000000</v>
      </c>
      <c r="I327" s="88"/>
      <c r="J327" s="88"/>
      <c r="K327" s="88" t="s">
        <v>79</v>
      </c>
      <c r="L327" s="88" t="s">
        <v>80</v>
      </c>
      <c r="M327" s="88"/>
      <c r="N327" s="88" t="s">
        <v>47</v>
      </c>
      <c r="O327" s="90"/>
      <c r="P327" s="90"/>
      <c r="Q327" s="90"/>
      <c r="R327" s="90"/>
      <c r="S327" s="88" t="s">
        <v>140</v>
      </c>
      <c r="T327" s="88" t="s">
        <v>47</v>
      </c>
    </row>
    <row r="328" spans="1:20">
      <c r="A328" s="87" t="s">
        <v>36</v>
      </c>
      <c r="B328" s="87" t="s">
        <v>1130</v>
      </c>
      <c r="C328" s="87" t="s">
        <v>1181</v>
      </c>
      <c r="D328" s="87" t="s">
        <v>1182</v>
      </c>
      <c r="E328" s="88" t="s">
        <v>44</v>
      </c>
      <c r="F328" s="87" t="s">
        <v>1180</v>
      </c>
      <c r="G328" s="87" t="s">
        <v>43</v>
      </c>
      <c r="H328" s="89">
        <v>38000000</v>
      </c>
      <c r="I328" s="88"/>
      <c r="J328" s="88"/>
      <c r="K328" s="88" t="s">
        <v>79</v>
      </c>
      <c r="L328" s="88" t="s">
        <v>80</v>
      </c>
      <c r="M328" s="88"/>
      <c r="N328" s="88" t="s">
        <v>1181</v>
      </c>
      <c r="O328" s="90">
        <f>VLOOKUP(N328,'[4]บัญชีครุภัณฑ์  updete 20 มค 65'!$I$5:$N$1078,5,FALSE)</f>
        <v>38000000</v>
      </c>
      <c r="P328" s="90">
        <f>+O328-H328</f>
        <v>0</v>
      </c>
      <c r="Q328" s="90"/>
      <c r="R328" s="90"/>
      <c r="S328" s="88" t="s">
        <v>140</v>
      </c>
      <c r="T328" s="88" t="s">
        <v>58</v>
      </c>
    </row>
    <row r="329" spans="1:20">
      <c r="A329" s="87" t="s">
        <v>36</v>
      </c>
      <c r="B329" s="87" t="s">
        <v>1130</v>
      </c>
      <c r="C329" s="87" t="s">
        <v>1184</v>
      </c>
      <c r="D329" s="87" t="s">
        <v>1185</v>
      </c>
      <c r="E329" s="88" t="s">
        <v>44</v>
      </c>
      <c r="F329" s="87" t="s">
        <v>1183</v>
      </c>
      <c r="G329" s="87" t="s">
        <v>43</v>
      </c>
      <c r="H329" s="89">
        <v>4250000</v>
      </c>
      <c r="I329" s="88"/>
      <c r="J329" s="88"/>
      <c r="K329" s="88" t="s">
        <v>79</v>
      </c>
      <c r="L329" s="88" t="s">
        <v>80</v>
      </c>
      <c r="M329" s="88"/>
      <c r="N329" s="88" t="s">
        <v>1184</v>
      </c>
      <c r="O329" s="90">
        <f>VLOOKUP(N329,'[4]บัญชีครุภัณฑ์  updete 20 มค 65'!$I$5:$N$1078,5,FALSE)</f>
        <v>4250000</v>
      </c>
      <c r="P329" s="90">
        <f>+O329-H329</f>
        <v>0</v>
      </c>
      <c r="Q329" s="90"/>
      <c r="R329" s="90"/>
      <c r="S329" s="88" t="s">
        <v>92</v>
      </c>
      <c r="T329" s="88" t="s">
        <v>58</v>
      </c>
    </row>
    <row r="330" spans="1:20">
      <c r="A330" s="87" t="s">
        <v>36</v>
      </c>
      <c r="B330" s="87" t="s">
        <v>1130</v>
      </c>
      <c r="C330" s="87" t="s">
        <v>1187</v>
      </c>
      <c r="D330" s="87" t="s">
        <v>1188</v>
      </c>
      <c r="E330" s="88" t="s">
        <v>44</v>
      </c>
      <c r="F330" s="87" t="s">
        <v>1186</v>
      </c>
      <c r="G330" s="87" t="s">
        <v>43</v>
      </c>
      <c r="H330" s="89">
        <v>6000000</v>
      </c>
      <c r="I330" s="88"/>
      <c r="J330" s="88"/>
      <c r="K330" s="88" t="s">
        <v>79</v>
      </c>
      <c r="L330" s="88" t="s">
        <v>80</v>
      </c>
      <c r="M330" s="88"/>
      <c r="N330" s="88" t="s">
        <v>47</v>
      </c>
      <c r="O330" s="90"/>
      <c r="P330" s="90"/>
      <c r="Q330" s="90"/>
      <c r="R330" s="90"/>
      <c r="S330" s="88" t="s">
        <v>117</v>
      </c>
      <c r="T330" s="88" t="s">
        <v>47</v>
      </c>
    </row>
    <row r="331" spans="1:20">
      <c r="A331" s="87" t="s">
        <v>36</v>
      </c>
      <c r="B331" s="87" t="s">
        <v>1130</v>
      </c>
      <c r="C331" s="87" t="s">
        <v>1190</v>
      </c>
      <c r="D331" s="87" t="s">
        <v>1191</v>
      </c>
      <c r="E331" s="88" t="s">
        <v>44</v>
      </c>
      <c r="F331" s="87" t="s">
        <v>1189</v>
      </c>
      <c r="G331" s="87" t="s">
        <v>43</v>
      </c>
      <c r="H331" s="89">
        <v>2000000</v>
      </c>
      <c r="I331" s="88"/>
      <c r="J331" s="88"/>
      <c r="K331" s="88" t="s">
        <v>79</v>
      </c>
      <c r="L331" s="88" t="s">
        <v>80</v>
      </c>
      <c r="M331" s="88"/>
      <c r="N331" s="88" t="s">
        <v>47</v>
      </c>
      <c r="O331" s="90"/>
      <c r="P331" s="90"/>
      <c r="Q331" s="90"/>
      <c r="R331" s="90"/>
      <c r="S331" s="88" t="s">
        <v>82</v>
      </c>
      <c r="T331" s="88" t="s">
        <v>47</v>
      </c>
    </row>
    <row r="332" spans="1:20">
      <c r="A332" s="87" t="s">
        <v>36</v>
      </c>
      <c r="B332" s="87" t="s">
        <v>1130</v>
      </c>
      <c r="C332" s="87" t="s">
        <v>1193</v>
      </c>
      <c r="D332" s="87" t="s">
        <v>1194</v>
      </c>
      <c r="E332" s="88" t="s">
        <v>44</v>
      </c>
      <c r="F332" s="87" t="s">
        <v>1192</v>
      </c>
      <c r="G332" s="87" t="s">
        <v>43</v>
      </c>
      <c r="H332" s="89">
        <v>250000</v>
      </c>
      <c r="I332" s="88"/>
      <c r="J332" s="88"/>
      <c r="K332" s="88" t="s">
        <v>147</v>
      </c>
      <c r="L332" s="88" t="s">
        <v>148</v>
      </c>
      <c r="M332" s="88"/>
      <c r="N332" s="88" t="s">
        <v>1193</v>
      </c>
      <c r="O332" s="90">
        <f>VLOOKUP(N332,'[4]บัญชีครุภัณฑ์  updete 20 มค 65'!$I$5:$N$1078,5,FALSE)</f>
        <v>250000</v>
      </c>
      <c r="P332" s="90">
        <f>+O332-H332</f>
        <v>0</v>
      </c>
      <c r="Q332" s="90"/>
      <c r="R332" s="90"/>
      <c r="S332" s="88" t="s">
        <v>48</v>
      </c>
      <c r="T332" s="88" t="s">
        <v>58</v>
      </c>
    </row>
    <row r="333" spans="1:20">
      <c r="A333" s="87" t="s">
        <v>36</v>
      </c>
      <c r="B333" s="87" t="s">
        <v>1130</v>
      </c>
      <c r="C333" s="87" t="s">
        <v>1196</v>
      </c>
      <c r="D333" s="87" t="s">
        <v>1197</v>
      </c>
      <c r="E333" s="88" t="s">
        <v>44</v>
      </c>
      <c r="F333" s="87" t="s">
        <v>1195</v>
      </c>
      <c r="G333" s="87" t="s">
        <v>43</v>
      </c>
      <c r="H333" s="89">
        <v>2000000</v>
      </c>
      <c r="I333" s="88"/>
      <c r="J333" s="88"/>
      <c r="K333" s="88" t="s">
        <v>147</v>
      </c>
      <c r="L333" s="88" t="s">
        <v>148</v>
      </c>
      <c r="M333" s="88"/>
      <c r="N333" s="88" t="s">
        <v>1196</v>
      </c>
      <c r="O333" s="90">
        <f>VLOOKUP(N333,'[4]บัญชีครุภัณฑ์  updete 20 มค 65'!$I$5:$N$1078,5,FALSE)</f>
        <v>2000000</v>
      </c>
      <c r="P333" s="90">
        <f>+O333-H333</f>
        <v>0</v>
      </c>
      <c r="Q333" s="90"/>
      <c r="R333" s="90"/>
      <c r="S333" s="88" t="s">
        <v>82</v>
      </c>
      <c r="T333" s="88" t="s">
        <v>58</v>
      </c>
    </row>
    <row r="334" spans="1:20">
      <c r="A334" s="87" t="s">
        <v>36</v>
      </c>
      <c r="B334" s="87" t="s">
        <v>1130</v>
      </c>
      <c r="C334" s="87" t="s">
        <v>1199</v>
      </c>
      <c r="D334" s="87" t="s">
        <v>1200</v>
      </c>
      <c r="E334" s="88" t="s">
        <v>44</v>
      </c>
      <c r="F334" s="87" t="s">
        <v>1198</v>
      </c>
      <c r="G334" s="87" t="s">
        <v>43</v>
      </c>
      <c r="H334" s="89">
        <v>3500000</v>
      </c>
      <c r="I334" s="88"/>
      <c r="J334" s="88"/>
      <c r="K334" s="88" t="s">
        <v>79</v>
      </c>
      <c r="L334" s="88" t="s">
        <v>80</v>
      </c>
      <c r="M334" s="88"/>
      <c r="N334" s="88" t="s">
        <v>47</v>
      </c>
      <c r="O334" s="90"/>
      <c r="P334" s="90"/>
      <c r="Q334" s="90"/>
      <c r="R334" s="90"/>
      <c r="S334" s="88" t="s">
        <v>92</v>
      </c>
      <c r="T334" s="88" t="s">
        <v>47</v>
      </c>
    </row>
    <row r="335" spans="1:20" ht="55.5">
      <c r="A335" s="87" t="s">
        <v>36</v>
      </c>
      <c r="B335" s="87" t="s">
        <v>1130</v>
      </c>
      <c r="C335" s="87" t="s">
        <v>1202</v>
      </c>
      <c r="D335" s="87" t="s">
        <v>1203</v>
      </c>
      <c r="E335" s="88" t="s">
        <v>44</v>
      </c>
      <c r="F335" s="87" t="s">
        <v>1201</v>
      </c>
      <c r="G335" s="87" t="s">
        <v>43</v>
      </c>
      <c r="H335" s="89">
        <v>5500000</v>
      </c>
      <c r="I335" s="88"/>
      <c r="J335" s="88"/>
      <c r="K335" s="88" t="s">
        <v>79</v>
      </c>
      <c r="L335" s="88" t="s">
        <v>80</v>
      </c>
      <c r="M335" s="88"/>
      <c r="N335" s="88" t="s">
        <v>47</v>
      </c>
      <c r="O335" s="90"/>
      <c r="P335" s="90"/>
      <c r="Q335" s="90"/>
      <c r="R335" s="90"/>
      <c r="S335" s="88" t="s">
        <v>117</v>
      </c>
      <c r="T335" s="88" t="s">
        <v>47</v>
      </c>
    </row>
    <row r="336" spans="1:20">
      <c r="A336" s="87" t="s">
        <v>36</v>
      </c>
      <c r="B336" s="87" t="s">
        <v>1130</v>
      </c>
      <c r="C336" s="87" t="s">
        <v>1205</v>
      </c>
      <c r="D336" s="87" t="s">
        <v>1206</v>
      </c>
      <c r="E336" s="88" t="s">
        <v>44</v>
      </c>
      <c r="F336" s="87" t="s">
        <v>1204</v>
      </c>
      <c r="G336" s="87" t="s">
        <v>43</v>
      </c>
      <c r="H336" s="89">
        <v>5000000</v>
      </c>
      <c r="I336" s="88"/>
      <c r="J336" s="88"/>
      <c r="K336" s="88" t="s">
        <v>79</v>
      </c>
      <c r="L336" s="88" t="s">
        <v>80</v>
      </c>
      <c r="M336" s="88"/>
      <c r="N336" s="88" t="s">
        <v>47</v>
      </c>
      <c r="O336" s="90"/>
      <c r="P336" s="90"/>
      <c r="Q336" s="90"/>
      <c r="R336" s="90"/>
      <c r="S336" s="88" t="s">
        <v>92</v>
      </c>
      <c r="T336" s="88" t="s">
        <v>47</v>
      </c>
    </row>
    <row r="337" spans="1:20" ht="55.5">
      <c r="A337" s="87" t="s">
        <v>36</v>
      </c>
      <c r="B337" s="87" t="s">
        <v>1130</v>
      </c>
      <c r="C337" s="87" t="s">
        <v>1208</v>
      </c>
      <c r="D337" s="87" t="s">
        <v>1209</v>
      </c>
      <c r="E337" s="88" t="s">
        <v>44</v>
      </c>
      <c r="F337" s="87" t="s">
        <v>1207</v>
      </c>
      <c r="G337" s="87" t="s">
        <v>43</v>
      </c>
      <c r="H337" s="89">
        <v>5000000</v>
      </c>
      <c r="I337" s="88"/>
      <c r="J337" s="88"/>
      <c r="K337" s="88" t="s">
        <v>79</v>
      </c>
      <c r="L337" s="88" t="s">
        <v>80</v>
      </c>
      <c r="M337" s="88"/>
      <c r="N337" s="88" t="s">
        <v>47</v>
      </c>
      <c r="O337" s="90"/>
      <c r="P337" s="90"/>
      <c r="Q337" s="90"/>
      <c r="R337" s="90"/>
      <c r="S337" s="88" t="s">
        <v>92</v>
      </c>
      <c r="T337" s="88" t="s">
        <v>47</v>
      </c>
    </row>
    <row r="338" spans="1:20" s="86" customFormat="1" ht="55.5">
      <c r="A338" s="82" t="s">
        <v>36</v>
      </c>
      <c r="B338" s="82" t="s">
        <v>1210</v>
      </c>
      <c r="C338" s="82" t="s">
        <v>1212</v>
      </c>
      <c r="D338" s="82"/>
      <c r="E338" s="83"/>
      <c r="F338" s="82" t="s">
        <v>1211</v>
      </c>
      <c r="G338" s="82"/>
      <c r="H338" s="84"/>
      <c r="I338" s="83"/>
      <c r="J338" s="83"/>
      <c r="K338" s="83"/>
      <c r="L338" s="83"/>
      <c r="M338" s="83"/>
      <c r="N338" s="83"/>
      <c r="O338" s="85"/>
      <c r="P338" s="85"/>
      <c r="Q338" s="85"/>
      <c r="R338" s="85"/>
      <c r="S338" s="83"/>
      <c r="T338" s="83"/>
    </row>
    <row r="339" spans="1:20">
      <c r="A339" s="87" t="s">
        <v>36</v>
      </c>
      <c r="B339" s="87" t="s">
        <v>1210</v>
      </c>
      <c r="C339" s="87" t="s">
        <v>1214</v>
      </c>
      <c r="D339" s="87" t="s">
        <v>1215</v>
      </c>
      <c r="E339" s="88" t="s">
        <v>44</v>
      </c>
      <c r="F339" s="87" t="s">
        <v>1213</v>
      </c>
      <c r="G339" s="87" t="s">
        <v>43</v>
      </c>
      <c r="H339" s="89">
        <v>1500000</v>
      </c>
      <c r="I339" s="88"/>
      <c r="J339" s="88"/>
      <c r="K339" s="88" t="s">
        <v>79</v>
      </c>
      <c r="L339" s="88" t="s">
        <v>80</v>
      </c>
      <c r="M339" s="88"/>
      <c r="N339" s="88" t="s">
        <v>1216</v>
      </c>
      <c r="O339" s="90">
        <f>VLOOKUP(N339,'[4]บัญชีครุภัณฑ์  updete 20 มค 65'!$I$5:$N$1078,5,FALSE)</f>
        <v>1500000</v>
      </c>
      <c r="P339" s="90">
        <f t="shared" ref="P339:P344" si="11">+O339-H339</f>
        <v>0</v>
      </c>
      <c r="Q339" s="90"/>
      <c r="R339" s="90"/>
      <c r="S339" s="88" t="s">
        <v>82</v>
      </c>
      <c r="T339" s="88" t="s">
        <v>53</v>
      </c>
    </row>
    <row r="340" spans="1:20">
      <c r="A340" s="87" t="s">
        <v>36</v>
      </c>
      <c r="B340" s="87" t="s">
        <v>1210</v>
      </c>
      <c r="C340" s="87" t="s">
        <v>1218</v>
      </c>
      <c r="D340" s="87" t="s">
        <v>1219</v>
      </c>
      <c r="E340" s="88" t="s">
        <v>44</v>
      </c>
      <c r="F340" s="87" t="s">
        <v>1217</v>
      </c>
      <c r="G340" s="87" t="s">
        <v>43</v>
      </c>
      <c r="H340" s="89">
        <v>850000</v>
      </c>
      <c r="I340" s="88"/>
      <c r="J340" s="88"/>
      <c r="K340" s="88" t="s">
        <v>79</v>
      </c>
      <c r="L340" s="88" t="s">
        <v>80</v>
      </c>
      <c r="M340" s="88" t="s">
        <v>1220</v>
      </c>
      <c r="N340" s="88" t="s">
        <v>1218</v>
      </c>
      <c r="O340" s="90">
        <f>VLOOKUP(N340,'[4]บัญชีครุภัณฑ์  updete 20 มค 65'!$I$5:$N$1078,5,FALSE)</f>
        <v>870000</v>
      </c>
      <c r="P340" s="90">
        <f t="shared" si="11"/>
        <v>20000</v>
      </c>
      <c r="Q340" s="91">
        <f>P340*100/O340</f>
        <v>2.2988505747126435</v>
      </c>
      <c r="R340" s="91" t="s">
        <v>87</v>
      </c>
      <c r="S340" s="88" t="s">
        <v>48</v>
      </c>
      <c r="T340" s="88" t="s">
        <v>64</v>
      </c>
    </row>
    <row r="341" spans="1:20">
      <c r="A341" s="87" t="s">
        <v>36</v>
      </c>
      <c r="B341" s="87" t="s">
        <v>1210</v>
      </c>
      <c r="C341" s="87" t="s">
        <v>1222</v>
      </c>
      <c r="D341" s="87" t="s">
        <v>1223</v>
      </c>
      <c r="E341" s="88" t="s">
        <v>44</v>
      </c>
      <c r="F341" s="87" t="s">
        <v>1221</v>
      </c>
      <c r="G341" s="87" t="s">
        <v>43</v>
      </c>
      <c r="H341" s="89">
        <v>1200000</v>
      </c>
      <c r="I341" s="88"/>
      <c r="J341" s="88"/>
      <c r="K341" s="88" t="s">
        <v>79</v>
      </c>
      <c r="L341" s="88" t="s">
        <v>80</v>
      </c>
      <c r="M341" s="88" t="s">
        <v>1220</v>
      </c>
      <c r="N341" s="88" t="s">
        <v>1224</v>
      </c>
      <c r="O341" s="90">
        <f>VLOOKUP(N341,'[4]บัญชีครุภัณฑ์  updete 20 มค 65'!$I$5:$N$1078,5,FALSE)</f>
        <v>1235000</v>
      </c>
      <c r="P341" s="90">
        <f t="shared" si="11"/>
        <v>35000</v>
      </c>
      <c r="Q341" s="91">
        <f>P341*100/O341</f>
        <v>2.834008097165992</v>
      </c>
      <c r="R341" s="91" t="s">
        <v>87</v>
      </c>
      <c r="S341" s="88" t="s">
        <v>82</v>
      </c>
      <c r="T341" s="88" t="s">
        <v>64</v>
      </c>
    </row>
    <row r="342" spans="1:20" ht="55.5">
      <c r="A342" s="87" t="s">
        <v>36</v>
      </c>
      <c r="B342" s="87" t="s">
        <v>1210</v>
      </c>
      <c r="C342" s="87" t="s">
        <v>1226</v>
      </c>
      <c r="D342" s="87" t="s">
        <v>1227</v>
      </c>
      <c r="E342" s="88" t="s">
        <v>44</v>
      </c>
      <c r="F342" s="87" t="s">
        <v>1225</v>
      </c>
      <c r="G342" s="87" t="s">
        <v>43</v>
      </c>
      <c r="H342" s="93">
        <v>2000000</v>
      </c>
      <c r="I342" s="88"/>
      <c r="J342" s="88"/>
      <c r="K342" s="88" t="s">
        <v>79</v>
      </c>
      <c r="L342" s="88" t="s">
        <v>80</v>
      </c>
      <c r="M342" s="88"/>
      <c r="N342" s="88" t="s">
        <v>1226</v>
      </c>
      <c r="O342" s="90">
        <f>VLOOKUP(N342,'[4]บัญชีครุภัณฑ์  updete 20 มค 65'!$I$5:$N$1078,5,FALSE)</f>
        <v>2000000</v>
      </c>
      <c r="P342" s="90">
        <f t="shared" si="11"/>
        <v>0</v>
      </c>
      <c r="Q342" s="90"/>
      <c r="R342" s="90"/>
      <c r="S342" s="88" t="s">
        <v>82</v>
      </c>
      <c r="T342" s="88" t="s">
        <v>58</v>
      </c>
    </row>
    <row r="343" spans="1:20">
      <c r="A343" s="87" t="s">
        <v>36</v>
      </c>
      <c r="B343" s="87" t="s">
        <v>1210</v>
      </c>
      <c r="C343" s="87" t="s">
        <v>1229</v>
      </c>
      <c r="D343" s="87" t="s">
        <v>1230</v>
      </c>
      <c r="E343" s="88" t="s">
        <v>44</v>
      </c>
      <c r="F343" s="87" t="s">
        <v>1228</v>
      </c>
      <c r="G343" s="87" t="s">
        <v>43</v>
      </c>
      <c r="H343" s="89">
        <v>1000000</v>
      </c>
      <c r="I343" s="88"/>
      <c r="J343" s="88"/>
      <c r="K343" s="88" t="s">
        <v>325</v>
      </c>
      <c r="L343" s="88" t="s">
        <v>326</v>
      </c>
      <c r="M343" s="88"/>
      <c r="N343" s="88" t="s">
        <v>1229</v>
      </c>
      <c r="O343" s="90">
        <f>VLOOKUP(N343,'[4]บัญชีครุภัณฑ์  updete 20 มค 65'!$I$5:$N$1078,5,FALSE)</f>
        <v>1000000</v>
      </c>
      <c r="P343" s="90">
        <f t="shared" si="11"/>
        <v>0</v>
      </c>
      <c r="Q343" s="90"/>
      <c r="R343" s="90"/>
      <c r="S343" s="88" t="s">
        <v>82</v>
      </c>
      <c r="T343" s="88" t="s">
        <v>58</v>
      </c>
    </row>
    <row r="344" spans="1:20">
      <c r="A344" s="87" t="s">
        <v>36</v>
      </c>
      <c r="B344" s="87" t="s">
        <v>1210</v>
      </c>
      <c r="C344" s="87" t="s">
        <v>1232</v>
      </c>
      <c r="D344" s="87" t="s">
        <v>1233</v>
      </c>
      <c r="E344" s="88" t="s">
        <v>44</v>
      </c>
      <c r="F344" s="87" t="s">
        <v>1231</v>
      </c>
      <c r="G344" s="87" t="s">
        <v>43</v>
      </c>
      <c r="H344" s="89">
        <v>1200000</v>
      </c>
      <c r="I344" s="88"/>
      <c r="J344" s="88"/>
      <c r="K344" s="88" t="s">
        <v>147</v>
      </c>
      <c r="L344" s="88" t="s">
        <v>148</v>
      </c>
      <c r="M344" s="88"/>
      <c r="N344" s="88" t="s">
        <v>1234</v>
      </c>
      <c r="O344" s="90">
        <f>VLOOKUP(N344,'[4]บัญชีครุภัณฑ์  updete 20 มค 65'!$I$5:$N$1078,5,FALSE)</f>
        <v>1200000</v>
      </c>
      <c r="P344" s="90">
        <f t="shared" si="11"/>
        <v>0</v>
      </c>
      <c r="Q344" s="90"/>
      <c r="R344" s="90"/>
      <c r="S344" s="88" t="s">
        <v>82</v>
      </c>
      <c r="T344" s="88" t="s">
        <v>53</v>
      </c>
    </row>
    <row r="345" spans="1:20" s="86" customFormat="1" ht="55.5">
      <c r="A345" s="82" t="s">
        <v>36</v>
      </c>
      <c r="B345" s="82" t="s">
        <v>1235</v>
      </c>
      <c r="C345" s="82" t="s">
        <v>1237</v>
      </c>
      <c r="D345" s="82"/>
      <c r="E345" s="83"/>
      <c r="F345" s="82" t="s">
        <v>1236</v>
      </c>
      <c r="G345" s="82"/>
      <c r="H345" s="84"/>
      <c r="I345" s="83"/>
      <c r="J345" s="83"/>
      <c r="K345" s="83"/>
      <c r="L345" s="83"/>
      <c r="M345" s="83"/>
      <c r="N345" s="83"/>
      <c r="O345" s="85"/>
      <c r="P345" s="85"/>
      <c r="Q345" s="85"/>
      <c r="R345" s="85"/>
      <c r="S345" s="83"/>
      <c r="T345" s="83"/>
    </row>
    <row r="346" spans="1:20" ht="55.5">
      <c r="A346" s="87" t="s">
        <v>36</v>
      </c>
      <c r="B346" s="87" t="s">
        <v>1235</v>
      </c>
      <c r="C346" s="87" t="s">
        <v>1239</v>
      </c>
      <c r="D346" s="87" t="s">
        <v>1240</v>
      </c>
      <c r="E346" s="88" t="s">
        <v>44</v>
      </c>
      <c r="F346" s="87" t="s">
        <v>1238</v>
      </c>
      <c r="G346" s="87" t="s">
        <v>43</v>
      </c>
      <c r="H346" s="89">
        <v>100000</v>
      </c>
      <c r="I346" s="88"/>
      <c r="J346" s="88"/>
      <c r="K346" s="88" t="s">
        <v>147</v>
      </c>
      <c r="L346" s="88" t="s">
        <v>148</v>
      </c>
      <c r="M346" s="88"/>
      <c r="N346" s="88" t="s">
        <v>1241</v>
      </c>
      <c r="O346" s="90">
        <f>VLOOKUP(N346,'[4]บัญชีครุภัณฑ์  updete 20 มค 65'!$I$5:$N$1078,5,FALSE)</f>
        <v>100000</v>
      </c>
      <c r="P346" s="90">
        <f t="shared" ref="P346:P371" si="12">+O346-H346</f>
        <v>0</v>
      </c>
      <c r="Q346" s="90"/>
      <c r="R346" s="90"/>
      <c r="S346" s="88" t="s">
        <v>48</v>
      </c>
      <c r="T346" s="88" t="s">
        <v>53</v>
      </c>
    </row>
    <row r="347" spans="1:20" ht="55.5">
      <c r="A347" s="87" t="s">
        <v>36</v>
      </c>
      <c r="B347" s="87" t="s">
        <v>1235</v>
      </c>
      <c r="C347" s="87" t="s">
        <v>1243</v>
      </c>
      <c r="D347" s="87" t="s">
        <v>1244</v>
      </c>
      <c r="E347" s="88" t="s">
        <v>44</v>
      </c>
      <c r="F347" s="87" t="s">
        <v>1242</v>
      </c>
      <c r="G347" s="87" t="s">
        <v>43</v>
      </c>
      <c r="H347" s="89">
        <v>1500000</v>
      </c>
      <c r="I347" s="88"/>
      <c r="J347" s="88"/>
      <c r="K347" s="88" t="s">
        <v>147</v>
      </c>
      <c r="L347" s="88" t="s">
        <v>148</v>
      </c>
      <c r="M347" s="88"/>
      <c r="N347" s="88" t="s">
        <v>1245</v>
      </c>
      <c r="O347" s="90">
        <f>VLOOKUP(N347,'[4]บัญชีครุภัณฑ์  updete 20 มค 65'!$I$5:$N$1078,5,FALSE)</f>
        <v>1500000</v>
      </c>
      <c r="P347" s="90">
        <f t="shared" si="12"/>
        <v>0</v>
      </c>
      <c r="Q347" s="90"/>
      <c r="R347" s="90"/>
      <c r="S347" s="88" t="s">
        <v>82</v>
      </c>
      <c r="T347" s="88" t="s">
        <v>53</v>
      </c>
    </row>
    <row r="348" spans="1:20" ht="55.5">
      <c r="A348" s="87" t="s">
        <v>36</v>
      </c>
      <c r="B348" s="87" t="s">
        <v>1235</v>
      </c>
      <c r="C348" s="87" t="s">
        <v>1247</v>
      </c>
      <c r="D348" s="87" t="s">
        <v>1248</v>
      </c>
      <c r="E348" s="88" t="s">
        <v>44</v>
      </c>
      <c r="F348" s="87" t="s">
        <v>1246</v>
      </c>
      <c r="G348" s="87" t="s">
        <v>43</v>
      </c>
      <c r="H348" s="89">
        <v>1000000</v>
      </c>
      <c r="I348" s="88"/>
      <c r="J348" s="88"/>
      <c r="K348" s="88" t="s">
        <v>45</v>
      </c>
      <c r="L348" s="88" t="s">
        <v>46</v>
      </c>
      <c r="M348" s="88"/>
      <c r="N348" s="88" t="s">
        <v>1249</v>
      </c>
      <c r="O348" s="90">
        <f>VLOOKUP(N348,'[4]บัญชีครุภัณฑ์  updete 20 มค 65'!$I$5:$N$1078,5,FALSE)</f>
        <v>1000000</v>
      </c>
      <c r="P348" s="90">
        <f t="shared" si="12"/>
        <v>0</v>
      </c>
      <c r="Q348" s="90"/>
      <c r="R348" s="90"/>
      <c r="S348" s="88" t="s">
        <v>82</v>
      </c>
      <c r="T348" s="88" t="s">
        <v>53</v>
      </c>
    </row>
    <row r="349" spans="1:20" ht="55.5">
      <c r="A349" s="87" t="s">
        <v>36</v>
      </c>
      <c r="B349" s="87" t="s">
        <v>1235</v>
      </c>
      <c r="C349" s="87" t="s">
        <v>1251</v>
      </c>
      <c r="D349" s="87" t="s">
        <v>1252</v>
      </c>
      <c r="E349" s="88" t="s">
        <v>44</v>
      </c>
      <c r="F349" s="87" t="s">
        <v>1250</v>
      </c>
      <c r="G349" s="87" t="s">
        <v>43</v>
      </c>
      <c r="H349" s="89">
        <v>1400000</v>
      </c>
      <c r="I349" s="88"/>
      <c r="J349" s="88"/>
      <c r="K349" s="88" t="s">
        <v>79</v>
      </c>
      <c r="L349" s="88" t="s">
        <v>80</v>
      </c>
      <c r="M349" s="88"/>
      <c r="N349" s="88" t="s">
        <v>1253</v>
      </c>
      <c r="O349" s="90">
        <f>VLOOKUP(N349,'[4]บัญชีครุภัณฑ์  updete 20 มค 65'!$I$5:$N$1078,5,FALSE)</f>
        <v>1400000</v>
      </c>
      <c r="P349" s="90">
        <f t="shared" si="12"/>
        <v>0</v>
      </c>
      <c r="Q349" s="90"/>
      <c r="R349" s="90"/>
      <c r="S349" s="88" t="s">
        <v>82</v>
      </c>
      <c r="T349" s="88" t="s">
        <v>58</v>
      </c>
    </row>
    <row r="350" spans="1:20" ht="55.5">
      <c r="A350" s="87" t="s">
        <v>36</v>
      </c>
      <c r="B350" s="87" t="s">
        <v>1235</v>
      </c>
      <c r="C350" s="87" t="s">
        <v>1255</v>
      </c>
      <c r="D350" s="87" t="s">
        <v>1256</v>
      </c>
      <c r="E350" s="88" t="s">
        <v>44</v>
      </c>
      <c r="F350" s="87" t="s">
        <v>1254</v>
      </c>
      <c r="G350" s="87" t="s">
        <v>43</v>
      </c>
      <c r="H350" s="89">
        <v>120000</v>
      </c>
      <c r="I350" s="88"/>
      <c r="J350" s="88"/>
      <c r="K350" s="88" t="s">
        <v>147</v>
      </c>
      <c r="L350" s="88" t="s">
        <v>148</v>
      </c>
      <c r="M350" s="88"/>
      <c r="N350" s="88" t="s">
        <v>1257</v>
      </c>
      <c r="O350" s="90">
        <f>VLOOKUP(N350,'[4]บัญชีครุภัณฑ์  updete 20 มค 65'!$I$5:$N$1078,5,FALSE)</f>
        <v>120000</v>
      </c>
      <c r="P350" s="90">
        <f t="shared" si="12"/>
        <v>0</v>
      </c>
      <c r="Q350" s="90"/>
      <c r="R350" s="90"/>
      <c r="S350" s="88" t="s">
        <v>48</v>
      </c>
      <c r="T350" s="88" t="s">
        <v>53</v>
      </c>
    </row>
    <row r="351" spans="1:20" ht="55.5">
      <c r="A351" s="87" t="s">
        <v>36</v>
      </c>
      <c r="B351" s="87" t="s">
        <v>1235</v>
      </c>
      <c r="C351" s="87" t="s">
        <v>1259</v>
      </c>
      <c r="D351" s="87" t="s">
        <v>1260</v>
      </c>
      <c r="E351" s="88" t="s">
        <v>44</v>
      </c>
      <c r="F351" s="87" t="s">
        <v>1258</v>
      </c>
      <c r="G351" s="87" t="s">
        <v>43</v>
      </c>
      <c r="H351" s="89">
        <v>150000</v>
      </c>
      <c r="I351" s="88"/>
      <c r="J351" s="88"/>
      <c r="K351" s="88" t="s">
        <v>147</v>
      </c>
      <c r="L351" s="88" t="s">
        <v>148</v>
      </c>
      <c r="M351" s="88"/>
      <c r="N351" s="88" t="s">
        <v>1261</v>
      </c>
      <c r="O351" s="90">
        <f>VLOOKUP(N351,'[4]บัญชีครุภัณฑ์  updete 20 มค 65'!$I$5:$N$1078,5,FALSE)</f>
        <v>150000</v>
      </c>
      <c r="P351" s="90">
        <f t="shared" si="12"/>
        <v>0</v>
      </c>
      <c r="Q351" s="90"/>
      <c r="R351" s="90"/>
      <c r="S351" s="88" t="s">
        <v>48</v>
      </c>
      <c r="T351" s="88" t="s">
        <v>53</v>
      </c>
    </row>
    <row r="352" spans="1:20" ht="55.5">
      <c r="A352" s="87" t="s">
        <v>36</v>
      </c>
      <c r="B352" s="87" t="s">
        <v>1235</v>
      </c>
      <c r="C352" s="87" t="s">
        <v>1263</v>
      </c>
      <c r="D352" s="87" t="s">
        <v>1264</v>
      </c>
      <c r="E352" s="88" t="s">
        <v>44</v>
      </c>
      <c r="F352" s="87" t="s">
        <v>1262</v>
      </c>
      <c r="G352" s="87" t="s">
        <v>43</v>
      </c>
      <c r="H352" s="89">
        <v>1500000</v>
      </c>
      <c r="I352" s="88"/>
      <c r="J352" s="88"/>
      <c r="K352" s="88" t="s">
        <v>147</v>
      </c>
      <c r="L352" s="88" t="s">
        <v>148</v>
      </c>
      <c r="M352" s="88"/>
      <c r="N352" s="88" t="s">
        <v>1265</v>
      </c>
      <c r="O352" s="90">
        <f>VLOOKUP(N352,'[4]บัญชีครุภัณฑ์  updete 20 มค 65'!$I$5:$N$1078,5,FALSE)</f>
        <v>1500000</v>
      </c>
      <c r="P352" s="90">
        <f t="shared" si="12"/>
        <v>0</v>
      </c>
      <c r="Q352" s="90"/>
      <c r="R352" s="90"/>
      <c r="S352" s="88" t="s">
        <v>82</v>
      </c>
      <c r="T352" s="88" t="s">
        <v>53</v>
      </c>
    </row>
    <row r="353" spans="1:20" ht="55.5">
      <c r="A353" s="87" t="s">
        <v>36</v>
      </c>
      <c r="B353" s="87" t="s">
        <v>1235</v>
      </c>
      <c r="C353" s="87" t="s">
        <v>1267</v>
      </c>
      <c r="D353" s="87" t="s">
        <v>1268</v>
      </c>
      <c r="E353" s="88" t="s">
        <v>44</v>
      </c>
      <c r="F353" s="87" t="s">
        <v>1266</v>
      </c>
      <c r="G353" s="87" t="s">
        <v>43</v>
      </c>
      <c r="H353" s="89">
        <v>7000000</v>
      </c>
      <c r="I353" s="88"/>
      <c r="J353" s="88"/>
      <c r="K353" s="88" t="s">
        <v>164</v>
      </c>
      <c r="L353" s="88" t="s">
        <v>165</v>
      </c>
      <c r="M353" s="88"/>
      <c r="N353" s="88" t="s">
        <v>1267</v>
      </c>
      <c r="O353" s="90">
        <f>VLOOKUP(N353,'[4]บัญชีครุภัณฑ์  updete 20 มค 65'!$I$5:$N$1078,5,FALSE)</f>
        <v>7000000</v>
      </c>
      <c r="P353" s="90">
        <f t="shared" si="12"/>
        <v>0</v>
      </c>
      <c r="Q353" s="90"/>
      <c r="R353" s="90"/>
      <c r="S353" s="88" t="s">
        <v>117</v>
      </c>
      <c r="T353" s="88" t="s">
        <v>58</v>
      </c>
    </row>
    <row r="354" spans="1:20" ht="55.5">
      <c r="A354" s="87" t="s">
        <v>36</v>
      </c>
      <c r="B354" s="87" t="s">
        <v>1235</v>
      </c>
      <c r="C354" s="87" t="s">
        <v>1270</v>
      </c>
      <c r="D354" s="87" t="s">
        <v>1271</v>
      </c>
      <c r="E354" s="88" t="s">
        <v>44</v>
      </c>
      <c r="F354" s="87" t="s">
        <v>1269</v>
      </c>
      <c r="G354" s="87" t="s">
        <v>43</v>
      </c>
      <c r="H354" s="89">
        <v>1500000</v>
      </c>
      <c r="I354" s="88"/>
      <c r="J354" s="88"/>
      <c r="K354" s="88" t="s">
        <v>147</v>
      </c>
      <c r="L354" s="88" t="s">
        <v>148</v>
      </c>
      <c r="M354" s="88"/>
      <c r="N354" s="88" t="s">
        <v>1270</v>
      </c>
      <c r="O354" s="90">
        <f>VLOOKUP(N354,'[4]บัญชีครุภัณฑ์  updete 20 มค 65'!$I$5:$N$1078,5,FALSE)</f>
        <v>1500000</v>
      </c>
      <c r="P354" s="90">
        <f t="shared" si="12"/>
        <v>0</v>
      </c>
      <c r="Q354" s="90"/>
      <c r="R354" s="90"/>
      <c r="S354" s="88" t="s">
        <v>82</v>
      </c>
      <c r="T354" s="88" t="s">
        <v>58</v>
      </c>
    </row>
    <row r="355" spans="1:20" ht="55.5">
      <c r="A355" s="87" t="s">
        <v>36</v>
      </c>
      <c r="B355" s="87" t="s">
        <v>1235</v>
      </c>
      <c r="C355" s="87" t="s">
        <v>1273</v>
      </c>
      <c r="D355" s="87" t="s">
        <v>1274</v>
      </c>
      <c r="E355" s="88" t="s">
        <v>44</v>
      </c>
      <c r="F355" s="87" t="s">
        <v>1272</v>
      </c>
      <c r="G355" s="87" t="s">
        <v>43</v>
      </c>
      <c r="H355" s="89">
        <v>3000000</v>
      </c>
      <c r="I355" s="88"/>
      <c r="J355" s="88"/>
      <c r="K355" s="88" t="s">
        <v>147</v>
      </c>
      <c r="L355" s="88" t="s">
        <v>148</v>
      </c>
      <c r="M355" s="88"/>
      <c r="N355" s="88" t="s">
        <v>1273</v>
      </c>
      <c r="O355" s="90">
        <f>VLOOKUP(N355,'[4]บัญชีครุภัณฑ์  updete 20 มค 65'!$I$5:$N$1078,5,FALSE)</f>
        <v>3000000</v>
      </c>
      <c r="P355" s="90">
        <f t="shared" si="12"/>
        <v>0</v>
      </c>
      <c r="Q355" s="90"/>
      <c r="R355" s="90"/>
      <c r="S355" s="88" t="s">
        <v>82</v>
      </c>
      <c r="T355" s="88" t="s">
        <v>58</v>
      </c>
    </row>
    <row r="356" spans="1:20" ht="55.5">
      <c r="A356" s="87" t="s">
        <v>36</v>
      </c>
      <c r="B356" s="87" t="s">
        <v>1235</v>
      </c>
      <c r="C356" s="87" t="s">
        <v>1276</v>
      </c>
      <c r="D356" s="87" t="s">
        <v>1277</v>
      </c>
      <c r="E356" s="88" t="s">
        <v>44</v>
      </c>
      <c r="F356" s="87" t="s">
        <v>1275</v>
      </c>
      <c r="G356" s="87" t="s">
        <v>43</v>
      </c>
      <c r="H356" s="89">
        <v>2600000</v>
      </c>
      <c r="I356" s="88"/>
      <c r="J356" s="88"/>
      <c r="K356" s="88" t="s">
        <v>147</v>
      </c>
      <c r="L356" s="88" t="s">
        <v>148</v>
      </c>
      <c r="M356" s="88"/>
      <c r="N356" s="88" t="s">
        <v>1278</v>
      </c>
      <c r="O356" s="90">
        <f>VLOOKUP(N356,'[4]บัญชีครุภัณฑ์  updete 20 มค 65'!$I$5:$N$1078,5,FALSE)</f>
        <v>2600000</v>
      </c>
      <c r="P356" s="90">
        <f t="shared" si="12"/>
        <v>0</v>
      </c>
      <c r="Q356" s="90"/>
      <c r="R356" s="90"/>
      <c r="S356" s="88" t="s">
        <v>82</v>
      </c>
      <c r="T356" s="88" t="s">
        <v>53</v>
      </c>
    </row>
    <row r="357" spans="1:20" ht="55.5">
      <c r="A357" s="87" t="s">
        <v>36</v>
      </c>
      <c r="B357" s="87" t="s">
        <v>1235</v>
      </c>
      <c r="C357" s="87" t="s">
        <v>1280</v>
      </c>
      <c r="D357" s="87" t="s">
        <v>1281</v>
      </c>
      <c r="E357" s="88" t="s">
        <v>44</v>
      </c>
      <c r="F357" s="87" t="s">
        <v>1279</v>
      </c>
      <c r="G357" s="87" t="s">
        <v>43</v>
      </c>
      <c r="H357" s="89">
        <v>1000000</v>
      </c>
      <c r="I357" s="88"/>
      <c r="J357" s="88"/>
      <c r="K357" s="88" t="s">
        <v>147</v>
      </c>
      <c r="L357" s="88" t="s">
        <v>148</v>
      </c>
      <c r="M357" s="88"/>
      <c r="N357" s="88" t="s">
        <v>1280</v>
      </c>
      <c r="O357" s="90">
        <f>VLOOKUP(N357,'[4]บัญชีครุภัณฑ์  updete 20 มค 65'!$I$5:$N$1078,5,FALSE)</f>
        <v>1000000</v>
      </c>
      <c r="P357" s="90">
        <f t="shared" si="12"/>
        <v>0</v>
      </c>
      <c r="Q357" s="90"/>
      <c r="R357" s="90"/>
      <c r="S357" s="88" t="s">
        <v>82</v>
      </c>
      <c r="T357" s="88" t="s">
        <v>58</v>
      </c>
    </row>
    <row r="358" spans="1:20" ht="55.5">
      <c r="A358" s="87" t="s">
        <v>36</v>
      </c>
      <c r="B358" s="87" t="s">
        <v>1235</v>
      </c>
      <c r="C358" s="87" t="s">
        <v>1283</v>
      </c>
      <c r="D358" s="87" t="s">
        <v>1284</v>
      </c>
      <c r="E358" s="88" t="s">
        <v>44</v>
      </c>
      <c r="F358" s="87" t="s">
        <v>1282</v>
      </c>
      <c r="G358" s="87" t="s">
        <v>43</v>
      </c>
      <c r="H358" s="89">
        <v>1600000</v>
      </c>
      <c r="I358" s="88"/>
      <c r="J358" s="88"/>
      <c r="K358" s="88" t="s">
        <v>147</v>
      </c>
      <c r="L358" s="88" t="s">
        <v>148</v>
      </c>
      <c r="M358" s="88"/>
      <c r="N358" s="88" t="s">
        <v>1283</v>
      </c>
      <c r="O358" s="90">
        <f>VLOOKUP(N358,'[4]บัญชีครุภัณฑ์  updete 20 มค 65'!$I$5:$N$1078,5,FALSE)</f>
        <v>1600000</v>
      </c>
      <c r="P358" s="90">
        <f t="shared" si="12"/>
        <v>0</v>
      </c>
      <c r="Q358" s="90"/>
      <c r="R358" s="90"/>
      <c r="S358" s="88" t="s">
        <v>82</v>
      </c>
      <c r="T358" s="88" t="s">
        <v>58</v>
      </c>
    </row>
    <row r="359" spans="1:20" ht="55.5">
      <c r="A359" s="87" t="s">
        <v>36</v>
      </c>
      <c r="B359" s="87" t="s">
        <v>1235</v>
      </c>
      <c r="C359" s="87" t="s">
        <v>1286</v>
      </c>
      <c r="D359" s="87" t="s">
        <v>1287</v>
      </c>
      <c r="E359" s="88" t="s">
        <v>44</v>
      </c>
      <c r="F359" s="87" t="s">
        <v>1285</v>
      </c>
      <c r="G359" s="87" t="s">
        <v>43</v>
      </c>
      <c r="H359" s="89">
        <v>2000000</v>
      </c>
      <c r="I359" s="88"/>
      <c r="J359" s="88"/>
      <c r="K359" s="88" t="s">
        <v>147</v>
      </c>
      <c r="L359" s="88" t="s">
        <v>148</v>
      </c>
      <c r="M359" s="88"/>
      <c r="N359" s="88" t="s">
        <v>1286</v>
      </c>
      <c r="O359" s="90">
        <f>VLOOKUP(N359,'[4]บัญชีครุภัณฑ์  updete 20 มค 65'!$I$5:$N$1078,5,FALSE)</f>
        <v>2000000</v>
      </c>
      <c r="P359" s="90">
        <f t="shared" si="12"/>
        <v>0</v>
      </c>
      <c r="Q359" s="90"/>
      <c r="R359" s="90"/>
      <c r="S359" s="88" t="s">
        <v>82</v>
      </c>
      <c r="T359" s="88" t="s">
        <v>58</v>
      </c>
    </row>
    <row r="360" spans="1:20" ht="55.5">
      <c r="A360" s="87" t="s">
        <v>36</v>
      </c>
      <c r="B360" s="87" t="s">
        <v>1235</v>
      </c>
      <c r="C360" s="87" t="s">
        <v>1289</v>
      </c>
      <c r="D360" s="87" t="s">
        <v>1290</v>
      </c>
      <c r="E360" s="88" t="s">
        <v>44</v>
      </c>
      <c r="F360" s="87" t="s">
        <v>1288</v>
      </c>
      <c r="G360" s="87" t="s">
        <v>43</v>
      </c>
      <c r="H360" s="89">
        <v>3600000</v>
      </c>
      <c r="I360" s="88"/>
      <c r="J360" s="88"/>
      <c r="K360" s="88" t="s">
        <v>147</v>
      </c>
      <c r="L360" s="88" t="s">
        <v>148</v>
      </c>
      <c r="M360" s="88"/>
      <c r="N360" s="88" t="s">
        <v>1289</v>
      </c>
      <c r="O360" s="90">
        <f>VLOOKUP(N360,'[4]บัญชีครุภัณฑ์  updete 20 มค 65'!$I$5:$N$1078,5,FALSE)</f>
        <v>3600000</v>
      </c>
      <c r="P360" s="90">
        <f t="shared" si="12"/>
        <v>0</v>
      </c>
      <c r="Q360" s="90"/>
      <c r="R360" s="90"/>
      <c r="S360" s="88" t="s">
        <v>92</v>
      </c>
      <c r="T360" s="88" t="s">
        <v>58</v>
      </c>
    </row>
    <row r="361" spans="1:20" ht="55.5">
      <c r="A361" s="87" t="s">
        <v>36</v>
      </c>
      <c r="B361" s="87" t="s">
        <v>1235</v>
      </c>
      <c r="C361" s="87" t="s">
        <v>1292</v>
      </c>
      <c r="D361" s="87" t="s">
        <v>1293</v>
      </c>
      <c r="E361" s="88" t="s">
        <v>44</v>
      </c>
      <c r="F361" s="87" t="s">
        <v>1291</v>
      </c>
      <c r="G361" s="87" t="s">
        <v>43</v>
      </c>
      <c r="H361" s="89">
        <v>150000</v>
      </c>
      <c r="I361" s="88"/>
      <c r="J361" s="88"/>
      <c r="K361" s="88" t="s">
        <v>147</v>
      </c>
      <c r="L361" s="88" t="s">
        <v>148</v>
      </c>
      <c r="M361" s="88"/>
      <c r="N361" s="88" t="s">
        <v>1294</v>
      </c>
      <c r="O361" s="90">
        <f>VLOOKUP(N361,'[4]บัญชีครุภัณฑ์  updete 20 มค 65'!$I$5:$N$1078,5,FALSE)</f>
        <v>200000</v>
      </c>
      <c r="P361" s="90">
        <f t="shared" si="12"/>
        <v>50000</v>
      </c>
      <c r="Q361" s="91">
        <f>P361*100/O361</f>
        <v>25</v>
      </c>
      <c r="R361" s="91" t="s">
        <v>121</v>
      </c>
      <c r="S361" s="88" t="s">
        <v>48</v>
      </c>
      <c r="T361" s="88" t="s">
        <v>72</v>
      </c>
    </row>
    <row r="362" spans="1:20" ht="55.5">
      <c r="A362" s="87" t="s">
        <v>36</v>
      </c>
      <c r="B362" s="87" t="s">
        <v>1235</v>
      </c>
      <c r="C362" s="87" t="s">
        <v>1296</v>
      </c>
      <c r="D362" s="87" t="s">
        <v>1297</v>
      </c>
      <c r="E362" s="88" t="s">
        <v>44</v>
      </c>
      <c r="F362" s="87" t="s">
        <v>1295</v>
      </c>
      <c r="G362" s="87" t="s">
        <v>43</v>
      </c>
      <c r="H362" s="89">
        <v>100000</v>
      </c>
      <c r="I362" s="88"/>
      <c r="J362" s="88"/>
      <c r="K362" s="88" t="s">
        <v>147</v>
      </c>
      <c r="L362" s="88" t="s">
        <v>148</v>
      </c>
      <c r="M362" s="88"/>
      <c r="N362" s="88" t="s">
        <v>1296</v>
      </c>
      <c r="O362" s="90">
        <f>VLOOKUP(N362,'[4]บัญชีครุภัณฑ์  updete 20 มค 65'!$I$5:$N$1078,5,FALSE)</f>
        <v>150000</v>
      </c>
      <c r="P362" s="90">
        <f t="shared" si="12"/>
        <v>50000</v>
      </c>
      <c r="Q362" s="91">
        <f>P362*100/O362</f>
        <v>33.333333333333336</v>
      </c>
      <c r="R362" s="91" t="s">
        <v>121</v>
      </c>
      <c r="S362" s="88" t="s">
        <v>48</v>
      </c>
      <c r="T362" s="88" t="s">
        <v>64</v>
      </c>
    </row>
    <row r="363" spans="1:20" ht="55.5">
      <c r="A363" s="87" t="s">
        <v>36</v>
      </c>
      <c r="B363" s="87" t="s">
        <v>1235</v>
      </c>
      <c r="C363" s="87" t="s">
        <v>1299</v>
      </c>
      <c r="D363" s="87" t="s">
        <v>1300</v>
      </c>
      <c r="E363" s="88" t="s">
        <v>44</v>
      </c>
      <c r="F363" s="87" t="s">
        <v>1298</v>
      </c>
      <c r="G363" s="87" t="s">
        <v>43</v>
      </c>
      <c r="H363" s="89">
        <v>300000</v>
      </c>
      <c r="I363" s="88"/>
      <c r="J363" s="88"/>
      <c r="K363" s="88" t="s">
        <v>147</v>
      </c>
      <c r="L363" s="88" t="s">
        <v>148</v>
      </c>
      <c r="M363" s="88"/>
      <c r="N363" s="88" t="s">
        <v>1301</v>
      </c>
      <c r="O363" s="90">
        <f>VLOOKUP(N363,'[4]บัญชีครุภัณฑ์  updete 20 มค 65'!$I$5:$N$1078,5,FALSE)</f>
        <v>300000</v>
      </c>
      <c r="P363" s="90">
        <f t="shared" si="12"/>
        <v>0</v>
      </c>
      <c r="Q363" s="90"/>
      <c r="R363" s="90"/>
      <c r="S363" s="88" t="s">
        <v>48</v>
      </c>
      <c r="T363" s="88" t="s">
        <v>53</v>
      </c>
    </row>
    <row r="364" spans="1:20" ht="55.5">
      <c r="A364" s="87" t="s">
        <v>36</v>
      </c>
      <c r="B364" s="87" t="s">
        <v>1235</v>
      </c>
      <c r="C364" s="87" t="s">
        <v>1303</v>
      </c>
      <c r="D364" s="87" t="s">
        <v>1304</v>
      </c>
      <c r="E364" s="88" t="s">
        <v>44</v>
      </c>
      <c r="F364" s="87" t="s">
        <v>1302</v>
      </c>
      <c r="G364" s="87" t="s">
        <v>43</v>
      </c>
      <c r="H364" s="89">
        <v>640000</v>
      </c>
      <c r="I364" s="88"/>
      <c r="J364" s="88"/>
      <c r="K364" s="88" t="s">
        <v>45</v>
      </c>
      <c r="L364" s="88" t="s">
        <v>46</v>
      </c>
      <c r="M364" s="88"/>
      <c r="N364" s="88" t="s">
        <v>1305</v>
      </c>
      <c r="O364" s="90">
        <f>VLOOKUP(N364,'[4]บัญชีครุภัณฑ์  updete 20 มค 65'!$I$5:$N$1078,5,FALSE)</f>
        <v>645000</v>
      </c>
      <c r="P364" s="90">
        <f t="shared" si="12"/>
        <v>5000</v>
      </c>
      <c r="Q364" s="91">
        <f>P364*100/O364</f>
        <v>0.77519379844961245</v>
      </c>
      <c r="R364" s="91" t="s">
        <v>87</v>
      </c>
      <c r="S364" s="88" t="s">
        <v>48</v>
      </c>
      <c r="T364" s="88" t="s">
        <v>64</v>
      </c>
    </row>
    <row r="365" spans="1:20" ht="55.5">
      <c r="A365" s="87" t="s">
        <v>36</v>
      </c>
      <c r="B365" s="87" t="s">
        <v>1235</v>
      </c>
      <c r="C365" s="87" t="s">
        <v>1307</v>
      </c>
      <c r="D365" s="87" t="s">
        <v>1308</v>
      </c>
      <c r="E365" s="88" t="s">
        <v>44</v>
      </c>
      <c r="F365" s="87" t="s">
        <v>1306</v>
      </c>
      <c r="G365" s="87" t="s">
        <v>43</v>
      </c>
      <c r="H365" s="89">
        <v>25000</v>
      </c>
      <c r="I365" s="88"/>
      <c r="J365" s="88"/>
      <c r="K365" s="88" t="s">
        <v>147</v>
      </c>
      <c r="L365" s="88" t="s">
        <v>148</v>
      </c>
      <c r="M365" s="88"/>
      <c r="N365" s="88" t="s">
        <v>1307</v>
      </c>
      <c r="O365" s="90">
        <f>VLOOKUP(N365,'[4]บัญชีครุภัณฑ์  updete 20 มค 65'!$I$5:$N$1078,5,FALSE)</f>
        <v>35000</v>
      </c>
      <c r="P365" s="90">
        <f t="shared" si="12"/>
        <v>10000</v>
      </c>
      <c r="Q365" s="91">
        <f>P365*100/O365</f>
        <v>28.571428571428573</v>
      </c>
      <c r="R365" s="91" t="s">
        <v>121</v>
      </c>
      <c r="S365" s="88" t="s">
        <v>48</v>
      </c>
      <c r="T365" s="88" t="s">
        <v>64</v>
      </c>
    </row>
    <row r="366" spans="1:20" ht="83.25">
      <c r="A366" s="87" t="s">
        <v>36</v>
      </c>
      <c r="B366" s="87" t="s">
        <v>1235</v>
      </c>
      <c r="C366" s="87" t="s">
        <v>1310</v>
      </c>
      <c r="D366" s="87" t="s">
        <v>1311</v>
      </c>
      <c r="E366" s="88" t="s">
        <v>44</v>
      </c>
      <c r="F366" s="87" t="s">
        <v>1309</v>
      </c>
      <c r="G366" s="87" t="s">
        <v>43</v>
      </c>
      <c r="H366" s="89">
        <v>1200000</v>
      </c>
      <c r="I366" s="88"/>
      <c r="J366" s="88"/>
      <c r="K366" s="88" t="s">
        <v>45</v>
      </c>
      <c r="L366" s="88" t="s">
        <v>46</v>
      </c>
      <c r="M366" s="88"/>
      <c r="N366" s="88" t="s">
        <v>1312</v>
      </c>
      <c r="O366" s="90">
        <f>VLOOKUP(N366,'[4]บัญชีครุภัณฑ์  updete 20 มค 65'!$I$5:$N$1078,5,FALSE)</f>
        <v>1200000</v>
      </c>
      <c r="P366" s="90">
        <f t="shared" si="12"/>
        <v>0</v>
      </c>
      <c r="Q366" s="90"/>
      <c r="R366" s="90"/>
      <c r="S366" s="88" t="s">
        <v>82</v>
      </c>
      <c r="T366" s="88" t="s">
        <v>58</v>
      </c>
    </row>
    <row r="367" spans="1:20" ht="55.5">
      <c r="A367" s="87" t="s">
        <v>36</v>
      </c>
      <c r="B367" s="87" t="s">
        <v>1235</v>
      </c>
      <c r="C367" s="87" t="s">
        <v>1314</v>
      </c>
      <c r="D367" s="87" t="s">
        <v>1315</v>
      </c>
      <c r="E367" s="88" t="s">
        <v>44</v>
      </c>
      <c r="F367" s="87" t="s">
        <v>1313</v>
      </c>
      <c r="G367" s="87" t="s">
        <v>43</v>
      </c>
      <c r="H367" s="89">
        <v>3000</v>
      </c>
      <c r="I367" s="88"/>
      <c r="J367" s="88"/>
      <c r="K367" s="88" t="s">
        <v>147</v>
      </c>
      <c r="L367" s="88" t="s">
        <v>148</v>
      </c>
      <c r="M367" s="88"/>
      <c r="N367" s="88" t="s">
        <v>1314</v>
      </c>
      <c r="O367" s="90">
        <f>VLOOKUP(N367,'[4]บัญชีครุภัณฑ์  updete 20 มค 65'!$I$5:$N$1078,5,FALSE)</f>
        <v>3000</v>
      </c>
      <c r="P367" s="90">
        <f t="shared" si="12"/>
        <v>0</v>
      </c>
      <c r="Q367" s="90"/>
      <c r="R367" s="90"/>
      <c r="S367" s="88" t="s">
        <v>48</v>
      </c>
      <c r="T367" s="88" t="s">
        <v>58</v>
      </c>
    </row>
    <row r="368" spans="1:20" ht="55.5">
      <c r="A368" s="87" t="s">
        <v>36</v>
      </c>
      <c r="B368" s="87" t="s">
        <v>1235</v>
      </c>
      <c r="C368" s="87" t="s">
        <v>1317</v>
      </c>
      <c r="D368" s="87" t="s">
        <v>1318</v>
      </c>
      <c r="E368" s="88" t="s">
        <v>44</v>
      </c>
      <c r="F368" s="87" t="s">
        <v>1316</v>
      </c>
      <c r="G368" s="87" t="s">
        <v>43</v>
      </c>
      <c r="H368" s="89">
        <v>75000</v>
      </c>
      <c r="I368" s="88"/>
      <c r="J368" s="88"/>
      <c r="K368" s="88" t="s">
        <v>147</v>
      </c>
      <c r="L368" s="88" t="s">
        <v>148</v>
      </c>
      <c r="M368" s="88"/>
      <c r="N368" s="88" t="s">
        <v>1319</v>
      </c>
      <c r="O368" s="90">
        <f>VLOOKUP(N368,'[4]บัญชีครุภัณฑ์  updete 20 มค 65'!$I$5:$N$1078,5,FALSE)</f>
        <v>75000</v>
      </c>
      <c r="P368" s="90">
        <f t="shared" si="12"/>
        <v>0</v>
      </c>
      <c r="Q368" s="90"/>
      <c r="R368" s="90"/>
      <c r="S368" s="88" t="s">
        <v>48</v>
      </c>
      <c r="T368" s="88" t="s">
        <v>58</v>
      </c>
    </row>
    <row r="369" spans="1:20" ht="55.5">
      <c r="A369" s="87" t="s">
        <v>36</v>
      </c>
      <c r="B369" s="87" t="s">
        <v>1235</v>
      </c>
      <c r="C369" s="87" t="s">
        <v>1321</v>
      </c>
      <c r="D369" s="87" t="s">
        <v>1322</v>
      </c>
      <c r="E369" s="88" t="s">
        <v>44</v>
      </c>
      <c r="F369" s="87" t="s">
        <v>1320</v>
      </c>
      <c r="G369" s="87" t="s">
        <v>43</v>
      </c>
      <c r="H369" s="89">
        <v>7900</v>
      </c>
      <c r="I369" s="88"/>
      <c r="J369" s="88"/>
      <c r="K369" s="88" t="s">
        <v>147</v>
      </c>
      <c r="L369" s="88" t="s">
        <v>148</v>
      </c>
      <c r="M369" s="88"/>
      <c r="N369" s="88" t="s">
        <v>1321</v>
      </c>
      <c r="O369" s="90">
        <f>VLOOKUP(N369,'[4]บัญชีครุภัณฑ์  updete 20 มค 65'!$I$5:$N$1078,5,FALSE)</f>
        <v>7900</v>
      </c>
      <c r="P369" s="90">
        <f t="shared" si="12"/>
        <v>0</v>
      </c>
      <c r="Q369" s="90"/>
      <c r="R369" s="90"/>
      <c r="S369" s="88" t="s">
        <v>48</v>
      </c>
      <c r="T369" s="88" t="s">
        <v>58</v>
      </c>
    </row>
    <row r="370" spans="1:20" ht="55.5">
      <c r="A370" s="87" t="s">
        <v>36</v>
      </c>
      <c r="B370" s="87" t="s">
        <v>1235</v>
      </c>
      <c r="C370" s="87" t="s">
        <v>1324</v>
      </c>
      <c r="D370" s="87" t="s">
        <v>1325</v>
      </c>
      <c r="E370" s="88" t="s">
        <v>44</v>
      </c>
      <c r="F370" s="87" t="s">
        <v>1323</v>
      </c>
      <c r="G370" s="87" t="s">
        <v>43</v>
      </c>
      <c r="H370" s="89">
        <v>25000</v>
      </c>
      <c r="I370" s="88"/>
      <c r="J370" s="88"/>
      <c r="K370" s="88" t="s">
        <v>147</v>
      </c>
      <c r="L370" s="88" t="s">
        <v>148</v>
      </c>
      <c r="M370" s="88"/>
      <c r="N370" s="88" t="s">
        <v>1324</v>
      </c>
      <c r="O370" s="90">
        <f>VLOOKUP(N370,'[4]บัญชีครุภัณฑ์  updete 20 มค 65'!$I$5:$N$1078,5,FALSE)</f>
        <v>25000</v>
      </c>
      <c r="P370" s="90">
        <f t="shared" si="12"/>
        <v>0</v>
      </c>
      <c r="Q370" s="90"/>
      <c r="R370" s="90"/>
      <c r="S370" s="88" t="s">
        <v>48</v>
      </c>
      <c r="T370" s="88" t="s">
        <v>58</v>
      </c>
    </row>
    <row r="371" spans="1:20" ht="55.5">
      <c r="A371" s="87" t="s">
        <v>36</v>
      </c>
      <c r="B371" s="87" t="s">
        <v>1235</v>
      </c>
      <c r="C371" s="87" t="s">
        <v>1327</v>
      </c>
      <c r="D371" s="87" t="s">
        <v>1328</v>
      </c>
      <c r="E371" s="88" t="s">
        <v>44</v>
      </c>
      <c r="F371" s="87" t="s">
        <v>1326</v>
      </c>
      <c r="G371" s="87" t="s">
        <v>43</v>
      </c>
      <c r="H371" s="89">
        <v>100000</v>
      </c>
      <c r="I371" s="88"/>
      <c r="J371" s="88"/>
      <c r="K371" s="88" t="s">
        <v>147</v>
      </c>
      <c r="L371" s="88" t="s">
        <v>148</v>
      </c>
      <c r="M371" s="88"/>
      <c r="N371" s="88" t="s">
        <v>1329</v>
      </c>
      <c r="O371" s="90">
        <f>VLOOKUP(N371,'[4]บัญชีครุภัณฑ์  updete 20 มค 65'!$I$5:$N$1078,5,FALSE)</f>
        <v>100000</v>
      </c>
      <c r="P371" s="90">
        <f t="shared" si="12"/>
        <v>0</v>
      </c>
      <c r="Q371" s="90"/>
      <c r="R371" s="90"/>
      <c r="S371" s="88" t="s">
        <v>48</v>
      </c>
      <c r="T371" s="88" t="s">
        <v>58</v>
      </c>
    </row>
    <row r="372" spans="1:20" ht="55.5">
      <c r="A372" s="87" t="s">
        <v>36</v>
      </c>
      <c r="B372" s="87" t="s">
        <v>1235</v>
      </c>
      <c r="C372" s="87" t="s">
        <v>1331</v>
      </c>
      <c r="D372" s="87" t="s">
        <v>1332</v>
      </c>
      <c r="E372" s="88" t="s">
        <v>44</v>
      </c>
      <c r="F372" s="87" t="s">
        <v>1330</v>
      </c>
      <c r="G372" s="87" t="s">
        <v>43</v>
      </c>
      <c r="H372" s="93">
        <v>100000</v>
      </c>
      <c r="I372" s="88"/>
      <c r="J372" s="88"/>
      <c r="K372" s="88" t="s">
        <v>147</v>
      </c>
      <c r="L372" s="88" t="s">
        <v>148</v>
      </c>
      <c r="M372" s="88"/>
      <c r="N372" s="88" t="s">
        <v>47</v>
      </c>
      <c r="O372" s="90"/>
      <c r="P372" s="90"/>
      <c r="Q372" s="90"/>
      <c r="R372" s="90"/>
      <c r="S372" s="88" t="s">
        <v>48</v>
      </c>
      <c r="T372" s="88" t="s">
        <v>47</v>
      </c>
    </row>
    <row r="373" spans="1:20" ht="55.5">
      <c r="A373" s="87" t="s">
        <v>36</v>
      </c>
      <c r="B373" s="87" t="s">
        <v>1235</v>
      </c>
      <c r="C373" s="87" t="s">
        <v>1334</v>
      </c>
      <c r="D373" s="87" t="s">
        <v>1335</v>
      </c>
      <c r="E373" s="88" t="s">
        <v>44</v>
      </c>
      <c r="F373" s="87" t="s">
        <v>1333</v>
      </c>
      <c r="G373" s="87" t="s">
        <v>43</v>
      </c>
      <c r="H373" s="93">
        <v>130000</v>
      </c>
      <c r="I373" s="88"/>
      <c r="J373" s="88"/>
      <c r="K373" s="88" t="s">
        <v>147</v>
      </c>
      <c r="L373" s="88" t="s">
        <v>148</v>
      </c>
      <c r="M373" s="88"/>
      <c r="N373" s="88" t="s">
        <v>47</v>
      </c>
      <c r="O373" s="90"/>
      <c r="P373" s="90"/>
      <c r="Q373" s="90"/>
      <c r="R373" s="90"/>
      <c r="S373" s="88" t="s">
        <v>48</v>
      </c>
      <c r="T373" s="88" t="s">
        <v>47</v>
      </c>
    </row>
    <row r="374" spans="1:20" ht="55.5">
      <c r="A374" s="87" t="s">
        <v>36</v>
      </c>
      <c r="B374" s="87" t="s">
        <v>1235</v>
      </c>
      <c r="C374" s="87" t="s">
        <v>1337</v>
      </c>
      <c r="D374" s="87" t="s">
        <v>1338</v>
      </c>
      <c r="E374" s="88" t="s">
        <v>44</v>
      </c>
      <c r="F374" s="87" t="s">
        <v>1336</v>
      </c>
      <c r="G374" s="87" t="s">
        <v>43</v>
      </c>
      <c r="H374" s="93">
        <v>99000</v>
      </c>
      <c r="I374" s="88"/>
      <c r="J374" s="88"/>
      <c r="K374" s="88" t="s">
        <v>147</v>
      </c>
      <c r="L374" s="88" t="s">
        <v>148</v>
      </c>
      <c r="M374" s="88"/>
      <c r="N374" s="88" t="s">
        <v>47</v>
      </c>
      <c r="O374" s="90"/>
      <c r="P374" s="90"/>
      <c r="Q374" s="90"/>
      <c r="R374" s="90"/>
      <c r="S374" s="88" t="s">
        <v>48</v>
      </c>
      <c r="T374" s="88" t="s">
        <v>47</v>
      </c>
    </row>
    <row r="375" spans="1:20" ht="55.5">
      <c r="A375" s="87" t="s">
        <v>36</v>
      </c>
      <c r="B375" s="87" t="s">
        <v>1235</v>
      </c>
      <c r="C375" s="87" t="s">
        <v>1340</v>
      </c>
      <c r="D375" s="87" t="s">
        <v>1338</v>
      </c>
      <c r="E375" s="88" t="s">
        <v>44</v>
      </c>
      <c r="F375" s="87" t="s">
        <v>1339</v>
      </c>
      <c r="G375" s="87" t="s">
        <v>43</v>
      </c>
      <c r="H375" s="93">
        <v>150000</v>
      </c>
      <c r="I375" s="88"/>
      <c r="J375" s="88"/>
      <c r="K375" s="88" t="s">
        <v>147</v>
      </c>
      <c r="L375" s="88" t="s">
        <v>148</v>
      </c>
      <c r="M375" s="88"/>
      <c r="N375" s="88" t="s">
        <v>47</v>
      </c>
      <c r="O375" s="90"/>
      <c r="P375" s="90"/>
      <c r="Q375" s="90"/>
      <c r="R375" s="90"/>
      <c r="S375" s="88" t="s">
        <v>48</v>
      </c>
      <c r="T375" s="88" t="s">
        <v>47</v>
      </c>
    </row>
    <row r="376" spans="1:20" s="86" customFormat="1">
      <c r="A376" s="82" t="s">
        <v>36</v>
      </c>
      <c r="B376" s="82" t="s">
        <v>1341</v>
      </c>
      <c r="C376" s="82" t="s">
        <v>1343</v>
      </c>
      <c r="D376" s="82"/>
      <c r="E376" s="83"/>
      <c r="F376" s="82" t="s">
        <v>1342</v>
      </c>
      <c r="G376" s="82"/>
      <c r="H376" s="84"/>
      <c r="I376" s="83"/>
      <c r="J376" s="83"/>
      <c r="K376" s="83"/>
      <c r="L376" s="83"/>
      <c r="M376" s="83"/>
      <c r="N376" s="83"/>
      <c r="O376" s="85"/>
      <c r="P376" s="85"/>
      <c r="Q376" s="85"/>
      <c r="R376" s="85"/>
      <c r="S376" s="83"/>
      <c r="T376" s="83"/>
    </row>
    <row r="377" spans="1:20">
      <c r="A377" s="87" t="s">
        <v>36</v>
      </c>
      <c r="B377" s="87" t="s">
        <v>1341</v>
      </c>
      <c r="C377" s="87" t="s">
        <v>1345</v>
      </c>
      <c r="D377" s="87"/>
      <c r="E377" s="88" t="s">
        <v>731</v>
      </c>
      <c r="F377" s="87" t="s">
        <v>1344</v>
      </c>
      <c r="G377" s="87" t="s">
        <v>1346</v>
      </c>
      <c r="H377" s="89">
        <v>55000</v>
      </c>
      <c r="I377" s="88" t="s">
        <v>732</v>
      </c>
      <c r="J377" s="88"/>
      <c r="K377" s="88" t="s">
        <v>325</v>
      </c>
      <c r="L377" s="88" t="s">
        <v>326</v>
      </c>
      <c r="M377" s="88"/>
      <c r="N377" s="88" t="s">
        <v>1345</v>
      </c>
      <c r="O377" s="90">
        <f>VLOOKUP(N377,'[4]บัญชีครุภัณฑ์  updete 20 มค 65'!$I$5:$N$1078,5,FALSE)</f>
        <v>55000</v>
      </c>
      <c r="P377" s="90">
        <f t="shared" ref="P377:P384" si="13">+O377-H377</f>
        <v>0</v>
      </c>
      <c r="Q377" s="90"/>
      <c r="R377" s="90"/>
      <c r="S377" s="88" t="s">
        <v>48</v>
      </c>
      <c r="T377" s="88" t="s">
        <v>58</v>
      </c>
    </row>
    <row r="378" spans="1:20">
      <c r="A378" s="87" t="s">
        <v>36</v>
      </c>
      <c r="B378" s="87" t="s">
        <v>1341</v>
      </c>
      <c r="C378" s="87" t="s">
        <v>1348</v>
      </c>
      <c r="D378" s="87" t="s">
        <v>1349</v>
      </c>
      <c r="E378" s="88" t="s">
        <v>44</v>
      </c>
      <c r="F378" s="87" t="s">
        <v>1347</v>
      </c>
      <c r="G378" s="87" t="s">
        <v>1346</v>
      </c>
      <c r="H378" s="89">
        <v>300000</v>
      </c>
      <c r="I378" s="88"/>
      <c r="J378" s="88"/>
      <c r="K378" s="88" t="s">
        <v>325</v>
      </c>
      <c r="L378" s="88" t="s">
        <v>326</v>
      </c>
      <c r="M378" s="88"/>
      <c r="N378" s="88" t="s">
        <v>1348</v>
      </c>
      <c r="O378" s="90">
        <f>VLOOKUP(N378,'[4]บัญชีครุภัณฑ์  updete 20 มค 65'!$I$5:$N$1078,5,FALSE)</f>
        <v>300000</v>
      </c>
      <c r="P378" s="90">
        <f t="shared" si="13"/>
        <v>0</v>
      </c>
      <c r="Q378" s="90"/>
      <c r="R378" s="90"/>
      <c r="S378" s="88" t="s">
        <v>48</v>
      </c>
      <c r="T378" s="88" t="s">
        <v>58</v>
      </c>
    </row>
    <row r="379" spans="1:20">
      <c r="A379" s="87" t="s">
        <v>36</v>
      </c>
      <c r="B379" s="87" t="s">
        <v>1341</v>
      </c>
      <c r="C379" s="87" t="s">
        <v>1351</v>
      </c>
      <c r="D379" s="87" t="s">
        <v>1352</v>
      </c>
      <c r="E379" s="88" t="s">
        <v>44</v>
      </c>
      <c r="F379" s="87" t="s">
        <v>1350</v>
      </c>
      <c r="G379" s="87" t="s">
        <v>1346</v>
      </c>
      <c r="H379" s="89">
        <v>750000</v>
      </c>
      <c r="I379" s="88"/>
      <c r="J379" s="88"/>
      <c r="K379" s="88" t="s">
        <v>325</v>
      </c>
      <c r="L379" s="88" t="s">
        <v>326</v>
      </c>
      <c r="M379" s="88"/>
      <c r="N379" s="88" t="s">
        <v>1353</v>
      </c>
      <c r="O379" s="90">
        <f>VLOOKUP(N379,'[4]บัญชีครุภัณฑ์  updete 20 มค 65'!$I$5:$N$1078,5,FALSE)</f>
        <v>750000</v>
      </c>
      <c r="P379" s="90">
        <f t="shared" si="13"/>
        <v>0</v>
      </c>
      <c r="Q379" s="90"/>
      <c r="R379" s="90"/>
      <c r="S379" s="88" t="s">
        <v>48</v>
      </c>
      <c r="T379" s="88" t="s">
        <v>53</v>
      </c>
    </row>
    <row r="380" spans="1:20">
      <c r="A380" s="87" t="s">
        <v>36</v>
      </c>
      <c r="B380" s="87" t="s">
        <v>1341</v>
      </c>
      <c r="C380" s="87" t="s">
        <v>1355</v>
      </c>
      <c r="D380" s="87" t="s">
        <v>1356</v>
      </c>
      <c r="E380" s="88" t="s">
        <v>44</v>
      </c>
      <c r="F380" s="87" t="s">
        <v>1354</v>
      </c>
      <c r="G380" s="87" t="s">
        <v>1346</v>
      </c>
      <c r="H380" s="89">
        <v>1760000</v>
      </c>
      <c r="I380" s="88"/>
      <c r="J380" s="88"/>
      <c r="K380" s="88" t="s">
        <v>325</v>
      </c>
      <c r="L380" s="88" t="s">
        <v>326</v>
      </c>
      <c r="M380" s="88"/>
      <c r="N380" s="88" t="s">
        <v>1357</v>
      </c>
      <c r="O380" s="90">
        <f>VLOOKUP(N380,'[4]บัญชีครุภัณฑ์  updete 20 มค 65'!$I$5:$N$1078,5,FALSE)</f>
        <v>1760000</v>
      </c>
      <c r="P380" s="90">
        <f t="shared" si="13"/>
        <v>0</v>
      </c>
      <c r="Q380" s="90"/>
      <c r="R380" s="90"/>
      <c r="S380" s="88" t="s">
        <v>82</v>
      </c>
      <c r="T380" s="88" t="s">
        <v>58</v>
      </c>
    </row>
    <row r="381" spans="1:20">
      <c r="A381" s="87" t="s">
        <v>36</v>
      </c>
      <c r="B381" s="87" t="s">
        <v>1341</v>
      </c>
      <c r="C381" s="87" t="s">
        <v>1359</v>
      </c>
      <c r="D381" s="87" t="s">
        <v>1360</v>
      </c>
      <c r="E381" s="88" t="s">
        <v>44</v>
      </c>
      <c r="F381" s="87" t="s">
        <v>1358</v>
      </c>
      <c r="G381" s="87" t="s">
        <v>1346</v>
      </c>
      <c r="H381" s="89">
        <v>2500000</v>
      </c>
      <c r="I381" s="88"/>
      <c r="J381" s="88"/>
      <c r="K381" s="88" t="s">
        <v>325</v>
      </c>
      <c r="L381" s="88" t="s">
        <v>326</v>
      </c>
      <c r="M381" s="88"/>
      <c r="N381" s="88" t="s">
        <v>1359</v>
      </c>
      <c r="O381" s="90">
        <f>VLOOKUP(N381,'[4]บัญชีครุภัณฑ์  updete 20 มค 65'!$I$5:$N$1078,5,FALSE)</f>
        <v>2500000</v>
      </c>
      <c r="P381" s="90">
        <f t="shared" si="13"/>
        <v>0</v>
      </c>
      <c r="Q381" s="90"/>
      <c r="R381" s="90"/>
      <c r="S381" s="88" t="s">
        <v>82</v>
      </c>
      <c r="T381" s="88" t="s">
        <v>58</v>
      </c>
    </row>
    <row r="382" spans="1:20">
      <c r="A382" s="87" t="s">
        <v>36</v>
      </c>
      <c r="B382" s="87" t="s">
        <v>1341</v>
      </c>
      <c r="C382" s="87" t="s">
        <v>1362</v>
      </c>
      <c r="D382" s="87" t="s">
        <v>1363</v>
      </c>
      <c r="E382" s="88" t="s">
        <v>44</v>
      </c>
      <c r="F382" s="87" t="s">
        <v>1361</v>
      </c>
      <c r="G382" s="87" t="s">
        <v>1346</v>
      </c>
      <c r="H382" s="89">
        <v>3000000</v>
      </c>
      <c r="I382" s="88"/>
      <c r="J382" s="88"/>
      <c r="K382" s="88" t="s">
        <v>325</v>
      </c>
      <c r="L382" s="88" t="s">
        <v>326</v>
      </c>
      <c r="M382" s="88"/>
      <c r="N382" s="88" t="s">
        <v>1364</v>
      </c>
      <c r="O382" s="90">
        <f>VLOOKUP(N382,'[4]บัญชีครุภัณฑ์  updete 20 มค 65'!$I$5:$N$1078,5,FALSE)</f>
        <v>3000000</v>
      </c>
      <c r="P382" s="90">
        <f t="shared" si="13"/>
        <v>0</v>
      </c>
      <c r="Q382" s="90"/>
      <c r="R382" s="90"/>
      <c r="S382" s="88" t="s">
        <v>82</v>
      </c>
      <c r="T382" s="88" t="s">
        <v>53</v>
      </c>
    </row>
    <row r="383" spans="1:20">
      <c r="A383" s="87" t="s">
        <v>36</v>
      </c>
      <c r="B383" s="87" t="s">
        <v>1341</v>
      </c>
      <c r="C383" s="87" t="s">
        <v>1366</v>
      </c>
      <c r="D383" s="87" t="s">
        <v>1367</v>
      </c>
      <c r="E383" s="88" t="s">
        <v>44</v>
      </c>
      <c r="F383" s="87" t="s">
        <v>1365</v>
      </c>
      <c r="G383" s="87" t="s">
        <v>1346</v>
      </c>
      <c r="H383" s="89">
        <v>3000000</v>
      </c>
      <c r="I383" s="88"/>
      <c r="J383" s="88"/>
      <c r="K383" s="88" t="s">
        <v>325</v>
      </c>
      <c r="L383" s="88" t="s">
        <v>326</v>
      </c>
      <c r="M383" s="88"/>
      <c r="N383" s="88" t="s">
        <v>1368</v>
      </c>
      <c r="O383" s="90">
        <f>VLOOKUP(N383,'[4]บัญชีครุภัณฑ์  updete 20 มค 65'!$I$5:$N$1078,5,FALSE)</f>
        <v>3000000</v>
      </c>
      <c r="P383" s="90">
        <f t="shared" si="13"/>
        <v>0</v>
      </c>
      <c r="Q383" s="90"/>
      <c r="R383" s="90"/>
      <c r="S383" s="88" t="s">
        <v>82</v>
      </c>
      <c r="T383" s="88" t="s">
        <v>53</v>
      </c>
    </row>
    <row r="384" spans="1:20" ht="55.5">
      <c r="A384" s="87" t="s">
        <v>36</v>
      </c>
      <c r="B384" s="87" t="s">
        <v>1341</v>
      </c>
      <c r="C384" s="87" t="s">
        <v>1370</v>
      </c>
      <c r="D384" s="87" t="s">
        <v>1371</v>
      </c>
      <c r="E384" s="88" t="s">
        <v>44</v>
      </c>
      <c r="F384" s="87" t="s">
        <v>1369</v>
      </c>
      <c r="G384" s="87" t="s">
        <v>1346</v>
      </c>
      <c r="H384" s="89">
        <v>3600000</v>
      </c>
      <c r="I384" s="88"/>
      <c r="J384" s="88"/>
      <c r="K384" s="88" t="s">
        <v>325</v>
      </c>
      <c r="L384" s="88" t="s">
        <v>326</v>
      </c>
      <c r="M384" s="88"/>
      <c r="N384" s="88" t="s">
        <v>1370</v>
      </c>
      <c r="O384" s="90">
        <f>VLOOKUP(N384,'[4]บัญชีครุภัณฑ์  updete 20 มค 65'!$I$5:$N$1078,5,FALSE)</f>
        <v>3600000</v>
      </c>
      <c r="P384" s="90">
        <f t="shared" si="13"/>
        <v>0</v>
      </c>
      <c r="Q384" s="90"/>
      <c r="R384" s="90"/>
      <c r="S384" s="88" t="s">
        <v>92</v>
      </c>
      <c r="T384" s="88" t="s">
        <v>58</v>
      </c>
    </row>
    <row r="385" spans="1:20" ht="55.5">
      <c r="A385" s="87" t="s">
        <v>36</v>
      </c>
      <c r="B385" s="87" t="s">
        <v>1341</v>
      </c>
      <c r="C385" s="87" t="s">
        <v>1373</v>
      </c>
      <c r="D385" s="87" t="s">
        <v>1374</v>
      </c>
      <c r="E385" s="88" t="s">
        <v>44</v>
      </c>
      <c r="F385" s="87" t="s">
        <v>1372</v>
      </c>
      <c r="G385" s="87" t="s">
        <v>1346</v>
      </c>
      <c r="H385" s="89">
        <v>5000000</v>
      </c>
      <c r="I385" s="88"/>
      <c r="J385" s="88"/>
      <c r="K385" s="88" t="s">
        <v>325</v>
      </c>
      <c r="L385" s="88" t="s">
        <v>326</v>
      </c>
      <c r="M385" s="88"/>
      <c r="N385" s="88" t="s">
        <v>47</v>
      </c>
      <c r="O385" s="90"/>
      <c r="P385" s="90"/>
      <c r="Q385" s="90"/>
      <c r="R385" s="90"/>
      <c r="S385" s="88" t="s">
        <v>92</v>
      </c>
      <c r="T385" s="88" t="s">
        <v>47</v>
      </c>
    </row>
    <row r="386" spans="1:20">
      <c r="A386" s="87" t="s">
        <v>36</v>
      </c>
      <c r="B386" s="87" t="s">
        <v>1341</v>
      </c>
      <c r="C386" s="87" t="s">
        <v>1376</v>
      </c>
      <c r="D386" s="87" t="s">
        <v>1377</v>
      </c>
      <c r="E386" s="88" t="s">
        <v>44</v>
      </c>
      <c r="F386" s="87" t="s">
        <v>1375</v>
      </c>
      <c r="G386" s="87" t="s">
        <v>1346</v>
      </c>
      <c r="H386" s="89">
        <v>1200000</v>
      </c>
      <c r="I386" s="88"/>
      <c r="J386" s="88"/>
      <c r="K386" s="88" t="s">
        <v>325</v>
      </c>
      <c r="L386" s="88" t="s">
        <v>326</v>
      </c>
      <c r="M386" s="88"/>
      <c r="N386" s="88" t="s">
        <v>47</v>
      </c>
      <c r="O386" s="90"/>
      <c r="P386" s="90"/>
      <c r="Q386" s="90"/>
      <c r="R386" s="90"/>
      <c r="S386" s="88" t="s">
        <v>82</v>
      </c>
      <c r="T386" s="88" t="s">
        <v>47</v>
      </c>
    </row>
    <row r="387" spans="1:20">
      <c r="A387" s="87" t="s">
        <v>36</v>
      </c>
      <c r="B387" s="87" t="s">
        <v>1341</v>
      </c>
      <c r="C387" s="87" t="s">
        <v>1379</v>
      </c>
      <c r="D387" s="87"/>
      <c r="E387" s="88" t="s">
        <v>44</v>
      </c>
      <c r="F387" s="87" t="s">
        <v>1378</v>
      </c>
      <c r="G387" s="87" t="s">
        <v>1346</v>
      </c>
      <c r="H387" s="89">
        <v>2800000</v>
      </c>
      <c r="I387" s="88"/>
      <c r="J387" s="88"/>
      <c r="K387" s="88" t="s">
        <v>325</v>
      </c>
      <c r="L387" s="88" t="s">
        <v>326</v>
      </c>
      <c r="M387" s="88"/>
      <c r="N387" s="88" t="s">
        <v>47</v>
      </c>
      <c r="O387" s="90"/>
      <c r="P387" s="90"/>
      <c r="Q387" s="90"/>
      <c r="R387" s="90"/>
      <c r="S387" s="88" t="s">
        <v>82</v>
      </c>
      <c r="T387" s="88" t="s">
        <v>47</v>
      </c>
    </row>
    <row r="388" spans="1:20" s="86" customFormat="1">
      <c r="A388" s="82" t="s">
        <v>36</v>
      </c>
      <c r="B388" s="82" t="s">
        <v>1380</v>
      </c>
      <c r="C388" s="82" t="s">
        <v>1382</v>
      </c>
      <c r="D388" s="82"/>
      <c r="E388" s="83"/>
      <c r="F388" s="82" t="s">
        <v>1381</v>
      </c>
      <c r="G388" s="82"/>
      <c r="H388" s="84"/>
      <c r="I388" s="83"/>
      <c r="J388" s="83"/>
      <c r="K388" s="83"/>
      <c r="L388" s="83"/>
      <c r="M388" s="83"/>
      <c r="N388" s="83"/>
      <c r="O388" s="85"/>
      <c r="P388" s="85"/>
      <c r="Q388" s="85"/>
      <c r="R388" s="85"/>
      <c r="S388" s="83"/>
      <c r="T388" s="83"/>
    </row>
    <row r="389" spans="1:20">
      <c r="A389" s="87" t="s">
        <v>36</v>
      </c>
      <c r="B389" s="87" t="s">
        <v>1380</v>
      </c>
      <c r="C389" s="87" t="s">
        <v>1384</v>
      </c>
      <c r="D389" s="87"/>
      <c r="E389" s="88" t="s">
        <v>731</v>
      </c>
      <c r="F389" s="87" t="s">
        <v>1383</v>
      </c>
      <c r="G389" s="87" t="s">
        <v>1346</v>
      </c>
      <c r="H389" s="89">
        <v>15500</v>
      </c>
      <c r="I389" s="88" t="s">
        <v>732</v>
      </c>
      <c r="J389" s="88"/>
      <c r="K389" s="88" t="s">
        <v>325</v>
      </c>
      <c r="L389" s="88" t="s">
        <v>326</v>
      </c>
      <c r="M389" s="88"/>
      <c r="N389" s="88" t="s">
        <v>1384</v>
      </c>
      <c r="O389" s="90">
        <f>VLOOKUP(N389,'[4]บัญชีครุภัณฑ์  updete 20 มค 65'!$I$5:$N$1078,5,FALSE)</f>
        <v>15500</v>
      </c>
      <c r="P389" s="90">
        <f t="shared" ref="P389:P409" si="14">+O389-H389</f>
        <v>0</v>
      </c>
      <c r="Q389" s="90"/>
      <c r="R389" s="90"/>
      <c r="S389" s="88" t="s">
        <v>48</v>
      </c>
      <c r="T389" s="88" t="s">
        <v>58</v>
      </c>
    </row>
    <row r="390" spans="1:20">
      <c r="A390" s="87" t="s">
        <v>36</v>
      </c>
      <c r="B390" s="87" t="s">
        <v>1380</v>
      </c>
      <c r="C390" s="87" t="s">
        <v>1386</v>
      </c>
      <c r="D390" s="87"/>
      <c r="E390" s="88" t="s">
        <v>731</v>
      </c>
      <c r="F390" s="87" t="s">
        <v>1385</v>
      </c>
      <c r="G390" s="87" t="s">
        <v>1346</v>
      </c>
      <c r="H390" s="89">
        <v>16000</v>
      </c>
      <c r="I390" s="88" t="s">
        <v>732</v>
      </c>
      <c r="J390" s="88"/>
      <c r="K390" s="88" t="s">
        <v>325</v>
      </c>
      <c r="L390" s="88" t="s">
        <v>326</v>
      </c>
      <c r="M390" s="88"/>
      <c r="N390" s="88" t="s">
        <v>1386</v>
      </c>
      <c r="O390" s="90">
        <f>VLOOKUP(N390,'[4]บัญชีครุภัณฑ์  updete 20 มค 65'!$I$5:$N$1078,5,FALSE)</f>
        <v>16000</v>
      </c>
      <c r="P390" s="90">
        <f t="shared" si="14"/>
        <v>0</v>
      </c>
      <c r="Q390" s="90"/>
      <c r="R390" s="90"/>
      <c r="S390" s="88" t="s">
        <v>48</v>
      </c>
      <c r="T390" s="88" t="s">
        <v>58</v>
      </c>
    </row>
    <row r="391" spans="1:20">
      <c r="A391" s="87" t="s">
        <v>36</v>
      </c>
      <c r="B391" s="87" t="s">
        <v>1380</v>
      </c>
      <c r="C391" s="87" t="s">
        <v>1388</v>
      </c>
      <c r="D391" s="87"/>
      <c r="E391" s="88" t="s">
        <v>731</v>
      </c>
      <c r="F391" s="87" t="s">
        <v>1387</v>
      </c>
      <c r="G391" s="87" t="s">
        <v>1346</v>
      </c>
      <c r="H391" s="89">
        <v>45000</v>
      </c>
      <c r="I391" s="88" t="s">
        <v>732</v>
      </c>
      <c r="J391" s="88"/>
      <c r="K391" s="88" t="s">
        <v>325</v>
      </c>
      <c r="L391" s="88" t="s">
        <v>326</v>
      </c>
      <c r="M391" s="88"/>
      <c r="N391" s="88" t="s">
        <v>1388</v>
      </c>
      <c r="O391" s="90">
        <f>VLOOKUP(N391,'[4]บัญชีครุภัณฑ์  updete 20 มค 65'!$I$5:$N$1078,5,FALSE)</f>
        <v>45000</v>
      </c>
      <c r="P391" s="90">
        <f t="shared" si="14"/>
        <v>0</v>
      </c>
      <c r="Q391" s="90"/>
      <c r="R391" s="90"/>
      <c r="S391" s="88" t="s">
        <v>48</v>
      </c>
      <c r="T391" s="88" t="s">
        <v>58</v>
      </c>
    </row>
    <row r="392" spans="1:20">
      <c r="A392" s="87" t="s">
        <v>36</v>
      </c>
      <c r="B392" s="87" t="s">
        <v>1380</v>
      </c>
      <c r="C392" s="87" t="s">
        <v>1390</v>
      </c>
      <c r="D392" s="87"/>
      <c r="E392" s="88" t="s">
        <v>731</v>
      </c>
      <c r="F392" s="87" t="s">
        <v>1389</v>
      </c>
      <c r="G392" s="87" t="s">
        <v>1346</v>
      </c>
      <c r="H392" s="89">
        <v>19500</v>
      </c>
      <c r="I392" s="88" t="s">
        <v>732</v>
      </c>
      <c r="J392" s="88"/>
      <c r="K392" s="88" t="s">
        <v>325</v>
      </c>
      <c r="L392" s="88" t="s">
        <v>326</v>
      </c>
      <c r="M392" s="88"/>
      <c r="N392" s="88" t="s">
        <v>1390</v>
      </c>
      <c r="O392" s="90">
        <f>VLOOKUP(N392,'[4]บัญชีครุภัณฑ์  updete 20 มค 65'!$I$5:$N$1078,5,FALSE)</f>
        <v>19500</v>
      </c>
      <c r="P392" s="90">
        <f t="shared" si="14"/>
        <v>0</v>
      </c>
      <c r="Q392" s="90"/>
      <c r="R392" s="90"/>
      <c r="S392" s="88" t="s">
        <v>48</v>
      </c>
      <c r="T392" s="88" t="s">
        <v>58</v>
      </c>
    </row>
    <row r="393" spans="1:20">
      <c r="A393" s="87" t="s">
        <v>36</v>
      </c>
      <c r="B393" s="87" t="s">
        <v>1380</v>
      </c>
      <c r="C393" s="87" t="s">
        <v>1392</v>
      </c>
      <c r="D393" s="87" t="s">
        <v>1393</v>
      </c>
      <c r="E393" s="88" t="s">
        <v>44</v>
      </c>
      <c r="F393" s="87" t="s">
        <v>1391</v>
      </c>
      <c r="G393" s="87" t="s">
        <v>1346</v>
      </c>
      <c r="H393" s="89">
        <v>35000</v>
      </c>
      <c r="I393" s="88"/>
      <c r="J393" s="88"/>
      <c r="K393" s="88" t="s">
        <v>325</v>
      </c>
      <c r="L393" s="88" t="s">
        <v>326</v>
      </c>
      <c r="M393" s="88"/>
      <c r="N393" s="88" t="s">
        <v>1392</v>
      </c>
      <c r="O393" s="90">
        <f>VLOOKUP(N393,'[4]บัญชีครุภัณฑ์  updete 20 มค 65'!$I$5:$N$1078,5,FALSE)</f>
        <v>36000</v>
      </c>
      <c r="P393" s="90">
        <f t="shared" si="14"/>
        <v>1000</v>
      </c>
      <c r="Q393" s="91">
        <f>P393*100/O393</f>
        <v>2.7777777777777777</v>
      </c>
      <c r="R393" s="91" t="s">
        <v>87</v>
      </c>
      <c r="S393" s="88" t="s">
        <v>48</v>
      </c>
      <c r="T393" s="88" t="s">
        <v>64</v>
      </c>
    </row>
    <row r="394" spans="1:20" ht="55.5">
      <c r="A394" s="87" t="s">
        <v>36</v>
      </c>
      <c r="B394" s="87" t="s">
        <v>1380</v>
      </c>
      <c r="C394" s="87" t="s">
        <v>1395</v>
      </c>
      <c r="D394" s="87" t="s">
        <v>1396</v>
      </c>
      <c r="E394" s="88" t="s">
        <v>44</v>
      </c>
      <c r="F394" s="87" t="s">
        <v>1394</v>
      </c>
      <c r="G394" s="87" t="s">
        <v>1346</v>
      </c>
      <c r="H394" s="89">
        <v>110000</v>
      </c>
      <c r="I394" s="88"/>
      <c r="J394" s="88"/>
      <c r="K394" s="88" t="s">
        <v>325</v>
      </c>
      <c r="L394" s="88" t="s">
        <v>326</v>
      </c>
      <c r="M394" s="88"/>
      <c r="N394" s="88" t="s">
        <v>1397</v>
      </c>
      <c r="O394" s="90">
        <f>VLOOKUP(N394,'[4]บัญชีครุภัณฑ์  updete 20 มค 65'!$I$5:$N$1078,5,FALSE)</f>
        <v>110000</v>
      </c>
      <c r="P394" s="90">
        <f t="shared" si="14"/>
        <v>0</v>
      </c>
      <c r="Q394" s="90"/>
      <c r="R394" s="90"/>
      <c r="S394" s="88" t="s">
        <v>48</v>
      </c>
      <c r="T394" s="88" t="s">
        <v>58</v>
      </c>
    </row>
    <row r="395" spans="1:20">
      <c r="A395" s="87" t="s">
        <v>36</v>
      </c>
      <c r="B395" s="87" t="s">
        <v>1380</v>
      </c>
      <c r="C395" s="87" t="s">
        <v>1399</v>
      </c>
      <c r="D395" s="87" t="s">
        <v>1400</v>
      </c>
      <c r="E395" s="88" t="s">
        <v>44</v>
      </c>
      <c r="F395" s="87" t="s">
        <v>1398</v>
      </c>
      <c r="G395" s="87" t="s">
        <v>1346</v>
      </c>
      <c r="H395" s="89">
        <v>100000</v>
      </c>
      <c r="I395" s="88"/>
      <c r="J395" s="88"/>
      <c r="K395" s="88" t="s">
        <v>325</v>
      </c>
      <c r="L395" s="88" t="s">
        <v>326</v>
      </c>
      <c r="M395" s="88"/>
      <c r="N395" s="88" t="s">
        <v>1399</v>
      </c>
      <c r="O395" s="90">
        <f>VLOOKUP(N395,'[4]บัญชีครุภัณฑ์  updete 20 มค 65'!$I$5:$N$1078,5,FALSE)</f>
        <v>100000</v>
      </c>
      <c r="P395" s="90">
        <f t="shared" si="14"/>
        <v>0</v>
      </c>
      <c r="Q395" s="90"/>
      <c r="R395" s="90"/>
      <c r="S395" s="88" t="s">
        <v>48</v>
      </c>
      <c r="T395" s="88" t="s">
        <v>58</v>
      </c>
    </row>
    <row r="396" spans="1:20">
      <c r="A396" s="87" t="s">
        <v>36</v>
      </c>
      <c r="B396" s="87" t="s">
        <v>1380</v>
      </c>
      <c r="C396" s="87" t="s">
        <v>1402</v>
      </c>
      <c r="D396" s="87" t="s">
        <v>1403</v>
      </c>
      <c r="E396" s="88" t="s">
        <v>44</v>
      </c>
      <c r="F396" s="87" t="s">
        <v>1401</v>
      </c>
      <c r="G396" s="87" t="s">
        <v>1346</v>
      </c>
      <c r="H396" s="89">
        <v>6000</v>
      </c>
      <c r="I396" s="88"/>
      <c r="J396" s="88"/>
      <c r="K396" s="88" t="s">
        <v>325</v>
      </c>
      <c r="L396" s="88" t="s">
        <v>326</v>
      </c>
      <c r="M396" s="88"/>
      <c r="N396" s="88" t="s">
        <v>1402</v>
      </c>
      <c r="O396" s="90">
        <f>VLOOKUP(N396,'[4]บัญชีครุภัณฑ์  updete 20 มค 65'!$I$5:$N$1078,5,FALSE)</f>
        <v>6000</v>
      </c>
      <c r="P396" s="90">
        <f t="shared" si="14"/>
        <v>0</v>
      </c>
      <c r="Q396" s="90"/>
      <c r="R396" s="90"/>
      <c r="S396" s="88" t="s">
        <v>48</v>
      </c>
      <c r="T396" s="88" t="s">
        <v>58</v>
      </c>
    </row>
    <row r="397" spans="1:20" ht="55.5">
      <c r="A397" s="87" t="s">
        <v>36</v>
      </c>
      <c r="B397" s="87" t="s">
        <v>1380</v>
      </c>
      <c r="C397" s="87" t="s">
        <v>1405</v>
      </c>
      <c r="D397" s="87" t="s">
        <v>1406</v>
      </c>
      <c r="E397" s="88" t="s">
        <v>44</v>
      </c>
      <c r="F397" s="87" t="s">
        <v>1404</v>
      </c>
      <c r="G397" s="87" t="s">
        <v>1346</v>
      </c>
      <c r="H397" s="89">
        <v>100000</v>
      </c>
      <c r="I397" s="88"/>
      <c r="J397" s="88"/>
      <c r="K397" s="88" t="s">
        <v>325</v>
      </c>
      <c r="L397" s="88" t="s">
        <v>326</v>
      </c>
      <c r="M397" s="88"/>
      <c r="N397" s="88" t="s">
        <v>1405</v>
      </c>
      <c r="O397" s="90">
        <f>VLOOKUP(N397,'[4]บัญชีครุภัณฑ์  updete 20 มค 65'!$I$5:$N$1078,5,FALSE)</f>
        <v>100000</v>
      </c>
      <c r="P397" s="90">
        <f t="shared" si="14"/>
        <v>0</v>
      </c>
      <c r="Q397" s="90"/>
      <c r="R397" s="90"/>
      <c r="S397" s="88" t="s">
        <v>48</v>
      </c>
      <c r="T397" s="88" t="s">
        <v>58</v>
      </c>
    </row>
    <row r="398" spans="1:20" ht="55.5">
      <c r="A398" s="87" t="s">
        <v>36</v>
      </c>
      <c r="B398" s="87" t="s">
        <v>1380</v>
      </c>
      <c r="C398" s="87" t="s">
        <v>1408</v>
      </c>
      <c r="D398" s="87" t="s">
        <v>1409</v>
      </c>
      <c r="E398" s="88" t="s">
        <v>44</v>
      </c>
      <c r="F398" s="87" t="s">
        <v>1407</v>
      </c>
      <c r="G398" s="87" t="s">
        <v>1346</v>
      </c>
      <c r="H398" s="89">
        <v>22000</v>
      </c>
      <c r="I398" s="88"/>
      <c r="J398" s="88"/>
      <c r="K398" s="88" t="s">
        <v>325</v>
      </c>
      <c r="L398" s="88" t="s">
        <v>326</v>
      </c>
      <c r="M398" s="88"/>
      <c r="N398" s="88" t="s">
        <v>1410</v>
      </c>
      <c r="O398" s="90">
        <f>VLOOKUP(N398,'[4]บัญชีครุภัณฑ์  updete 20 มค 65'!$I$5:$N$1078,5,FALSE)</f>
        <v>22000</v>
      </c>
      <c r="P398" s="90">
        <f t="shared" si="14"/>
        <v>0</v>
      </c>
      <c r="Q398" s="90"/>
      <c r="R398" s="90"/>
      <c r="S398" s="88" t="s">
        <v>48</v>
      </c>
      <c r="T398" s="88" t="s">
        <v>58</v>
      </c>
    </row>
    <row r="399" spans="1:20" ht="55.5">
      <c r="A399" s="87" t="s">
        <v>36</v>
      </c>
      <c r="B399" s="87" t="s">
        <v>1380</v>
      </c>
      <c r="C399" s="87" t="s">
        <v>1412</v>
      </c>
      <c r="D399" s="87" t="s">
        <v>1413</v>
      </c>
      <c r="E399" s="88" t="s">
        <v>44</v>
      </c>
      <c r="F399" s="87" t="s">
        <v>1411</v>
      </c>
      <c r="G399" s="87" t="s">
        <v>1346</v>
      </c>
      <c r="H399" s="89">
        <v>27000</v>
      </c>
      <c r="I399" s="88"/>
      <c r="J399" s="88"/>
      <c r="K399" s="88" t="s">
        <v>325</v>
      </c>
      <c r="L399" s="88" t="s">
        <v>326</v>
      </c>
      <c r="M399" s="88"/>
      <c r="N399" s="88" t="s">
        <v>1414</v>
      </c>
      <c r="O399" s="90">
        <f>VLOOKUP(N399,'[4]บัญชีครุภัณฑ์  updete 20 มค 65'!$I$5:$N$1078,5,FALSE)</f>
        <v>27000</v>
      </c>
      <c r="P399" s="90">
        <f t="shared" si="14"/>
        <v>0</v>
      </c>
      <c r="Q399" s="90"/>
      <c r="R399" s="90"/>
      <c r="S399" s="88" t="s">
        <v>48</v>
      </c>
      <c r="T399" s="88" t="s">
        <v>58</v>
      </c>
    </row>
    <row r="400" spans="1:20" ht="55.5">
      <c r="A400" s="87" t="s">
        <v>36</v>
      </c>
      <c r="B400" s="87" t="s">
        <v>1380</v>
      </c>
      <c r="C400" s="87" t="s">
        <v>1416</v>
      </c>
      <c r="D400" s="87" t="s">
        <v>1417</v>
      </c>
      <c r="E400" s="88" t="s">
        <v>44</v>
      </c>
      <c r="F400" s="87" t="s">
        <v>1415</v>
      </c>
      <c r="G400" s="87" t="s">
        <v>1346</v>
      </c>
      <c r="H400" s="89">
        <v>55000</v>
      </c>
      <c r="I400" s="88"/>
      <c r="J400" s="88"/>
      <c r="K400" s="88" t="s">
        <v>325</v>
      </c>
      <c r="L400" s="88" t="s">
        <v>326</v>
      </c>
      <c r="M400" s="88"/>
      <c r="N400" s="88" t="s">
        <v>1418</v>
      </c>
      <c r="O400" s="90">
        <f>VLOOKUP(N400,'[4]บัญชีครุภัณฑ์  updete 20 มค 65'!$I$5:$N$1078,5,FALSE)</f>
        <v>55000</v>
      </c>
      <c r="P400" s="90">
        <f t="shared" si="14"/>
        <v>0</v>
      </c>
      <c r="Q400" s="90"/>
      <c r="R400" s="90"/>
      <c r="S400" s="88" t="s">
        <v>48</v>
      </c>
      <c r="T400" s="88" t="s">
        <v>58</v>
      </c>
    </row>
    <row r="401" spans="1:20" ht="55.5">
      <c r="A401" s="87" t="s">
        <v>36</v>
      </c>
      <c r="B401" s="87" t="s">
        <v>1380</v>
      </c>
      <c r="C401" s="87" t="s">
        <v>1420</v>
      </c>
      <c r="D401" s="87" t="s">
        <v>1421</v>
      </c>
      <c r="E401" s="88" t="s">
        <v>44</v>
      </c>
      <c r="F401" s="87" t="s">
        <v>1419</v>
      </c>
      <c r="G401" s="87" t="s">
        <v>1346</v>
      </c>
      <c r="H401" s="89">
        <v>50000</v>
      </c>
      <c r="I401" s="88"/>
      <c r="J401" s="88"/>
      <c r="K401" s="88" t="s">
        <v>325</v>
      </c>
      <c r="L401" s="88" t="s">
        <v>326</v>
      </c>
      <c r="M401" s="88"/>
      <c r="N401" s="88" t="s">
        <v>1422</v>
      </c>
      <c r="O401" s="90">
        <f>VLOOKUP(N401,'[4]บัญชีครุภัณฑ์  updete 20 มค 65'!$I$5:$N$1078,5,FALSE)</f>
        <v>50000</v>
      </c>
      <c r="P401" s="90">
        <f t="shared" si="14"/>
        <v>0</v>
      </c>
      <c r="Q401" s="90"/>
      <c r="R401" s="90"/>
      <c r="S401" s="88" t="s">
        <v>48</v>
      </c>
      <c r="T401" s="88" t="s">
        <v>58</v>
      </c>
    </row>
    <row r="402" spans="1:20" ht="55.5">
      <c r="A402" s="87" t="s">
        <v>36</v>
      </c>
      <c r="B402" s="87" t="s">
        <v>1380</v>
      </c>
      <c r="C402" s="87" t="s">
        <v>1424</v>
      </c>
      <c r="D402" s="87" t="s">
        <v>1425</v>
      </c>
      <c r="E402" s="88" t="s">
        <v>44</v>
      </c>
      <c r="F402" s="87" t="s">
        <v>1423</v>
      </c>
      <c r="G402" s="87" t="s">
        <v>1346</v>
      </c>
      <c r="H402" s="89">
        <v>33000</v>
      </c>
      <c r="I402" s="88"/>
      <c r="J402" s="88"/>
      <c r="K402" s="88" t="s">
        <v>325</v>
      </c>
      <c r="L402" s="88" t="s">
        <v>326</v>
      </c>
      <c r="M402" s="88"/>
      <c r="N402" s="88" t="s">
        <v>1426</v>
      </c>
      <c r="O402" s="90">
        <f>VLOOKUP(N402,'[4]บัญชีครุภัณฑ์  updete 20 มค 65'!$I$5:$N$1078,5,FALSE)</f>
        <v>33000</v>
      </c>
      <c r="P402" s="90">
        <f t="shared" si="14"/>
        <v>0</v>
      </c>
      <c r="Q402" s="90"/>
      <c r="R402" s="90"/>
      <c r="S402" s="88" t="s">
        <v>48</v>
      </c>
      <c r="T402" s="88" t="s">
        <v>58</v>
      </c>
    </row>
    <row r="403" spans="1:20" ht="55.5">
      <c r="A403" s="87" t="s">
        <v>36</v>
      </c>
      <c r="B403" s="87" t="s">
        <v>1380</v>
      </c>
      <c r="C403" s="87" t="s">
        <v>1428</v>
      </c>
      <c r="D403" s="87" t="s">
        <v>1429</v>
      </c>
      <c r="E403" s="88" t="s">
        <v>44</v>
      </c>
      <c r="F403" s="87" t="s">
        <v>1427</v>
      </c>
      <c r="G403" s="87" t="s">
        <v>1346</v>
      </c>
      <c r="H403" s="89">
        <v>40000</v>
      </c>
      <c r="I403" s="88"/>
      <c r="J403" s="88"/>
      <c r="K403" s="88" t="s">
        <v>325</v>
      </c>
      <c r="L403" s="88" t="s">
        <v>326</v>
      </c>
      <c r="M403" s="88"/>
      <c r="N403" s="88" t="s">
        <v>1430</v>
      </c>
      <c r="O403" s="90">
        <f>VLOOKUP(N403,'[4]บัญชีครุภัณฑ์  updete 20 มค 65'!$I$5:$N$1078,5,FALSE)</f>
        <v>40000</v>
      </c>
      <c r="P403" s="90">
        <f t="shared" si="14"/>
        <v>0</v>
      </c>
      <c r="Q403" s="90"/>
      <c r="R403" s="90"/>
      <c r="S403" s="88" t="s">
        <v>48</v>
      </c>
      <c r="T403" s="88" t="s">
        <v>58</v>
      </c>
    </row>
    <row r="404" spans="1:20" ht="55.5">
      <c r="A404" s="87" t="s">
        <v>36</v>
      </c>
      <c r="B404" s="87" t="s">
        <v>1380</v>
      </c>
      <c r="C404" s="87" t="s">
        <v>1432</v>
      </c>
      <c r="D404" s="87" t="s">
        <v>1433</v>
      </c>
      <c r="E404" s="88" t="s">
        <v>44</v>
      </c>
      <c r="F404" s="87" t="s">
        <v>1431</v>
      </c>
      <c r="G404" s="87" t="s">
        <v>1346</v>
      </c>
      <c r="H404" s="89">
        <v>27000</v>
      </c>
      <c r="I404" s="88"/>
      <c r="J404" s="88"/>
      <c r="K404" s="88" t="s">
        <v>325</v>
      </c>
      <c r="L404" s="88" t="s">
        <v>326</v>
      </c>
      <c r="M404" s="88"/>
      <c r="N404" s="88" t="s">
        <v>1434</v>
      </c>
      <c r="O404" s="90">
        <f>VLOOKUP(N404,'[4]บัญชีครุภัณฑ์  updete 20 มค 65'!$I$5:$N$1078,5,FALSE)</f>
        <v>27000</v>
      </c>
      <c r="P404" s="90">
        <f t="shared" si="14"/>
        <v>0</v>
      </c>
      <c r="Q404" s="90"/>
      <c r="R404" s="90"/>
      <c r="S404" s="88" t="s">
        <v>48</v>
      </c>
      <c r="T404" s="88" t="s">
        <v>58</v>
      </c>
    </row>
    <row r="405" spans="1:20" ht="83.25">
      <c r="A405" s="87" t="s">
        <v>36</v>
      </c>
      <c r="B405" s="87" t="s">
        <v>1380</v>
      </c>
      <c r="C405" s="87" t="s">
        <v>1436</v>
      </c>
      <c r="D405" s="87" t="s">
        <v>1437</v>
      </c>
      <c r="E405" s="88" t="s">
        <v>44</v>
      </c>
      <c r="F405" s="87" t="s">
        <v>1435</v>
      </c>
      <c r="G405" s="87" t="s">
        <v>1346</v>
      </c>
      <c r="H405" s="89">
        <v>35000</v>
      </c>
      <c r="I405" s="88"/>
      <c r="J405" s="88"/>
      <c r="K405" s="88" t="s">
        <v>325</v>
      </c>
      <c r="L405" s="88" t="s">
        <v>326</v>
      </c>
      <c r="M405" s="88"/>
      <c r="N405" s="88" t="s">
        <v>1438</v>
      </c>
      <c r="O405" s="90">
        <f>VLOOKUP(N405,'[4]บัญชีครุภัณฑ์  updete 20 มค 65'!$I$5:$N$1078,5,FALSE)</f>
        <v>35000</v>
      </c>
      <c r="P405" s="90">
        <f t="shared" si="14"/>
        <v>0</v>
      </c>
      <c r="Q405" s="90"/>
      <c r="R405" s="90"/>
      <c r="S405" s="88" t="s">
        <v>48</v>
      </c>
      <c r="T405" s="88" t="s">
        <v>58</v>
      </c>
    </row>
    <row r="406" spans="1:20" ht="55.5">
      <c r="A406" s="87" t="s">
        <v>36</v>
      </c>
      <c r="B406" s="87" t="s">
        <v>1380</v>
      </c>
      <c r="C406" s="87" t="s">
        <v>1440</v>
      </c>
      <c r="D406" s="87" t="s">
        <v>1441</v>
      </c>
      <c r="E406" s="88" t="s">
        <v>44</v>
      </c>
      <c r="F406" s="87" t="s">
        <v>1439</v>
      </c>
      <c r="G406" s="87" t="s">
        <v>1346</v>
      </c>
      <c r="H406" s="89">
        <v>270000</v>
      </c>
      <c r="I406" s="88"/>
      <c r="J406" s="88"/>
      <c r="K406" s="88" t="s">
        <v>325</v>
      </c>
      <c r="L406" s="88" t="s">
        <v>326</v>
      </c>
      <c r="M406" s="88"/>
      <c r="N406" s="88" t="s">
        <v>1440</v>
      </c>
      <c r="O406" s="90">
        <f>VLOOKUP(N406,'[4]บัญชีครุภัณฑ์  updete 20 มค 65'!$I$5:$N$1078,5,FALSE)</f>
        <v>270000</v>
      </c>
      <c r="P406" s="90">
        <f t="shared" si="14"/>
        <v>0</v>
      </c>
      <c r="Q406" s="90"/>
      <c r="R406" s="90"/>
      <c r="S406" s="88" t="s">
        <v>48</v>
      </c>
      <c r="T406" s="88" t="s">
        <v>58</v>
      </c>
    </row>
    <row r="407" spans="1:20">
      <c r="A407" s="87" t="s">
        <v>36</v>
      </c>
      <c r="B407" s="87" t="s">
        <v>1380</v>
      </c>
      <c r="C407" s="87" t="s">
        <v>1443</v>
      </c>
      <c r="D407" s="87" t="s">
        <v>1444</v>
      </c>
      <c r="E407" s="88" t="s">
        <v>44</v>
      </c>
      <c r="F407" s="87" t="s">
        <v>1442</v>
      </c>
      <c r="G407" s="87" t="s">
        <v>1346</v>
      </c>
      <c r="H407" s="89">
        <v>130000</v>
      </c>
      <c r="I407" s="88"/>
      <c r="J407" s="88"/>
      <c r="K407" s="88" t="s">
        <v>325</v>
      </c>
      <c r="L407" s="88" t="s">
        <v>326</v>
      </c>
      <c r="M407" s="88"/>
      <c r="N407" s="88" t="s">
        <v>1443</v>
      </c>
      <c r="O407" s="90">
        <f>VLOOKUP(N407,'[4]บัญชีครุภัณฑ์  updete 20 มค 65'!$I$5:$N$1078,5,FALSE)</f>
        <v>130000</v>
      </c>
      <c r="P407" s="90">
        <f t="shared" si="14"/>
        <v>0</v>
      </c>
      <c r="Q407" s="90"/>
      <c r="R407" s="90"/>
      <c r="S407" s="88" t="s">
        <v>48</v>
      </c>
      <c r="T407" s="88" t="s">
        <v>58</v>
      </c>
    </row>
    <row r="408" spans="1:20">
      <c r="A408" s="87" t="s">
        <v>36</v>
      </c>
      <c r="B408" s="87" t="s">
        <v>1380</v>
      </c>
      <c r="C408" s="87" t="s">
        <v>1446</v>
      </c>
      <c r="D408" s="87" t="s">
        <v>1447</v>
      </c>
      <c r="E408" s="88" t="s">
        <v>44</v>
      </c>
      <c r="F408" s="87" t="s">
        <v>1445</v>
      </c>
      <c r="G408" s="87" t="s">
        <v>1346</v>
      </c>
      <c r="H408" s="89">
        <v>75000</v>
      </c>
      <c r="I408" s="88"/>
      <c r="J408" s="88"/>
      <c r="K408" s="88" t="s">
        <v>325</v>
      </c>
      <c r="L408" s="88" t="s">
        <v>326</v>
      </c>
      <c r="M408" s="88"/>
      <c r="N408" s="88" t="s">
        <v>1448</v>
      </c>
      <c r="O408" s="90">
        <f>VLOOKUP(N408,'[4]บัญชีครุภัณฑ์  updete 20 มค 65'!$I$5:$N$1078,5,FALSE)</f>
        <v>75000</v>
      </c>
      <c r="P408" s="90">
        <f t="shared" si="14"/>
        <v>0</v>
      </c>
      <c r="Q408" s="90"/>
      <c r="R408" s="90"/>
      <c r="S408" s="88" t="s">
        <v>48</v>
      </c>
      <c r="T408" s="88" t="s">
        <v>58</v>
      </c>
    </row>
    <row r="409" spans="1:20" ht="83.25">
      <c r="A409" s="87" t="s">
        <v>36</v>
      </c>
      <c r="B409" s="87" t="s">
        <v>1380</v>
      </c>
      <c r="C409" s="95" t="s">
        <v>1450</v>
      </c>
      <c r="D409" s="87"/>
      <c r="E409" s="88" t="s">
        <v>437</v>
      </c>
      <c r="F409" s="87" t="s">
        <v>1449</v>
      </c>
      <c r="G409" s="87" t="s">
        <v>43</v>
      </c>
      <c r="H409" s="89">
        <v>31000</v>
      </c>
      <c r="I409" s="88" t="s">
        <v>1451</v>
      </c>
      <c r="J409" s="88" t="s">
        <v>1452</v>
      </c>
      <c r="K409" s="88" t="s">
        <v>920</v>
      </c>
      <c r="L409" s="88" t="s">
        <v>921</v>
      </c>
      <c r="M409" s="88" t="s">
        <v>1453</v>
      </c>
      <c r="N409" s="88" t="s">
        <v>1450</v>
      </c>
      <c r="O409" s="90">
        <f>VLOOKUP(N409,'[4]บัญชีครุภัณฑ์  updete 20 มค 65'!$I$5:$N$1078,5,FALSE)</f>
        <v>31000</v>
      </c>
      <c r="P409" s="90">
        <f t="shared" si="14"/>
        <v>0</v>
      </c>
      <c r="Q409" s="90"/>
      <c r="R409" s="90"/>
      <c r="S409" s="88" t="s">
        <v>48</v>
      </c>
      <c r="T409" s="88" t="s">
        <v>58</v>
      </c>
    </row>
    <row r="410" spans="1:20" s="86" customFormat="1">
      <c r="A410" s="82" t="s">
        <v>36</v>
      </c>
      <c r="B410" s="82" t="s">
        <v>1454</v>
      </c>
      <c r="C410" s="82" t="s">
        <v>1456</v>
      </c>
      <c r="D410" s="82"/>
      <c r="E410" s="83"/>
      <c r="F410" s="82" t="s">
        <v>1455</v>
      </c>
      <c r="G410" s="82"/>
      <c r="H410" s="84"/>
      <c r="I410" s="83"/>
      <c r="J410" s="83"/>
      <c r="K410" s="83"/>
      <c r="L410" s="83"/>
      <c r="M410" s="83"/>
      <c r="N410" s="83"/>
      <c r="O410" s="85"/>
      <c r="P410" s="85"/>
      <c r="Q410" s="85"/>
      <c r="R410" s="85"/>
      <c r="S410" s="83"/>
      <c r="T410" s="83"/>
    </row>
    <row r="411" spans="1:20" ht="55.5">
      <c r="A411" s="87" t="s">
        <v>36</v>
      </c>
      <c r="B411" s="87" t="s">
        <v>1454</v>
      </c>
      <c r="C411" s="87" t="s">
        <v>1458</v>
      </c>
      <c r="D411" s="87" t="s">
        <v>1459</v>
      </c>
      <c r="E411" s="88" t="s">
        <v>44</v>
      </c>
      <c r="F411" s="87" t="s">
        <v>1457</v>
      </c>
      <c r="G411" s="87" t="s">
        <v>43</v>
      </c>
      <c r="H411" s="89">
        <v>1200000</v>
      </c>
      <c r="I411" s="88"/>
      <c r="J411" s="88"/>
      <c r="K411" s="88" t="s">
        <v>325</v>
      </c>
      <c r="L411" s="88" t="s">
        <v>326</v>
      </c>
      <c r="M411" s="88"/>
      <c r="N411" s="88" t="s">
        <v>1460</v>
      </c>
      <c r="O411" s="90">
        <f>VLOOKUP(N411,'[4]บัญชีครุภัณฑ์  updete 20 มค 65'!$I$5:$N$1078,5,FALSE)</f>
        <v>1340000</v>
      </c>
      <c r="P411" s="90">
        <f t="shared" ref="P411:P426" si="15">+O411-H411</f>
        <v>140000</v>
      </c>
      <c r="Q411" s="91">
        <f>P411*100/O411</f>
        <v>10.447761194029852</v>
      </c>
      <c r="R411" s="91" t="s">
        <v>121</v>
      </c>
      <c r="S411" s="88" t="s">
        <v>82</v>
      </c>
      <c r="T411" s="88" t="s">
        <v>64</v>
      </c>
    </row>
    <row r="412" spans="1:20">
      <c r="A412" s="87" t="s">
        <v>36</v>
      </c>
      <c r="B412" s="87" t="s">
        <v>1454</v>
      </c>
      <c r="C412" s="87" t="s">
        <v>1462</v>
      </c>
      <c r="D412" s="87" t="s">
        <v>1463</v>
      </c>
      <c r="E412" s="88" t="s">
        <v>44</v>
      </c>
      <c r="F412" s="87" t="s">
        <v>1461</v>
      </c>
      <c r="G412" s="87" t="s">
        <v>43</v>
      </c>
      <c r="H412" s="89">
        <v>270000</v>
      </c>
      <c r="I412" s="88"/>
      <c r="J412" s="88"/>
      <c r="K412" s="88" t="s">
        <v>325</v>
      </c>
      <c r="L412" s="88" t="s">
        <v>326</v>
      </c>
      <c r="M412" s="88"/>
      <c r="N412" s="88" t="s">
        <v>1464</v>
      </c>
      <c r="O412" s="90">
        <f>VLOOKUP(N412,'[4]บัญชีครุภัณฑ์  updete 20 มค 65'!$I$5:$N$1078,5,FALSE)</f>
        <v>270000</v>
      </c>
      <c r="P412" s="90">
        <f t="shared" si="15"/>
        <v>0</v>
      </c>
      <c r="Q412" s="90"/>
      <c r="R412" s="90"/>
      <c r="S412" s="88" t="s">
        <v>48</v>
      </c>
      <c r="T412" s="88" t="s">
        <v>53</v>
      </c>
    </row>
    <row r="413" spans="1:20" ht="55.5">
      <c r="A413" s="87" t="s">
        <v>36</v>
      </c>
      <c r="B413" s="87" t="s">
        <v>1454</v>
      </c>
      <c r="C413" s="87" t="s">
        <v>1466</v>
      </c>
      <c r="D413" s="87" t="s">
        <v>1467</v>
      </c>
      <c r="E413" s="88" t="s">
        <v>44</v>
      </c>
      <c r="F413" s="87" t="s">
        <v>1465</v>
      </c>
      <c r="G413" s="87" t="s">
        <v>1468</v>
      </c>
      <c r="H413" s="89">
        <v>850000</v>
      </c>
      <c r="I413" s="88"/>
      <c r="J413" s="88"/>
      <c r="K413" s="88" t="s">
        <v>325</v>
      </c>
      <c r="L413" s="88" t="s">
        <v>326</v>
      </c>
      <c r="M413" s="88"/>
      <c r="N413" s="88" t="s">
        <v>1466</v>
      </c>
      <c r="O413" s="90">
        <f>VLOOKUP(N413,'[4]บัญชีครุภัณฑ์  updete 20 มค 65'!$I$5:$N$1078,5,FALSE)</f>
        <v>860000</v>
      </c>
      <c r="P413" s="90">
        <f t="shared" si="15"/>
        <v>10000</v>
      </c>
      <c r="Q413" s="91">
        <f>P413*100/O413</f>
        <v>1.1627906976744187</v>
      </c>
      <c r="R413" s="91" t="s">
        <v>87</v>
      </c>
      <c r="S413" s="88" t="s">
        <v>48</v>
      </c>
      <c r="T413" s="88" t="s">
        <v>64</v>
      </c>
    </row>
    <row r="414" spans="1:20" ht="55.5">
      <c r="A414" s="87" t="s">
        <v>36</v>
      </c>
      <c r="B414" s="87" t="s">
        <v>1454</v>
      </c>
      <c r="C414" s="87" t="s">
        <v>1470</v>
      </c>
      <c r="D414" s="87" t="s">
        <v>1471</v>
      </c>
      <c r="E414" s="88" t="s">
        <v>44</v>
      </c>
      <c r="F414" s="87" t="s">
        <v>1469</v>
      </c>
      <c r="G414" s="87" t="s">
        <v>1468</v>
      </c>
      <c r="H414" s="89">
        <v>1000000</v>
      </c>
      <c r="I414" s="88"/>
      <c r="J414" s="88"/>
      <c r="K414" s="88" t="s">
        <v>325</v>
      </c>
      <c r="L414" s="88" t="s">
        <v>326</v>
      </c>
      <c r="M414" s="88"/>
      <c r="N414" s="88" t="s">
        <v>1470</v>
      </c>
      <c r="O414" s="90">
        <f>VLOOKUP(N414,'[4]บัญชีครุภัณฑ์  updete 20 มค 65'!$I$5:$N$1078,5,FALSE)</f>
        <v>1180000</v>
      </c>
      <c r="P414" s="90">
        <f t="shared" si="15"/>
        <v>180000</v>
      </c>
      <c r="Q414" s="91">
        <f>P414*100/O414</f>
        <v>15.254237288135593</v>
      </c>
      <c r="R414" s="91" t="s">
        <v>121</v>
      </c>
      <c r="S414" s="88" t="s">
        <v>82</v>
      </c>
      <c r="T414" s="88" t="s">
        <v>64</v>
      </c>
    </row>
    <row r="415" spans="1:20" ht="55.5">
      <c r="A415" s="87" t="s">
        <v>36</v>
      </c>
      <c r="B415" s="87" t="s">
        <v>1454</v>
      </c>
      <c r="C415" s="87" t="s">
        <v>1473</v>
      </c>
      <c r="D415" s="87" t="s">
        <v>1474</v>
      </c>
      <c r="E415" s="88" t="s">
        <v>44</v>
      </c>
      <c r="F415" s="87" t="s">
        <v>1472</v>
      </c>
      <c r="G415" s="87" t="s">
        <v>1468</v>
      </c>
      <c r="H415" s="89">
        <v>1200000</v>
      </c>
      <c r="I415" s="88"/>
      <c r="J415" s="88"/>
      <c r="K415" s="88" t="s">
        <v>325</v>
      </c>
      <c r="L415" s="88" t="s">
        <v>326</v>
      </c>
      <c r="M415" s="88"/>
      <c r="N415" s="88" t="s">
        <v>1473</v>
      </c>
      <c r="O415" s="90">
        <f>VLOOKUP(N415,'[4]บัญชีครุภัณฑ์  updete 20 มค 65'!$I$5:$N$1078,5,FALSE)</f>
        <v>1395000</v>
      </c>
      <c r="P415" s="90">
        <f t="shared" si="15"/>
        <v>195000</v>
      </c>
      <c r="Q415" s="91">
        <f>P415*100/O415</f>
        <v>13.978494623655914</v>
      </c>
      <c r="R415" s="91" t="s">
        <v>121</v>
      </c>
      <c r="S415" s="88" t="s">
        <v>82</v>
      </c>
      <c r="T415" s="88" t="s">
        <v>64</v>
      </c>
    </row>
    <row r="416" spans="1:20" ht="55.5">
      <c r="A416" s="87" t="s">
        <v>36</v>
      </c>
      <c r="B416" s="87" t="s">
        <v>1454</v>
      </c>
      <c r="C416" s="87" t="s">
        <v>1476</v>
      </c>
      <c r="D416" s="87" t="s">
        <v>1477</v>
      </c>
      <c r="E416" s="88" t="s">
        <v>44</v>
      </c>
      <c r="F416" s="87" t="s">
        <v>1475</v>
      </c>
      <c r="G416" s="87" t="s">
        <v>1468</v>
      </c>
      <c r="H416" s="89">
        <v>1800000</v>
      </c>
      <c r="I416" s="88"/>
      <c r="J416" s="88"/>
      <c r="K416" s="88" t="s">
        <v>325</v>
      </c>
      <c r="L416" s="88" t="s">
        <v>326</v>
      </c>
      <c r="M416" s="88"/>
      <c r="N416" s="88" t="s">
        <v>1476</v>
      </c>
      <c r="O416" s="90">
        <f>VLOOKUP(N416,'[4]บัญชีครุภัณฑ์  updete 20 มค 65'!$I$5:$N$1078,5,FALSE)</f>
        <v>1820000</v>
      </c>
      <c r="P416" s="90">
        <f t="shared" si="15"/>
        <v>20000</v>
      </c>
      <c r="Q416" s="91">
        <f>P416*100/O416</f>
        <v>1.098901098901099</v>
      </c>
      <c r="R416" s="91" t="s">
        <v>87</v>
      </c>
      <c r="S416" s="88" t="s">
        <v>82</v>
      </c>
      <c r="T416" s="88" t="s">
        <v>64</v>
      </c>
    </row>
    <row r="417" spans="1:20" ht="55.5">
      <c r="A417" s="87" t="s">
        <v>36</v>
      </c>
      <c r="B417" s="87" t="s">
        <v>1454</v>
      </c>
      <c r="C417" s="87" t="s">
        <v>1479</v>
      </c>
      <c r="D417" s="87" t="s">
        <v>1480</v>
      </c>
      <c r="E417" s="88" t="s">
        <v>44</v>
      </c>
      <c r="F417" s="87" t="s">
        <v>1478</v>
      </c>
      <c r="G417" s="87" t="s">
        <v>1468</v>
      </c>
      <c r="H417" s="89">
        <v>2200000</v>
      </c>
      <c r="I417" s="88"/>
      <c r="J417" s="88"/>
      <c r="K417" s="88" t="s">
        <v>325</v>
      </c>
      <c r="L417" s="88" t="s">
        <v>326</v>
      </c>
      <c r="M417" s="88"/>
      <c r="N417" s="88" t="s">
        <v>1479</v>
      </c>
      <c r="O417" s="90">
        <f>VLOOKUP(N417,'[4]บัญชีครุภัณฑ์  updete 20 มค 65'!$I$5:$N$1078,5,FALSE)</f>
        <v>2250000</v>
      </c>
      <c r="P417" s="90">
        <f t="shared" si="15"/>
        <v>50000</v>
      </c>
      <c r="Q417" s="91">
        <f>P417*100/O417</f>
        <v>2.2222222222222223</v>
      </c>
      <c r="R417" s="91" t="s">
        <v>87</v>
      </c>
      <c r="S417" s="88" t="s">
        <v>82</v>
      </c>
      <c r="T417" s="88" t="s">
        <v>64</v>
      </c>
    </row>
    <row r="418" spans="1:20" ht="55.5">
      <c r="A418" s="87" t="s">
        <v>36</v>
      </c>
      <c r="B418" s="87" t="s">
        <v>1454</v>
      </c>
      <c r="C418" s="87" t="s">
        <v>1482</v>
      </c>
      <c r="D418" s="87" t="s">
        <v>1483</v>
      </c>
      <c r="E418" s="88" t="s">
        <v>44</v>
      </c>
      <c r="F418" s="87" t="s">
        <v>1481</v>
      </c>
      <c r="G418" s="87" t="s">
        <v>1468</v>
      </c>
      <c r="H418" s="89">
        <v>750000</v>
      </c>
      <c r="I418" s="88"/>
      <c r="J418" s="88"/>
      <c r="K418" s="88" t="s">
        <v>325</v>
      </c>
      <c r="L418" s="88" t="s">
        <v>326</v>
      </c>
      <c r="M418" s="88"/>
      <c r="N418" s="88" t="s">
        <v>1482</v>
      </c>
      <c r="O418" s="90">
        <f>VLOOKUP(N418,'[4]บัญชีครุภัณฑ์  updete 20 มค 65'!$I$5:$N$1078,5,FALSE)</f>
        <v>750000</v>
      </c>
      <c r="P418" s="90">
        <f t="shared" si="15"/>
        <v>0</v>
      </c>
      <c r="Q418" s="90"/>
      <c r="R418" s="90"/>
      <c r="S418" s="88" t="s">
        <v>48</v>
      </c>
      <c r="T418" s="88" t="s">
        <v>58</v>
      </c>
    </row>
    <row r="419" spans="1:20" ht="55.5">
      <c r="A419" s="87" t="s">
        <v>36</v>
      </c>
      <c r="B419" s="87" t="s">
        <v>1454</v>
      </c>
      <c r="C419" s="87" t="s">
        <v>1485</v>
      </c>
      <c r="D419" s="87" t="s">
        <v>1486</v>
      </c>
      <c r="E419" s="88" t="s">
        <v>44</v>
      </c>
      <c r="F419" s="87" t="s">
        <v>1484</v>
      </c>
      <c r="G419" s="87" t="s">
        <v>1468</v>
      </c>
      <c r="H419" s="89">
        <v>900000</v>
      </c>
      <c r="I419" s="88"/>
      <c r="J419" s="88"/>
      <c r="K419" s="88" t="s">
        <v>325</v>
      </c>
      <c r="L419" s="88" t="s">
        <v>326</v>
      </c>
      <c r="M419" s="88"/>
      <c r="N419" s="88" t="s">
        <v>1485</v>
      </c>
      <c r="O419" s="90">
        <f>VLOOKUP(N419,'[4]บัญชีครุภัณฑ์  updete 20 มค 65'!$I$5:$N$1078,5,FALSE)</f>
        <v>910000</v>
      </c>
      <c r="P419" s="90">
        <f t="shared" si="15"/>
        <v>10000</v>
      </c>
      <c r="Q419" s="91">
        <f>P419*100/O419</f>
        <v>1.098901098901099</v>
      </c>
      <c r="R419" s="91" t="s">
        <v>87</v>
      </c>
      <c r="S419" s="88" t="s">
        <v>48</v>
      </c>
      <c r="T419" s="88" t="s">
        <v>64</v>
      </c>
    </row>
    <row r="420" spans="1:20" ht="55.5">
      <c r="A420" s="87" t="s">
        <v>36</v>
      </c>
      <c r="B420" s="87" t="s">
        <v>1454</v>
      </c>
      <c r="C420" s="87" t="s">
        <v>1488</v>
      </c>
      <c r="D420" s="87" t="s">
        <v>1489</v>
      </c>
      <c r="E420" s="88" t="s">
        <v>44</v>
      </c>
      <c r="F420" s="87" t="s">
        <v>1487</v>
      </c>
      <c r="G420" s="87" t="s">
        <v>1468</v>
      </c>
      <c r="H420" s="89">
        <v>1000000</v>
      </c>
      <c r="I420" s="88"/>
      <c r="J420" s="88"/>
      <c r="K420" s="88" t="s">
        <v>325</v>
      </c>
      <c r="L420" s="88" t="s">
        <v>326</v>
      </c>
      <c r="M420" s="88"/>
      <c r="N420" s="88" t="s">
        <v>1488</v>
      </c>
      <c r="O420" s="90">
        <f>VLOOKUP(N420,'[4]บัญชีครุภัณฑ์  updete 20 มค 65'!$I$5:$N$1078,5,FALSE)</f>
        <v>1070000</v>
      </c>
      <c r="P420" s="90">
        <f t="shared" si="15"/>
        <v>70000</v>
      </c>
      <c r="Q420" s="91">
        <f>P420*100/O420</f>
        <v>6.5420560747663554</v>
      </c>
      <c r="R420" s="92" t="s">
        <v>63</v>
      </c>
      <c r="S420" s="88" t="s">
        <v>82</v>
      </c>
      <c r="T420" s="88" t="s">
        <v>64</v>
      </c>
    </row>
    <row r="421" spans="1:20" ht="55.5">
      <c r="A421" s="87" t="s">
        <v>36</v>
      </c>
      <c r="B421" s="87" t="s">
        <v>1454</v>
      </c>
      <c r="C421" s="87" t="s">
        <v>1491</v>
      </c>
      <c r="D421" s="87" t="s">
        <v>1492</v>
      </c>
      <c r="E421" s="88" t="s">
        <v>44</v>
      </c>
      <c r="F421" s="87" t="s">
        <v>1490</v>
      </c>
      <c r="G421" s="87" t="s">
        <v>1468</v>
      </c>
      <c r="H421" s="89">
        <v>1100000</v>
      </c>
      <c r="I421" s="88"/>
      <c r="J421" s="88"/>
      <c r="K421" s="88" t="s">
        <v>325</v>
      </c>
      <c r="L421" s="88" t="s">
        <v>326</v>
      </c>
      <c r="M421" s="88"/>
      <c r="N421" s="88" t="s">
        <v>1491</v>
      </c>
      <c r="O421" s="90">
        <f>VLOOKUP(N421,'[4]บัญชีครุภัณฑ์  updete 20 มค 65'!$I$5:$N$1078,5,FALSE)</f>
        <v>1180000</v>
      </c>
      <c r="P421" s="90">
        <f t="shared" si="15"/>
        <v>80000</v>
      </c>
      <c r="Q421" s="91">
        <f>P421*100/O421</f>
        <v>6.7796610169491522</v>
      </c>
      <c r="R421" s="92" t="s">
        <v>63</v>
      </c>
      <c r="S421" s="88" t="s">
        <v>82</v>
      </c>
      <c r="T421" s="88" t="s">
        <v>64</v>
      </c>
    </row>
    <row r="422" spans="1:20" ht="55.5">
      <c r="A422" s="87" t="s">
        <v>36</v>
      </c>
      <c r="B422" s="87" t="s">
        <v>1454</v>
      </c>
      <c r="C422" s="87" t="s">
        <v>1494</v>
      </c>
      <c r="D422" s="87" t="s">
        <v>1495</v>
      </c>
      <c r="E422" s="88" t="s">
        <v>44</v>
      </c>
      <c r="F422" s="87" t="s">
        <v>1493</v>
      </c>
      <c r="G422" s="87" t="s">
        <v>1468</v>
      </c>
      <c r="H422" s="89">
        <v>1500000</v>
      </c>
      <c r="I422" s="88"/>
      <c r="J422" s="88"/>
      <c r="K422" s="88" t="s">
        <v>325</v>
      </c>
      <c r="L422" s="88" t="s">
        <v>326</v>
      </c>
      <c r="M422" s="88"/>
      <c r="N422" s="88" t="s">
        <v>1494</v>
      </c>
      <c r="O422" s="90">
        <f>VLOOKUP(N422,'[4]บัญชีครุภัณฑ์  updete 20 มค 65'!$I$5:$N$1078,5,FALSE)</f>
        <v>1926000</v>
      </c>
      <c r="P422" s="90">
        <f t="shared" si="15"/>
        <v>426000</v>
      </c>
      <c r="Q422" s="91">
        <f>P422*100/O422</f>
        <v>22.118380062305295</v>
      </c>
      <c r="R422" s="91" t="s">
        <v>121</v>
      </c>
      <c r="S422" s="88" t="s">
        <v>82</v>
      </c>
      <c r="T422" s="88" t="s">
        <v>64</v>
      </c>
    </row>
    <row r="423" spans="1:20">
      <c r="A423" s="87" t="s">
        <v>36</v>
      </c>
      <c r="B423" s="87" t="s">
        <v>1454</v>
      </c>
      <c r="C423" s="87" t="s">
        <v>1497</v>
      </c>
      <c r="D423" s="87" t="s">
        <v>1498</v>
      </c>
      <c r="E423" s="88" t="s">
        <v>44</v>
      </c>
      <c r="F423" s="87" t="s">
        <v>1496</v>
      </c>
      <c r="G423" s="87" t="s">
        <v>43</v>
      </c>
      <c r="H423" s="89">
        <v>500000</v>
      </c>
      <c r="I423" s="88"/>
      <c r="J423" s="88"/>
      <c r="K423" s="88" t="s">
        <v>79</v>
      </c>
      <c r="L423" s="88" t="s">
        <v>80</v>
      </c>
      <c r="M423" s="88"/>
      <c r="N423" s="88" t="s">
        <v>1497</v>
      </c>
      <c r="O423" s="90">
        <f>VLOOKUP(N423,'[4]บัญชีครุภัณฑ์  updete 20 มค 65'!$I$5:$N$1078,5,FALSE)</f>
        <v>500000</v>
      </c>
      <c r="P423" s="90">
        <f t="shared" si="15"/>
        <v>0</v>
      </c>
      <c r="Q423" s="90"/>
      <c r="R423" s="90"/>
      <c r="S423" s="88" t="s">
        <v>48</v>
      </c>
      <c r="T423" s="88" t="s">
        <v>58</v>
      </c>
    </row>
    <row r="424" spans="1:20">
      <c r="A424" s="87" t="s">
        <v>36</v>
      </c>
      <c r="B424" s="87" t="s">
        <v>1454</v>
      </c>
      <c r="C424" s="87" t="s">
        <v>1500</v>
      </c>
      <c r="D424" s="87" t="s">
        <v>1501</v>
      </c>
      <c r="E424" s="88" t="s">
        <v>44</v>
      </c>
      <c r="F424" s="87" t="s">
        <v>1499</v>
      </c>
      <c r="G424" s="87" t="s">
        <v>43</v>
      </c>
      <c r="H424" s="89">
        <v>850000</v>
      </c>
      <c r="I424" s="88"/>
      <c r="J424" s="88"/>
      <c r="K424" s="88" t="s">
        <v>79</v>
      </c>
      <c r="L424" s="88" t="s">
        <v>80</v>
      </c>
      <c r="M424" s="88"/>
      <c r="N424" s="88" t="s">
        <v>1500</v>
      </c>
      <c r="O424" s="90">
        <f>VLOOKUP(N424,'[4]บัญชีครุภัณฑ์  updete 20 มค 65'!$I$5:$N$1078,5,FALSE)</f>
        <v>860000</v>
      </c>
      <c r="P424" s="90">
        <f t="shared" si="15"/>
        <v>10000</v>
      </c>
      <c r="Q424" s="91">
        <f>P424*100/O424</f>
        <v>1.1627906976744187</v>
      </c>
      <c r="R424" s="91" t="s">
        <v>87</v>
      </c>
      <c r="S424" s="88" t="s">
        <v>48</v>
      </c>
      <c r="T424" s="88" t="s">
        <v>64</v>
      </c>
    </row>
    <row r="425" spans="1:20" s="71" customFormat="1">
      <c r="A425" s="87" t="s">
        <v>36</v>
      </c>
      <c r="B425" s="95" t="s">
        <v>1454</v>
      </c>
      <c r="C425" s="95" t="s">
        <v>1503</v>
      </c>
      <c r="D425" s="95" t="s">
        <v>1504</v>
      </c>
      <c r="E425" s="96" t="s">
        <v>44</v>
      </c>
      <c r="F425" s="95" t="s">
        <v>1502</v>
      </c>
      <c r="G425" s="95" t="s">
        <v>43</v>
      </c>
      <c r="H425" s="93">
        <v>1400000</v>
      </c>
      <c r="I425" s="96"/>
      <c r="J425" s="96"/>
      <c r="K425" s="96" t="s">
        <v>79</v>
      </c>
      <c r="L425" s="96" t="s">
        <v>80</v>
      </c>
      <c r="M425" s="96"/>
      <c r="N425" s="96" t="s">
        <v>1503</v>
      </c>
      <c r="O425" s="97">
        <f>VLOOKUP(N425,'[4]บัญชีครุภัณฑ์  updete 20 มค 65'!$I$5:$N$1078,5,FALSE)</f>
        <v>1450000</v>
      </c>
      <c r="P425" s="97">
        <f t="shared" si="15"/>
        <v>50000</v>
      </c>
      <c r="Q425" s="110">
        <f>P425*100/O425</f>
        <v>3.4482758620689653</v>
      </c>
      <c r="R425" s="110" t="s">
        <v>87</v>
      </c>
      <c r="S425" s="96" t="s">
        <v>82</v>
      </c>
      <c r="T425" s="96" t="s">
        <v>64</v>
      </c>
    </row>
    <row r="426" spans="1:20">
      <c r="A426" s="87" t="s">
        <v>36</v>
      </c>
      <c r="B426" s="87" t="s">
        <v>1454</v>
      </c>
      <c r="C426" s="87" t="s">
        <v>1506</v>
      </c>
      <c r="D426" s="87" t="s">
        <v>1507</v>
      </c>
      <c r="E426" s="88" t="s">
        <v>44</v>
      </c>
      <c r="F426" s="87" t="s">
        <v>1505</v>
      </c>
      <c r="G426" s="87" t="s">
        <v>43</v>
      </c>
      <c r="H426" s="89">
        <v>430000</v>
      </c>
      <c r="I426" s="88"/>
      <c r="J426" s="88"/>
      <c r="K426" s="88" t="s">
        <v>325</v>
      </c>
      <c r="L426" s="88" t="s">
        <v>326</v>
      </c>
      <c r="M426" s="88"/>
      <c r="N426" s="88" t="s">
        <v>1506</v>
      </c>
      <c r="O426" s="90">
        <f>VLOOKUP(N426,'[4]บัญชีครุภัณฑ์  updete 20 มค 65'!$I$5:$N$1078,5,FALSE)</f>
        <v>430000</v>
      </c>
      <c r="P426" s="90">
        <f t="shared" si="15"/>
        <v>0</v>
      </c>
      <c r="Q426" s="90"/>
      <c r="R426" s="90"/>
      <c r="S426" s="88" t="s">
        <v>48</v>
      </c>
      <c r="T426" s="88" t="s">
        <v>58</v>
      </c>
    </row>
    <row r="427" spans="1:20" s="86" customFormat="1">
      <c r="A427" s="82" t="s">
        <v>36</v>
      </c>
      <c r="B427" s="82" t="s">
        <v>1508</v>
      </c>
      <c r="C427" s="82" t="s">
        <v>1510</v>
      </c>
      <c r="D427" s="82"/>
      <c r="E427" s="83"/>
      <c r="F427" s="82" t="s">
        <v>1509</v>
      </c>
      <c r="G427" s="82"/>
      <c r="H427" s="84"/>
      <c r="I427" s="83"/>
      <c r="J427" s="83"/>
      <c r="K427" s="83"/>
      <c r="L427" s="83"/>
      <c r="M427" s="83"/>
      <c r="N427" s="83"/>
      <c r="O427" s="85"/>
      <c r="P427" s="85"/>
      <c r="Q427" s="85"/>
      <c r="R427" s="85"/>
      <c r="S427" s="83"/>
      <c r="T427" s="83"/>
    </row>
    <row r="428" spans="1:20">
      <c r="A428" s="87" t="s">
        <v>36</v>
      </c>
      <c r="B428" s="87" t="s">
        <v>1508</v>
      </c>
      <c r="C428" s="87" t="s">
        <v>1512</v>
      </c>
      <c r="D428" s="87" t="s">
        <v>1513</v>
      </c>
      <c r="E428" s="88" t="s">
        <v>731</v>
      </c>
      <c r="F428" s="87" t="s">
        <v>1511</v>
      </c>
      <c r="G428" s="87" t="s">
        <v>43</v>
      </c>
      <c r="H428" s="89">
        <v>13000</v>
      </c>
      <c r="I428" s="88" t="s">
        <v>732</v>
      </c>
      <c r="J428" s="88"/>
      <c r="K428" s="88" t="s">
        <v>325</v>
      </c>
      <c r="L428" s="88" t="s">
        <v>326</v>
      </c>
      <c r="M428" s="88"/>
      <c r="N428" s="88" t="s">
        <v>1512</v>
      </c>
      <c r="O428" s="90">
        <f>VLOOKUP(N428,'[4]บัญชีครุภัณฑ์  updete 20 มค 65'!$I$5:$N$1078,5,FALSE)</f>
        <v>13000</v>
      </c>
      <c r="P428" s="90">
        <f t="shared" ref="P428:P445" si="16">+O428-H428</f>
        <v>0</v>
      </c>
      <c r="Q428" s="90"/>
      <c r="R428" s="90"/>
      <c r="S428" s="88" t="s">
        <v>48</v>
      </c>
      <c r="T428" s="88" t="s">
        <v>58</v>
      </c>
    </row>
    <row r="429" spans="1:20">
      <c r="A429" s="87" t="s">
        <v>36</v>
      </c>
      <c r="B429" s="87" t="s">
        <v>1508</v>
      </c>
      <c r="C429" s="87" t="s">
        <v>1515</v>
      </c>
      <c r="D429" s="87" t="s">
        <v>1516</v>
      </c>
      <c r="E429" s="88" t="s">
        <v>44</v>
      </c>
      <c r="F429" s="87" t="s">
        <v>1514</v>
      </c>
      <c r="G429" s="87" t="s">
        <v>43</v>
      </c>
      <c r="H429" s="89">
        <v>15000</v>
      </c>
      <c r="I429" s="88"/>
      <c r="J429" s="88"/>
      <c r="K429" s="88" t="s">
        <v>79</v>
      </c>
      <c r="L429" s="88" t="s">
        <v>80</v>
      </c>
      <c r="M429" s="88"/>
      <c r="N429" s="88" t="s">
        <v>1515</v>
      </c>
      <c r="O429" s="90">
        <f>VLOOKUP(N429,'[4]บัญชีครุภัณฑ์  updete 20 มค 65'!$I$5:$N$1078,5,FALSE)</f>
        <v>15000</v>
      </c>
      <c r="P429" s="90">
        <f t="shared" si="16"/>
        <v>0</v>
      </c>
      <c r="Q429" s="90"/>
      <c r="R429" s="90"/>
      <c r="S429" s="88" t="s">
        <v>48</v>
      </c>
      <c r="T429" s="88" t="s">
        <v>58</v>
      </c>
    </row>
    <row r="430" spans="1:20">
      <c r="A430" s="87" t="s">
        <v>36</v>
      </c>
      <c r="B430" s="87" t="s">
        <v>1508</v>
      </c>
      <c r="C430" s="87" t="s">
        <v>1518</v>
      </c>
      <c r="D430" s="87" t="s">
        <v>1519</v>
      </c>
      <c r="E430" s="88" t="s">
        <v>44</v>
      </c>
      <c r="F430" s="87" t="s">
        <v>1517</v>
      </c>
      <c r="G430" s="87" t="s">
        <v>334</v>
      </c>
      <c r="H430" s="89">
        <v>15000</v>
      </c>
      <c r="I430" s="88"/>
      <c r="J430" s="88"/>
      <c r="K430" s="88" t="s">
        <v>147</v>
      </c>
      <c r="L430" s="88" t="s">
        <v>148</v>
      </c>
      <c r="M430" s="88"/>
      <c r="N430" s="88" t="s">
        <v>1518</v>
      </c>
      <c r="O430" s="90">
        <f>VLOOKUP(N430,'[4]บัญชีครุภัณฑ์  updete 20 มค 65'!$I$5:$N$1078,5,FALSE)</f>
        <v>15000</v>
      </c>
      <c r="P430" s="90">
        <f t="shared" si="16"/>
        <v>0</v>
      </c>
      <c r="Q430" s="90"/>
      <c r="R430" s="90"/>
      <c r="S430" s="88" t="s">
        <v>48</v>
      </c>
      <c r="T430" s="88" t="s">
        <v>58</v>
      </c>
    </row>
    <row r="431" spans="1:20">
      <c r="A431" s="87" t="s">
        <v>36</v>
      </c>
      <c r="B431" s="87" t="s">
        <v>1508</v>
      </c>
      <c r="C431" s="87" t="s">
        <v>1521</v>
      </c>
      <c r="D431" s="87" t="s">
        <v>1522</v>
      </c>
      <c r="E431" s="88" t="s">
        <v>44</v>
      </c>
      <c r="F431" s="87" t="s">
        <v>1520</v>
      </c>
      <c r="G431" s="87" t="s">
        <v>43</v>
      </c>
      <c r="H431" s="89">
        <v>19000</v>
      </c>
      <c r="I431" s="88"/>
      <c r="J431" s="88"/>
      <c r="K431" s="88" t="s">
        <v>79</v>
      </c>
      <c r="L431" s="88" t="s">
        <v>80</v>
      </c>
      <c r="M431" s="88"/>
      <c r="N431" s="88" t="s">
        <v>1521</v>
      </c>
      <c r="O431" s="90">
        <f>VLOOKUP(N431,'[4]บัญชีครุภัณฑ์  updete 20 มค 65'!$I$5:$N$1078,5,FALSE)</f>
        <v>19000</v>
      </c>
      <c r="P431" s="90">
        <f t="shared" si="16"/>
        <v>0</v>
      </c>
      <c r="Q431" s="90"/>
      <c r="R431" s="90"/>
      <c r="S431" s="88" t="s">
        <v>48</v>
      </c>
      <c r="T431" s="88" t="s">
        <v>58</v>
      </c>
    </row>
    <row r="432" spans="1:20">
      <c r="A432" s="87" t="s">
        <v>36</v>
      </c>
      <c r="B432" s="87" t="s">
        <v>1508</v>
      </c>
      <c r="C432" s="87" t="s">
        <v>1524</v>
      </c>
      <c r="D432" s="87" t="s">
        <v>1525</v>
      </c>
      <c r="E432" s="88" t="s">
        <v>44</v>
      </c>
      <c r="F432" s="87" t="s">
        <v>1523</v>
      </c>
      <c r="G432" s="87" t="s">
        <v>43</v>
      </c>
      <c r="H432" s="89">
        <v>25000</v>
      </c>
      <c r="I432" s="88"/>
      <c r="J432" s="88"/>
      <c r="K432" s="88" t="s">
        <v>79</v>
      </c>
      <c r="L432" s="88" t="s">
        <v>80</v>
      </c>
      <c r="M432" s="88"/>
      <c r="N432" s="88" t="s">
        <v>1526</v>
      </c>
      <c r="O432" s="90">
        <f>VLOOKUP(N432,'[4]บัญชีครุภัณฑ์  updete 20 มค 65'!$I$5:$N$1078,5,FALSE)</f>
        <v>25000</v>
      </c>
      <c r="P432" s="90">
        <f t="shared" si="16"/>
        <v>0</v>
      </c>
      <c r="Q432" s="90"/>
      <c r="R432" s="90"/>
      <c r="S432" s="88" t="s">
        <v>48</v>
      </c>
      <c r="T432" s="88" t="s">
        <v>58</v>
      </c>
    </row>
    <row r="433" spans="1:20">
      <c r="A433" s="87" t="s">
        <v>36</v>
      </c>
      <c r="B433" s="87" t="s">
        <v>1508</v>
      </c>
      <c r="C433" s="87" t="s">
        <v>1528</v>
      </c>
      <c r="D433" s="87" t="s">
        <v>1529</v>
      </c>
      <c r="E433" s="88" t="s">
        <v>44</v>
      </c>
      <c r="F433" s="87" t="s">
        <v>1527</v>
      </c>
      <c r="G433" s="87" t="s">
        <v>43</v>
      </c>
      <c r="H433" s="93">
        <v>25000</v>
      </c>
      <c r="I433" s="88"/>
      <c r="J433" s="88"/>
      <c r="K433" s="88" t="s">
        <v>79</v>
      </c>
      <c r="L433" s="88" t="s">
        <v>80</v>
      </c>
      <c r="M433" s="88"/>
      <c r="N433" s="88" t="s">
        <v>1528</v>
      </c>
      <c r="O433" s="90">
        <f>VLOOKUP(N433,'[4]บัญชีครุภัณฑ์  updete 20 มค 65'!$I$5:$N$1078,5,FALSE)</f>
        <v>25000</v>
      </c>
      <c r="P433" s="90">
        <f t="shared" si="16"/>
        <v>0</v>
      </c>
      <c r="Q433" s="90"/>
      <c r="R433" s="90"/>
      <c r="S433" s="88" t="s">
        <v>48</v>
      </c>
      <c r="T433" s="88" t="s">
        <v>58</v>
      </c>
    </row>
    <row r="434" spans="1:20">
      <c r="A434" s="87" t="s">
        <v>36</v>
      </c>
      <c r="B434" s="87" t="s">
        <v>1508</v>
      </c>
      <c r="C434" s="87" t="s">
        <v>1531</v>
      </c>
      <c r="D434" s="87" t="s">
        <v>1532</v>
      </c>
      <c r="E434" s="88" t="s">
        <v>44</v>
      </c>
      <c r="F434" s="87" t="s">
        <v>1530</v>
      </c>
      <c r="G434" s="87" t="s">
        <v>43</v>
      </c>
      <c r="H434" s="89">
        <v>25000</v>
      </c>
      <c r="I434" s="88"/>
      <c r="J434" s="88"/>
      <c r="K434" s="88" t="s">
        <v>79</v>
      </c>
      <c r="L434" s="88" t="s">
        <v>80</v>
      </c>
      <c r="M434" s="88"/>
      <c r="N434" s="88" t="s">
        <v>1531</v>
      </c>
      <c r="O434" s="90">
        <f>VLOOKUP(N434,'[4]บัญชีครุภัณฑ์  updete 20 มค 65'!$I$5:$N$1078,5,FALSE)</f>
        <v>25000</v>
      </c>
      <c r="P434" s="90">
        <f t="shared" si="16"/>
        <v>0</v>
      </c>
      <c r="Q434" s="90"/>
      <c r="R434" s="90"/>
      <c r="S434" s="88" t="s">
        <v>48</v>
      </c>
      <c r="T434" s="88" t="s">
        <v>58</v>
      </c>
    </row>
    <row r="435" spans="1:20">
      <c r="A435" s="87" t="s">
        <v>36</v>
      </c>
      <c r="B435" s="87" t="s">
        <v>1508</v>
      </c>
      <c r="C435" s="87" t="s">
        <v>1534</v>
      </c>
      <c r="D435" s="87" t="s">
        <v>1535</v>
      </c>
      <c r="E435" s="88" t="s">
        <v>44</v>
      </c>
      <c r="F435" s="87" t="s">
        <v>1533</v>
      </c>
      <c r="G435" s="87" t="s">
        <v>334</v>
      </c>
      <c r="H435" s="89">
        <v>25000</v>
      </c>
      <c r="I435" s="88"/>
      <c r="J435" s="88"/>
      <c r="K435" s="88" t="s">
        <v>147</v>
      </c>
      <c r="L435" s="88" t="s">
        <v>148</v>
      </c>
      <c r="M435" s="88"/>
      <c r="N435" s="88" t="s">
        <v>1534</v>
      </c>
      <c r="O435" s="90">
        <f>VLOOKUP(N435,'[4]บัญชีครุภัณฑ์  updete 20 มค 65'!$I$5:$N$1078,5,FALSE)</f>
        <v>25000</v>
      </c>
      <c r="P435" s="90">
        <f t="shared" si="16"/>
        <v>0</v>
      </c>
      <c r="Q435" s="90"/>
      <c r="R435" s="90"/>
      <c r="S435" s="88" t="s">
        <v>48</v>
      </c>
      <c r="T435" s="88" t="s">
        <v>58</v>
      </c>
    </row>
    <row r="436" spans="1:20">
      <c r="A436" s="87" t="s">
        <v>36</v>
      </c>
      <c r="B436" s="87" t="s">
        <v>1508</v>
      </c>
      <c r="C436" s="87" t="s">
        <v>1537</v>
      </c>
      <c r="D436" s="87" t="s">
        <v>1538</v>
      </c>
      <c r="E436" s="88" t="s">
        <v>44</v>
      </c>
      <c r="F436" s="87" t="s">
        <v>1536</v>
      </c>
      <c r="G436" s="87" t="s">
        <v>43</v>
      </c>
      <c r="H436" s="89">
        <v>27000</v>
      </c>
      <c r="I436" s="88"/>
      <c r="J436" s="88"/>
      <c r="K436" s="88" t="s">
        <v>147</v>
      </c>
      <c r="L436" s="88" t="s">
        <v>148</v>
      </c>
      <c r="M436" s="88"/>
      <c r="N436" s="88" t="s">
        <v>1537</v>
      </c>
      <c r="O436" s="90">
        <f>VLOOKUP(N436,'[4]บัญชีครุภัณฑ์  updete 20 มค 65'!$I$5:$N$1078,5,FALSE)</f>
        <v>27000</v>
      </c>
      <c r="P436" s="90">
        <f t="shared" si="16"/>
        <v>0</v>
      </c>
      <c r="Q436" s="90"/>
      <c r="R436" s="90"/>
      <c r="S436" s="88" t="s">
        <v>48</v>
      </c>
      <c r="T436" s="88" t="s">
        <v>58</v>
      </c>
    </row>
    <row r="437" spans="1:20">
      <c r="A437" s="87" t="s">
        <v>36</v>
      </c>
      <c r="B437" s="87" t="s">
        <v>1508</v>
      </c>
      <c r="C437" s="87" t="s">
        <v>1540</v>
      </c>
      <c r="D437" s="87" t="s">
        <v>1541</v>
      </c>
      <c r="E437" s="88" t="s">
        <v>44</v>
      </c>
      <c r="F437" s="87" t="s">
        <v>1539</v>
      </c>
      <c r="G437" s="87" t="s">
        <v>43</v>
      </c>
      <c r="H437" s="89">
        <v>30000</v>
      </c>
      <c r="I437" s="88"/>
      <c r="J437" s="88"/>
      <c r="K437" s="88" t="s">
        <v>79</v>
      </c>
      <c r="L437" s="88" t="s">
        <v>80</v>
      </c>
      <c r="M437" s="88"/>
      <c r="N437" s="88" t="s">
        <v>1540</v>
      </c>
      <c r="O437" s="90">
        <f>VLOOKUP(N437,'[4]บัญชีครุภัณฑ์  updete 20 มค 65'!$I$5:$N$1078,5,FALSE)</f>
        <v>30000</v>
      </c>
      <c r="P437" s="90">
        <f t="shared" si="16"/>
        <v>0</v>
      </c>
      <c r="Q437" s="90"/>
      <c r="R437" s="90"/>
      <c r="S437" s="88" t="s">
        <v>48</v>
      </c>
      <c r="T437" s="88" t="s">
        <v>58</v>
      </c>
    </row>
    <row r="438" spans="1:20">
      <c r="A438" s="87" t="s">
        <v>36</v>
      </c>
      <c r="B438" s="87" t="s">
        <v>1508</v>
      </c>
      <c r="C438" s="87" t="s">
        <v>1543</v>
      </c>
      <c r="D438" s="87" t="s">
        <v>1544</v>
      </c>
      <c r="E438" s="88" t="s">
        <v>44</v>
      </c>
      <c r="F438" s="87" t="s">
        <v>1542</v>
      </c>
      <c r="G438" s="87" t="s">
        <v>43</v>
      </c>
      <c r="H438" s="89">
        <v>35000</v>
      </c>
      <c r="I438" s="88"/>
      <c r="J438" s="88"/>
      <c r="K438" s="88" t="s">
        <v>147</v>
      </c>
      <c r="L438" s="88" t="s">
        <v>148</v>
      </c>
      <c r="M438" s="88"/>
      <c r="N438" s="88" t="s">
        <v>1543</v>
      </c>
      <c r="O438" s="90">
        <f>VLOOKUP(N438,'[4]บัญชีครุภัณฑ์  updete 20 มค 65'!$I$5:$N$1078,5,FALSE)</f>
        <v>35000</v>
      </c>
      <c r="P438" s="90">
        <f t="shared" si="16"/>
        <v>0</v>
      </c>
      <c r="Q438" s="90"/>
      <c r="R438" s="90"/>
      <c r="S438" s="88" t="s">
        <v>48</v>
      </c>
      <c r="T438" s="88" t="s">
        <v>58</v>
      </c>
    </row>
    <row r="439" spans="1:20">
      <c r="A439" s="87" t="s">
        <v>36</v>
      </c>
      <c r="B439" s="87" t="s">
        <v>1508</v>
      </c>
      <c r="C439" s="87" t="s">
        <v>1546</v>
      </c>
      <c r="D439" s="87" t="s">
        <v>1547</v>
      </c>
      <c r="E439" s="88" t="s">
        <v>44</v>
      </c>
      <c r="F439" s="87" t="s">
        <v>1545</v>
      </c>
      <c r="G439" s="87" t="s">
        <v>43</v>
      </c>
      <c r="H439" s="89">
        <v>35000</v>
      </c>
      <c r="I439" s="88"/>
      <c r="J439" s="88"/>
      <c r="K439" s="88" t="s">
        <v>147</v>
      </c>
      <c r="L439" s="88" t="s">
        <v>148</v>
      </c>
      <c r="M439" s="88"/>
      <c r="N439" s="88" t="s">
        <v>1546</v>
      </c>
      <c r="O439" s="90">
        <f>VLOOKUP(N439,'[4]บัญชีครุภัณฑ์  updete 20 มค 65'!$I$5:$N$1078,5,FALSE)</f>
        <v>35000</v>
      </c>
      <c r="P439" s="90">
        <f t="shared" si="16"/>
        <v>0</v>
      </c>
      <c r="Q439" s="90"/>
      <c r="R439" s="90"/>
      <c r="S439" s="88" t="s">
        <v>48</v>
      </c>
      <c r="T439" s="88" t="s">
        <v>58</v>
      </c>
    </row>
    <row r="440" spans="1:20">
      <c r="A440" s="87" t="s">
        <v>36</v>
      </c>
      <c r="B440" s="87" t="s">
        <v>1508</v>
      </c>
      <c r="C440" s="87" t="s">
        <v>1549</v>
      </c>
      <c r="D440" s="87" t="s">
        <v>1550</v>
      </c>
      <c r="E440" s="88" t="s">
        <v>44</v>
      </c>
      <c r="F440" s="87" t="s">
        <v>1548</v>
      </c>
      <c r="G440" s="87" t="s">
        <v>43</v>
      </c>
      <c r="H440" s="89">
        <v>40000</v>
      </c>
      <c r="I440" s="88"/>
      <c r="J440" s="88"/>
      <c r="K440" s="88" t="s">
        <v>79</v>
      </c>
      <c r="L440" s="88" t="s">
        <v>80</v>
      </c>
      <c r="M440" s="88"/>
      <c r="N440" s="88" t="s">
        <v>1549</v>
      </c>
      <c r="O440" s="90">
        <f>VLOOKUP(N440,'[4]บัญชีครุภัณฑ์  updete 20 มค 65'!$I$5:$N$1078,5,FALSE)</f>
        <v>40000</v>
      </c>
      <c r="P440" s="90">
        <f t="shared" si="16"/>
        <v>0</v>
      </c>
      <c r="Q440" s="90"/>
      <c r="R440" s="90"/>
      <c r="S440" s="88" t="s">
        <v>48</v>
      </c>
      <c r="T440" s="88" t="s">
        <v>58</v>
      </c>
    </row>
    <row r="441" spans="1:20">
      <c r="A441" s="87" t="s">
        <v>36</v>
      </c>
      <c r="B441" s="87" t="s">
        <v>1508</v>
      </c>
      <c r="C441" s="87" t="s">
        <v>1552</v>
      </c>
      <c r="D441" s="87" t="s">
        <v>1553</v>
      </c>
      <c r="E441" s="88" t="s">
        <v>44</v>
      </c>
      <c r="F441" s="87" t="s">
        <v>1551</v>
      </c>
      <c r="G441" s="87" t="s">
        <v>43</v>
      </c>
      <c r="H441" s="89">
        <v>45000</v>
      </c>
      <c r="I441" s="88"/>
      <c r="J441" s="88"/>
      <c r="K441" s="88" t="s">
        <v>147</v>
      </c>
      <c r="L441" s="88" t="s">
        <v>148</v>
      </c>
      <c r="M441" s="88"/>
      <c r="N441" s="88" t="s">
        <v>1552</v>
      </c>
      <c r="O441" s="90">
        <f>VLOOKUP(N441,'[4]บัญชีครุภัณฑ์  updete 20 มค 65'!$I$5:$N$1078,5,FALSE)</f>
        <v>45000</v>
      </c>
      <c r="P441" s="90">
        <f t="shared" si="16"/>
        <v>0</v>
      </c>
      <c r="Q441" s="90"/>
      <c r="R441" s="90"/>
      <c r="S441" s="88" t="s">
        <v>48</v>
      </c>
      <c r="T441" s="88" t="s">
        <v>58</v>
      </c>
    </row>
    <row r="442" spans="1:20">
      <c r="A442" s="87" t="s">
        <v>36</v>
      </c>
      <c r="B442" s="87" t="s">
        <v>1508</v>
      </c>
      <c r="C442" s="87" t="s">
        <v>1555</v>
      </c>
      <c r="D442" s="87" t="s">
        <v>1556</v>
      </c>
      <c r="E442" s="88" t="s">
        <v>44</v>
      </c>
      <c r="F442" s="87" t="s">
        <v>1554</v>
      </c>
      <c r="G442" s="87" t="s">
        <v>43</v>
      </c>
      <c r="H442" s="89">
        <v>50000</v>
      </c>
      <c r="I442" s="88"/>
      <c r="J442" s="88"/>
      <c r="K442" s="88" t="s">
        <v>79</v>
      </c>
      <c r="L442" s="88" t="s">
        <v>80</v>
      </c>
      <c r="M442" s="88"/>
      <c r="N442" s="88" t="s">
        <v>1557</v>
      </c>
      <c r="O442" s="90">
        <f>VLOOKUP(N442,'[4]บัญชีครุภัณฑ์  updete 20 มค 65'!$I$5:$N$1078,5,FALSE)</f>
        <v>50000</v>
      </c>
      <c r="P442" s="90">
        <f t="shared" si="16"/>
        <v>0</v>
      </c>
      <c r="Q442" s="90"/>
      <c r="R442" s="90"/>
      <c r="S442" s="88" t="s">
        <v>48</v>
      </c>
      <c r="T442" s="88" t="s">
        <v>58</v>
      </c>
    </row>
    <row r="443" spans="1:20">
      <c r="A443" s="87" t="s">
        <v>36</v>
      </c>
      <c r="B443" s="87" t="s">
        <v>1508</v>
      </c>
      <c r="C443" s="87" t="s">
        <v>1559</v>
      </c>
      <c r="D443" s="87" t="s">
        <v>1560</v>
      </c>
      <c r="E443" s="88" t="s">
        <v>44</v>
      </c>
      <c r="F443" s="87" t="s">
        <v>1558</v>
      </c>
      <c r="G443" s="87" t="s">
        <v>43</v>
      </c>
      <c r="H443" s="89">
        <v>50000</v>
      </c>
      <c r="I443" s="88"/>
      <c r="J443" s="88"/>
      <c r="K443" s="88" t="s">
        <v>325</v>
      </c>
      <c r="L443" s="88" t="s">
        <v>326</v>
      </c>
      <c r="M443" s="88"/>
      <c r="N443" s="88" t="s">
        <v>1561</v>
      </c>
      <c r="O443" s="90">
        <f>VLOOKUP(N443,'[4]บัญชีครุภัณฑ์  updete 20 มค 65'!$I$5:$N$1078,5,FALSE)</f>
        <v>50000</v>
      </c>
      <c r="P443" s="90">
        <f t="shared" si="16"/>
        <v>0</v>
      </c>
      <c r="Q443" s="90"/>
      <c r="R443" s="90"/>
      <c r="S443" s="88" t="s">
        <v>48</v>
      </c>
      <c r="T443" s="88" t="s">
        <v>58</v>
      </c>
    </row>
    <row r="444" spans="1:20" ht="55.5">
      <c r="A444" s="87" t="s">
        <v>36</v>
      </c>
      <c r="B444" s="87" t="s">
        <v>1508</v>
      </c>
      <c r="C444" s="87" t="s">
        <v>1563</v>
      </c>
      <c r="D444" s="87" t="s">
        <v>1564</v>
      </c>
      <c r="E444" s="88" t="s">
        <v>44</v>
      </c>
      <c r="F444" s="87" t="s">
        <v>1562</v>
      </c>
      <c r="G444" s="87" t="s">
        <v>43</v>
      </c>
      <c r="H444" s="89">
        <v>55000</v>
      </c>
      <c r="I444" s="88"/>
      <c r="J444" s="88"/>
      <c r="K444" s="88" t="s">
        <v>79</v>
      </c>
      <c r="L444" s="88" t="s">
        <v>80</v>
      </c>
      <c r="M444" s="88"/>
      <c r="N444" s="88" t="s">
        <v>1563</v>
      </c>
      <c r="O444" s="90">
        <f>VLOOKUP(N444,'[4]บัญชีครุภัณฑ์  updete 20 มค 65'!$I$5:$N$1078,5,FALSE)</f>
        <v>55000</v>
      </c>
      <c r="P444" s="90">
        <f t="shared" si="16"/>
        <v>0</v>
      </c>
      <c r="Q444" s="90"/>
      <c r="R444" s="90"/>
      <c r="S444" s="88" t="s">
        <v>48</v>
      </c>
      <c r="T444" s="88" t="s">
        <v>58</v>
      </c>
    </row>
    <row r="445" spans="1:20">
      <c r="A445" s="87" t="s">
        <v>36</v>
      </c>
      <c r="B445" s="87" t="s">
        <v>1508</v>
      </c>
      <c r="C445" s="87" t="s">
        <v>1566</v>
      </c>
      <c r="D445" s="87" t="s">
        <v>1567</v>
      </c>
      <c r="E445" s="88" t="s">
        <v>731</v>
      </c>
      <c r="F445" s="87" t="s">
        <v>1565</v>
      </c>
      <c r="G445" s="87" t="s">
        <v>334</v>
      </c>
      <c r="H445" s="89">
        <v>65000</v>
      </c>
      <c r="I445" s="88" t="s">
        <v>732</v>
      </c>
      <c r="J445" s="88"/>
      <c r="K445" s="88" t="s">
        <v>325</v>
      </c>
      <c r="L445" s="88" t="s">
        <v>326</v>
      </c>
      <c r="M445" s="88"/>
      <c r="N445" s="88" t="s">
        <v>1568</v>
      </c>
      <c r="O445" s="90">
        <f>VLOOKUP(N445,'[4]บัญชีครุภัณฑ์  updete 20 มค 65'!$I$5:$N$1078,5,FALSE)</f>
        <v>65000</v>
      </c>
      <c r="P445" s="90">
        <f t="shared" si="16"/>
        <v>0</v>
      </c>
      <c r="Q445" s="90"/>
      <c r="R445" s="90"/>
      <c r="S445" s="88" t="s">
        <v>48</v>
      </c>
      <c r="T445" s="88" t="s">
        <v>58</v>
      </c>
    </row>
    <row r="446" spans="1:20">
      <c r="A446" s="87" t="s">
        <v>36</v>
      </c>
      <c r="B446" s="87" t="s">
        <v>1508</v>
      </c>
      <c r="C446" s="87" t="s">
        <v>1570</v>
      </c>
      <c r="D446" s="87" t="s">
        <v>1571</v>
      </c>
      <c r="E446" s="88" t="s">
        <v>44</v>
      </c>
      <c r="F446" s="87" t="s">
        <v>1569</v>
      </c>
      <c r="G446" s="87" t="s">
        <v>43</v>
      </c>
      <c r="H446" s="89">
        <v>70000</v>
      </c>
      <c r="I446" s="88"/>
      <c r="J446" s="88"/>
      <c r="K446" s="88" t="s">
        <v>325</v>
      </c>
      <c r="L446" s="88" t="s">
        <v>326</v>
      </c>
      <c r="M446" s="88"/>
      <c r="N446" s="88" t="s">
        <v>47</v>
      </c>
      <c r="O446" s="90"/>
      <c r="P446" s="90"/>
      <c r="Q446" s="90"/>
      <c r="R446" s="90"/>
      <c r="S446" s="88" t="s">
        <v>48</v>
      </c>
      <c r="T446" s="88" t="s">
        <v>47</v>
      </c>
    </row>
    <row r="447" spans="1:20">
      <c r="A447" s="87" t="s">
        <v>36</v>
      </c>
      <c r="B447" s="87" t="s">
        <v>1508</v>
      </c>
      <c r="C447" s="87" t="s">
        <v>1573</v>
      </c>
      <c r="D447" s="87" t="s">
        <v>1574</v>
      </c>
      <c r="E447" s="88" t="s">
        <v>44</v>
      </c>
      <c r="F447" s="87" t="s">
        <v>1572</v>
      </c>
      <c r="G447" s="87" t="s">
        <v>43</v>
      </c>
      <c r="H447" s="89">
        <v>70000</v>
      </c>
      <c r="I447" s="88"/>
      <c r="J447" s="88"/>
      <c r="K447" s="88" t="s">
        <v>79</v>
      </c>
      <c r="L447" s="88" t="s">
        <v>80</v>
      </c>
      <c r="M447" s="88"/>
      <c r="N447" s="88" t="s">
        <v>1573</v>
      </c>
      <c r="O447" s="90">
        <f>VLOOKUP(N447,'[4]บัญชีครุภัณฑ์  updete 20 มค 65'!$I$5:$N$1078,5,FALSE)</f>
        <v>70000</v>
      </c>
      <c r="P447" s="90">
        <f t="shared" ref="P447:P455" si="17">+O447-H447</f>
        <v>0</v>
      </c>
      <c r="Q447" s="90"/>
      <c r="R447" s="90"/>
      <c r="S447" s="88" t="s">
        <v>48</v>
      </c>
      <c r="T447" s="88" t="s">
        <v>58</v>
      </c>
    </row>
    <row r="448" spans="1:20">
      <c r="A448" s="87" t="s">
        <v>36</v>
      </c>
      <c r="B448" s="87" t="s">
        <v>1508</v>
      </c>
      <c r="C448" s="87" t="s">
        <v>1576</v>
      </c>
      <c r="D448" s="87" t="s">
        <v>1577</v>
      </c>
      <c r="E448" s="88" t="s">
        <v>44</v>
      </c>
      <c r="F448" s="87" t="s">
        <v>1575</v>
      </c>
      <c r="G448" s="87" t="s">
        <v>334</v>
      </c>
      <c r="H448" s="89">
        <v>70000</v>
      </c>
      <c r="I448" s="88"/>
      <c r="J448" s="88"/>
      <c r="K448" s="88" t="s">
        <v>147</v>
      </c>
      <c r="L448" s="88" t="s">
        <v>148</v>
      </c>
      <c r="M448" s="88"/>
      <c r="N448" s="88" t="s">
        <v>1576</v>
      </c>
      <c r="O448" s="90">
        <f>VLOOKUP(N448,'[4]บัญชีครุภัณฑ์  updete 20 มค 65'!$I$5:$N$1078,5,FALSE)</f>
        <v>70000</v>
      </c>
      <c r="P448" s="90">
        <f t="shared" si="17"/>
        <v>0</v>
      </c>
      <c r="Q448" s="90"/>
      <c r="R448" s="90"/>
      <c r="S448" s="88" t="s">
        <v>48</v>
      </c>
      <c r="T448" s="88" t="s">
        <v>58</v>
      </c>
    </row>
    <row r="449" spans="1:20">
      <c r="A449" s="87" t="s">
        <v>36</v>
      </c>
      <c r="B449" s="87" t="s">
        <v>1508</v>
      </c>
      <c r="C449" s="87" t="s">
        <v>1579</v>
      </c>
      <c r="D449" s="87" t="s">
        <v>1580</v>
      </c>
      <c r="E449" s="88" t="s">
        <v>44</v>
      </c>
      <c r="F449" s="87" t="s">
        <v>1578</v>
      </c>
      <c r="G449" s="87" t="s">
        <v>43</v>
      </c>
      <c r="H449" s="89">
        <v>75000</v>
      </c>
      <c r="I449" s="88"/>
      <c r="J449" s="88"/>
      <c r="K449" s="88" t="s">
        <v>79</v>
      </c>
      <c r="L449" s="88" t="s">
        <v>80</v>
      </c>
      <c r="M449" s="88"/>
      <c r="N449" s="88" t="s">
        <v>1579</v>
      </c>
      <c r="O449" s="90">
        <f>VLOOKUP(N449,'[4]บัญชีครุภัณฑ์  updete 20 มค 65'!$I$5:$N$1078,5,FALSE)</f>
        <v>75000</v>
      </c>
      <c r="P449" s="90">
        <f t="shared" si="17"/>
        <v>0</v>
      </c>
      <c r="Q449" s="90"/>
      <c r="R449" s="90"/>
      <c r="S449" s="88" t="s">
        <v>48</v>
      </c>
      <c r="T449" s="88" t="s">
        <v>58</v>
      </c>
    </row>
    <row r="450" spans="1:20" ht="55.5">
      <c r="A450" s="87" t="s">
        <v>36</v>
      </c>
      <c r="B450" s="87" t="s">
        <v>1508</v>
      </c>
      <c r="C450" s="87" t="s">
        <v>1582</v>
      </c>
      <c r="D450" s="87" t="s">
        <v>1583</v>
      </c>
      <c r="E450" s="88" t="s">
        <v>44</v>
      </c>
      <c r="F450" s="87" t="s">
        <v>1581</v>
      </c>
      <c r="G450" s="87" t="s">
        <v>43</v>
      </c>
      <c r="H450" s="89">
        <v>85000</v>
      </c>
      <c r="I450" s="88"/>
      <c r="J450" s="88"/>
      <c r="K450" s="88" t="s">
        <v>325</v>
      </c>
      <c r="L450" s="88" t="s">
        <v>326</v>
      </c>
      <c r="M450" s="88"/>
      <c r="N450" s="88" t="s">
        <v>1584</v>
      </c>
      <c r="O450" s="90">
        <f>VLOOKUP(N450,'[4]บัญชีครุภัณฑ์  updete 20 มค 65'!$I$5:$N$1078,5,FALSE)</f>
        <v>85000</v>
      </c>
      <c r="P450" s="90">
        <f t="shared" si="17"/>
        <v>0</v>
      </c>
      <c r="Q450" s="90"/>
      <c r="R450" s="90"/>
      <c r="S450" s="88" t="s">
        <v>48</v>
      </c>
      <c r="T450" s="88" t="s">
        <v>58</v>
      </c>
    </row>
    <row r="451" spans="1:20">
      <c r="A451" s="87" t="s">
        <v>36</v>
      </c>
      <c r="B451" s="87" t="s">
        <v>1508</v>
      </c>
      <c r="C451" s="87" t="s">
        <v>1586</v>
      </c>
      <c r="D451" s="87" t="s">
        <v>1587</v>
      </c>
      <c r="E451" s="88" t="s">
        <v>44</v>
      </c>
      <c r="F451" s="87" t="s">
        <v>1585</v>
      </c>
      <c r="G451" s="87" t="s">
        <v>43</v>
      </c>
      <c r="H451" s="93">
        <v>90000</v>
      </c>
      <c r="I451" s="88"/>
      <c r="J451" s="88"/>
      <c r="K451" s="88" t="s">
        <v>325</v>
      </c>
      <c r="L451" s="88" t="s">
        <v>326</v>
      </c>
      <c r="M451" s="88"/>
      <c r="N451" s="88" t="s">
        <v>1586</v>
      </c>
      <c r="O451" s="90">
        <f>VLOOKUP(N451,'[4]บัญชีครุภัณฑ์  updete 20 มค 65'!$I$5:$N$1078,5,FALSE)</f>
        <v>90000</v>
      </c>
      <c r="P451" s="90">
        <f t="shared" si="17"/>
        <v>0</v>
      </c>
      <c r="Q451" s="90"/>
      <c r="R451" s="90"/>
      <c r="S451" s="88" t="s">
        <v>48</v>
      </c>
      <c r="T451" s="88" t="s">
        <v>58</v>
      </c>
    </row>
    <row r="452" spans="1:20">
      <c r="A452" s="87" t="s">
        <v>36</v>
      </c>
      <c r="B452" s="87" t="s">
        <v>1508</v>
      </c>
      <c r="C452" s="87" t="s">
        <v>1589</v>
      </c>
      <c r="D452" s="87" t="s">
        <v>1590</v>
      </c>
      <c r="E452" s="88" t="s">
        <v>44</v>
      </c>
      <c r="F452" s="87" t="s">
        <v>1588</v>
      </c>
      <c r="G452" s="87" t="s">
        <v>43</v>
      </c>
      <c r="H452" s="89">
        <v>110000</v>
      </c>
      <c r="I452" s="88"/>
      <c r="J452" s="88"/>
      <c r="K452" s="88" t="s">
        <v>79</v>
      </c>
      <c r="L452" s="88" t="s">
        <v>80</v>
      </c>
      <c r="M452" s="88"/>
      <c r="N452" s="88" t="s">
        <v>1589</v>
      </c>
      <c r="O452" s="90">
        <f>VLOOKUP(N452,'[4]บัญชีครุภัณฑ์  updete 20 มค 65'!$I$5:$N$1078,5,FALSE)</f>
        <v>110000</v>
      </c>
      <c r="P452" s="90">
        <f t="shared" si="17"/>
        <v>0</v>
      </c>
      <c r="Q452" s="90"/>
      <c r="R452" s="90"/>
      <c r="S452" s="88" t="s">
        <v>48</v>
      </c>
      <c r="T452" s="88" t="s">
        <v>58</v>
      </c>
    </row>
    <row r="453" spans="1:20">
      <c r="A453" s="87" t="s">
        <v>36</v>
      </c>
      <c r="B453" s="87" t="s">
        <v>1508</v>
      </c>
      <c r="C453" s="87" t="s">
        <v>1592</v>
      </c>
      <c r="D453" s="87" t="s">
        <v>1593</v>
      </c>
      <c r="E453" s="88" t="s">
        <v>44</v>
      </c>
      <c r="F453" s="87" t="s">
        <v>1591</v>
      </c>
      <c r="G453" s="87" t="s">
        <v>43</v>
      </c>
      <c r="H453" s="89">
        <v>150000</v>
      </c>
      <c r="I453" s="88"/>
      <c r="J453" s="88"/>
      <c r="K453" s="88" t="s">
        <v>79</v>
      </c>
      <c r="L453" s="88" t="s">
        <v>80</v>
      </c>
      <c r="M453" s="88"/>
      <c r="N453" s="88" t="s">
        <v>1592</v>
      </c>
      <c r="O453" s="90">
        <f>VLOOKUP(N453,'[4]บัญชีครุภัณฑ์  updete 20 มค 65'!$I$5:$N$1078,5,FALSE)</f>
        <v>150000</v>
      </c>
      <c r="P453" s="90">
        <f t="shared" si="17"/>
        <v>0</v>
      </c>
      <c r="Q453" s="90"/>
      <c r="R453" s="90"/>
      <c r="S453" s="88" t="s">
        <v>48</v>
      </c>
      <c r="T453" s="88" t="s">
        <v>58</v>
      </c>
    </row>
    <row r="454" spans="1:20">
      <c r="A454" s="87" t="s">
        <v>36</v>
      </c>
      <c r="B454" s="87" t="s">
        <v>1508</v>
      </c>
      <c r="C454" s="87" t="s">
        <v>1595</v>
      </c>
      <c r="D454" s="87" t="s">
        <v>1596</v>
      </c>
      <c r="E454" s="88" t="s">
        <v>44</v>
      </c>
      <c r="F454" s="87" t="s">
        <v>1594</v>
      </c>
      <c r="G454" s="87" t="s">
        <v>43</v>
      </c>
      <c r="H454" s="89">
        <v>160000</v>
      </c>
      <c r="I454" s="88"/>
      <c r="J454" s="88"/>
      <c r="K454" s="88" t="s">
        <v>79</v>
      </c>
      <c r="L454" s="88" t="s">
        <v>80</v>
      </c>
      <c r="M454" s="88"/>
      <c r="N454" s="88" t="s">
        <v>1595</v>
      </c>
      <c r="O454" s="90">
        <f>VLOOKUP(N454,'[4]บัญชีครุภัณฑ์  updete 20 มค 65'!$I$5:$N$1078,5,FALSE)</f>
        <v>160000</v>
      </c>
      <c r="P454" s="90">
        <f t="shared" si="17"/>
        <v>0</v>
      </c>
      <c r="Q454" s="90"/>
      <c r="R454" s="90"/>
      <c r="S454" s="88" t="s">
        <v>48</v>
      </c>
      <c r="T454" s="88" t="s">
        <v>58</v>
      </c>
    </row>
    <row r="455" spans="1:20">
      <c r="A455" s="87" t="s">
        <v>36</v>
      </c>
      <c r="B455" s="87" t="s">
        <v>1508</v>
      </c>
      <c r="C455" s="87" t="s">
        <v>1598</v>
      </c>
      <c r="D455" s="87" t="s">
        <v>1599</v>
      </c>
      <c r="E455" s="88" t="s">
        <v>44</v>
      </c>
      <c r="F455" s="87" t="s">
        <v>1597</v>
      </c>
      <c r="G455" s="87" t="s">
        <v>334</v>
      </c>
      <c r="H455" s="89">
        <v>175000</v>
      </c>
      <c r="I455" s="88"/>
      <c r="J455" s="88"/>
      <c r="K455" s="88" t="s">
        <v>79</v>
      </c>
      <c r="L455" s="88" t="s">
        <v>80</v>
      </c>
      <c r="M455" s="88"/>
      <c r="N455" s="88" t="s">
        <v>1600</v>
      </c>
      <c r="O455" s="90">
        <f>VLOOKUP(N455,'[4]บัญชีครุภัณฑ์  updete 20 มค 65'!$I$5:$N$1078,5,FALSE)</f>
        <v>175000</v>
      </c>
      <c r="P455" s="90">
        <f t="shared" si="17"/>
        <v>0</v>
      </c>
      <c r="Q455" s="90"/>
      <c r="R455" s="90"/>
      <c r="S455" s="88" t="s">
        <v>48</v>
      </c>
      <c r="T455" s="88" t="s">
        <v>58</v>
      </c>
    </row>
    <row r="456" spans="1:20">
      <c r="A456" s="87" t="s">
        <v>36</v>
      </c>
      <c r="B456" s="87" t="s">
        <v>1508</v>
      </c>
      <c r="C456" s="87" t="s">
        <v>1602</v>
      </c>
      <c r="D456" s="87" t="s">
        <v>1603</v>
      </c>
      <c r="E456" s="88" t="s">
        <v>44</v>
      </c>
      <c r="F456" s="87" t="s">
        <v>1601</v>
      </c>
      <c r="G456" s="87" t="s">
        <v>334</v>
      </c>
      <c r="H456" s="89">
        <v>200000</v>
      </c>
      <c r="I456" s="88"/>
      <c r="J456" s="88"/>
      <c r="K456" s="88" t="s">
        <v>79</v>
      </c>
      <c r="L456" s="88" t="s">
        <v>80</v>
      </c>
      <c r="M456" s="88"/>
      <c r="N456" s="88" t="s">
        <v>47</v>
      </c>
      <c r="O456" s="90"/>
      <c r="P456" s="90"/>
      <c r="Q456" s="90"/>
      <c r="R456" s="90"/>
      <c r="S456" s="88" t="s">
        <v>48</v>
      </c>
      <c r="T456" s="88" t="s">
        <v>47</v>
      </c>
    </row>
    <row r="457" spans="1:20">
      <c r="A457" s="87" t="s">
        <v>36</v>
      </c>
      <c r="B457" s="87" t="s">
        <v>1508</v>
      </c>
      <c r="C457" s="87" t="s">
        <v>1605</v>
      </c>
      <c r="D457" s="87" t="s">
        <v>1606</v>
      </c>
      <c r="E457" s="88" t="s">
        <v>44</v>
      </c>
      <c r="F457" s="87" t="s">
        <v>1604</v>
      </c>
      <c r="G457" s="87" t="s">
        <v>1607</v>
      </c>
      <c r="H457" s="89">
        <v>300000</v>
      </c>
      <c r="I457" s="88"/>
      <c r="J457" s="88"/>
      <c r="K457" s="88" t="s">
        <v>1608</v>
      </c>
      <c r="L457" s="88" t="s">
        <v>1609</v>
      </c>
      <c r="M457" s="88"/>
      <c r="N457" s="88" t="s">
        <v>1605</v>
      </c>
      <c r="O457" s="90">
        <f>VLOOKUP(N457,'[4]บัญชีครุภัณฑ์  updete 20 มค 65'!$I$5:$N$1078,5,FALSE)</f>
        <v>300000</v>
      </c>
      <c r="P457" s="90">
        <f t="shared" ref="P457:P464" si="18">+O457-H457</f>
        <v>0</v>
      </c>
      <c r="Q457" s="90"/>
      <c r="R457" s="90"/>
      <c r="S457" s="88" t="s">
        <v>48</v>
      </c>
      <c r="T457" s="88" t="s">
        <v>58</v>
      </c>
    </row>
    <row r="458" spans="1:20">
      <c r="A458" s="87" t="s">
        <v>36</v>
      </c>
      <c r="B458" s="87" t="s">
        <v>1508</v>
      </c>
      <c r="C458" s="95" t="s">
        <v>1611</v>
      </c>
      <c r="D458" s="87"/>
      <c r="E458" s="88" t="s">
        <v>437</v>
      </c>
      <c r="F458" s="87" t="s">
        <v>1610</v>
      </c>
      <c r="G458" s="87" t="s">
        <v>1607</v>
      </c>
      <c r="H458" s="89">
        <v>321000</v>
      </c>
      <c r="I458" s="88" t="s">
        <v>1612</v>
      </c>
      <c r="J458" s="88" t="s">
        <v>1608</v>
      </c>
      <c r="K458" s="88" t="s">
        <v>1613</v>
      </c>
      <c r="L458" s="88" t="s">
        <v>1614</v>
      </c>
      <c r="M458" s="88" t="s">
        <v>1615</v>
      </c>
      <c r="N458" s="88" t="s">
        <v>1611</v>
      </c>
      <c r="O458" s="90">
        <f>VLOOKUP(N458,'[4]บัญชีครุภัณฑ์  updete 20 มค 65'!$I$5:$N$1078,5,FALSE)</f>
        <v>321000</v>
      </c>
      <c r="P458" s="90">
        <f t="shared" si="18"/>
        <v>0</v>
      </c>
      <c r="Q458" s="90"/>
      <c r="R458" s="90"/>
      <c r="S458" s="88" t="s">
        <v>48</v>
      </c>
      <c r="T458" s="88" t="s">
        <v>58</v>
      </c>
    </row>
    <row r="459" spans="1:20">
      <c r="A459" s="87" t="s">
        <v>36</v>
      </c>
      <c r="B459" s="87" t="s">
        <v>1508</v>
      </c>
      <c r="C459" s="87" t="s">
        <v>1617</v>
      </c>
      <c r="D459" s="87" t="s">
        <v>1618</v>
      </c>
      <c r="E459" s="88" t="s">
        <v>44</v>
      </c>
      <c r="F459" s="87" t="s">
        <v>1616</v>
      </c>
      <c r="G459" s="87" t="s">
        <v>43</v>
      </c>
      <c r="H459" s="89">
        <v>400000</v>
      </c>
      <c r="I459" s="88"/>
      <c r="J459" s="88"/>
      <c r="K459" s="88" t="s">
        <v>79</v>
      </c>
      <c r="L459" s="88" t="s">
        <v>80</v>
      </c>
      <c r="M459" s="88"/>
      <c r="N459" s="88" t="s">
        <v>1619</v>
      </c>
      <c r="O459" s="90">
        <f>VLOOKUP(N459,'[4]บัญชีครุภัณฑ์  updete 20 มค 65'!$I$5:$N$1078,5,FALSE)</f>
        <v>400000</v>
      </c>
      <c r="P459" s="90">
        <f t="shared" si="18"/>
        <v>0</v>
      </c>
      <c r="Q459" s="90"/>
      <c r="R459" s="90"/>
      <c r="S459" s="88" t="s">
        <v>48</v>
      </c>
      <c r="T459" s="88" t="s">
        <v>58</v>
      </c>
    </row>
    <row r="460" spans="1:20">
      <c r="A460" s="87" t="s">
        <v>36</v>
      </c>
      <c r="B460" s="87" t="s">
        <v>1508</v>
      </c>
      <c r="C460" s="95" t="s">
        <v>1621</v>
      </c>
      <c r="D460" s="87"/>
      <c r="E460" s="88" t="s">
        <v>437</v>
      </c>
      <c r="F460" s="87" t="s">
        <v>1620</v>
      </c>
      <c r="G460" s="87" t="s">
        <v>1607</v>
      </c>
      <c r="H460" s="89">
        <v>428000</v>
      </c>
      <c r="I460" s="88" t="s">
        <v>1612</v>
      </c>
      <c r="J460" s="88" t="s">
        <v>1608</v>
      </c>
      <c r="K460" s="88" t="s">
        <v>1613</v>
      </c>
      <c r="L460" s="88" t="s">
        <v>1614</v>
      </c>
      <c r="M460" s="88" t="s">
        <v>1615</v>
      </c>
      <c r="N460" s="88" t="s">
        <v>1621</v>
      </c>
      <c r="O460" s="90">
        <f>VLOOKUP(N460,'[4]บัญชีครุภัณฑ์  updete 20 มค 65'!$I$5:$N$1078,5,FALSE)</f>
        <v>428000</v>
      </c>
      <c r="P460" s="90">
        <f t="shared" si="18"/>
        <v>0</v>
      </c>
      <c r="Q460" s="90"/>
      <c r="R460" s="90"/>
      <c r="S460" s="88" t="s">
        <v>48</v>
      </c>
      <c r="T460" s="88" t="s">
        <v>58</v>
      </c>
    </row>
    <row r="461" spans="1:20" ht="55.5">
      <c r="A461" s="87" t="s">
        <v>36</v>
      </c>
      <c r="B461" s="87" t="s">
        <v>1508</v>
      </c>
      <c r="C461" s="87" t="s">
        <v>1623</v>
      </c>
      <c r="D461" s="87" t="s">
        <v>1624</v>
      </c>
      <c r="E461" s="88" t="s">
        <v>44</v>
      </c>
      <c r="F461" s="87" t="s">
        <v>1622</v>
      </c>
      <c r="G461" s="87" t="s">
        <v>43</v>
      </c>
      <c r="H461" s="89">
        <v>440000</v>
      </c>
      <c r="I461" s="88"/>
      <c r="J461" s="88"/>
      <c r="K461" s="88" t="s">
        <v>79</v>
      </c>
      <c r="L461" s="88" t="s">
        <v>80</v>
      </c>
      <c r="M461" s="88"/>
      <c r="N461" s="88" t="s">
        <v>1625</v>
      </c>
      <c r="O461" s="90">
        <f>VLOOKUP(N461,'[4]บัญชีครุภัณฑ์  updete 20 มค 65'!$I$5:$N$1078,5,FALSE)</f>
        <v>440000</v>
      </c>
      <c r="P461" s="90">
        <f t="shared" si="18"/>
        <v>0</v>
      </c>
      <c r="Q461" s="90"/>
      <c r="R461" s="90"/>
      <c r="S461" s="88" t="s">
        <v>48</v>
      </c>
      <c r="T461" s="88" t="s">
        <v>58</v>
      </c>
    </row>
    <row r="462" spans="1:20">
      <c r="A462" s="87" t="s">
        <v>36</v>
      </c>
      <c r="B462" s="87" t="s">
        <v>1508</v>
      </c>
      <c r="C462" s="87" t="s">
        <v>1608</v>
      </c>
      <c r="D462" s="87"/>
      <c r="E462" s="88" t="s">
        <v>731</v>
      </c>
      <c r="F462" s="87" t="s">
        <v>1626</v>
      </c>
      <c r="G462" s="87" t="s">
        <v>334</v>
      </c>
      <c r="H462" s="89">
        <v>460000</v>
      </c>
      <c r="I462" s="88" t="s">
        <v>732</v>
      </c>
      <c r="J462" s="88"/>
      <c r="K462" s="88" t="s">
        <v>36</v>
      </c>
      <c r="L462" s="88" t="s">
        <v>1609</v>
      </c>
      <c r="M462" s="88"/>
      <c r="N462" s="88" t="s">
        <v>1608</v>
      </c>
      <c r="O462" s="90">
        <f>VLOOKUP(N462,'[4]บัญชีครุภัณฑ์  updete 20 มค 65'!$I$5:$N$1078,5,FALSE)</f>
        <v>460000</v>
      </c>
      <c r="P462" s="90">
        <f t="shared" si="18"/>
        <v>0</v>
      </c>
      <c r="Q462" s="90"/>
      <c r="R462" s="90"/>
      <c r="S462" s="88" t="s">
        <v>48</v>
      </c>
      <c r="T462" s="88" t="s">
        <v>58</v>
      </c>
    </row>
    <row r="463" spans="1:20">
      <c r="A463" s="87" t="s">
        <v>36</v>
      </c>
      <c r="B463" s="87" t="s">
        <v>1508</v>
      </c>
      <c r="C463" s="87" t="s">
        <v>1628</v>
      </c>
      <c r="D463" s="87" t="s">
        <v>1629</v>
      </c>
      <c r="E463" s="88" t="s">
        <v>44</v>
      </c>
      <c r="F463" s="87" t="s">
        <v>1627</v>
      </c>
      <c r="G463" s="87" t="s">
        <v>43</v>
      </c>
      <c r="H463" s="89">
        <v>1600000</v>
      </c>
      <c r="I463" s="88"/>
      <c r="J463" s="88"/>
      <c r="K463" s="88" t="s">
        <v>147</v>
      </c>
      <c r="L463" s="88" t="s">
        <v>148</v>
      </c>
      <c r="M463" s="88"/>
      <c r="N463" s="88" t="s">
        <v>1628</v>
      </c>
      <c r="O463" s="90">
        <f>VLOOKUP(N463,'[4]บัญชีครุภัณฑ์  updete 20 มค 65'!$I$5:$N$1078,5,FALSE)</f>
        <v>1600000</v>
      </c>
      <c r="P463" s="90">
        <f t="shared" si="18"/>
        <v>0</v>
      </c>
      <c r="Q463" s="90"/>
      <c r="R463" s="90"/>
      <c r="S463" s="88" t="s">
        <v>82</v>
      </c>
      <c r="T463" s="88" t="s">
        <v>58</v>
      </c>
    </row>
    <row r="464" spans="1:20">
      <c r="A464" s="87" t="s">
        <v>36</v>
      </c>
      <c r="B464" s="87" t="s">
        <v>1508</v>
      </c>
      <c r="C464" s="95" t="s">
        <v>1631</v>
      </c>
      <c r="D464" s="87" t="s">
        <v>1632</v>
      </c>
      <c r="E464" s="88" t="s">
        <v>437</v>
      </c>
      <c r="F464" s="87" t="s">
        <v>1630</v>
      </c>
      <c r="G464" s="87" t="s">
        <v>43</v>
      </c>
      <c r="H464" s="89">
        <v>4800000</v>
      </c>
      <c r="I464" s="88" t="s">
        <v>1633</v>
      </c>
      <c r="J464" s="88" t="s">
        <v>1634</v>
      </c>
      <c r="K464" s="88" t="s">
        <v>920</v>
      </c>
      <c r="L464" s="88" t="s">
        <v>921</v>
      </c>
      <c r="M464" s="88" t="s">
        <v>1635</v>
      </c>
      <c r="N464" s="88" t="s">
        <v>1636</v>
      </c>
      <c r="O464" s="90">
        <f>VLOOKUP(N464,'[4]บัญชีครุภัณฑ์  updete 20 มค 65'!$I$5:$N$1078,5,FALSE)</f>
        <v>4800000</v>
      </c>
      <c r="P464" s="90">
        <f t="shared" si="18"/>
        <v>0</v>
      </c>
      <c r="Q464" s="90"/>
      <c r="R464" s="90"/>
      <c r="S464" s="88" t="s">
        <v>92</v>
      </c>
      <c r="T464" s="88" t="s">
        <v>58</v>
      </c>
    </row>
    <row r="465" spans="1:20" s="86" customFormat="1">
      <c r="A465" s="82" t="s">
        <v>36</v>
      </c>
      <c r="B465" s="82" t="s">
        <v>1637</v>
      </c>
      <c r="C465" s="82" t="s">
        <v>1639</v>
      </c>
      <c r="D465" s="82"/>
      <c r="E465" s="83"/>
      <c r="F465" s="82" t="s">
        <v>1638</v>
      </c>
      <c r="G465" s="82"/>
      <c r="H465" s="84"/>
      <c r="I465" s="83"/>
      <c r="J465" s="83"/>
      <c r="K465" s="83"/>
      <c r="L465" s="83"/>
      <c r="M465" s="83"/>
      <c r="N465" s="83"/>
      <c r="O465" s="85"/>
      <c r="P465" s="85"/>
      <c r="Q465" s="85"/>
      <c r="R465" s="85"/>
      <c r="S465" s="83"/>
      <c r="T465" s="83"/>
    </row>
    <row r="466" spans="1:20">
      <c r="A466" s="87" t="s">
        <v>36</v>
      </c>
      <c r="B466" s="87" t="s">
        <v>1637</v>
      </c>
      <c r="C466" s="87" t="s">
        <v>1641</v>
      </c>
      <c r="D466" s="87" t="s">
        <v>1107</v>
      </c>
      <c r="E466" s="88" t="s">
        <v>731</v>
      </c>
      <c r="F466" s="87" t="s">
        <v>1640</v>
      </c>
      <c r="G466" s="87" t="s">
        <v>452</v>
      </c>
      <c r="H466" s="89">
        <v>550000</v>
      </c>
      <c r="I466" s="88" t="s">
        <v>732</v>
      </c>
      <c r="J466" s="88"/>
      <c r="K466" s="88" t="s">
        <v>325</v>
      </c>
      <c r="L466" s="88" t="s">
        <v>326</v>
      </c>
      <c r="M466" s="88"/>
      <c r="N466" s="88" t="s">
        <v>1641</v>
      </c>
      <c r="O466" s="90">
        <f>VLOOKUP(N466,'[4]บัญชีครุภัณฑ์  updete 20 มค 65'!$I$5:$N$1078,5,FALSE)</f>
        <v>550000</v>
      </c>
      <c r="P466" s="90">
        <f>+O466-H466</f>
        <v>0</v>
      </c>
      <c r="Q466" s="90"/>
      <c r="R466" s="90"/>
      <c r="S466" s="88" t="s">
        <v>48</v>
      </c>
      <c r="T466" s="88" t="s">
        <v>58</v>
      </c>
    </row>
    <row r="467" spans="1:20">
      <c r="A467" s="87" t="s">
        <v>36</v>
      </c>
      <c r="B467" s="87" t="s">
        <v>1637</v>
      </c>
      <c r="C467" s="87" t="s">
        <v>1643</v>
      </c>
      <c r="D467" s="87" t="s">
        <v>1644</v>
      </c>
      <c r="E467" s="88" t="s">
        <v>44</v>
      </c>
      <c r="F467" s="87" t="s">
        <v>1642</v>
      </c>
      <c r="G467" s="87" t="s">
        <v>43</v>
      </c>
      <c r="H467" s="89">
        <v>250000</v>
      </c>
      <c r="I467" s="88"/>
      <c r="J467" s="88"/>
      <c r="K467" s="88" t="s">
        <v>79</v>
      </c>
      <c r="L467" s="88" t="s">
        <v>80</v>
      </c>
      <c r="M467" s="88"/>
      <c r="N467" s="88" t="s">
        <v>47</v>
      </c>
      <c r="O467" s="90"/>
      <c r="P467" s="90"/>
      <c r="Q467" s="90"/>
      <c r="R467" s="90"/>
      <c r="S467" s="88" t="s">
        <v>48</v>
      </c>
      <c r="T467" s="88" t="s">
        <v>47</v>
      </c>
    </row>
    <row r="468" spans="1:20">
      <c r="A468" s="87" t="s">
        <v>36</v>
      </c>
      <c r="B468" s="87" t="s">
        <v>1637</v>
      </c>
      <c r="C468" s="87" t="s">
        <v>1646</v>
      </c>
      <c r="D468" s="87" t="s">
        <v>1647</v>
      </c>
      <c r="E468" s="88" t="s">
        <v>44</v>
      </c>
      <c r="F468" s="87" t="s">
        <v>1645</v>
      </c>
      <c r="G468" s="87" t="s">
        <v>43</v>
      </c>
      <c r="H468" s="89">
        <v>90000</v>
      </c>
      <c r="I468" s="88"/>
      <c r="J468" s="88"/>
      <c r="K468" s="88" t="s">
        <v>79</v>
      </c>
      <c r="L468" s="88" t="s">
        <v>80</v>
      </c>
      <c r="M468" s="88"/>
      <c r="N468" s="88" t="s">
        <v>47</v>
      </c>
      <c r="O468" s="90"/>
      <c r="P468" s="90"/>
      <c r="Q468" s="90"/>
      <c r="R468" s="90"/>
      <c r="S468" s="88" t="s">
        <v>48</v>
      </c>
      <c r="T468" s="88" t="s">
        <v>47</v>
      </c>
    </row>
    <row r="469" spans="1:20">
      <c r="A469" s="87" t="s">
        <v>36</v>
      </c>
      <c r="B469" s="87" t="s">
        <v>1637</v>
      </c>
      <c r="C469" s="87" t="s">
        <v>1649</v>
      </c>
      <c r="D469" s="87" t="s">
        <v>1650</v>
      </c>
      <c r="E469" s="88" t="s">
        <v>44</v>
      </c>
      <c r="F469" s="87" t="s">
        <v>1648</v>
      </c>
      <c r="G469" s="87" t="s">
        <v>43</v>
      </c>
      <c r="H469" s="89">
        <v>70000</v>
      </c>
      <c r="I469" s="88"/>
      <c r="J469" s="88"/>
      <c r="K469" s="88" t="s">
        <v>79</v>
      </c>
      <c r="L469" s="88" t="s">
        <v>80</v>
      </c>
      <c r="M469" s="88"/>
      <c r="N469" s="88" t="s">
        <v>1649</v>
      </c>
      <c r="O469" s="90">
        <f>VLOOKUP(N469,'[4]บัญชีครุภัณฑ์  updete 20 มค 65'!$I$5:$N$1078,5,FALSE)</f>
        <v>70000</v>
      </c>
      <c r="P469" s="90">
        <f t="shared" ref="P469:P479" si="19">+O469-H469</f>
        <v>0</v>
      </c>
      <c r="Q469" s="90"/>
      <c r="R469" s="90"/>
      <c r="S469" s="88" t="s">
        <v>48</v>
      </c>
      <c r="T469" s="88" t="s">
        <v>58</v>
      </c>
    </row>
    <row r="470" spans="1:20">
      <c r="A470" s="87" t="s">
        <v>36</v>
      </c>
      <c r="B470" s="87" t="s">
        <v>1637</v>
      </c>
      <c r="C470" s="87" t="s">
        <v>1652</v>
      </c>
      <c r="D470" s="87" t="s">
        <v>1653</v>
      </c>
      <c r="E470" s="88" t="s">
        <v>44</v>
      </c>
      <c r="F470" s="87" t="s">
        <v>1651</v>
      </c>
      <c r="G470" s="87" t="s">
        <v>43</v>
      </c>
      <c r="H470" s="89">
        <v>700000</v>
      </c>
      <c r="I470" s="88"/>
      <c r="J470" s="88"/>
      <c r="K470" s="88" t="s">
        <v>79</v>
      </c>
      <c r="L470" s="88" t="s">
        <v>80</v>
      </c>
      <c r="M470" s="88"/>
      <c r="N470" s="88" t="s">
        <v>1652</v>
      </c>
      <c r="O470" s="90">
        <f>VLOOKUP(N470,'[4]บัญชีครุภัณฑ์  updete 20 มค 65'!$I$5:$N$1078,5,FALSE)</f>
        <v>700000</v>
      </c>
      <c r="P470" s="90">
        <f t="shared" si="19"/>
        <v>0</v>
      </c>
      <c r="Q470" s="90"/>
      <c r="R470" s="90"/>
      <c r="S470" s="88" t="s">
        <v>48</v>
      </c>
      <c r="T470" s="88" t="s">
        <v>58</v>
      </c>
    </row>
    <row r="471" spans="1:20">
      <c r="A471" s="87" t="s">
        <v>36</v>
      </c>
      <c r="B471" s="87" t="s">
        <v>1637</v>
      </c>
      <c r="C471" s="87" t="s">
        <v>1655</v>
      </c>
      <c r="D471" s="87" t="s">
        <v>1656</v>
      </c>
      <c r="E471" s="88" t="s">
        <v>44</v>
      </c>
      <c r="F471" s="87" t="s">
        <v>1654</v>
      </c>
      <c r="G471" s="87" t="s">
        <v>43</v>
      </c>
      <c r="H471" s="89">
        <v>1500000</v>
      </c>
      <c r="I471" s="88"/>
      <c r="J471" s="88"/>
      <c r="K471" s="88" t="s">
        <v>79</v>
      </c>
      <c r="L471" s="88" t="s">
        <v>80</v>
      </c>
      <c r="M471" s="88"/>
      <c r="N471" s="88" t="s">
        <v>1657</v>
      </c>
      <c r="O471" s="90">
        <f>VLOOKUP(N471,'[4]บัญชีครุภัณฑ์  updete 20 มค 65'!$I$5:$N$1078,5,FALSE)</f>
        <v>1500000</v>
      </c>
      <c r="P471" s="90">
        <f t="shared" si="19"/>
        <v>0</v>
      </c>
      <c r="Q471" s="90"/>
      <c r="R471" s="90"/>
      <c r="S471" s="88" t="s">
        <v>82</v>
      </c>
      <c r="T471" s="88" t="s">
        <v>53</v>
      </c>
    </row>
    <row r="472" spans="1:20">
      <c r="A472" s="87" t="s">
        <v>36</v>
      </c>
      <c r="B472" s="87" t="s">
        <v>1637</v>
      </c>
      <c r="C472" s="87" t="s">
        <v>1659</v>
      </c>
      <c r="D472" s="87" t="s">
        <v>1660</v>
      </c>
      <c r="E472" s="88" t="s">
        <v>44</v>
      </c>
      <c r="F472" s="87" t="s">
        <v>1658</v>
      </c>
      <c r="G472" s="87" t="s">
        <v>43</v>
      </c>
      <c r="H472" s="89">
        <v>70000</v>
      </c>
      <c r="I472" s="88"/>
      <c r="J472" s="88"/>
      <c r="K472" s="88" t="s">
        <v>79</v>
      </c>
      <c r="L472" s="88" t="s">
        <v>80</v>
      </c>
      <c r="M472" s="88"/>
      <c r="N472" s="88" t="s">
        <v>1659</v>
      </c>
      <c r="O472" s="90">
        <f>VLOOKUP(N472,'[4]บัญชีครุภัณฑ์  updete 20 มค 65'!$I$5:$N$1078,5,FALSE)</f>
        <v>70000</v>
      </c>
      <c r="P472" s="90">
        <f t="shared" si="19"/>
        <v>0</v>
      </c>
      <c r="Q472" s="90"/>
      <c r="R472" s="90"/>
      <c r="S472" s="88" t="s">
        <v>48</v>
      </c>
      <c r="T472" s="88" t="s">
        <v>58</v>
      </c>
    </row>
    <row r="473" spans="1:20">
      <c r="A473" s="87" t="s">
        <v>36</v>
      </c>
      <c r="B473" s="87" t="s">
        <v>1637</v>
      </c>
      <c r="C473" s="87" t="s">
        <v>1662</v>
      </c>
      <c r="D473" s="87" t="s">
        <v>1663</v>
      </c>
      <c r="E473" s="88" t="s">
        <v>44</v>
      </c>
      <c r="F473" s="87" t="s">
        <v>1661</v>
      </c>
      <c r="G473" s="87" t="s">
        <v>43</v>
      </c>
      <c r="H473" s="89">
        <v>130000</v>
      </c>
      <c r="I473" s="88"/>
      <c r="J473" s="88"/>
      <c r="K473" s="88" t="s">
        <v>147</v>
      </c>
      <c r="L473" s="88" t="s">
        <v>148</v>
      </c>
      <c r="M473" s="88"/>
      <c r="N473" s="88" t="s">
        <v>1662</v>
      </c>
      <c r="O473" s="90">
        <f>VLOOKUP(N473,'[4]บัญชีครุภัณฑ์  updete 20 มค 65'!$I$5:$N$1078,5,FALSE)</f>
        <v>130000</v>
      </c>
      <c r="P473" s="90">
        <f t="shared" si="19"/>
        <v>0</v>
      </c>
      <c r="Q473" s="90"/>
      <c r="R473" s="90"/>
      <c r="S473" s="88" t="s">
        <v>48</v>
      </c>
      <c r="T473" s="88" t="s">
        <v>58</v>
      </c>
    </row>
    <row r="474" spans="1:20">
      <c r="A474" s="87" t="s">
        <v>36</v>
      </c>
      <c r="B474" s="87" t="s">
        <v>1637</v>
      </c>
      <c r="C474" s="87" t="s">
        <v>1665</v>
      </c>
      <c r="D474" s="87" t="s">
        <v>1666</v>
      </c>
      <c r="E474" s="88" t="s">
        <v>44</v>
      </c>
      <c r="F474" s="87" t="s">
        <v>1664</v>
      </c>
      <c r="G474" s="87" t="s">
        <v>43</v>
      </c>
      <c r="H474" s="89">
        <v>100000</v>
      </c>
      <c r="I474" s="88"/>
      <c r="J474" s="88"/>
      <c r="K474" s="88" t="s">
        <v>79</v>
      </c>
      <c r="L474" s="88" t="s">
        <v>80</v>
      </c>
      <c r="M474" s="88"/>
      <c r="N474" s="88" t="s">
        <v>1665</v>
      </c>
      <c r="O474" s="90">
        <f>VLOOKUP(N474,'[4]บัญชีครุภัณฑ์  updete 20 มค 65'!$I$5:$N$1078,5,FALSE)</f>
        <v>100000</v>
      </c>
      <c r="P474" s="90">
        <f t="shared" si="19"/>
        <v>0</v>
      </c>
      <c r="Q474" s="90"/>
      <c r="R474" s="90"/>
      <c r="S474" s="88" t="s">
        <v>48</v>
      </c>
      <c r="T474" s="88" t="s">
        <v>58</v>
      </c>
    </row>
    <row r="475" spans="1:20">
      <c r="A475" s="87" t="s">
        <v>36</v>
      </c>
      <c r="B475" s="87" t="s">
        <v>1637</v>
      </c>
      <c r="C475" s="87" t="s">
        <v>1668</v>
      </c>
      <c r="D475" s="87" t="s">
        <v>1669</v>
      </c>
      <c r="E475" s="88" t="s">
        <v>44</v>
      </c>
      <c r="F475" s="87" t="s">
        <v>1667</v>
      </c>
      <c r="G475" s="87" t="s">
        <v>43</v>
      </c>
      <c r="H475" s="89">
        <v>160000</v>
      </c>
      <c r="I475" s="88"/>
      <c r="J475" s="88"/>
      <c r="K475" s="88" t="s">
        <v>79</v>
      </c>
      <c r="L475" s="88" t="s">
        <v>80</v>
      </c>
      <c r="M475" s="88"/>
      <c r="N475" s="88" t="s">
        <v>1668</v>
      </c>
      <c r="O475" s="90">
        <f>VLOOKUP(N475,'[4]บัญชีครุภัณฑ์  updete 20 มค 65'!$I$5:$N$1078,5,FALSE)</f>
        <v>160000</v>
      </c>
      <c r="P475" s="90">
        <f t="shared" si="19"/>
        <v>0</v>
      </c>
      <c r="Q475" s="90"/>
      <c r="R475" s="90"/>
      <c r="S475" s="88" t="s">
        <v>48</v>
      </c>
      <c r="T475" s="88" t="s">
        <v>58</v>
      </c>
    </row>
    <row r="476" spans="1:20">
      <c r="A476" s="87" t="s">
        <v>36</v>
      </c>
      <c r="B476" s="87" t="s">
        <v>1637</v>
      </c>
      <c r="C476" s="87" t="s">
        <v>1671</v>
      </c>
      <c r="D476" s="87" t="s">
        <v>1672</v>
      </c>
      <c r="E476" s="88" t="s">
        <v>44</v>
      </c>
      <c r="F476" s="87" t="s">
        <v>1670</v>
      </c>
      <c r="G476" s="87" t="s">
        <v>43</v>
      </c>
      <c r="H476" s="89">
        <v>250000</v>
      </c>
      <c r="I476" s="88"/>
      <c r="J476" s="88"/>
      <c r="K476" s="88" t="s">
        <v>79</v>
      </c>
      <c r="L476" s="88" t="s">
        <v>80</v>
      </c>
      <c r="M476" s="88"/>
      <c r="N476" s="88" t="s">
        <v>1673</v>
      </c>
      <c r="O476" s="90">
        <f>VLOOKUP(N476,'[4]บัญชีครุภัณฑ์  updete 20 มค 65'!$I$5:$N$1078,5,FALSE)</f>
        <v>250000</v>
      </c>
      <c r="P476" s="90">
        <f t="shared" si="19"/>
        <v>0</v>
      </c>
      <c r="Q476" s="90"/>
      <c r="R476" s="90"/>
      <c r="S476" s="88" t="s">
        <v>48</v>
      </c>
      <c r="T476" s="88" t="s">
        <v>53</v>
      </c>
    </row>
    <row r="477" spans="1:20">
      <c r="A477" s="87" t="s">
        <v>36</v>
      </c>
      <c r="B477" s="87" t="s">
        <v>1637</v>
      </c>
      <c r="C477" s="87" t="s">
        <v>1675</v>
      </c>
      <c r="D477" s="87" t="s">
        <v>1676</v>
      </c>
      <c r="E477" s="88" t="s">
        <v>44</v>
      </c>
      <c r="F477" s="87" t="s">
        <v>1674</v>
      </c>
      <c r="G477" s="87" t="s">
        <v>334</v>
      </c>
      <c r="H477" s="89">
        <v>400000</v>
      </c>
      <c r="I477" s="88"/>
      <c r="J477" s="88"/>
      <c r="K477" s="88" t="s">
        <v>79</v>
      </c>
      <c r="L477" s="88" t="s">
        <v>80</v>
      </c>
      <c r="M477" s="88"/>
      <c r="N477" s="88" t="s">
        <v>1675</v>
      </c>
      <c r="O477" s="90">
        <f>VLOOKUP(N477,'[4]บัญชีครุภัณฑ์  updete 20 มค 65'!$I$5:$N$1078,5,FALSE)</f>
        <v>400000</v>
      </c>
      <c r="P477" s="90">
        <f t="shared" si="19"/>
        <v>0</v>
      </c>
      <c r="Q477" s="90"/>
      <c r="R477" s="90"/>
      <c r="S477" s="88" t="s">
        <v>48</v>
      </c>
      <c r="T477" s="88" t="s">
        <v>58</v>
      </c>
    </row>
    <row r="478" spans="1:20">
      <c r="A478" s="87" t="s">
        <v>36</v>
      </c>
      <c r="B478" s="87" t="s">
        <v>1637</v>
      </c>
      <c r="C478" s="87" t="s">
        <v>1678</v>
      </c>
      <c r="D478" s="87" t="s">
        <v>1679</v>
      </c>
      <c r="E478" s="88" t="s">
        <v>44</v>
      </c>
      <c r="F478" s="87" t="s">
        <v>1677</v>
      </c>
      <c r="G478" s="87" t="s">
        <v>43</v>
      </c>
      <c r="H478" s="89">
        <v>550000</v>
      </c>
      <c r="I478" s="88"/>
      <c r="J478" s="88"/>
      <c r="K478" s="88" t="s">
        <v>79</v>
      </c>
      <c r="L478" s="88" t="s">
        <v>80</v>
      </c>
      <c r="M478" s="88"/>
      <c r="N478" s="88" t="s">
        <v>1678</v>
      </c>
      <c r="O478" s="90">
        <f>VLOOKUP(N478,'[4]บัญชีครุภัณฑ์  updete 20 มค 65'!$I$5:$N$1078,5,FALSE)</f>
        <v>550000</v>
      </c>
      <c r="P478" s="90">
        <f t="shared" si="19"/>
        <v>0</v>
      </c>
      <c r="Q478" s="90"/>
      <c r="R478" s="90"/>
      <c r="S478" s="88" t="s">
        <v>48</v>
      </c>
      <c r="T478" s="88" t="s">
        <v>58</v>
      </c>
    </row>
    <row r="479" spans="1:20">
      <c r="A479" s="87" t="s">
        <v>36</v>
      </c>
      <c r="B479" s="87" t="s">
        <v>1637</v>
      </c>
      <c r="C479" s="87" t="s">
        <v>1681</v>
      </c>
      <c r="D479" s="87" t="s">
        <v>1682</v>
      </c>
      <c r="E479" s="88" t="s">
        <v>44</v>
      </c>
      <c r="F479" s="87" t="s">
        <v>1680</v>
      </c>
      <c r="G479" s="87" t="s">
        <v>43</v>
      </c>
      <c r="H479" s="89">
        <v>300000</v>
      </c>
      <c r="I479" s="88"/>
      <c r="J479" s="88"/>
      <c r="K479" s="88" t="s">
        <v>79</v>
      </c>
      <c r="L479" s="88" t="s">
        <v>80</v>
      </c>
      <c r="M479" s="88"/>
      <c r="N479" s="88" t="s">
        <v>1681</v>
      </c>
      <c r="O479" s="90">
        <f>VLOOKUP(N479,'[4]บัญชีครุภัณฑ์  updete 20 มค 65'!$I$5:$N$1078,5,FALSE)</f>
        <v>310000</v>
      </c>
      <c r="P479" s="90">
        <f t="shared" si="19"/>
        <v>10000</v>
      </c>
      <c r="Q479" s="91">
        <f>P479*100/O479</f>
        <v>3.225806451612903</v>
      </c>
      <c r="R479" s="91" t="s">
        <v>87</v>
      </c>
      <c r="S479" s="88" t="s">
        <v>48</v>
      </c>
      <c r="T479" s="88" t="s">
        <v>64</v>
      </c>
    </row>
    <row r="480" spans="1:20" s="86" customFormat="1">
      <c r="A480" s="82" t="s">
        <v>36</v>
      </c>
      <c r="B480" s="82" t="s">
        <v>1683</v>
      </c>
      <c r="C480" s="82" t="s">
        <v>1685</v>
      </c>
      <c r="D480" s="82"/>
      <c r="E480" s="83"/>
      <c r="F480" s="82" t="s">
        <v>1684</v>
      </c>
      <c r="G480" s="82"/>
      <c r="H480" s="84"/>
      <c r="I480" s="83"/>
      <c r="J480" s="83"/>
      <c r="K480" s="83"/>
      <c r="L480" s="83"/>
      <c r="M480" s="83"/>
      <c r="N480" s="83"/>
      <c r="O480" s="85"/>
      <c r="P480" s="85"/>
      <c r="Q480" s="85"/>
      <c r="R480" s="85"/>
      <c r="S480" s="83"/>
      <c r="T480" s="83"/>
    </row>
    <row r="481" spans="1:20">
      <c r="A481" s="87" t="s">
        <v>36</v>
      </c>
      <c r="B481" s="87" t="s">
        <v>1683</v>
      </c>
      <c r="C481" s="87" t="s">
        <v>1687</v>
      </c>
      <c r="D481" s="87" t="s">
        <v>1688</v>
      </c>
      <c r="E481" s="88" t="s">
        <v>44</v>
      </c>
      <c r="F481" s="87" t="s">
        <v>1686</v>
      </c>
      <c r="G481" s="87" t="s">
        <v>43</v>
      </c>
      <c r="H481" s="89">
        <v>50000</v>
      </c>
      <c r="I481" s="88"/>
      <c r="J481" s="88"/>
      <c r="K481" s="88" t="s">
        <v>79</v>
      </c>
      <c r="L481" s="88" t="s">
        <v>80</v>
      </c>
      <c r="M481" s="88"/>
      <c r="N481" s="88" t="s">
        <v>1687</v>
      </c>
      <c r="O481" s="90">
        <f>VLOOKUP(N481,'[4]บัญชีครุภัณฑ์  updete 20 มค 65'!$I$5:$N$1078,5,FALSE)</f>
        <v>50000</v>
      </c>
      <c r="P481" s="90">
        <f t="shared" ref="P481:P486" si="20">+O481-H481</f>
        <v>0</v>
      </c>
      <c r="Q481" s="90"/>
      <c r="R481" s="90"/>
      <c r="S481" s="88" t="s">
        <v>48</v>
      </c>
      <c r="T481" s="88" t="s">
        <v>58</v>
      </c>
    </row>
    <row r="482" spans="1:20">
      <c r="A482" s="87" t="s">
        <v>36</v>
      </c>
      <c r="B482" s="87" t="s">
        <v>1683</v>
      </c>
      <c r="C482" s="87" t="s">
        <v>1690</v>
      </c>
      <c r="D482" s="87" t="s">
        <v>1691</v>
      </c>
      <c r="E482" s="88" t="s">
        <v>44</v>
      </c>
      <c r="F482" s="87" t="s">
        <v>1689</v>
      </c>
      <c r="G482" s="87" t="s">
        <v>43</v>
      </c>
      <c r="H482" s="89">
        <v>80000</v>
      </c>
      <c r="I482" s="88"/>
      <c r="J482" s="88"/>
      <c r="K482" s="88" t="s">
        <v>79</v>
      </c>
      <c r="L482" s="88" t="s">
        <v>80</v>
      </c>
      <c r="M482" s="88"/>
      <c r="N482" s="88" t="s">
        <v>1690</v>
      </c>
      <c r="O482" s="90">
        <f>VLOOKUP(N482,'[4]บัญชีครุภัณฑ์  updete 20 มค 65'!$I$5:$N$1078,5,FALSE)</f>
        <v>80000</v>
      </c>
      <c r="P482" s="90">
        <f t="shared" si="20"/>
        <v>0</v>
      </c>
      <c r="Q482" s="90"/>
      <c r="R482" s="90"/>
      <c r="S482" s="88" t="s">
        <v>48</v>
      </c>
      <c r="T482" s="88" t="s">
        <v>58</v>
      </c>
    </row>
    <row r="483" spans="1:20" ht="55.5">
      <c r="A483" s="87" t="s">
        <v>36</v>
      </c>
      <c r="B483" s="87" t="s">
        <v>1683</v>
      </c>
      <c r="C483" s="87" t="s">
        <v>1693</v>
      </c>
      <c r="D483" s="87" t="s">
        <v>1694</v>
      </c>
      <c r="E483" s="88" t="s">
        <v>44</v>
      </c>
      <c r="F483" s="87" t="s">
        <v>1692</v>
      </c>
      <c r="G483" s="87" t="s">
        <v>43</v>
      </c>
      <c r="H483" s="89">
        <v>90000</v>
      </c>
      <c r="I483" s="88"/>
      <c r="J483" s="88"/>
      <c r="K483" s="88" t="s">
        <v>79</v>
      </c>
      <c r="L483" s="88" t="s">
        <v>80</v>
      </c>
      <c r="M483" s="88"/>
      <c r="N483" s="88" t="s">
        <v>1695</v>
      </c>
      <c r="O483" s="90">
        <f>VLOOKUP(N483,'[4]บัญชีครุภัณฑ์  updete 20 มค 65'!$I$5:$N$1078,5,FALSE)</f>
        <v>90000</v>
      </c>
      <c r="P483" s="90">
        <f t="shared" si="20"/>
        <v>0</v>
      </c>
      <c r="Q483" s="90"/>
      <c r="R483" s="90"/>
      <c r="S483" s="88" t="s">
        <v>48</v>
      </c>
      <c r="T483" s="88" t="s">
        <v>58</v>
      </c>
    </row>
    <row r="484" spans="1:20">
      <c r="A484" s="87" t="s">
        <v>36</v>
      </c>
      <c r="B484" s="87" t="s">
        <v>1683</v>
      </c>
      <c r="C484" s="87" t="s">
        <v>1697</v>
      </c>
      <c r="D484" s="87" t="s">
        <v>1698</v>
      </c>
      <c r="E484" s="88" t="s">
        <v>44</v>
      </c>
      <c r="F484" s="87" t="s">
        <v>1696</v>
      </c>
      <c r="G484" s="87" t="s">
        <v>334</v>
      </c>
      <c r="H484" s="89">
        <v>100000</v>
      </c>
      <c r="I484" s="88"/>
      <c r="J484" s="88"/>
      <c r="K484" s="88" t="s">
        <v>79</v>
      </c>
      <c r="L484" s="88" t="s">
        <v>80</v>
      </c>
      <c r="M484" s="88"/>
      <c r="N484" s="88" t="s">
        <v>1699</v>
      </c>
      <c r="O484" s="90">
        <f>VLOOKUP(N484,'[4]บัญชีครุภัณฑ์  updete 20 มค 65'!$I$5:$N$1078,5,FALSE)</f>
        <v>100000</v>
      </c>
      <c r="P484" s="90">
        <f t="shared" si="20"/>
        <v>0</v>
      </c>
      <c r="Q484" s="90"/>
      <c r="R484" s="90"/>
      <c r="S484" s="88" t="s">
        <v>48</v>
      </c>
      <c r="T484" s="88" t="s">
        <v>53</v>
      </c>
    </row>
    <row r="485" spans="1:20">
      <c r="A485" s="87" t="s">
        <v>36</v>
      </c>
      <c r="B485" s="87" t="s">
        <v>1683</v>
      </c>
      <c r="C485" s="87" t="s">
        <v>1701</v>
      </c>
      <c r="D485" s="87" t="s">
        <v>1702</v>
      </c>
      <c r="E485" s="88" t="s">
        <v>44</v>
      </c>
      <c r="F485" s="87" t="s">
        <v>1700</v>
      </c>
      <c r="G485" s="87" t="s">
        <v>43</v>
      </c>
      <c r="H485" s="89">
        <v>190000</v>
      </c>
      <c r="I485" s="88"/>
      <c r="J485" s="88"/>
      <c r="K485" s="88" t="s">
        <v>79</v>
      </c>
      <c r="L485" s="88" t="s">
        <v>80</v>
      </c>
      <c r="M485" s="88"/>
      <c r="N485" s="88" t="s">
        <v>1701</v>
      </c>
      <c r="O485" s="90">
        <f>VLOOKUP(N485,'[4]บัญชีครุภัณฑ์  updete 20 มค 65'!$I$5:$N$1078,5,FALSE)</f>
        <v>190000</v>
      </c>
      <c r="P485" s="90">
        <f t="shared" si="20"/>
        <v>0</v>
      </c>
      <c r="Q485" s="90"/>
      <c r="R485" s="90"/>
      <c r="S485" s="88" t="s">
        <v>48</v>
      </c>
      <c r="T485" s="88" t="s">
        <v>58</v>
      </c>
    </row>
    <row r="486" spans="1:20">
      <c r="A486" s="87" t="s">
        <v>36</v>
      </c>
      <c r="B486" s="87" t="s">
        <v>1683</v>
      </c>
      <c r="C486" s="87" t="s">
        <v>1704</v>
      </c>
      <c r="D486" s="87" t="s">
        <v>1705</v>
      </c>
      <c r="E486" s="88" t="s">
        <v>44</v>
      </c>
      <c r="F486" s="87" t="s">
        <v>1703</v>
      </c>
      <c r="G486" s="87" t="s">
        <v>43</v>
      </c>
      <c r="H486" s="89">
        <v>250000</v>
      </c>
      <c r="I486" s="88"/>
      <c r="J486" s="88"/>
      <c r="K486" s="88" t="s">
        <v>79</v>
      </c>
      <c r="L486" s="88" t="s">
        <v>80</v>
      </c>
      <c r="M486" s="88"/>
      <c r="N486" s="88" t="s">
        <v>1704</v>
      </c>
      <c r="O486" s="90">
        <f>VLOOKUP(N486,'[4]บัญชีครุภัณฑ์  updete 20 มค 65'!$I$5:$N$1078,5,FALSE)</f>
        <v>250000</v>
      </c>
      <c r="P486" s="90">
        <f t="shared" si="20"/>
        <v>0</v>
      </c>
      <c r="Q486" s="90"/>
      <c r="R486" s="90"/>
      <c r="S486" s="88" t="s">
        <v>48</v>
      </c>
      <c r="T486" s="88" t="s">
        <v>58</v>
      </c>
    </row>
    <row r="487" spans="1:20">
      <c r="A487" s="87" t="s">
        <v>36</v>
      </c>
      <c r="B487" s="87" t="s">
        <v>1683</v>
      </c>
      <c r="C487" s="87" t="s">
        <v>1707</v>
      </c>
      <c r="D487" s="87" t="s">
        <v>1708</v>
      </c>
      <c r="E487" s="88" t="s">
        <v>44</v>
      </c>
      <c r="F487" s="87" t="s">
        <v>1706</v>
      </c>
      <c r="G487" s="87" t="s">
        <v>334</v>
      </c>
      <c r="H487" s="89">
        <v>300000</v>
      </c>
      <c r="I487" s="88"/>
      <c r="J487" s="88"/>
      <c r="K487" s="88" t="s">
        <v>79</v>
      </c>
      <c r="L487" s="88" t="s">
        <v>80</v>
      </c>
      <c r="M487" s="88"/>
      <c r="N487" s="88" t="s">
        <v>47</v>
      </c>
      <c r="O487" s="90"/>
      <c r="P487" s="90"/>
      <c r="Q487" s="90"/>
      <c r="R487" s="90"/>
      <c r="S487" s="88" t="s">
        <v>48</v>
      </c>
      <c r="T487" s="88" t="s">
        <v>47</v>
      </c>
    </row>
    <row r="488" spans="1:20">
      <c r="A488" s="87" t="s">
        <v>36</v>
      </c>
      <c r="B488" s="87" t="s">
        <v>1683</v>
      </c>
      <c r="C488" s="87" t="s">
        <v>1710</v>
      </c>
      <c r="D488" s="87" t="s">
        <v>1711</v>
      </c>
      <c r="E488" s="88" t="s">
        <v>44</v>
      </c>
      <c r="F488" s="87" t="s">
        <v>1709</v>
      </c>
      <c r="G488" s="87" t="s">
        <v>43</v>
      </c>
      <c r="H488" s="89">
        <v>400000</v>
      </c>
      <c r="I488" s="88"/>
      <c r="J488" s="88"/>
      <c r="K488" s="88" t="s">
        <v>79</v>
      </c>
      <c r="L488" s="88" t="s">
        <v>80</v>
      </c>
      <c r="M488" s="88"/>
      <c r="N488" s="88" t="s">
        <v>1710</v>
      </c>
      <c r="O488" s="90">
        <f>VLOOKUP(N488,'[4]บัญชีครุภัณฑ์  updete 20 มค 65'!$I$5:$N$1078,5,FALSE)</f>
        <v>400000</v>
      </c>
      <c r="P488" s="90">
        <f>+O488-H488</f>
        <v>0</v>
      </c>
      <c r="Q488" s="90"/>
      <c r="R488" s="90"/>
      <c r="S488" s="88" t="s">
        <v>48</v>
      </c>
      <c r="T488" s="88" t="s">
        <v>58</v>
      </c>
    </row>
    <row r="489" spans="1:20">
      <c r="A489" s="87" t="s">
        <v>36</v>
      </c>
      <c r="B489" s="87" t="s">
        <v>1683</v>
      </c>
      <c r="C489" s="87" t="s">
        <v>1713</v>
      </c>
      <c r="D489" s="87" t="s">
        <v>1714</v>
      </c>
      <c r="E489" s="88" t="s">
        <v>44</v>
      </c>
      <c r="F489" s="87" t="s">
        <v>1712</v>
      </c>
      <c r="G489" s="87" t="s">
        <v>334</v>
      </c>
      <c r="H489" s="89">
        <v>400000</v>
      </c>
      <c r="I489" s="88"/>
      <c r="J489" s="88"/>
      <c r="K489" s="88" t="s">
        <v>79</v>
      </c>
      <c r="L489" s="88" t="s">
        <v>80</v>
      </c>
      <c r="M489" s="88"/>
      <c r="N489" s="88" t="s">
        <v>1713</v>
      </c>
      <c r="O489" s="90">
        <f>VLOOKUP(N489,'[4]บัญชีครุภัณฑ์  updete 20 มค 65'!$I$5:$N$1078,5,FALSE)</f>
        <v>400000</v>
      </c>
      <c r="P489" s="90">
        <f>+O489-H489</f>
        <v>0</v>
      </c>
      <c r="Q489" s="90"/>
      <c r="R489" s="90"/>
      <c r="S489" s="88" t="s">
        <v>48</v>
      </c>
      <c r="T489" s="88" t="s">
        <v>58</v>
      </c>
    </row>
    <row r="490" spans="1:20">
      <c r="A490" s="87" t="s">
        <v>36</v>
      </c>
      <c r="B490" s="87" t="s">
        <v>1683</v>
      </c>
      <c r="C490" s="87" t="s">
        <v>1716</v>
      </c>
      <c r="D490" s="87" t="s">
        <v>1717</v>
      </c>
      <c r="E490" s="88" t="s">
        <v>44</v>
      </c>
      <c r="F490" s="87" t="s">
        <v>1715</v>
      </c>
      <c r="G490" s="87" t="s">
        <v>334</v>
      </c>
      <c r="H490" s="89">
        <v>400000</v>
      </c>
      <c r="I490" s="88"/>
      <c r="J490" s="88"/>
      <c r="K490" s="88" t="s">
        <v>79</v>
      </c>
      <c r="L490" s="88" t="s">
        <v>80</v>
      </c>
      <c r="M490" s="88"/>
      <c r="N490" s="88" t="s">
        <v>1716</v>
      </c>
      <c r="O490" s="90">
        <f>VLOOKUP(N490,'[4]บัญชีครุภัณฑ์  updete 20 มค 65'!$I$5:$N$1078,5,FALSE)</f>
        <v>400000</v>
      </c>
      <c r="P490" s="90">
        <f>+O490-H490</f>
        <v>0</v>
      </c>
      <c r="Q490" s="90"/>
      <c r="R490" s="90"/>
      <c r="S490" s="88" t="s">
        <v>48</v>
      </c>
      <c r="T490" s="88" t="s">
        <v>58</v>
      </c>
    </row>
    <row r="491" spans="1:20">
      <c r="A491" s="87" t="s">
        <v>36</v>
      </c>
      <c r="B491" s="87" t="s">
        <v>1683</v>
      </c>
      <c r="C491" s="87" t="s">
        <v>1719</v>
      </c>
      <c r="D491" s="87" t="s">
        <v>1720</v>
      </c>
      <c r="E491" s="88" t="s">
        <v>44</v>
      </c>
      <c r="F491" s="87" t="s">
        <v>1718</v>
      </c>
      <c r="G491" s="87" t="s">
        <v>334</v>
      </c>
      <c r="H491" s="93">
        <v>500000</v>
      </c>
      <c r="I491" s="88"/>
      <c r="J491" s="88"/>
      <c r="K491" s="88" t="s">
        <v>79</v>
      </c>
      <c r="L491" s="88" t="s">
        <v>80</v>
      </c>
      <c r="M491" s="88"/>
      <c r="N491" s="88" t="s">
        <v>1719</v>
      </c>
      <c r="O491" s="90">
        <f>VLOOKUP(N491,'[4]บัญชีครุภัณฑ์  updete 20 มค 65'!$I$5:$N$1078,5,FALSE)</f>
        <v>500000</v>
      </c>
      <c r="P491" s="90">
        <f>+O491-H491</f>
        <v>0</v>
      </c>
      <c r="Q491" s="90"/>
      <c r="R491" s="90"/>
      <c r="S491" s="88" t="s">
        <v>48</v>
      </c>
      <c r="T491" s="88" t="s">
        <v>58</v>
      </c>
    </row>
    <row r="492" spans="1:20">
      <c r="A492" s="87" t="s">
        <v>36</v>
      </c>
      <c r="B492" s="87" t="s">
        <v>1683</v>
      </c>
      <c r="C492" s="87" t="s">
        <v>1722</v>
      </c>
      <c r="D492" s="87" t="s">
        <v>1723</v>
      </c>
      <c r="E492" s="88" t="s">
        <v>44</v>
      </c>
      <c r="F492" s="87" t="s">
        <v>1721</v>
      </c>
      <c r="G492" s="87" t="s">
        <v>334</v>
      </c>
      <c r="H492" s="89">
        <v>500000</v>
      </c>
      <c r="I492" s="88"/>
      <c r="J492" s="88"/>
      <c r="K492" s="88" t="s">
        <v>79</v>
      </c>
      <c r="L492" s="88" t="s">
        <v>80</v>
      </c>
      <c r="M492" s="88"/>
      <c r="N492" s="88" t="s">
        <v>1722</v>
      </c>
      <c r="O492" s="90">
        <f>VLOOKUP(N492,'[4]บัญชีครุภัณฑ์  updete 20 มค 65'!$I$5:$N$1078,5,FALSE)</f>
        <v>500000</v>
      </c>
      <c r="P492" s="90">
        <f>+O492-H492</f>
        <v>0</v>
      </c>
      <c r="Q492" s="90"/>
      <c r="R492" s="90"/>
      <c r="S492" s="88" t="s">
        <v>48</v>
      </c>
      <c r="T492" s="88" t="s">
        <v>58</v>
      </c>
    </row>
    <row r="493" spans="1:20">
      <c r="A493" s="87" t="s">
        <v>36</v>
      </c>
      <c r="B493" s="87" t="s">
        <v>1683</v>
      </c>
      <c r="C493" s="87" t="s">
        <v>1725</v>
      </c>
      <c r="D493" s="87" t="s">
        <v>1726</v>
      </c>
      <c r="E493" s="88" t="s">
        <v>44</v>
      </c>
      <c r="F493" s="87" t="s">
        <v>1724</v>
      </c>
      <c r="G493" s="87" t="s">
        <v>334</v>
      </c>
      <c r="H493" s="89">
        <v>500000</v>
      </c>
      <c r="I493" s="88"/>
      <c r="J493" s="88"/>
      <c r="K493" s="88" t="s">
        <v>79</v>
      </c>
      <c r="L493" s="88" t="s">
        <v>80</v>
      </c>
      <c r="M493" s="88"/>
      <c r="N493" s="88" t="s">
        <v>47</v>
      </c>
      <c r="O493" s="90"/>
      <c r="P493" s="90"/>
      <c r="Q493" s="90"/>
      <c r="R493" s="90"/>
      <c r="S493" s="88" t="s">
        <v>48</v>
      </c>
      <c r="T493" s="88" t="s">
        <v>47</v>
      </c>
    </row>
    <row r="494" spans="1:20">
      <c r="A494" s="87" t="s">
        <v>36</v>
      </c>
      <c r="B494" s="87" t="s">
        <v>1683</v>
      </c>
      <c r="C494" s="87" t="s">
        <v>1728</v>
      </c>
      <c r="D494" s="87" t="s">
        <v>1729</v>
      </c>
      <c r="E494" s="88" t="s">
        <v>44</v>
      </c>
      <c r="F494" s="87" t="s">
        <v>1727</v>
      </c>
      <c r="G494" s="87" t="s">
        <v>334</v>
      </c>
      <c r="H494" s="89">
        <v>600000</v>
      </c>
      <c r="I494" s="88"/>
      <c r="J494" s="88"/>
      <c r="K494" s="88" t="s">
        <v>79</v>
      </c>
      <c r="L494" s="88" t="s">
        <v>80</v>
      </c>
      <c r="M494" s="88"/>
      <c r="N494" s="88" t="s">
        <v>1728</v>
      </c>
      <c r="O494" s="90">
        <f>VLOOKUP(N494,'[4]บัญชีครุภัณฑ์  updete 20 มค 65'!$I$5:$N$1078,5,FALSE)</f>
        <v>600000</v>
      </c>
      <c r="P494" s="90">
        <f t="shared" ref="P494:P501" si="21">+O494-H494</f>
        <v>0</v>
      </c>
      <c r="Q494" s="90"/>
      <c r="R494" s="90"/>
      <c r="S494" s="88" t="s">
        <v>48</v>
      </c>
      <c r="T494" s="88" t="s">
        <v>58</v>
      </c>
    </row>
    <row r="495" spans="1:20">
      <c r="A495" s="87" t="s">
        <v>36</v>
      </c>
      <c r="B495" s="87" t="s">
        <v>1683</v>
      </c>
      <c r="C495" s="87" t="s">
        <v>1731</v>
      </c>
      <c r="D495" s="87" t="s">
        <v>1732</v>
      </c>
      <c r="E495" s="88" t="s">
        <v>44</v>
      </c>
      <c r="F495" s="87" t="s">
        <v>1730</v>
      </c>
      <c r="G495" s="87" t="s">
        <v>334</v>
      </c>
      <c r="H495" s="89">
        <v>600000</v>
      </c>
      <c r="I495" s="88"/>
      <c r="J495" s="88"/>
      <c r="K495" s="88" t="s">
        <v>79</v>
      </c>
      <c r="L495" s="88" t="s">
        <v>80</v>
      </c>
      <c r="M495" s="88"/>
      <c r="N495" s="88" t="s">
        <v>1731</v>
      </c>
      <c r="O495" s="90">
        <f>VLOOKUP(N495,'[4]บัญชีครุภัณฑ์  updete 20 มค 65'!$I$5:$N$1078,5,FALSE)</f>
        <v>600000</v>
      </c>
      <c r="P495" s="90">
        <f t="shared" si="21"/>
        <v>0</v>
      </c>
      <c r="Q495" s="90"/>
      <c r="R495" s="90"/>
      <c r="S495" s="88" t="s">
        <v>48</v>
      </c>
      <c r="T495" s="88" t="s">
        <v>58</v>
      </c>
    </row>
    <row r="496" spans="1:20">
      <c r="A496" s="87" t="s">
        <v>36</v>
      </c>
      <c r="B496" s="87" t="s">
        <v>1683</v>
      </c>
      <c r="C496" s="87" t="s">
        <v>1734</v>
      </c>
      <c r="D496" s="87" t="s">
        <v>1735</v>
      </c>
      <c r="E496" s="88" t="s">
        <v>44</v>
      </c>
      <c r="F496" s="87" t="s">
        <v>1733</v>
      </c>
      <c r="G496" s="87" t="s">
        <v>334</v>
      </c>
      <c r="H496" s="89">
        <v>800000</v>
      </c>
      <c r="I496" s="88"/>
      <c r="J496" s="88"/>
      <c r="K496" s="88" t="s">
        <v>79</v>
      </c>
      <c r="L496" s="88" t="s">
        <v>80</v>
      </c>
      <c r="M496" s="88"/>
      <c r="N496" s="88" t="s">
        <v>1734</v>
      </c>
      <c r="O496" s="90">
        <f>VLOOKUP(N496,'[4]บัญชีครุภัณฑ์  updete 20 มค 65'!$I$5:$N$1078,5,FALSE)</f>
        <v>800000</v>
      </c>
      <c r="P496" s="90">
        <f t="shared" si="21"/>
        <v>0</v>
      </c>
      <c r="Q496" s="90"/>
      <c r="R496" s="90"/>
      <c r="S496" s="88" t="s">
        <v>48</v>
      </c>
      <c r="T496" s="88" t="s">
        <v>58</v>
      </c>
    </row>
    <row r="497" spans="1:20" ht="55.5">
      <c r="A497" s="87" t="s">
        <v>36</v>
      </c>
      <c r="B497" s="87" t="s">
        <v>1683</v>
      </c>
      <c r="C497" s="87" t="s">
        <v>1737</v>
      </c>
      <c r="D497" s="87" t="s">
        <v>1738</v>
      </c>
      <c r="E497" s="88" t="s">
        <v>44</v>
      </c>
      <c r="F497" s="87" t="s">
        <v>1736</v>
      </c>
      <c r="G497" s="87" t="s">
        <v>43</v>
      </c>
      <c r="H497" s="89">
        <v>1000000</v>
      </c>
      <c r="I497" s="88"/>
      <c r="J497" s="88"/>
      <c r="K497" s="88" t="s">
        <v>79</v>
      </c>
      <c r="L497" s="88" t="s">
        <v>80</v>
      </c>
      <c r="M497" s="88"/>
      <c r="N497" s="88" t="s">
        <v>1739</v>
      </c>
      <c r="O497" s="90">
        <f>VLOOKUP(N497,'[4]บัญชีครุภัณฑ์  updete 20 มค 65'!$I$5:$N$1078,5,FALSE)</f>
        <v>1000000</v>
      </c>
      <c r="P497" s="90">
        <f t="shared" si="21"/>
        <v>0</v>
      </c>
      <c r="Q497" s="90"/>
      <c r="R497" s="90"/>
      <c r="S497" s="88" t="s">
        <v>82</v>
      </c>
      <c r="T497" s="88" t="s">
        <v>58</v>
      </c>
    </row>
    <row r="498" spans="1:20">
      <c r="A498" s="87" t="s">
        <v>36</v>
      </c>
      <c r="B498" s="87" t="s">
        <v>1683</v>
      </c>
      <c r="C498" s="87" t="s">
        <v>1741</v>
      </c>
      <c r="D498" s="87" t="s">
        <v>1742</v>
      </c>
      <c r="E498" s="88" t="s">
        <v>44</v>
      </c>
      <c r="F498" s="87" t="s">
        <v>1740</v>
      </c>
      <c r="G498" s="87" t="s">
        <v>334</v>
      </c>
      <c r="H498" s="89">
        <v>1200000</v>
      </c>
      <c r="I498" s="88"/>
      <c r="J498" s="88"/>
      <c r="K498" s="88" t="s">
        <v>79</v>
      </c>
      <c r="L498" s="88" t="s">
        <v>80</v>
      </c>
      <c r="M498" s="88"/>
      <c r="N498" s="88" t="s">
        <v>1741</v>
      </c>
      <c r="O498" s="90">
        <f>VLOOKUP(N498,'[4]บัญชีครุภัณฑ์  updete 20 มค 65'!$I$5:$N$1078,5,FALSE)</f>
        <v>1200000</v>
      </c>
      <c r="P498" s="90">
        <f t="shared" si="21"/>
        <v>0</v>
      </c>
      <c r="Q498" s="90"/>
      <c r="R498" s="90"/>
      <c r="S498" s="88" t="s">
        <v>82</v>
      </c>
      <c r="T498" s="88" t="s">
        <v>58</v>
      </c>
    </row>
    <row r="499" spans="1:20">
      <c r="A499" s="87" t="s">
        <v>36</v>
      </c>
      <c r="B499" s="87" t="s">
        <v>1683</v>
      </c>
      <c r="C499" s="87" t="s">
        <v>1744</v>
      </c>
      <c r="D499" s="87" t="s">
        <v>1745</v>
      </c>
      <c r="E499" s="88" t="s">
        <v>44</v>
      </c>
      <c r="F499" s="87" t="s">
        <v>1743</v>
      </c>
      <c r="G499" s="87" t="s">
        <v>334</v>
      </c>
      <c r="H499" s="89">
        <v>1500000</v>
      </c>
      <c r="I499" s="88"/>
      <c r="J499" s="88"/>
      <c r="K499" s="88" t="s">
        <v>79</v>
      </c>
      <c r="L499" s="88" t="s">
        <v>80</v>
      </c>
      <c r="M499" s="88"/>
      <c r="N499" s="88" t="s">
        <v>1744</v>
      </c>
      <c r="O499" s="90">
        <f>VLOOKUP(N499,'[4]บัญชีครุภัณฑ์  updete 20 มค 65'!$I$5:$N$1078,5,FALSE)</f>
        <v>1500000</v>
      </c>
      <c r="P499" s="90">
        <f t="shared" si="21"/>
        <v>0</v>
      </c>
      <c r="Q499" s="90"/>
      <c r="R499" s="90"/>
      <c r="S499" s="88" t="s">
        <v>82</v>
      </c>
      <c r="T499" s="88" t="s">
        <v>58</v>
      </c>
    </row>
    <row r="500" spans="1:20">
      <c r="A500" s="87" t="s">
        <v>36</v>
      </c>
      <c r="B500" s="87" t="s">
        <v>1683</v>
      </c>
      <c r="C500" s="87" t="s">
        <v>1747</v>
      </c>
      <c r="D500" s="87" t="s">
        <v>1748</v>
      </c>
      <c r="E500" s="88" t="s">
        <v>44</v>
      </c>
      <c r="F500" s="87" t="s">
        <v>1746</v>
      </c>
      <c r="G500" s="87" t="s">
        <v>43</v>
      </c>
      <c r="H500" s="89">
        <v>1900000</v>
      </c>
      <c r="I500" s="88"/>
      <c r="J500" s="88"/>
      <c r="K500" s="88" t="s">
        <v>79</v>
      </c>
      <c r="L500" s="88" t="s">
        <v>80</v>
      </c>
      <c r="M500" s="88"/>
      <c r="N500" s="88" t="s">
        <v>1747</v>
      </c>
      <c r="O500" s="90">
        <f>VLOOKUP(N500,'[4]บัญชีครุภัณฑ์  updete 20 มค 65'!$I$5:$N$1078,5,FALSE)</f>
        <v>1900000</v>
      </c>
      <c r="P500" s="90">
        <f t="shared" si="21"/>
        <v>0</v>
      </c>
      <c r="Q500" s="90"/>
      <c r="R500" s="90"/>
      <c r="S500" s="88" t="s">
        <v>82</v>
      </c>
      <c r="T500" s="88" t="s">
        <v>58</v>
      </c>
    </row>
    <row r="501" spans="1:20">
      <c r="A501" s="87" t="s">
        <v>36</v>
      </c>
      <c r="B501" s="87" t="s">
        <v>1683</v>
      </c>
      <c r="C501" s="87" t="s">
        <v>1750</v>
      </c>
      <c r="D501" s="87" t="s">
        <v>1751</v>
      </c>
      <c r="E501" s="88" t="s">
        <v>44</v>
      </c>
      <c r="F501" s="87" t="s">
        <v>1749</v>
      </c>
      <c r="G501" s="87" t="s">
        <v>43</v>
      </c>
      <c r="H501" s="89">
        <v>5500000</v>
      </c>
      <c r="I501" s="88"/>
      <c r="J501" s="88"/>
      <c r="K501" s="88" t="s">
        <v>79</v>
      </c>
      <c r="L501" s="88" t="s">
        <v>80</v>
      </c>
      <c r="M501" s="88"/>
      <c r="N501" s="88" t="s">
        <v>1750</v>
      </c>
      <c r="O501" s="90">
        <f>VLOOKUP(N501,'[4]บัญชีครุภัณฑ์  updete 20 มค 65'!$I$5:$N$1078,5,FALSE)</f>
        <v>5500000</v>
      </c>
      <c r="P501" s="90">
        <f t="shared" si="21"/>
        <v>0</v>
      </c>
      <c r="Q501" s="90"/>
      <c r="R501" s="90"/>
      <c r="S501" s="88" t="s">
        <v>117</v>
      </c>
      <c r="T501" s="88" t="s">
        <v>58</v>
      </c>
    </row>
    <row r="502" spans="1:20">
      <c r="A502" s="87" t="s">
        <v>36</v>
      </c>
      <c r="B502" s="87" t="s">
        <v>1683</v>
      </c>
      <c r="C502" s="87" t="s">
        <v>1753</v>
      </c>
      <c r="D502" s="87" t="s">
        <v>1754</v>
      </c>
      <c r="E502" s="88" t="s">
        <v>44</v>
      </c>
      <c r="F502" s="87" t="s">
        <v>1752</v>
      </c>
      <c r="G502" s="87" t="s">
        <v>43</v>
      </c>
      <c r="H502" s="89">
        <v>5000000</v>
      </c>
      <c r="I502" s="88"/>
      <c r="J502" s="88"/>
      <c r="K502" s="88" t="s">
        <v>79</v>
      </c>
      <c r="L502" s="88" t="s">
        <v>80</v>
      </c>
      <c r="M502" s="88"/>
      <c r="N502" s="88" t="s">
        <v>47</v>
      </c>
      <c r="O502" s="90"/>
      <c r="P502" s="90"/>
      <c r="Q502" s="90"/>
      <c r="R502" s="90"/>
      <c r="S502" s="88" t="s">
        <v>92</v>
      </c>
      <c r="T502" s="88" t="s">
        <v>47</v>
      </c>
    </row>
    <row r="503" spans="1:20" s="86" customFormat="1">
      <c r="A503" s="82" t="s">
        <v>36</v>
      </c>
      <c r="B503" s="82" t="s">
        <v>1755</v>
      </c>
      <c r="C503" s="82" t="s">
        <v>1757</v>
      </c>
      <c r="D503" s="82"/>
      <c r="E503" s="83"/>
      <c r="F503" s="82" t="s">
        <v>1756</v>
      </c>
      <c r="G503" s="82"/>
      <c r="H503" s="84"/>
      <c r="I503" s="83"/>
      <c r="J503" s="83"/>
      <c r="K503" s="83"/>
      <c r="L503" s="83"/>
      <c r="M503" s="83"/>
      <c r="N503" s="83"/>
      <c r="O503" s="85"/>
      <c r="P503" s="85"/>
      <c r="Q503" s="85"/>
      <c r="R503" s="85"/>
      <c r="S503" s="83"/>
      <c r="T503" s="83"/>
    </row>
    <row r="504" spans="1:20">
      <c r="A504" s="87" t="s">
        <v>36</v>
      </c>
      <c r="B504" s="87" t="s">
        <v>1755</v>
      </c>
      <c r="C504" s="87" t="s">
        <v>1759</v>
      </c>
      <c r="D504" s="87" t="s">
        <v>1760</v>
      </c>
      <c r="E504" s="88" t="s">
        <v>44</v>
      </c>
      <c r="F504" s="87" t="s">
        <v>1758</v>
      </c>
      <c r="G504" s="87" t="s">
        <v>43</v>
      </c>
      <c r="H504" s="89">
        <v>400000</v>
      </c>
      <c r="I504" s="88"/>
      <c r="J504" s="88"/>
      <c r="K504" s="88" t="s">
        <v>325</v>
      </c>
      <c r="L504" s="88" t="s">
        <v>326</v>
      </c>
      <c r="M504" s="88"/>
      <c r="N504" s="88" t="s">
        <v>1759</v>
      </c>
      <c r="O504" s="90">
        <f>VLOOKUP(N504,'[4]บัญชีครุภัณฑ์  updete 20 มค 65'!$I$5:$N$1078,5,FALSE)</f>
        <v>400000</v>
      </c>
      <c r="P504" s="90">
        <f t="shared" ref="P504:P511" si="22">+O504-H504</f>
        <v>0</v>
      </c>
      <c r="Q504" s="90"/>
      <c r="R504" s="90"/>
      <c r="S504" s="88" t="s">
        <v>48</v>
      </c>
      <c r="T504" s="88" t="s">
        <v>58</v>
      </c>
    </row>
    <row r="505" spans="1:20">
      <c r="A505" s="87" t="s">
        <v>36</v>
      </c>
      <c r="B505" s="87" t="s">
        <v>1755</v>
      </c>
      <c r="C505" s="87" t="s">
        <v>1762</v>
      </c>
      <c r="D505" s="87" t="s">
        <v>1763</v>
      </c>
      <c r="E505" s="88" t="s">
        <v>44</v>
      </c>
      <c r="F505" s="87" t="s">
        <v>1761</v>
      </c>
      <c r="G505" s="87" t="s">
        <v>452</v>
      </c>
      <c r="H505" s="89">
        <v>2200000</v>
      </c>
      <c r="I505" s="88"/>
      <c r="J505" s="88"/>
      <c r="K505" s="88" t="s">
        <v>325</v>
      </c>
      <c r="L505" s="88" t="s">
        <v>326</v>
      </c>
      <c r="M505" s="88"/>
      <c r="N505" s="88" t="s">
        <v>1764</v>
      </c>
      <c r="O505" s="90">
        <f>VLOOKUP(N505,'[4]บัญชีครุภัณฑ์  updete 20 มค 65'!$I$5:$N$1078,5,FALSE)</f>
        <v>2200000</v>
      </c>
      <c r="P505" s="90">
        <f t="shared" si="22"/>
        <v>0</v>
      </c>
      <c r="Q505" s="90"/>
      <c r="R505" s="90"/>
      <c r="S505" s="88" t="s">
        <v>82</v>
      </c>
      <c r="T505" s="88" t="s">
        <v>58</v>
      </c>
    </row>
    <row r="506" spans="1:20">
      <c r="A506" s="87" t="s">
        <v>36</v>
      </c>
      <c r="B506" s="87" t="s">
        <v>1755</v>
      </c>
      <c r="C506" s="87" t="s">
        <v>1766</v>
      </c>
      <c r="D506" s="87" t="s">
        <v>1767</v>
      </c>
      <c r="E506" s="88" t="s">
        <v>44</v>
      </c>
      <c r="F506" s="87" t="s">
        <v>1765</v>
      </c>
      <c r="G506" s="87" t="s">
        <v>452</v>
      </c>
      <c r="H506" s="89">
        <v>1300000</v>
      </c>
      <c r="I506" s="88"/>
      <c r="J506" s="88"/>
      <c r="K506" s="88" t="s">
        <v>325</v>
      </c>
      <c r="L506" s="88" t="s">
        <v>326</v>
      </c>
      <c r="M506" s="88"/>
      <c r="N506" s="88" t="s">
        <v>1768</v>
      </c>
      <c r="O506" s="90">
        <f>VLOOKUP(N506,'[4]บัญชีครุภัณฑ์  updete 20 มค 65'!$I$5:$N$1078,5,FALSE)</f>
        <v>1300000</v>
      </c>
      <c r="P506" s="90">
        <f t="shared" si="22"/>
        <v>0</v>
      </c>
      <c r="Q506" s="90"/>
      <c r="R506" s="90"/>
      <c r="S506" s="88" t="s">
        <v>82</v>
      </c>
      <c r="T506" s="88" t="s">
        <v>58</v>
      </c>
    </row>
    <row r="507" spans="1:20">
      <c r="A507" s="87" t="s">
        <v>36</v>
      </c>
      <c r="B507" s="87" t="s">
        <v>1755</v>
      </c>
      <c r="C507" s="87" t="s">
        <v>1770</v>
      </c>
      <c r="D507" s="87" t="s">
        <v>1771</v>
      </c>
      <c r="E507" s="88" t="s">
        <v>44</v>
      </c>
      <c r="F507" s="87" t="s">
        <v>1769</v>
      </c>
      <c r="G507" s="87" t="s">
        <v>452</v>
      </c>
      <c r="H507" s="89">
        <v>550000</v>
      </c>
      <c r="I507" s="88"/>
      <c r="J507" s="88"/>
      <c r="K507" s="88" t="s">
        <v>325</v>
      </c>
      <c r="L507" s="88" t="s">
        <v>326</v>
      </c>
      <c r="M507" s="88"/>
      <c r="N507" s="88" t="s">
        <v>1770</v>
      </c>
      <c r="O507" s="90">
        <f>VLOOKUP(N507,'[4]บัญชีครุภัณฑ์  updete 20 มค 65'!$I$5:$N$1078,5,FALSE)</f>
        <v>550000</v>
      </c>
      <c r="P507" s="90">
        <f t="shared" si="22"/>
        <v>0</v>
      </c>
      <c r="Q507" s="90"/>
      <c r="R507" s="90"/>
      <c r="S507" s="88" t="s">
        <v>48</v>
      </c>
      <c r="T507" s="88" t="s">
        <v>58</v>
      </c>
    </row>
    <row r="508" spans="1:20">
      <c r="A508" s="87" t="s">
        <v>36</v>
      </c>
      <c r="B508" s="87" t="s">
        <v>1755</v>
      </c>
      <c r="C508" s="87" t="s">
        <v>1773</v>
      </c>
      <c r="D508" s="87" t="s">
        <v>1771</v>
      </c>
      <c r="E508" s="88" t="s">
        <v>44</v>
      </c>
      <c r="F508" s="87" t="s">
        <v>1772</v>
      </c>
      <c r="G508" s="87" t="s">
        <v>452</v>
      </c>
      <c r="H508" s="89">
        <v>900000</v>
      </c>
      <c r="I508" s="88"/>
      <c r="J508" s="88"/>
      <c r="K508" s="88" t="s">
        <v>325</v>
      </c>
      <c r="L508" s="88" t="s">
        <v>326</v>
      </c>
      <c r="M508" s="88"/>
      <c r="N508" s="88" t="s">
        <v>1773</v>
      </c>
      <c r="O508" s="90">
        <f>VLOOKUP(N508,'[4]บัญชีครุภัณฑ์  updete 20 มค 65'!$I$5:$N$1078,5,FALSE)</f>
        <v>900000</v>
      </c>
      <c r="P508" s="90">
        <f t="shared" si="22"/>
        <v>0</v>
      </c>
      <c r="Q508" s="90"/>
      <c r="R508" s="90"/>
      <c r="S508" s="88" t="s">
        <v>48</v>
      </c>
      <c r="T508" s="88" t="s">
        <v>58</v>
      </c>
    </row>
    <row r="509" spans="1:20">
      <c r="A509" s="87" t="s">
        <v>36</v>
      </c>
      <c r="B509" s="87" t="s">
        <v>1755</v>
      </c>
      <c r="C509" s="87" t="s">
        <v>1775</v>
      </c>
      <c r="D509" s="87" t="s">
        <v>1776</v>
      </c>
      <c r="E509" s="88" t="s">
        <v>44</v>
      </c>
      <c r="F509" s="87" t="s">
        <v>1774</v>
      </c>
      <c r="G509" s="87" t="s">
        <v>452</v>
      </c>
      <c r="H509" s="89">
        <v>250000</v>
      </c>
      <c r="I509" s="88"/>
      <c r="J509" s="88"/>
      <c r="K509" s="88" t="s">
        <v>325</v>
      </c>
      <c r="L509" s="88" t="s">
        <v>326</v>
      </c>
      <c r="M509" s="88"/>
      <c r="N509" s="88" t="s">
        <v>1775</v>
      </c>
      <c r="O509" s="90">
        <f>VLOOKUP(N509,'[4]บัญชีครุภัณฑ์  updete 20 มค 65'!$I$5:$N$1078,5,FALSE)</f>
        <v>250000</v>
      </c>
      <c r="P509" s="90">
        <f t="shared" si="22"/>
        <v>0</v>
      </c>
      <c r="Q509" s="90"/>
      <c r="R509" s="90"/>
      <c r="S509" s="88" t="s">
        <v>48</v>
      </c>
      <c r="T509" s="88" t="s">
        <v>58</v>
      </c>
    </row>
    <row r="510" spans="1:20">
      <c r="A510" s="87" t="s">
        <v>36</v>
      </c>
      <c r="B510" s="87" t="s">
        <v>1755</v>
      </c>
      <c r="C510" s="87" t="s">
        <v>1778</v>
      </c>
      <c r="D510" s="87" t="s">
        <v>1776</v>
      </c>
      <c r="E510" s="88" t="s">
        <v>44</v>
      </c>
      <c r="F510" s="87" t="s">
        <v>1777</v>
      </c>
      <c r="G510" s="87" t="s">
        <v>452</v>
      </c>
      <c r="H510" s="89">
        <v>400000</v>
      </c>
      <c r="I510" s="88"/>
      <c r="J510" s="88"/>
      <c r="K510" s="88" t="s">
        <v>325</v>
      </c>
      <c r="L510" s="88" t="s">
        <v>326</v>
      </c>
      <c r="M510" s="88"/>
      <c r="N510" s="88" t="s">
        <v>1778</v>
      </c>
      <c r="O510" s="90">
        <f>VLOOKUP(N510,'[4]บัญชีครุภัณฑ์  updete 20 มค 65'!$I$5:$N$1078,5,FALSE)</f>
        <v>400000</v>
      </c>
      <c r="P510" s="90">
        <f t="shared" si="22"/>
        <v>0</v>
      </c>
      <c r="Q510" s="90"/>
      <c r="R510" s="90"/>
      <c r="S510" s="88" t="s">
        <v>48</v>
      </c>
      <c r="T510" s="88" t="s">
        <v>58</v>
      </c>
    </row>
    <row r="511" spans="1:20">
      <c r="A511" s="87" t="s">
        <v>36</v>
      </c>
      <c r="B511" s="87" t="s">
        <v>1755</v>
      </c>
      <c r="C511" s="87" t="s">
        <v>1780</v>
      </c>
      <c r="D511" s="87"/>
      <c r="E511" s="88" t="s">
        <v>731</v>
      </c>
      <c r="F511" s="87" t="s">
        <v>1779</v>
      </c>
      <c r="G511" s="87" t="s">
        <v>43</v>
      </c>
      <c r="H511" s="89">
        <v>230000</v>
      </c>
      <c r="I511" s="88" t="s">
        <v>732</v>
      </c>
      <c r="J511" s="88"/>
      <c r="K511" s="88" t="s">
        <v>1086</v>
      </c>
      <c r="L511" s="88" t="s">
        <v>326</v>
      </c>
      <c r="M511" s="88"/>
      <c r="N511" s="88" t="s">
        <v>1780</v>
      </c>
      <c r="O511" s="90">
        <f>VLOOKUP(N511,'[4]บัญชีครุภัณฑ์  updete 20 มค 65'!$I$5:$N$1078,5,FALSE)</f>
        <v>230000</v>
      </c>
      <c r="P511" s="90">
        <f t="shared" si="22"/>
        <v>0</v>
      </c>
      <c r="Q511" s="90"/>
      <c r="R511" s="90"/>
      <c r="S511" s="88" t="s">
        <v>48</v>
      </c>
      <c r="T511" s="88" t="s">
        <v>58</v>
      </c>
    </row>
    <row r="512" spans="1:20" s="86" customFormat="1">
      <c r="A512" s="82" t="s">
        <v>36</v>
      </c>
      <c r="B512" s="82" t="s">
        <v>1781</v>
      </c>
      <c r="C512" s="82" t="s">
        <v>1783</v>
      </c>
      <c r="D512" s="82"/>
      <c r="E512" s="83"/>
      <c r="F512" s="82" t="s">
        <v>1782</v>
      </c>
      <c r="G512" s="82"/>
      <c r="H512" s="84"/>
      <c r="I512" s="83"/>
      <c r="J512" s="83"/>
      <c r="K512" s="83"/>
      <c r="L512" s="83"/>
      <c r="M512" s="83"/>
      <c r="N512" s="83"/>
      <c r="O512" s="85"/>
      <c r="P512" s="85"/>
      <c r="Q512" s="85"/>
      <c r="R512" s="85"/>
      <c r="S512" s="83"/>
      <c r="T512" s="83"/>
    </row>
    <row r="513" spans="1:20">
      <c r="A513" s="87" t="s">
        <v>36</v>
      </c>
      <c r="B513" s="87" t="s">
        <v>1781</v>
      </c>
      <c r="C513" s="87" t="s">
        <v>1785</v>
      </c>
      <c r="D513" s="87" t="s">
        <v>1786</v>
      </c>
      <c r="E513" s="88" t="s">
        <v>44</v>
      </c>
      <c r="F513" s="87" t="s">
        <v>1784</v>
      </c>
      <c r="G513" s="87" t="s">
        <v>43</v>
      </c>
      <c r="H513" s="89">
        <v>32100000.000000004</v>
      </c>
      <c r="I513" s="88"/>
      <c r="J513" s="88"/>
      <c r="K513" s="88" t="s">
        <v>79</v>
      </c>
      <c r="L513" s="88" t="s">
        <v>80</v>
      </c>
      <c r="M513" s="88"/>
      <c r="N513" s="88" t="s">
        <v>1785</v>
      </c>
      <c r="O513" s="90">
        <f>VLOOKUP(N513,'[4]บัญชีครุภัณฑ์  updete 20 มค 65'!$I$5:$N$1078,5,FALSE)</f>
        <v>32100000.000000004</v>
      </c>
      <c r="P513" s="90">
        <f>+O513-H513</f>
        <v>0</v>
      </c>
      <c r="Q513" s="90"/>
      <c r="R513" s="90"/>
      <c r="S513" s="88" t="s">
        <v>140</v>
      </c>
      <c r="T513" s="88" t="s">
        <v>58</v>
      </c>
    </row>
    <row r="514" spans="1:20">
      <c r="A514" s="87" t="s">
        <v>36</v>
      </c>
      <c r="B514" s="87" t="s">
        <v>1781</v>
      </c>
      <c r="C514" s="87" t="s">
        <v>1788</v>
      </c>
      <c r="D514" s="87" t="s">
        <v>1789</v>
      </c>
      <c r="E514" s="88" t="s">
        <v>44</v>
      </c>
      <c r="F514" s="87" t="s">
        <v>1787</v>
      </c>
      <c r="G514" s="87" t="s">
        <v>43</v>
      </c>
      <c r="H514" s="89">
        <v>120000000</v>
      </c>
      <c r="I514" s="88"/>
      <c r="J514" s="88"/>
      <c r="K514" s="88" t="s">
        <v>79</v>
      </c>
      <c r="L514" s="88" t="s">
        <v>80</v>
      </c>
      <c r="M514" s="88"/>
      <c r="N514" s="88" t="s">
        <v>47</v>
      </c>
      <c r="O514" s="90"/>
      <c r="P514" s="90"/>
      <c r="Q514" s="90"/>
      <c r="R514" s="90"/>
      <c r="S514" s="88" t="s">
        <v>140</v>
      </c>
      <c r="T514" s="88" t="s">
        <v>47</v>
      </c>
    </row>
    <row r="515" spans="1:20">
      <c r="A515" s="87" t="s">
        <v>36</v>
      </c>
      <c r="B515" s="87" t="s">
        <v>1781</v>
      </c>
      <c r="C515" s="87" t="s">
        <v>1791</v>
      </c>
      <c r="D515" s="87" t="s">
        <v>1792</v>
      </c>
      <c r="E515" s="88" t="s">
        <v>44</v>
      </c>
      <c r="F515" s="87" t="s">
        <v>1790</v>
      </c>
      <c r="G515" s="87" t="s">
        <v>43</v>
      </c>
      <c r="H515" s="89">
        <v>150000000</v>
      </c>
      <c r="I515" s="88"/>
      <c r="J515" s="88"/>
      <c r="K515" s="88" t="s">
        <v>79</v>
      </c>
      <c r="L515" s="88" t="s">
        <v>80</v>
      </c>
      <c r="M515" s="88"/>
      <c r="N515" s="88" t="s">
        <v>47</v>
      </c>
      <c r="O515" s="90"/>
      <c r="P515" s="90"/>
      <c r="Q515" s="90"/>
      <c r="R515" s="90"/>
      <c r="S515" s="88" t="s">
        <v>140</v>
      </c>
      <c r="T515" s="88" t="s">
        <v>47</v>
      </c>
    </row>
    <row r="516" spans="1:20">
      <c r="A516" s="87" t="s">
        <v>36</v>
      </c>
      <c r="B516" s="87" t="s">
        <v>1781</v>
      </c>
      <c r="C516" s="87" t="s">
        <v>1794</v>
      </c>
      <c r="D516" s="87" t="s">
        <v>1795</v>
      </c>
      <c r="E516" s="88" t="s">
        <v>44</v>
      </c>
      <c r="F516" s="87" t="s">
        <v>1793</v>
      </c>
      <c r="G516" s="87" t="s">
        <v>43</v>
      </c>
      <c r="H516" s="89">
        <v>30000000</v>
      </c>
      <c r="I516" s="88"/>
      <c r="J516" s="88"/>
      <c r="K516" s="88" t="s">
        <v>79</v>
      </c>
      <c r="L516" s="88" t="s">
        <v>80</v>
      </c>
      <c r="M516" s="88"/>
      <c r="N516" s="88" t="s">
        <v>47</v>
      </c>
      <c r="O516" s="90"/>
      <c r="P516" s="90"/>
      <c r="Q516" s="90"/>
      <c r="R516" s="90"/>
      <c r="S516" s="88" t="s">
        <v>140</v>
      </c>
      <c r="T516" s="88" t="s">
        <v>47</v>
      </c>
    </row>
    <row r="517" spans="1:20">
      <c r="A517" s="87" t="s">
        <v>36</v>
      </c>
      <c r="B517" s="87" t="s">
        <v>1781</v>
      </c>
      <c r="C517" s="87" t="s">
        <v>1797</v>
      </c>
      <c r="D517" s="87" t="s">
        <v>1798</v>
      </c>
      <c r="E517" s="88" t="s">
        <v>44</v>
      </c>
      <c r="F517" s="87" t="s">
        <v>1796</v>
      </c>
      <c r="G517" s="87" t="s">
        <v>43</v>
      </c>
      <c r="H517" s="89">
        <v>25000000</v>
      </c>
      <c r="I517" s="88"/>
      <c r="J517" s="88"/>
      <c r="K517" s="88" t="s">
        <v>79</v>
      </c>
      <c r="L517" s="88" t="s">
        <v>80</v>
      </c>
      <c r="M517" s="88"/>
      <c r="N517" s="88" t="s">
        <v>47</v>
      </c>
      <c r="O517" s="90"/>
      <c r="P517" s="90"/>
      <c r="Q517" s="90"/>
      <c r="R517" s="90"/>
      <c r="S517" s="88" t="s">
        <v>140</v>
      </c>
      <c r="T517" s="88" t="s">
        <v>47</v>
      </c>
    </row>
    <row r="518" spans="1:20">
      <c r="A518" s="87" t="s">
        <v>36</v>
      </c>
      <c r="B518" s="87" t="s">
        <v>1781</v>
      </c>
      <c r="C518" s="87" t="s">
        <v>1800</v>
      </c>
      <c r="D518" s="87" t="s">
        <v>1801</v>
      </c>
      <c r="E518" s="88" t="s">
        <v>44</v>
      </c>
      <c r="F518" s="87" t="s">
        <v>1799</v>
      </c>
      <c r="G518" s="87" t="s">
        <v>43</v>
      </c>
      <c r="H518" s="89">
        <v>35000000</v>
      </c>
      <c r="I518" s="88"/>
      <c r="J518" s="88"/>
      <c r="K518" s="88" t="s">
        <v>79</v>
      </c>
      <c r="L518" s="88" t="s">
        <v>80</v>
      </c>
      <c r="M518" s="88"/>
      <c r="N518" s="88" t="s">
        <v>47</v>
      </c>
      <c r="O518" s="90"/>
      <c r="P518" s="90"/>
      <c r="Q518" s="90"/>
      <c r="R518" s="90"/>
      <c r="S518" s="88" t="s">
        <v>140</v>
      </c>
      <c r="T518" s="88" t="s">
        <v>47</v>
      </c>
    </row>
    <row r="519" spans="1:20">
      <c r="A519" s="87" t="s">
        <v>36</v>
      </c>
      <c r="B519" s="87" t="s">
        <v>1781</v>
      </c>
      <c r="C519" s="87" t="s">
        <v>1803</v>
      </c>
      <c r="D519" s="87" t="s">
        <v>1804</v>
      </c>
      <c r="E519" s="88" t="s">
        <v>44</v>
      </c>
      <c r="F519" s="87" t="s">
        <v>1802</v>
      </c>
      <c r="G519" s="87" t="s">
        <v>43</v>
      </c>
      <c r="H519" s="89">
        <v>6000000</v>
      </c>
      <c r="I519" s="88"/>
      <c r="J519" s="88"/>
      <c r="K519" s="88" t="s">
        <v>325</v>
      </c>
      <c r="L519" s="88" t="s">
        <v>326</v>
      </c>
      <c r="M519" s="88"/>
      <c r="N519" s="88" t="s">
        <v>47</v>
      </c>
      <c r="O519" s="90"/>
      <c r="P519" s="90"/>
      <c r="Q519" s="90"/>
      <c r="R519" s="90"/>
      <c r="S519" s="88" t="s">
        <v>117</v>
      </c>
      <c r="T519" s="88" t="s">
        <v>47</v>
      </c>
    </row>
    <row r="520" spans="1:20">
      <c r="A520" s="87" t="s">
        <v>36</v>
      </c>
      <c r="B520" s="87" t="s">
        <v>1781</v>
      </c>
      <c r="C520" s="87" t="s">
        <v>1806</v>
      </c>
      <c r="D520" s="87" t="s">
        <v>1807</v>
      </c>
      <c r="E520" s="88" t="s">
        <v>44</v>
      </c>
      <c r="F520" s="87" t="s">
        <v>1805</v>
      </c>
      <c r="G520" s="87" t="s">
        <v>43</v>
      </c>
      <c r="H520" s="89">
        <v>6000000</v>
      </c>
      <c r="I520" s="88"/>
      <c r="J520" s="88"/>
      <c r="K520" s="88" t="s">
        <v>325</v>
      </c>
      <c r="L520" s="88" t="s">
        <v>326</v>
      </c>
      <c r="M520" s="88"/>
      <c r="N520" s="88" t="s">
        <v>47</v>
      </c>
      <c r="O520" s="90"/>
      <c r="P520" s="90"/>
      <c r="Q520" s="90"/>
      <c r="R520" s="90"/>
      <c r="S520" s="88" t="s">
        <v>117</v>
      </c>
      <c r="T520" s="88" t="s">
        <v>47</v>
      </c>
    </row>
    <row r="521" spans="1:20" ht="55.5">
      <c r="A521" s="87" t="s">
        <v>36</v>
      </c>
      <c r="B521" s="87" t="s">
        <v>1781</v>
      </c>
      <c r="C521" s="87" t="s">
        <v>1809</v>
      </c>
      <c r="D521" s="87" t="s">
        <v>1810</v>
      </c>
      <c r="E521" s="88" t="s">
        <v>44</v>
      </c>
      <c r="F521" s="87" t="s">
        <v>1808</v>
      </c>
      <c r="G521" s="87" t="s">
        <v>43</v>
      </c>
      <c r="H521" s="89">
        <v>230000000</v>
      </c>
      <c r="I521" s="88"/>
      <c r="J521" s="88"/>
      <c r="K521" s="88" t="s">
        <v>79</v>
      </c>
      <c r="L521" s="88" t="s">
        <v>80</v>
      </c>
      <c r="M521" s="88"/>
      <c r="N521" s="88" t="s">
        <v>47</v>
      </c>
      <c r="O521" s="90"/>
      <c r="P521" s="90"/>
      <c r="Q521" s="90"/>
      <c r="R521" s="90"/>
      <c r="S521" s="88" t="s">
        <v>140</v>
      </c>
      <c r="T521" s="88" t="s">
        <v>47</v>
      </c>
    </row>
    <row r="522" spans="1:20" s="86" customFormat="1">
      <c r="A522" s="82" t="s">
        <v>36</v>
      </c>
      <c r="B522" s="82" t="s">
        <v>1811</v>
      </c>
      <c r="C522" s="82" t="s">
        <v>1813</v>
      </c>
      <c r="D522" s="82"/>
      <c r="E522" s="83"/>
      <c r="F522" s="82" t="s">
        <v>1812</v>
      </c>
      <c r="G522" s="82"/>
      <c r="H522" s="84"/>
      <c r="I522" s="83"/>
      <c r="J522" s="83"/>
      <c r="K522" s="83"/>
      <c r="L522" s="83"/>
      <c r="M522" s="83"/>
      <c r="N522" s="83"/>
      <c r="O522" s="85"/>
      <c r="P522" s="85"/>
      <c r="Q522" s="85"/>
      <c r="R522" s="85"/>
      <c r="S522" s="83"/>
      <c r="T522" s="83"/>
    </row>
    <row r="523" spans="1:20" s="71" customFormat="1" ht="55.5">
      <c r="A523" s="87" t="s">
        <v>36</v>
      </c>
      <c r="B523" s="95" t="s">
        <v>1811</v>
      </c>
      <c r="C523" s="95" t="s">
        <v>1815</v>
      </c>
      <c r="D523" s="111" t="s">
        <v>1816</v>
      </c>
      <c r="E523" s="96" t="s">
        <v>44</v>
      </c>
      <c r="F523" s="95" t="s">
        <v>1814</v>
      </c>
      <c r="G523" s="95" t="s">
        <v>43</v>
      </c>
      <c r="H523" s="93">
        <v>1200000</v>
      </c>
      <c r="I523" s="96"/>
      <c r="J523" s="96"/>
      <c r="K523" s="96" t="s">
        <v>79</v>
      </c>
      <c r="L523" s="96" t="s">
        <v>80</v>
      </c>
      <c r="M523" s="96"/>
      <c r="N523" s="96" t="s">
        <v>1817</v>
      </c>
      <c r="O523" s="97">
        <f>VLOOKUP(N523,'[4]บัญชีครุภัณฑ์  updete 20 มค 65'!$I$5:$N$1078,5,FALSE)</f>
        <v>1200000</v>
      </c>
      <c r="P523" s="97">
        <f>+O523-H523</f>
        <v>0</v>
      </c>
      <c r="Q523" s="97"/>
      <c r="R523" s="97"/>
      <c r="S523" s="96" t="s">
        <v>82</v>
      </c>
      <c r="T523" s="96" t="s">
        <v>53</v>
      </c>
    </row>
    <row r="524" spans="1:20" s="71" customFormat="1" ht="55.5">
      <c r="A524" s="87" t="s">
        <v>36</v>
      </c>
      <c r="B524" s="95" t="s">
        <v>1811</v>
      </c>
      <c r="C524" s="95" t="s">
        <v>1819</v>
      </c>
      <c r="D524" s="111" t="s">
        <v>1820</v>
      </c>
      <c r="E524" s="96" t="s">
        <v>44</v>
      </c>
      <c r="F524" s="95" t="s">
        <v>1818</v>
      </c>
      <c r="G524" s="95" t="s">
        <v>43</v>
      </c>
      <c r="H524" s="93">
        <v>1700000</v>
      </c>
      <c r="I524" s="96"/>
      <c r="J524" s="96"/>
      <c r="K524" s="96" t="s">
        <v>79</v>
      </c>
      <c r="L524" s="96" t="s">
        <v>80</v>
      </c>
      <c r="M524" s="96" t="s">
        <v>1821</v>
      </c>
      <c r="N524" s="96" t="s">
        <v>1822</v>
      </c>
      <c r="O524" s="97">
        <f>VLOOKUP(N524,'[4]บัญชีครุภัณฑ์  updete 20 มค 65'!$I$5:$N$1078,5,FALSE)</f>
        <v>1700000</v>
      </c>
      <c r="P524" s="97">
        <f>+O524-H524</f>
        <v>0</v>
      </c>
      <c r="Q524" s="97"/>
      <c r="R524" s="97"/>
      <c r="S524" s="96" t="s">
        <v>82</v>
      </c>
      <c r="T524" s="96" t="s">
        <v>53</v>
      </c>
    </row>
    <row r="525" spans="1:20" s="71" customFormat="1" ht="55.5">
      <c r="A525" s="87" t="s">
        <v>36</v>
      </c>
      <c r="B525" s="95" t="s">
        <v>1811</v>
      </c>
      <c r="C525" s="95" t="s">
        <v>1824</v>
      </c>
      <c r="D525" s="111" t="s">
        <v>1825</v>
      </c>
      <c r="E525" s="96" t="s">
        <v>44</v>
      </c>
      <c r="F525" s="95" t="s">
        <v>1823</v>
      </c>
      <c r="G525" s="95" t="s">
        <v>43</v>
      </c>
      <c r="H525" s="93">
        <v>2200000</v>
      </c>
      <c r="I525" s="96"/>
      <c r="J525" s="96"/>
      <c r="K525" s="96" t="s">
        <v>79</v>
      </c>
      <c r="L525" s="96" t="s">
        <v>80</v>
      </c>
      <c r="M525" s="96"/>
      <c r="N525" s="96" t="s">
        <v>1826</v>
      </c>
      <c r="O525" s="97">
        <f>VLOOKUP(N525,'[4]บัญชีครุภัณฑ์  updete 20 มค 65'!$I$5:$N$1078,5,FALSE)</f>
        <v>2200000</v>
      </c>
      <c r="P525" s="97">
        <f>+O525-H525</f>
        <v>0</v>
      </c>
      <c r="Q525" s="97"/>
      <c r="R525" s="97"/>
      <c r="S525" s="96" t="s">
        <v>82</v>
      </c>
      <c r="T525" s="96" t="s">
        <v>53</v>
      </c>
    </row>
    <row r="526" spans="1:20" s="71" customFormat="1">
      <c r="A526" s="87" t="s">
        <v>36</v>
      </c>
      <c r="B526" s="95" t="s">
        <v>1811</v>
      </c>
      <c r="C526" s="95" t="s">
        <v>1828</v>
      </c>
      <c r="D526" s="111" t="s">
        <v>1829</v>
      </c>
      <c r="E526" s="96" t="s">
        <v>44</v>
      </c>
      <c r="F526" s="95" t="s">
        <v>1827</v>
      </c>
      <c r="G526" s="95" t="s">
        <v>43</v>
      </c>
      <c r="H526" s="93">
        <v>350000</v>
      </c>
      <c r="I526" s="96"/>
      <c r="J526" s="96"/>
      <c r="K526" s="96" t="s">
        <v>79</v>
      </c>
      <c r="L526" s="96" t="s">
        <v>80</v>
      </c>
      <c r="M526" s="96"/>
      <c r="N526" s="96" t="s">
        <v>1828</v>
      </c>
      <c r="O526" s="97">
        <f>VLOOKUP(N526,'[4]บัญชีครุภัณฑ์  updete 20 มค 65'!$I$5:$N$1078,5,FALSE)</f>
        <v>350000</v>
      </c>
      <c r="P526" s="97">
        <f>+O526-H526</f>
        <v>0</v>
      </c>
      <c r="Q526" s="97"/>
      <c r="R526" s="97"/>
      <c r="S526" s="96" t="s">
        <v>48</v>
      </c>
      <c r="T526" s="96" t="s">
        <v>58</v>
      </c>
    </row>
    <row r="527" spans="1:20" s="86" customFormat="1">
      <c r="A527" s="82" t="s">
        <v>36</v>
      </c>
      <c r="B527" s="82" t="s">
        <v>1830</v>
      </c>
      <c r="C527" s="82" t="s">
        <v>1832</v>
      </c>
      <c r="D527" s="82"/>
      <c r="E527" s="83"/>
      <c r="F527" s="82" t="s">
        <v>1831</v>
      </c>
      <c r="G527" s="82"/>
      <c r="H527" s="84"/>
      <c r="I527" s="83"/>
      <c r="J527" s="83"/>
      <c r="K527" s="83"/>
      <c r="L527" s="83"/>
      <c r="M527" s="83"/>
      <c r="N527" s="83"/>
      <c r="O527" s="85"/>
      <c r="P527" s="85"/>
      <c r="Q527" s="85"/>
      <c r="R527" s="85"/>
      <c r="S527" s="83"/>
      <c r="T527" s="83"/>
    </row>
    <row r="528" spans="1:20">
      <c r="A528" s="87" t="s">
        <v>36</v>
      </c>
      <c r="B528" s="87" t="s">
        <v>1830</v>
      </c>
      <c r="C528" s="87" t="s">
        <v>1834</v>
      </c>
      <c r="D528" s="87" t="s">
        <v>1835</v>
      </c>
      <c r="E528" s="88" t="s">
        <v>44</v>
      </c>
      <c r="F528" s="87" t="s">
        <v>1833</v>
      </c>
      <c r="G528" s="87" t="s">
        <v>43</v>
      </c>
      <c r="H528" s="89">
        <v>1500000</v>
      </c>
      <c r="I528" s="88"/>
      <c r="J528" s="88"/>
      <c r="K528" s="88" t="s">
        <v>79</v>
      </c>
      <c r="L528" s="88" t="s">
        <v>80</v>
      </c>
      <c r="M528" s="88"/>
      <c r="N528" s="88" t="s">
        <v>1834</v>
      </c>
      <c r="O528" s="90">
        <f>VLOOKUP(N528,'[4]บัญชีครุภัณฑ์  updete 20 มค 65'!$I$5:$N$1078,5,FALSE)</f>
        <v>1500000</v>
      </c>
      <c r="P528" s="90">
        <f t="shared" ref="P528:P542" si="23">+O528-H528</f>
        <v>0</v>
      </c>
      <c r="Q528" s="90"/>
      <c r="R528" s="90"/>
      <c r="S528" s="88" t="s">
        <v>82</v>
      </c>
      <c r="T528" s="88" t="s">
        <v>58</v>
      </c>
    </row>
    <row r="529" spans="1:20">
      <c r="A529" s="87" t="s">
        <v>36</v>
      </c>
      <c r="B529" s="87" t="s">
        <v>1830</v>
      </c>
      <c r="C529" s="87" t="s">
        <v>1837</v>
      </c>
      <c r="D529" s="87" t="s">
        <v>1838</v>
      </c>
      <c r="E529" s="88" t="s">
        <v>44</v>
      </c>
      <c r="F529" s="87" t="s">
        <v>1836</v>
      </c>
      <c r="G529" s="87" t="s">
        <v>334</v>
      </c>
      <c r="H529" s="89">
        <v>1760000</v>
      </c>
      <c r="I529" s="88"/>
      <c r="J529" s="88"/>
      <c r="K529" s="88" t="s">
        <v>79</v>
      </c>
      <c r="L529" s="88" t="s">
        <v>80</v>
      </c>
      <c r="M529" s="88"/>
      <c r="N529" s="88" t="s">
        <v>1837</v>
      </c>
      <c r="O529" s="90">
        <f>VLOOKUP(N529,'[4]บัญชีครุภัณฑ์  updete 20 มค 65'!$I$5:$N$1078,5,FALSE)</f>
        <v>1760000</v>
      </c>
      <c r="P529" s="90">
        <f t="shared" si="23"/>
        <v>0</v>
      </c>
      <c r="Q529" s="90"/>
      <c r="R529" s="90"/>
      <c r="S529" s="88" t="s">
        <v>82</v>
      </c>
      <c r="T529" s="88" t="s">
        <v>58</v>
      </c>
    </row>
    <row r="530" spans="1:20">
      <c r="A530" s="87" t="s">
        <v>36</v>
      </c>
      <c r="B530" s="87" t="s">
        <v>1830</v>
      </c>
      <c r="C530" s="87" t="s">
        <v>1840</v>
      </c>
      <c r="D530" s="87" t="s">
        <v>1841</v>
      </c>
      <c r="E530" s="88" t="s">
        <v>44</v>
      </c>
      <c r="F530" s="87" t="s">
        <v>1839</v>
      </c>
      <c r="G530" s="87" t="s">
        <v>334</v>
      </c>
      <c r="H530" s="89">
        <v>1000000</v>
      </c>
      <c r="I530" s="88"/>
      <c r="J530" s="88"/>
      <c r="K530" s="88" t="s">
        <v>79</v>
      </c>
      <c r="L530" s="88" t="s">
        <v>80</v>
      </c>
      <c r="M530" s="88"/>
      <c r="N530" s="88" t="s">
        <v>1840</v>
      </c>
      <c r="O530" s="90">
        <f>VLOOKUP(N530,'[4]บัญชีครุภัณฑ์  updete 20 มค 65'!$I$5:$N$1078,5,FALSE)</f>
        <v>1060000</v>
      </c>
      <c r="P530" s="90">
        <f t="shared" si="23"/>
        <v>60000</v>
      </c>
      <c r="Q530" s="91">
        <f>P530*100/O530</f>
        <v>5.6603773584905657</v>
      </c>
      <c r="R530" s="92" t="s">
        <v>63</v>
      </c>
      <c r="S530" s="88" t="s">
        <v>82</v>
      </c>
      <c r="T530" s="88" t="s">
        <v>64</v>
      </c>
    </row>
    <row r="531" spans="1:20">
      <c r="A531" s="87" t="s">
        <v>36</v>
      </c>
      <c r="B531" s="87" t="s">
        <v>1830</v>
      </c>
      <c r="C531" s="87" t="s">
        <v>1843</v>
      </c>
      <c r="D531" s="87" t="s">
        <v>1844</v>
      </c>
      <c r="E531" s="88" t="s">
        <v>44</v>
      </c>
      <c r="F531" s="87" t="s">
        <v>1842</v>
      </c>
      <c r="G531" s="87" t="s">
        <v>334</v>
      </c>
      <c r="H531" s="89">
        <v>1000000</v>
      </c>
      <c r="I531" s="88"/>
      <c r="J531" s="88"/>
      <c r="K531" s="88" t="s">
        <v>79</v>
      </c>
      <c r="L531" s="88" t="s">
        <v>80</v>
      </c>
      <c r="M531" s="88"/>
      <c r="N531" s="88" t="s">
        <v>1843</v>
      </c>
      <c r="O531" s="90">
        <f>VLOOKUP(N531,'[4]บัญชีครุภัณฑ์  updete 20 มค 65'!$I$5:$N$1078,5,FALSE)</f>
        <v>1070000</v>
      </c>
      <c r="P531" s="90">
        <f t="shared" si="23"/>
        <v>70000</v>
      </c>
      <c r="Q531" s="91">
        <f>P531*100/O531</f>
        <v>6.5420560747663554</v>
      </c>
      <c r="R531" s="92" t="s">
        <v>63</v>
      </c>
      <c r="S531" s="88" t="s">
        <v>82</v>
      </c>
      <c r="T531" s="88" t="s">
        <v>64</v>
      </c>
    </row>
    <row r="532" spans="1:20">
      <c r="A532" s="87" t="s">
        <v>36</v>
      </c>
      <c r="B532" s="87" t="s">
        <v>1830</v>
      </c>
      <c r="C532" s="87" t="s">
        <v>1846</v>
      </c>
      <c r="D532" s="87" t="s">
        <v>1847</v>
      </c>
      <c r="E532" s="88" t="s">
        <v>44</v>
      </c>
      <c r="F532" s="87" t="s">
        <v>1845</v>
      </c>
      <c r="G532" s="87" t="s">
        <v>334</v>
      </c>
      <c r="H532" s="89">
        <v>1000000</v>
      </c>
      <c r="I532" s="88"/>
      <c r="J532" s="88"/>
      <c r="K532" s="88" t="s">
        <v>79</v>
      </c>
      <c r="L532" s="88" t="s">
        <v>80</v>
      </c>
      <c r="M532" s="88"/>
      <c r="N532" s="88" t="s">
        <v>1846</v>
      </c>
      <c r="O532" s="90">
        <f>VLOOKUP(N532,'[4]บัญชีครุภัณฑ์  updete 20 มค 65'!$I$5:$N$1078,5,FALSE)</f>
        <v>1030000</v>
      </c>
      <c r="P532" s="90">
        <f t="shared" si="23"/>
        <v>30000</v>
      </c>
      <c r="Q532" s="91">
        <f>P532*100/O532</f>
        <v>2.912621359223301</v>
      </c>
      <c r="R532" s="91" t="s">
        <v>87</v>
      </c>
      <c r="S532" s="88" t="s">
        <v>82</v>
      </c>
      <c r="T532" s="88" t="s">
        <v>64</v>
      </c>
    </row>
    <row r="533" spans="1:20">
      <c r="A533" s="87" t="s">
        <v>36</v>
      </c>
      <c r="B533" s="87" t="s">
        <v>1830</v>
      </c>
      <c r="C533" s="87" t="s">
        <v>1849</v>
      </c>
      <c r="D533" s="87" t="s">
        <v>1850</v>
      </c>
      <c r="E533" s="88" t="s">
        <v>44</v>
      </c>
      <c r="F533" s="87" t="s">
        <v>1848</v>
      </c>
      <c r="G533" s="87" t="s">
        <v>334</v>
      </c>
      <c r="H533" s="89">
        <v>730000</v>
      </c>
      <c r="I533" s="88"/>
      <c r="J533" s="88"/>
      <c r="K533" s="88" t="s">
        <v>79</v>
      </c>
      <c r="L533" s="88" t="s">
        <v>80</v>
      </c>
      <c r="M533" s="88"/>
      <c r="N533" s="88" t="s">
        <v>1849</v>
      </c>
      <c r="O533" s="90">
        <f>VLOOKUP(N533,'[4]บัญชีครุภัณฑ์  updete 20 มค 65'!$I$5:$N$1078,5,FALSE)</f>
        <v>730000</v>
      </c>
      <c r="P533" s="90">
        <f t="shared" si="23"/>
        <v>0</v>
      </c>
      <c r="Q533" s="90"/>
      <c r="R533" s="90"/>
      <c r="S533" s="88" t="s">
        <v>48</v>
      </c>
      <c r="T533" s="88" t="s">
        <v>58</v>
      </c>
    </row>
    <row r="534" spans="1:20">
      <c r="A534" s="87" t="s">
        <v>36</v>
      </c>
      <c r="B534" s="87" t="s">
        <v>1830</v>
      </c>
      <c r="C534" s="87" t="s">
        <v>1852</v>
      </c>
      <c r="D534" s="87" t="s">
        <v>1853</v>
      </c>
      <c r="E534" s="88" t="s">
        <v>44</v>
      </c>
      <c r="F534" s="87" t="s">
        <v>1851</v>
      </c>
      <c r="G534" s="87" t="s">
        <v>334</v>
      </c>
      <c r="H534" s="89">
        <v>750000</v>
      </c>
      <c r="I534" s="88"/>
      <c r="J534" s="88"/>
      <c r="K534" s="88" t="s">
        <v>79</v>
      </c>
      <c r="L534" s="88" t="s">
        <v>80</v>
      </c>
      <c r="M534" s="88"/>
      <c r="N534" s="88" t="s">
        <v>1852</v>
      </c>
      <c r="O534" s="90">
        <f>VLOOKUP(N534,'[4]บัญชีครุภัณฑ์  updete 20 มค 65'!$I$5:$N$1078,5,FALSE)</f>
        <v>750000</v>
      </c>
      <c r="P534" s="90">
        <f t="shared" si="23"/>
        <v>0</v>
      </c>
      <c r="Q534" s="90"/>
      <c r="R534" s="90"/>
      <c r="S534" s="88" t="s">
        <v>48</v>
      </c>
      <c r="T534" s="88" t="s">
        <v>58</v>
      </c>
    </row>
    <row r="535" spans="1:20">
      <c r="A535" s="87" t="s">
        <v>36</v>
      </c>
      <c r="B535" s="87" t="s">
        <v>1830</v>
      </c>
      <c r="C535" s="87" t="s">
        <v>1855</v>
      </c>
      <c r="D535" s="87" t="s">
        <v>1856</v>
      </c>
      <c r="E535" s="88" t="s">
        <v>44</v>
      </c>
      <c r="F535" s="87" t="s">
        <v>1854</v>
      </c>
      <c r="G535" s="87" t="s">
        <v>43</v>
      </c>
      <c r="H535" s="89">
        <v>470000</v>
      </c>
      <c r="I535" s="88"/>
      <c r="J535" s="88"/>
      <c r="K535" s="88" t="s">
        <v>79</v>
      </c>
      <c r="L535" s="88" t="s">
        <v>80</v>
      </c>
      <c r="M535" s="88"/>
      <c r="N535" s="88" t="s">
        <v>1855</v>
      </c>
      <c r="O535" s="90">
        <f>VLOOKUP(N535,'[4]บัญชีครุภัณฑ์  updete 20 มค 65'!$I$5:$N$1078,5,FALSE)</f>
        <v>470000</v>
      </c>
      <c r="P535" s="90">
        <f t="shared" si="23"/>
        <v>0</v>
      </c>
      <c r="Q535" s="90"/>
      <c r="R535" s="90"/>
      <c r="S535" s="88" t="s">
        <v>48</v>
      </c>
      <c r="T535" s="88" t="s">
        <v>58</v>
      </c>
    </row>
    <row r="536" spans="1:20">
      <c r="A536" s="87" t="s">
        <v>36</v>
      </c>
      <c r="B536" s="87" t="s">
        <v>1830</v>
      </c>
      <c r="C536" s="87" t="s">
        <v>1858</v>
      </c>
      <c r="D536" s="87" t="s">
        <v>1859</v>
      </c>
      <c r="E536" s="88" t="s">
        <v>44</v>
      </c>
      <c r="F536" s="87" t="s">
        <v>1857</v>
      </c>
      <c r="G536" s="87" t="s">
        <v>43</v>
      </c>
      <c r="H536" s="89">
        <v>640000</v>
      </c>
      <c r="I536" s="88"/>
      <c r="J536" s="88"/>
      <c r="K536" s="88" t="s">
        <v>79</v>
      </c>
      <c r="L536" s="88" t="s">
        <v>80</v>
      </c>
      <c r="M536" s="88"/>
      <c r="N536" s="88" t="s">
        <v>1858</v>
      </c>
      <c r="O536" s="90">
        <f>VLOOKUP(N536,'[4]บัญชีครุภัณฑ์  updete 20 มค 65'!$I$5:$N$1078,5,FALSE)</f>
        <v>642000</v>
      </c>
      <c r="P536" s="90">
        <f t="shared" si="23"/>
        <v>2000</v>
      </c>
      <c r="Q536" s="91">
        <f>P536*100/O536</f>
        <v>0.3115264797507788</v>
      </c>
      <c r="R536" s="91" t="s">
        <v>87</v>
      </c>
      <c r="S536" s="88" t="s">
        <v>48</v>
      </c>
      <c r="T536" s="88" t="s">
        <v>64</v>
      </c>
    </row>
    <row r="537" spans="1:20">
      <c r="A537" s="87" t="s">
        <v>36</v>
      </c>
      <c r="B537" s="87" t="s">
        <v>1830</v>
      </c>
      <c r="C537" s="87" t="s">
        <v>1861</v>
      </c>
      <c r="D537" s="87" t="s">
        <v>1862</v>
      </c>
      <c r="E537" s="88" t="s">
        <v>44</v>
      </c>
      <c r="F537" s="87" t="s">
        <v>1860</v>
      </c>
      <c r="G537" s="87" t="s">
        <v>43</v>
      </c>
      <c r="H537" s="89">
        <v>730000</v>
      </c>
      <c r="I537" s="88"/>
      <c r="J537" s="88"/>
      <c r="K537" s="88" t="s">
        <v>79</v>
      </c>
      <c r="L537" s="88" t="s">
        <v>80</v>
      </c>
      <c r="M537" s="88"/>
      <c r="N537" s="88" t="s">
        <v>1863</v>
      </c>
      <c r="O537" s="90">
        <f>VLOOKUP(N537,'[4]บัญชีครุภัณฑ์  updete 20 มค 65'!$I$5:$N$1078,5,FALSE)</f>
        <v>730000</v>
      </c>
      <c r="P537" s="90">
        <f t="shared" si="23"/>
        <v>0</v>
      </c>
      <c r="Q537" s="90"/>
      <c r="R537" s="90"/>
      <c r="S537" s="88" t="s">
        <v>48</v>
      </c>
      <c r="T537" s="88" t="s">
        <v>58</v>
      </c>
    </row>
    <row r="538" spans="1:20">
      <c r="A538" s="87" t="s">
        <v>36</v>
      </c>
      <c r="B538" s="87" t="s">
        <v>1830</v>
      </c>
      <c r="C538" s="87" t="s">
        <v>1865</v>
      </c>
      <c r="D538" s="87" t="s">
        <v>1866</v>
      </c>
      <c r="E538" s="88" t="s">
        <v>44</v>
      </c>
      <c r="F538" s="87" t="s">
        <v>1864</v>
      </c>
      <c r="G538" s="87" t="s">
        <v>334</v>
      </c>
      <c r="H538" s="89">
        <v>500000</v>
      </c>
      <c r="I538" s="88"/>
      <c r="J538" s="88"/>
      <c r="K538" s="88" t="s">
        <v>79</v>
      </c>
      <c r="L538" s="88" t="s">
        <v>80</v>
      </c>
      <c r="M538" s="88"/>
      <c r="N538" s="88" t="s">
        <v>1865</v>
      </c>
      <c r="O538" s="90">
        <f>VLOOKUP(N538,'[4]บัญชีครุภัณฑ์  updete 20 มค 65'!$I$5:$N$1078,5,FALSE)</f>
        <v>500000</v>
      </c>
      <c r="P538" s="90">
        <f t="shared" si="23"/>
        <v>0</v>
      </c>
      <c r="Q538" s="90"/>
      <c r="R538" s="90"/>
      <c r="S538" s="88" t="s">
        <v>48</v>
      </c>
      <c r="T538" s="88" t="s">
        <v>58</v>
      </c>
    </row>
    <row r="539" spans="1:20">
      <c r="A539" s="87" t="s">
        <v>36</v>
      </c>
      <c r="B539" s="87" t="s">
        <v>1830</v>
      </c>
      <c r="C539" s="87" t="s">
        <v>1868</v>
      </c>
      <c r="D539" s="87" t="s">
        <v>1869</v>
      </c>
      <c r="E539" s="88" t="s">
        <v>44</v>
      </c>
      <c r="F539" s="87" t="s">
        <v>1867</v>
      </c>
      <c r="G539" s="87" t="s">
        <v>334</v>
      </c>
      <c r="H539" s="89">
        <v>500000</v>
      </c>
      <c r="I539" s="88"/>
      <c r="J539" s="88"/>
      <c r="K539" s="88" t="s">
        <v>79</v>
      </c>
      <c r="L539" s="88" t="s">
        <v>80</v>
      </c>
      <c r="M539" s="88"/>
      <c r="N539" s="88" t="s">
        <v>1868</v>
      </c>
      <c r="O539" s="90">
        <f>VLOOKUP(N539,'[4]บัญชีครุภัณฑ์  updete 20 มค 65'!$I$5:$N$1078,5,FALSE)</f>
        <v>500000</v>
      </c>
      <c r="P539" s="90">
        <f t="shared" si="23"/>
        <v>0</v>
      </c>
      <c r="Q539" s="90"/>
      <c r="R539" s="90"/>
      <c r="S539" s="88" t="s">
        <v>48</v>
      </c>
      <c r="T539" s="88" t="s">
        <v>58</v>
      </c>
    </row>
    <row r="540" spans="1:20">
      <c r="A540" s="87" t="s">
        <v>36</v>
      </c>
      <c r="B540" s="87" t="s">
        <v>1830</v>
      </c>
      <c r="C540" s="87" t="s">
        <v>1871</v>
      </c>
      <c r="D540" s="87" t="s">
        <v>1872</v>
      </c>
      <c r="E540" s="88" t="s">
        <v>44</v>
      </c>
      <c r="F540" s="87" t="s">
        <v>1870</v>
      </c>
      <c r="G540" s="87" t="s">
        <v>334</v>
      </c>
      <c r="H540" s="89">
        <v>500000</v>
      </c>
      <c r="I540" s="88"/>
      <c r="J540" s="88"/>
      <c r="K540" s="88" t="s">
        <v>79</v>
      </c>
      <c r="L540" s="88" t="s">
        <v>80</v>
      </c>
      <c r="M540" s="88"/>
      <c r="N540" s="88" t="s">
        <v>1871</v>
      </c>
      <c r="O540" s="90">
        <f>VLOOKUP(N540,'[4]บัญชีครุภัณฑ์  updete 20 มค 65'!$I$5:$N$1078,5,FALSE)</f>
        <v>500000</v>
      </c>
      <c r="P540" s="90">
        <f t="shared" si="23"/>
        <v>0</v>
      </c>
      <c r="Q540" s="90"/>
      <c r="R540" s="90"/>
      <c r="S540" s="88" t="s">
        <v>48</v>
      </c>
      <c r="T540" s="88" t="s">
        <v>58</v>
      </c>
    </row>
    <row r="541" spans="1:20">
      <c r="A541" s="87" t="s">
        <v>36</v>
      </c>
      <c r="B541" s="87" t="s">
        <v>1830</v>
      </c>
      <c r="C541" s="87" t="s">
        <v>1874</v>
      </c>
      <c r="D541" s="87" t="s">
        <v>1875</v>
      </c>
      <c r="E541" s="88" t="s">
        <v>44</v>
      </c>
      <c r="F541" s="87" t="s">
        <v>1873</v>
      </c>
      <c r="G541" s="87" t="s">
        <v>334</v>
      </c>
      <c r="H541" s="89">
        <v>500000</v>
      </c>
      <c r="I541" s="88"/>
      <c r="J541" s="88"/>
      <c r="K541" s="88" t="s">
        <v>79</v>
      </c>
      <c r="L541" s="88" t="s">
        <v>80</v>
      </c>
      <c r="M541" s="88"/>
      <c r="N541" s="88" t="s">
        <v>1874</v>
      </c>
      <c r="O541" s="90">
        <f>VLOOKUP(N541,'[4]บัญชีครุภัณฑ์  updete 20 มค 65'!$I$5:$N$1078,5,FALSE)</f>
        <v>500000</v>
      </c>
      <c r="P541" s="90">
        <f t="shared" si="23"/>
        <v>0</v>
      </c>
      <c r="Q541" s="90"/>
      <c r="R541" s="90"/>
      <c r="S541" s="88" t="s">
        <v>48</v>
      </c>
      <c r="T541" s="88" t="s">
        <v>58</v>
      </c>
    </row>
    <row r="542" spans="1:20">
      <c r="A542" s="87" t="s">
        <v>36</v>
      </c>
      <c r="B542" s="87" t="s">
        <v>1830</v>
      </c>
      <c r="C542" s="87" t="s">
        <v>1877</v>
      </c>
      <c r="D542" s="87" t="s">
        <v>1878</v>
      </c>
      <c r="E542" s="88" t="s">
        <v>44</v>
      </c>
      <c r="F542" s="87" t="s">
        <v>1876</v>
      </c>
      <c r="G542" s="87" t="s">
        <v>43</v>
      </c>
      <c r="H542" s="89">
        <v>5150000</v>
      </c>
      <c r="I542" s="88"/>
      <c r="J542" s="88"/>
      <c r="K542" s="88" t="s">
        <v>79</v>
      </c>
      <c r="L542" s="88" t="s">
        <v>80</v>
      </c>
      <c r="M542" s="88"/>
      <c r="N542" s="88" t="s">
        <v>1877</v>
      </c>
      <c r="O542" s="90">
        <f>VLOOKUP(N542,'[4]บัญชีครุภัณฑ์  updete 20 มค 65'!$I$5:$N$1078,5,FALSE)</f>
        <v>5150000</v>
      </c>
      <c r="P542" s="90">
        <f t="shared" si="23"/>
        <v>0</v>
      </c>
      <c r="Q542" s="90"/>
      <c r="R542" s="90"/>
      <c r="S542" s="88" t="s">
        <v>117</v>
      </c>
      <c r="T542" s="88" t="s">
        <v>58</v>
      </c>
    </row>
    <row r="543" spans="1:20" s="86" customFormat="1">
      <c r="A543" s="82" t="s">
        <v>36</v>
      </c>
      <c r="B543" s="82" t="s">
        <v>1879</v>
      </c>
      <c r="C543" s="82" t="s">
        <v>1881</v>
      </c>
      <c r="D543" s="82"/>
      <c r="E543" s="83"/>
      <c r="F543" s="82" t="s">
        <v>1880</v>
      </c>
      <c r="G543" s="82"/>
      <c r="H543" s="84"/>
      <c r="I543" s="83"/>
      <c r="J543" s="83"/>
      <c r="K543" s="83"/>
      <c r="L543" s="83"/>
      <c r="M543" s="83"/>
      <c r="N543" s="83"/>
      <c r="O543" s="85"/>
      <c r="P543" s="85"/>
      <c r="Q543" s="85"/>
      <c r="R543" s="85"/>
      <c r="S543" s="83"/>
      <c r="T543" s="83"/>
    </row>
    <row r="544" spans="1:20" ht="55.5">
      <c r="A544" s="87" t="s">
        <v>36</v>
      </c>
      <c r="B544" s="87" t="s">
        <v>1879</v>
      </c>
      <c r="C544" s="87" t="s">
        <v>1883</v>
      </c>
      <c r="D544" s="87" t="s">
        <v>1884</v>
      </c>
      <c r="E544" s="88" t="s">
        <v>44</v>
      </c>
      <c r="F544" s="87" t="s">
        <v>1882</v>
      </c>
      <c r="G544" s="87" t="s">
        <v>334</v>
      </c>
      <c r="H544" s="89">
        <v>400000</v>
      </c>
      <c r="I544" s="88"/>
      <c r="J544" s="88"/>
      <c r="K544" s="88" t="s">
        <v>164</v>
      </c>
      <c r="L544" s="88" t="s">
        <v>165</v>
      </c>
      <c r="M544" s="88"/>
      <c r="N544" s="88" t="s">
        <v>1883</v>
      </c>
      <c r="O544" s="90">
        <f>VLOOKUP(N544,'[4]บัญชีครุภัณฑ์  updete 20 มค 65'!$I$5:$N$1078,5,FALSE)</f>
        <v>400000</v>
      </c>
      <c r="P544" s="90">
        <f t="shared" ref="P544:P550" si="24">+O544-H544</f>
        <v>0</v>
      </c>
      <c r="Q544" s="90"/>
      <c r="R544" s="90"/>
      <c r="S544" s="88" t="s">
        <v>48</v>
      </c>
      <c r="T544" s="88" t="s">
        <v>58</v>
      </c>
    </row>
    <row r="545" spans="1:20">
      <c r="A545" s="87" t="s">
        <v>36</v>
      </c>
      <c r="B545" s="87" t="s">
        <v>1879</v>
      </c>
      <c r="C545" s="87" t="s">
        <v>1886</v>
      </c>
      <c r="D545" s="87" t="s">
        <v>1887</v>
      </c>
      <c r="E545" s="88" t="s">
        <v>44</v>
      </c>
      <c r="F545" s="87" t="s">
        <v>1885</v>
      </c>
      <c r="G545" s="87" t="s">
        <v>334</v>
      </c>
      <c r="H545" s="89">
        <v>1500000</v>
      </c>
      <c r="I545" s="88"/>
      <c r="J545" s="88"/>
      <c r="K545" s="88" t="s">
        <v>79</v>
      </c>
      <c r="L545" s="88" t="s">
        <v>80</v>
      </c>
      <c r="M545" s="88"/>
      <c r="N545" s="88" t="s">
        <v>1886</v>
      </c>
      <c r="O545" s="90">
        <f>VLOOKUP(N545,'[4]บัญชีครุภัณฑ์  updete 20 มค 65'!$I$5:$N$1078,5,FALSE)</f>
        <v>1500000</v>
      </c>
      <c r="P545" s="90">
        <f t="shared" si="24"/>
        <v>0</v>
      </c>
      <c r="Q545" s="90"/>
      <c r="R545" s="90"/>
      <c r="S545" s="88" t="s">
        <v>82</v>
      </c>
      <c r="T545" s="88" t="s">
        <v>58</v>
      </c>
    </row>
    <row r="546" spans="1:20">
      <c r="A546" s="87" t="s">
        <v>36</v>
      </c>
      <c r="B546" s="87" t="s">
        <v>1879</v>
      </c>
      <c r="C546" s="87" t="s">
        <v>1889</v>
      </c>
      <c r="D546" s="87" t="s">
        <v>1890</v>
      </c>
      <c r="E546" s="88" t="s">
        <v>44</v>
      </c>
      <c r="F546" s="87" t="s">
        <v>1888</v>
      </c>
      <c r="G546" s="87" t="s">
        <v>43</v>
      </c>
      <c r="H546" s="89">
        <v>1000000</v>
      </c>
      <c r="I546" s="88"/>
      <c r="J546" s="88"/>
      <c r="K546" s="88" t="s">
        <v>79</v>
      </c>
      <c r="L546" s="88" t="s">
        <v>80</v>
      </c>
      <c r="M546" s="88"/>
      <c r="N546" s="88" t="s">
        <v>1889</v>
      </c>
      <c r="O546" s="90">
        <f>VLOOKUP(N546,'[4]บัญชีครุภัณฑ์  updete 20 มค 65'!$I$5:$N$1078,5,FALSE)</f>
        <v>1000000</v>
      </c>
      <c r="P546" s="90">
        <f t="shared" si="24"/>
        <v>0</v>
      </c>
      <c r="Q546" s="90"/>
      <c r="R546" s="90"/>
      <c r="S546" s="88" t="s">
        <v>82</v>
      </c>
      <c r="T546" s="88" t="s">
        <v>58</v>
      </c>
    </row>
    <row r="547" spans="1:20" ht="55.5">
      <c r="A547" s="87" t="s">
        <v>36</v>
      </c>
      <c r="B547" s="87" t="s">
        <v>1879</v>
      </c>
      <c r="C547" s="87" t="s">
        <v>1892</v>
      </c>
      <c r="D547" s="87" t="s">
        <v>1893</v>
      </c>
      <c r="E547" s="88" t="s">
        <v>44</v>
      </c>
      <c r="F547" s="87" t="s">
        <v>1891</v>
      </c>
      <c r="G547" s="87" t="s">
        <v>43</v>
      </c>
      <c r="H547" s="89">
        <v>2000000</v>
      </c>
      <c r="I547" s="88"/>
      <c r="J547" s="88"/>
      <c r="K547" s="88" t="s">
        <v>79</v>
      </c>
      <c r="L547" s="88" t="s">
        <v>80</v>
      </c>
      <c r="M547" s="88"/>
      <c r="N547" s="88" t="s">
        <v>1894</v>
      </c>
      <c r="O547" s="90">
        <f>VLOOKUP(N547,'[4]บัญชีครุภัณฑ์  updete 20 มค 65'!$I$5:$N$1078,5,FALSE)</f>
        <v>2000000</v>
      </c>
      <c r="P547" s="90">
        <f t="shared" si="24"/>
        <v>0</v>
      </c>
      <c r="Q547" s="90"/>
      <c r="R547" s="90"/>
      <c r="S547" s="88" t="s">
        <v>82</v>
      </c>
      <c r="T547" s="88" t="s">
        <v>58</v>
      </c>
    </row>
    <row r="548" spans="1:20">
      <c r="A548" s="87" t="s">
        <v>36</v>
      </c>
      <c r="B548" s="87" t="s">
        <v>1879</v>
      </c>
      <c r="C548" s="87" t="s">
        <v>1896</v>
      </c>
      <c r="D548" s="87" t="s">
        <v>1897</v>
      </c>
      <c r="E548" s="88" t="s">
        <v>44</v>
      </c>
      <c r="F548" s="87" t="s">
        <v>1895</v>
      </c>
      <c r="G548" s="87" t="s">
        <v>334</v>
      </c>
      <c r="H548" s="89">
        <v>1000000</v>
      </c>
      <c r="I548" s="88"/>
      <c r="J548" s="88"/>
      <c r="K548" s="88" t="s">
        <v>79</v>
      </c>
      <c r="L548" s="88" t="s">
        <v>80</v>
      </c>
      <c r="M548" s="88"/>
      <c r="N548" s="88" t="s">
        <v>1896</v>
      </c>
      <c r="O548" s="90">
        <f>VLOOKUP(N548,'[4]บัญชีครุภัณฑ์  updete 20 มค 65'!$I$5:$N$1078,5,FALSE)</f>
        <v>1000000</v>
      </c>
      <c r="P548" s="90">
        <f t="shared" si="24"/>
        <v>0</v>
      </c>
      <c r="Q548" s="90"/>
      <c r="R548" s="90"/>
      <c r="S548" s="88" t="s">
        <v>82</v>
      </c>
      <c r="T548" s="88" t="s">
        <v>58</v>
      </c>
    </row>
    <row r="549" spans="1:20" ht="55.5">
      <c r="A549" s="87" t="s">
        <v>36</v>
      </c>
      <c r="B549" s="87" t="s">
        <v>1879</v>
      </c>
      <c r="C549" s="87" t="s">
        <v>1899</v>
      </c>
      <c r="D549" s="87" t="s">
        <v>1900</v>
      </c>
      <c r="E549" s="88" t="s">
        <v>44</v>
      </c>
      <c r="F549" s="87" t="s">
        <v>1898</v>
      </c>
      <c r="G549" s="87" t="s">
        <v>43</v>
      </c>
      <c r="H549" s="89">
        <v>4000000</v>
      </c>
      <c r="I549" s="88"/>
      <c r="J549" s="88"/>
      <c r="K549" s="88" t="s">
        <v>79</v>
      </c>
      <c r="L549" s="88" t="s">
        <v>80</v>
      </c>
      <c r="M549" s="88"/>
      <c r="N549" s="88" t="s">
        <v>1899</v>
      </c>
      <c r="O549" s="90">
        <f>VLOOKUP(N549,'[4]บัญชีครุภัณฑ์  updete 20 มค 65'!$I$5:$N$1078,5,FALSE)</f>
        <v>4000000</v>
      </c>
      <c r="P549" s="90">
        <f t="shared" si="24"/>
        <v>0</v>
      </c>
      <c r="Q549" s="90"/>
      <c r="R549" s="90"/>
      <c r="S549" s="88" t="s">
        <v>92</v>
      </c>
      <c r="T549" s="88" t="s">
        <v>58</v>
      </c>
    </row>
    <row r="550" spans="1:20" ht="55.5">
      <c r="A550" s="87" t="s">
        <v>36</v>
      </c>
      <c r="B550" s="87" t="s">
        <v>1879</v>
      </c>
      <c r="C550" s="87" t="s">
        <v>1902</v>
      </c>
      <c r="D550" s="87" t="s">
        <v>1903</v>
      </c>
      <c r="E550" s="88" t="s">
        <v>44</v>
      </c>
      <c r="F550" s="87" t="s">
        <v>1901</v>
      </c>
      <c r="G550" s="87" t="s">
        <v>334</v>
      </c>
      <c r="H550" s="89">
        <v>1600000</v>
      </c>
      <c r="I550" s="88"/>
      <c r="J550" s="88"/>
      <c r="K550" s="88" t="s">
        <v>147</v>
      </c>
      <c r="L550" s="88" t="s">
        <v>148</v>
      </c>
      <c r="M550" s="88"/>
      <c r="N550" s="88" t="s">
        <v>1902</v>
      </c>
      <c r="O550" s="90">
        <f>VLOOKUP(N550,'[4]บัญชีครุภัณฑ์  updete 20 มค 65'!$I$5:$N$1078,5,FALSE)</f>
        <v>1600000</v>
      </c>
      <c r="P550" s="90">
        <f t="shared" si="24"/>
        <v>0</v>
      </c>
      <c r="Q550" s="90"/>
      <c r="R550" s="90"/>
      <c r="S550" s="88" t="s">
        <v>82</v>
      </c>
      <c r="T550" s="88" t="s">
        <v>58</v>
      </c>
    </row>
    <row r="551" spans="1:20">
      <c r="A551" s="87" t="s">
        <v>36</v>
      </c>
      <c r="B551" s="87" t="s">
        <v>1879</v>
      </c>
      <c r="C551" s="87" t="s">
        <v>1905</v>
      </c>
      <c r="D551" s="87" t="s">
        <v>1906</v>
      </c>
      <c r="E551" s="88" t="s">
        <v>44</v>
      </c>
      <c r="F551" s="87" t="s">
        <v>1904</v>
      </c>
      <c r="G551" s="87" t="s">
        <v>43</v>
      </c>
      <c r="H551" s="89">
        <v>12000000</v>
      </c>
      <c r="I551" s="88"/>
      <c r="J551" s="88"/>
      <c r="K551" s="88" t="s">
        <v>79</v>
      </c>
      <c r="L551" s="88" t="s">
        <v>80</v>
      </c>
      <c r="M551" s="88"/>
      <c r="N551" s="88" t="s">
        <v>47</v>
      </c>
      <c r="O551" s="90"/>
      <c r="P551" s="90"/>
      <c r="Q551" s="90"/>
      <c r="R551" s="90"/>
      <c r="S551" s="88" t="s">
        <v>140</v>
      </c>
      <c r="T551" s="88" t="s">
        <v>47</v>
      </c>
    </row>
    <row r="552" spans="1:20" s="86" customFormat="1">
      <c r="A552" s="82" t="s">
        <v>36</v>
      </c>
      <c r="B552" s="82" t="s">
        <v>1907</v>
      </c>
      <c r="C552" s="82" t="s">
        <v>1909</v>
      </c>
      <c r="D552" s="82"/>
      <c r="E552" s="83"/>
      <c r="F552" s="82" t="s">
        <v>1908</v>
      </c>
      <c r="G552" s="82"/>
      <c r="H552" s="84"/>
      <c r="I552" s="83"/>
      <c r="J552" s="83"/>
      <c r="K552" s="83"/>
      <c r="L552" s="83"/>
      <c r="M552" s="83"/>
      <c r="N552" s="83"/>
      <c r="O552" s="85"/>
      <c r="P552" s="85"/>
      <c r="Q552" s="85"/>
      <c r="R552" s="85"/>
      <c r="S552" s="83"/>
      <c r="T552" s="83"/>
    </row>
    <row r="553" spans="1:20">
      <c r="A553" s="87" t="s">
        <v>36</v>
      </c>
      <c r="B553" s="87" t="s">
        <v>1907</v>
      </c>
      <c r="C553" s="87" t="s">
        <v>1911</v>
      </c>
      <c r="D553" s="87"/>
      <c r="E553" s="88" t="s">
        <v>731</v>
      </c>
      <c r="F553" s="87" t="s">
        <v>1910</v>
      </c>
      <c r="G553" s="87" t="s">
        <v>339</v>
      </c>
      <c r="H553" s="89">
        <v>7500</v>
      </c>
      <c r="I553" s="88" t="s">
        <v>732</v>
      </c>
      <c r="J553" s="88"/>
      <c r="K553" s="88" t="s">
        <v>325</v>
      </c>
      <c r="L553" s="88" t="s">
        <v>326</v>
      </c>
      <c r="M553" s="88"/>
      <c r="N553" s="88" t="s">
        <v>1911</v>
      </c>
      <c r="O553" s="90">
        <f>VLOOKUP(N553,'[4]บัญชีครุภัณฑ์  updete 20 มค 65'!$I$5:$N$1078,5,FALSE)</f>
        <v>7500</v>
      </c>
      <c r="P553" s="90">
        <f t="shared" ref="P553:P566" si="25">+O553-H553</f>
        <v>0</v>
      </c>
      <c r="Q553" s="90"/>
      <c r="R553" s="90"/>
      <c r="S553" s="88" t="s">
        <v>48</v>
      </c>
      <c r="T553" s="88" t="s">
        <v>58</v>
      </c>
    </row>
    <row r="554" spans="1:20">
      <c r="A554" s="87" t="s">
        <v>36</v>
      </c>
      <c r="B554" s="87" t="s">
        <v>1907</v>
      </c>
      <c r="C554" s="87" t="s">
        <v>1913</v>
      </c>
      <c r="D554" s="87"/>
      <c r="E554" s="88" t="s">
        <v>731</v>
      </c>
      <c r="F554" s="87" t="s">
        <v>1912</v>
      </c>
      <c r="G554" s="87" t="s">
        <v>339</v>
      </c>
      <c r="H554" s="89">
        <v>20000</v>
      </c>
      <c r="I554" s="88" t="s">
        <v>732</v>
      </c>
      <c r="J554" s="88"/>
      <c r="K554" s="88" t="s">
        <v>325</v>
      </c>
      <c r="L554" s="88" t="s">
        <v>326</v>
      </c>
      <c r="M554" s="88"/>
      <c r="N554" s="88" t="s">
        <v>1913</v>
      </c>
      <c r="O554" s="90">
        <f>VLOOKUP(N554,'[4]บัญชีครุภัณฑ์  updete 20 มค 65'!$I$5:$N$1078,5,FALSE)</f>
        <v>20000</v>
      </c>
      <c r="P554" s="90">
        <f t="shared" si="25"/>
        <v>0</v>
      </c>
      <c r="Q554" s="90"/>
      <c r="R554" s="90"/>
      <c r="S554" s="88" t="s">
        <v>48</v>
      </c>
      <c r="T554" s="88" t="s">
        <v>58</v>
      </c>
    </row>
    <row r="555" spans="1:20">
      <c r="A555" s="87" t="s">
        <v>36</v>
      </c>
      <c r="B555" s="87" t="s">
        <v>1907</v>
      </c>
      <c r="C555" s="87" t="s">
        <v>1915</v>
      </c>
      <c r="D555" s="87"/>
      <c r="E555" s="88" t="s">
        <v>731</v>
      </c>
      <c r="F555" s="87" t="s">
        <v>1914</v>
      </c>
      <c r="G555" s="87" t="s">
        <v>339</v>
      </c>
      <c r="H555" s="89">
        <v>11000</v>
      </c>
      <c r="I555" s="88" t="s">
        <v>732</v>
      </c>
      <c r="J555" s="88"/>
      <c r="K555" s="88" t="s">
        <v>325</v>
      </c>
      <c r="L555" s="88" t="s">
        <v>326</v>
      </c>
      <c r="M555" s="88"/>
      <c r="N555" s="88" t="s">
        <v>1915</v>
      </c>
      <c r="O555" s="90">
        <f>VLOOKUP(N555,'[4]บัญชีครุภัณฑ์  updete 20 มค 65'!$I$5:$N$1078,5,FALSE)</f>
        <v>11000</v>
      </c>
      <c r="P555" s="90">
        <f t="shared" si="25"/>
        <v>0</v>
      </c>
      <c r="Q555" s="90"/>
      <c r="R555" s="90"/>
      <c r="S555" s="88" t="s">
        <v>48</v>
      </c>
      <c r="T555" s="88" t="s">
        <v>58</v>
      </c>
    </row>
    <row r="556" spans="1:20">
      <c r="A556" s="87" t="s">
        <v>36</v>
      </c>
      <c r="B556" s="87" t="s">
        <v>1907</v>
      </c>
      <c r="C556" s="87" t="s">
        <v>1917</v>
      </c>
      <c r="D556" s="87"/>
      <c r="E556" s="88" t="s">
        <v>731</v>
      </c>
      <c r="F556" s="87" t="s">
        <v>1916</v>
      </c>
      <c r="G556" s="87" t="s">
        <v>339</v>
      </c>
      <c r="H556" s="89">
        <v>10000</v>
      </c>
      <c r="I556" s="88" t="s">
        <v>732</v>
      </c>
      <c r="J556" s="88"/>
      <c r="K556" s="88" t="s">
        <v>325</v>
      </c>
      <c r="L556" s="88" t="s">
        <v>326</v>
      </c>
      <c r="M556" s="88"/>
      <c r="N556" s="88" t="s">
        <v>1917</v>
      </c>
      <c r="O556" s="90">
        <f>VLOOKUP(N556,'[4]บัญชีครุภัณฑ์  updete 20 มค 65'!$I$5:$N$1078,5,FALSE)</f>
        <v>10000</v>
      </c>
      <c r="P556" s="90">
        <f t="shared" si="25"/>
        <v>0</v>
      </c>
      <c r="Q556" s="90"/>
      <c r="R556" s="90"/>
      <c r="S556" s="88" t="s">
        <v>48</v>
      </c>
      <c r="T556" s="88" t="s">
        <v>58</v>
      </c>
    </row>
    <row r="557" spans="1:20">
      <c r="A557" s="87" t="s">
        <v>36</v>
      </c>
      <c r="B557" s="87" t="s">
        <v>1907</v>
      </c>
      <c r="C557" s="87" t="s">
        <v>1919</v>
      </c>
      <c r="D557" s="87"/>
      <c r="E557" s="88" t="s">
        <v>731</v>
      </c>
      <c r="F557" s="87" t="s">
        <v>1918</v>
      </c>
      <c r="G557" s="87" t="s">
        <v>339</v>
      </c>
      <c r="H557" s="89">
        <v>14000</v>
      </c>
      <c r="I557" s="88" t="s">
        <v>732</v>
      </c>
      <c r="J557" s="88"/>
      <c r="K557" s="88" t="s">
        <v>325</v>
      </c>
      <c r="L557" s="88" t="s">
        <v>326</v>
      </c>
      <c r="M557" s="88"/>
      <c r="N557" s="88" t="s">
        <v>1919</v>
      </c>
      <c r="O557" s="90">
        <f>VLOOKUP(N557,'[4]บัญชีครุภัณฑ์  updete 20 มค 65'!$I$5:$N$1078,5,FALSE)</f>
        <v>14000</v>
      </c>
      <c r="P557" s="90">
        <f t="shared" si="25"/>
        <v>0</v>
      </c>
      <c r="Q557" s="90"/>
      <c r="R557" s="90"/>
      <c r="S557" s="88" t="s">
        <v>48</v>
      </c>
      <c r="T557" s="88" t="s">
        <v>58</v>
      </c>
    </row>
    <row r="558" spans="1:20">
      <c r="A558" s="87" t="s">
        <v>36</v>
      </c>
      <c r="B558" s="87" t="s">
        <v>1907</v>
      </c>
      <c r="C558" s="87" t="s">
        <v>1921</v>
      </c>
      <c r="D558" s="87"/>
      <c r="E558" s="88" t="s">
        <v>731</v>
      </c>
      <c r="F558" s="87" t="s">
        <v>1920</v>
      </c>
      <c r="G558" s="87" t="s">
        <v>43</v>
      </c>
      <c r="H558" s="89">
        <v>11800</v>
      </c>
      <c r="I558" s="88" t="s">
        <v>732</v>
      </c>
      <c r="J558" s="88"/>
      <c r="K558" s="88" t="s">
        <v>325</v>
      </c>
      <c r="L558" s="88" t="s">
        <v>326</v>
      </c>
      <c r="M558" s="88"/>
      <c r="N558" s="88" t="s">
        <v>1921</v>
      </c>
      <c r="O558" s="90">
        <f>VLOOKUP(N558,'[4]บัญชีครุภัณฑ์  updete 20 มค 65'!$I$5:$N$1078,5,FALSE)</f>
        <v>11800</v>
      </c>
      <c r="P558" s="90">
        <f t="shared" si="25"/>
        <v>0</v>
      </c>
      <c r="Q558" s="90"/>
      <c r="R558" s="90"/>
      <c r="S558" s="88" t="s">
        <v>48</v>
      </c>
      <c r="T558" s="88" t="s">
        <v>58</v>
      </c>
    </row>
    <row r="559" spans="1:20">
      <c r="A559" s="87" t="s">
        <v>36</v>
      </c>
      <c r="B559" s="87" t="s">
        <v>1907</v>
      </c>
      <c r="C559" s="87" t="s">
        <v>1923</v>
      </c>
      <c r="D559" s="87"/>
      <c r="E559" s="88" t="s">
        <v>731</v>
      </c>
      <c r="F559" s="87" t="s">
        <v>1922</v>
      </c>
      <c r="G559" s="87" t="s">
        <v>43</v>
      </c>
      <c r="H559" s="89">
        <v>20000</v>
      </c>
      <c r="I559" s="88" t="s">
        <v>732</v>
      </c>
      <c r="J559" s="88"/>
      <c r="K559" s="88" t="s">
        <v>325</v>
      </c>
      <c r="L559" s="88" t="s">
        <v>326</v>
      </c>
      <c r="M559" s="88"/>
      <c r="N559" s="88" t="s">
        <v>1924</v>
      </c>
      <c r="O559" s="90">
        <f>VLOOKUP(N559,'[4]บัญชีครุภัณฑ์  updete 20 มค 65'!$I$5:$N$1078,5,FALSE)</f>
        <v>20000</v>
      </c>
      <c r="P559" s="90">
        <f t="shared" si="25"/>
        <v>0</v>
      </c>
      <c r="Q559" s="90"/>
      <c r="R559" s="90"/>
      <c r="S559" s="88" t="s">
        <v>48</v>
      </c>
      <c r="T559" s="88" t="s">
        <v>58</v>
      </c>
    </row>
    <row r="560" spans="1:20">
      <c r="A560" s="87" t="s">
        <v>36</v>
      </c>
      <c r="B560" s="87" t="s">
        <v>1907</v>
      </c>
      <c r="C560" s="87" t="s">
        <v>1926</v>
      </c>
      <c r="D560" s="87"/>
      <c r="E560" s="88" t="s">
        <v>731</v>
      </c>
      <c r="F560" s="87" t="s">
        <v>1925</v>
      </c>
      <c r="G560" s="87" t="s">
        <v>43</v>
      </c>
      <c r="H560" s="89">
        <v>70000</v>
      </c>
      <c r="I560" s="88" t="s">
        <v>732</v>
      </c>
      <c r="J560" s="88"/>
      <c r="K560" s="88" t="s">
        <v>147</v>
      </c>
      <c r="L560" s="88" t="s">
        <v>148</v>
      </c>
      <c r="M560" s="88"/>
      <c r="N560" s="88" t="s">
        <v>1926</v>
      </c>
      <c r="O560" s="90">
        <f>VLOOKUP(N560,'[4]บัญชีครุภัณฑ์  updete 20 มค 65'!$I$5:$N$1078,5,FALSE)</f>
        <v>70000</v>
      </c>
      <c r="P560" s="90">
        <f t="shared" si="25"/>
        <v>0</v>
      </c>
      <c r="Q560" s="90"/>
      <c r="R560" s="90"/>
      <c r="S560" s="88" t="s">
        <v>48</v>
      </c>
      <c r="T560" s="88" t="s">
        <v>58</v>
      </c>
    </row>
    <row r="561" spans="1:20">
      <c r="A561" s="87" t="s">
        <v>36</v>
      </c>
      <c r="B561" s="87" t="s">
        <v>1907</v>
      </c>
      <c r="C561" s="87" t="s">
        <v>1928</v>
      </c>
      <c r="D561" s="87" t="s">
        <v>1929</v>
      </c>
      <c r="E561" s="88" t="s">
        <v>44</v>
      </c>
      <c r="F561" s="87" t="s">
        <v>1927</v>
      </c>
      <c r="G561" s="87" t="s">
        <v>43</v>
      </c>
      <c r="H561" s="89">
        <v>25000</v>
      </c>
      <c r="I561" s="88"/>
      <c r="J561" s="88"/>
      <c r="K561" s="88" t="s">
        <v>325</v>
      </c>
      <c r="L561" s="88" t="s">
        <v>326</v>
      </c>
      <c r="M561" s="88"/>
      <c r="N561" s="88" t="s">
        <v>1930</v>
      </c>
      <c r="O561" s="90">
        <f>VLOOKUP(N561,'[4]บัญชีครุภัณฑ์  updete 20 มค 65'!$I$5:$N$1078,5,FALSE)</f>
        <v>25000</v>
      </c>
      <c r="P561" s="90">
        <f t="shared" si="25"/>
        <v>0</v>
      </c>
      <c r="Q561" s="90"/>
      <c r="R561" s="90"/>
      <c r="S561" s="88" t="s">
        <v>48</v>
      </c>
      <c r="T561" s="88" t="s">
        <v>53</v>
      </c>
    </row>
    <row r="562" spans="1:20">
      <c r="A562" s="87" t="s">
        <v>36</v>
      </c>
      <c r="B562" s="87" t="s">
        <v>1907</v>
      </c>
      <c r="C562" s="87" t="s">
        <v>1932</v>
      </c>
      <c r="D562" s="87" t="s">
        <v>1933</v>
      </c>
      <c r="E562" s="88" t="s">
        <v>44</v>
      </c>
      <c r="F562" s="87" t="s">
        <v>1931</v>
      </c>
      <c r="G562" s="87" t="s">
        <v>43</v>
      </c>
      <c r="H562" s="89">
        <v>20000</v>
      </c>
      <c r="I562" s="88"/>
      <c r="J562" s="88"/>
      <c r="K562" s="88" t="s">
        <v>325</v>
      </c>
      <c r="L562" s="88" t="s">
        <v>326</v>
      </c>
      <c r="M562" s="88"/>
      <c r="N562" s="88" t="s">
        <v>1932</v>
      </c>
      <c r="O562" s="90">
        <f>VLOOKUP(N562,'[4]บัญชีครุภัณฑ์  updete 20 มค 65'!$I$5:$N$1078,5,FALSE)</f>
        <v>20000</v>
      </c>
      <c r="P562" s="90">
        <f t="shared" si="25"/>
        <v>0</v>
      </c>
      <c r="Q562" s="90"/>
      <c r="R562" s="90"/>
      <c r="S562" s="88" t="s">
        <v>48</v>
      </c>
      <c r="T562" s="88" t="s">
        <v>58</v>
      </c>
    </row>
    <row r="563" spans="1:20">
      <c r="A563" s="87" t="s">
        <v>36</v>
      </c>
      <c r="B563" s="87" t="s">
        <v>1907</v>
      </c>
      <c r="C563" s="87" t="s">
        <v>1935</v>
      </c>
      <c r="D563" s="87" t="s">
        <v>1936</v>
      </c>
      <c r="E563" s="88" t="s">
        <v>44</v>
      </c>
      <c r="F563" s="87" t="s">
        <v>1934</v>
      </c>
      <c r="G563" s="87" t="s">
        <v>43</v>
      </c>
      <c r="H563" s="89">
        <v>90000</v>
      </c>
      <c r="I563" s="88"/>
      <c r="J563" s="88"/>
      <c r="K563" s="88" t="s">
        <v>79</v>
      </c>
      <c r="L563" s="88" t="s">
        <v>80</v>
      </c>
      <c r="M563" s="88"/>
      <c r="N563" s="88" t="s">
        <v>1935</v>
      </c>
      <c r="O563" s="90">
        <f>VLOOKUP(N563,'[4]บัญชีครุภัณฑ์  updete 20 มค 65'!$I$5:$N$1078,5,FALSE)</f>
        <v>95000</v>
      </c>
      <c r="P563" s="90">
        <f t="shared" si="25"/>
        <v>5000</v>
      </c>
      <c r="Q563" s="91">
        <f>P563*100/O563</f>
        <v>5.2631578947368425</v>
      </c>
      <c r="R563" s="92" t="s">
        <v>63</v>
      </c>
      <c r="S563" s="88" t="s">
        <v>48</v>
      </c>
      <c r="T563" s="88" t="s">
        <v>64</v>
      </c>
    </row>
    <row r="564" spans="1:20">
      <c r="A564" s="87" t="s">
        <v>36</v>
      </c>
      <c r="B564" s="87" t="s">
        <v>1907</v>
      </c>
      <c r="C564" s="87" t="s">
        <v>1938</v>
      </c>
      <c r="D564" s="87" t="s">
        <v>1939</v>
      </c>
      <c r="E564" s="88" t="s">
        <v>44</v>
      </c>
      <c r="F564" s="87" t="s">
        <v>1937</v>
      </c>
      <c r="G564" s="87" t="s">
        <v>334</v>
      </c>
      <c r="H564" s="89">
        <v>300000</v>
      </c>
      <c r="I564" s="88"/>
      <c r="J564" s="88"/>
      <c r="K564" s="88" t="s">
        <v>325</v>
      </c>
      <c r="L564" s="88" t="s">
        <v>326</v>
      </c>
      <c r="M564" s="88"/>
      <c r="N564" s="88" t="s">
        <v>1940</v>
      </c>
      <c r="O564" s="90">
        <f>VLOOKUP(N564,'[4]บัญชีครุภัณฑ์  updete 20 มค 65'!$I$5:$N$1078,5,FALSE)</f>
        <v>300000</v>
      </c>
      <c r="P564" s="90">
        <f t="shared" si="25"/>
        <v>0</v>
      </c>
      <c r="Q564" s="90"/>
      <c r="R564" s="90"/>
      <c r="S564" s="88" t="s">
        <v>48</v>
      </c>
      <c r="T564" s="88" t="s">
        <v>53</v>
      </c>
    </row>
    <row r="565" spans="1:20" s="71" customFormat="1">
      <c r="A565" s="87" t="s">
        <v>36</v>
      </c>
      <c r="B565" s="95" t="s">
        <v>1907</v>
      </c>
      <c r="C565" s="95" t="s">
        <v>1942</v>
      </c>
      <c r="D565" s="95" t="s">
        <v>1943</v>
      </c>
      <c r="E565" s="96" t="s">
        <v>44</v>
      </c>
      <c r="F565" s="95" t="s">
        <v>1941</v>
      </c>
      <c r="G565" s="95" t="s">
        <v>334</v>
      </c>
      <c r="H565" s="93">
        <v>350000</v>
      </c>
      <c r="I565" s="96"/>
      <c r="J565" s="96"/>
      <c r="K565" s="96" t="s">
        <v>325</v>
      </c>
      <c r="L565" s="96" t="s">
        <v>326</v>
      </c>
      <c r="M565" s="96"/>
      <c r="N565" s="96" t="s">
        <v>1940</v>
      </c>
      <c r="O565" s="97">
        <f>VLOOKUP(N565,'[4]บัญชีครุภัณฑ์  updete 20 มค 65'!$I$5:$N$1078,5,FALSE)</f>
        <v>300000</v>
      </c>
      <c r="P565" s="97">
        <f t="shared" si="25"/>
        <v>-50000</v>
      </c>
      <c r="Q565" s="110">
        <f>P565*100/O565</f>
        <v>-16.666666666666668</v>
      </c>
      <c r="R565" s="110" t="s">
        <v>787</v>
      </c>
      <c r="S565" s="96" t="s">
        <v>48</v>
      </c>
      <c r="T565" s="96" t="s">
        <v>72</v>
      </c>
    </row>
    <row r="566" spans="1:20">
      <c r="A566" s="87" t="s">
        <v>36</v>
      </c>
      <c r="B566" s="87" t="s">
        <v>1907</v>
      </c>
      <c r="C566" s="87" t="s">
        <v>1945</v>
      </c>
      <c r="D566" s="87" t="s">
        <v>1946</v>
      </c>
      <c r="E566" s="88" t="s">
        <v>44</v>
      </c>
      <c r="F566" s="87" t="s">
        <v>1944</v>
      </c>
      <c r="G566" s="87" t="s">
        <v>43</v>
      </c>
      <c r="H566" s="89">
        <v>1400000</v>
      </c>
      <c r="I566" s="88"/>
      <c r="J566" s="88"/>
      <c r="K566" s="88" t="s">
        <v>1947</v>
      </c>
      <c r="L566" s="88" t="s">
        <v>1948</v>
      </c>
      <c r="M566" s="88"/>
      <c r="N566" s="88" t="s">
        <v>1949</v>
      </c>
      <c r="O566" s="90">
        <f>VLOOKUP(N566,'[4]บัญชีครุภัณฑ์  updete 20 มค 65'!$I$5:$N$1078,5,FALSE)</f>
        <v>1400000</v>
      </c>
      <c r="P566" s="90">
        <f t="shared" si="25"/>
        <v>0</v>
      </c>
      <c r="Q566" s="90"/>
      <c r="R566" s="90"/>
      <c r="S566" s="88" t="s">
        <v>82</v>
      </c>
      <c r="T566" s="88" t="s">
        <v>53</v>
      </c>
    </row>
    <row r="567" spans="1:20" s="71" customFormat="1">
      <c r="A567" s="87" t="s">
        <v>36</v>
      </c>
      <c r="B567" s="95" t="s">
        <v>1907</v>
      </c>
      <c r="C567" s="95" t="s">
        <v>1951</v>
      </c>
      <c r="D567" s="95" t="s">
        <v>1952</v>
      </c>
      <c r="E567" s="96" t="s">
        <v>44</v>
      </c>
      <c r="F567" s="95" t="s">
        <v>1950</v>
      </c>
      <c r="G567" s="95" t="s">
        <v>452</v>
      </c>
      <c r="H567" s="93">
        <v>180000</v>
      </c>
      <c r="I567" s="96"/>
      <c r="J567" s="96"/>
      <c r="K567" s="96" t="s">
        <v>325</v>
      </c>
      <c r="L567" s="96" t="s">
        <v>326</v>
      </c>
      <c r="M567" s="96"/>
      <c r="N567" s="96" t="s">
        <v>47</v>
      </c>
      <c r="O567" s="97"/>
      <c r="P567" s="97"/>
      <c r="Q567" s="97"/>
      <c r="R567" s="97"/>
      <c r="S567" s="96" t="s">
        <v>48</v>
      </c>
      <c r="T567" s="96" t="s">
        <v>47</v>
      </c>
    </row>
    <row r="568" spans="1:20">
      <c r="A568" s="87" t="s">
        <v>36</v>
      </c>
      <c r="B568" s="87" t="s">
        <v>1907</v>
      </c>
      <c r="C568" s="87" t="s">
        <v>1954</v>
      </c>
      <c r="D568" s="87" t="s">
        <v>1955</v>
      </c>
      <c r="E568" s="88" t="s">
        <v>44</v>
      </c>
      <c r="F568" s="87" t="s">
        <v>1953</v>
      </c>
      <c r="G568" s="87" t="s">
        <v>334</v>
      </c>
      <c r="H568" s="89">
        <v>400000</v>
      </c>
      <c r="I568" s="88"/>
      <c r="J568" s="88"/>
      <c r="K568" s="88" t="s">
        <v>325</v>
      </c>
      <c r="L568" s="88" t="s">
        <v>326</v>
      </c>
      <c r="M568" s="88"/>
      <c r="N568" s="88" t="s">
        <v>47</v>
      </c>
      <c r="O568" s="90"/>
      <c r="P568" s="90"/>
      <c r="Q568" s="90"/>
      <c r="R568" s="90"/>
      <c r="S568" s="88" t="s">
        <v>48</v>
      </c>
      <c r="T568" s="88" t="s">
        <v>47</v>
      </c>
    </row>
    <row r="569" spans="1:20">
      <c r="A569" s="87" t="s">
        <v>36</v>
      </c>
      <c r="B569" s="87" t="s">
        <v>1907</v>
      </c>
      <c r="C569" s="87" t="s">
        <v>1957</v>
      </c>
      <c r="D569" s="87" t="s">
        <v>1958</v>
      </c>
      <c r="E569" s="88" t="s">
        <v>44</v>
      </c>
      <c r="F569" s="87" t="s">
        <v>1956</v>
      </c>
      <c r="G569" s="87" t="s">
        <v>43</v>
      </c>
      <c r="H569" s="89">
        <v>100000</v>
      </c>
      <c r="I569" s="88"/>
      <c r="J569" s="88"/>
      <c r="K569" s="88" t="s">
        <v>325</v>
      </c>
      <c r="L569" s="88" t="s">
        <v>326</v>
      </c>
      <c r="M569" s="88"/>
      <c r="N569" s="88" t="s">
        <v>47</v>
      </c>
      <c r="O569" s="90"/>
      <c r="P569" s="90"/>
      <c r="Q569" s="90"/>
      <c r="R569" s="90"/>
      <c r="S569" s="88" t="s">
        <v>48</v>
      </c>
      <c r="T569" s="88" t="s">
        <v>47</v>
      </c>
    </row>
    <row r="570" spans="1:20" ht="55.5">
      <c r="A570" s="87" t="s">
        <v>36</v>
      </c>
      <c r="B570" s="87" t="s">
        <v>1907</v>
      </c>
      <c r="C570" s="87" t="s">
        <v>1960</v>
      </c>
      <c r="D570" s="87" t="s">
        <v>1961</v>
      </c>
      <c r="E570" s="88" t="s">
        <v>44</v>
      </c>
      <c r="F570" s="87" t="s">
        <v>1959</v>
      </c>
      <c r="G570" s="87" t="s">
        <v>43</v>
      </c>
      <c r="H570" s="89">
        <v>900000</v>
      </c>
      <c r="I570" s="88"/>
      <c r="J570" s="88"/>
      <c r="K570" s="88" t="s">
        <v>325</v>
      </c>
      <c r="L570" s="88" t="s">
        <v>326</v>
      </c>
      <c r="M570" s="88"/>
      <c r="N570" s="88" t="s">
        <v>47</v>
      </c>
      <c r="O570" s="90"/>
      <c r="P570" s="90"/>
      <c r="Q570" s="90"/>
      <c r="R570" s="90"/>
      <c r="S570" s="88" t="s">
        <v>48</v>
      </c>
      <c r="T570" s="88" t="s">
        <v>47</v>
      </c>
    </row>
    <row r="571" spans="1:20" s="71" customFormat="1">
      <c r="A571" s="87" t="s">
        <v>36</v>
      </c>
      <c r="B571" s="95" t="s">
        <v>1907</v>
      </c>
      <c r="C571" s="95" t="s">
        <v>1963</v>
      </c>
      <c r="D571" s="95" t="s">
        <v>1964</v>
      </c>
      <c r="E571" s="96" t="s">
        <v>44</v>
      </c>
      <c r="F571" s="95" t="s">
        <v>1962</v>
      </c>
      <c r="G571" s="95" t="s">
        <v>43</v>
      </c>
      <c r="H571" s="93">
        <v>180000</v>
      </c>
      <c r="I571" s="96"/>
      <c r="J571" s="96"/>
      <c r="K571" s="96" t="s">
        <v>147</v>
      </c>
      <c r="L571" s="96" t="s">
        <v>148</v>
      </c>
      <c r="M571" s="96"/>
      <c r="N571" s="96" t="s">
        <v>47</v>
      </c>
      <c r="O571" s="112"/>
      <c r="P571" s="112"/>
      <c r="Q571" s="112"/>
      <c r="R571" s="112"/>
      <c r="S571" s="113" t="s">
        <v>48</v>
      </c>
      <c r="T571" s="113" t="s">
        <v>47</v>
      </c>
    </row>
    <row r="572" spans="1:20" s="71" customFormat="1" ht="55.5">
      <c r="A572" s="87" t="s">
        <v>36</v>
      </c>
      <c r="B572" s="95" t="s">
        <v>1907</v>
      </c>
      <c r="C572" s="95" t="s">
        <v>1966</v>
      </c>
      <c r="D572" s="95" t="s">
        <v>1967</v>
      </c>
      <c r="E572" s="96" t="s">
        <v>44</v>
      </c>
      <c r="F572" s="95" t="s">
        <v>1965</v>
      </c>
      <c r="G572" s="95" t="s">
        <v>334</v>
      </c>
      <c r="H572" s="93">
        <v>500000</v>
      </c>
      <c r="I572" s="96"/>
      <c r="J572" s="96"/>
      <c r="K572" s="96" t="s">
        <v>325</v>
      </c>
      <c r="L572" s="96" t="s">
        <v>326</v>
      </c>
      <c r="M572" s="96"/>
      <c r="N572" s="114" t="s">
        <v>47</v>
      </c>
      <c r="O572" s="97"/>
      <c r="P572" s="97"/>
      <c r="Q572" s="97"/>
      <c r="R572" s="97"/>
      <c r="S572" s="96" t="s">
        <v>48</v>
      </c>
      <c r="T572" s="96" t="s">
        <v>47</v>
      </c>
    </row>
    <row r="573" spans="1:20" s="105" customFormat="1">
      <c r="A573" s="87" t="s">
        <v>36</v>
      </c>
      <c r="B573" s="95" t="s">
        <v>1907</v>
      </c>
      <c r="C573" s="99" t="s">
        <v>1969</v>
      </c>
      <c r="D573" s="100"/>
      <c r="E573" s="88" t="s">
        <v>437</v>
      </c>
      <c r="F573" s="95" t="s">
        <v>1968</v>
      </c>
      <c r="G573" s="87" t="s">
        <v>334</v>
      </c>
      <c r="H573" s="108">
        <v>60000</v>
      </c>
      <c r="I573" s="88" t="s">
        <v>438</v>
      </c>
      <c r="J573" s="102"/>
      <c r="K573" s="96" t="s">
        <v>325</v>
      </c>
      <c r="L573" s="96" t="s">
        <v>326</v>
      </c>
      <c r="M573" s="96"/>
      <c r="N573" s="114" t="s">
        <v>47</v>
      </c>
      <c r="O573" s="90"/>
      <c r="P573" s="90"/>
      <c r="Q573" s="91"/>
      <c r="R573" s="91"/>
      <c r="S573" s="113" t="s">
        <v>48</v>
      </c>
      <c r="T573" s="113" t="s">
        <v>47</v>
      </c>
    </row>
    <row r="574" spans="1:20" s="105" customFormat="1">
      <c r="A574" s="87" t="s">
        <v>36</v>
      </c>
      <c r="B574" s="95" t="s">
        <v>1907</v>
      </c>
      <c r="C574" s="99" t="s">
        <v>1971</v>
      </c>
      <c r="D574" s="100"/>
      <c r="E574" s="88" t="s">
        <v>437</v>
      </c>
      <c r="F574" s="95" t="s">
        <v>1970</v>
      </c>
      <c r="G574" s="87" t="s">
        <v>334</v>
      </c>
      <c r="H574" s="108">
        <v>495000</v>
      </c>
      <c r="I574" s="88" t="s">
        <v>438</v>
      </c>
      <c r="J574" s="102"/>
      <c r="K574" s="96" t="s">
        <v>325</v>
      </c>
      <c r="L574" s="96" t="s">
        <v>326</v>
      </c>
      <c r="M574" s="96"/>
      <c r="N574" s="114" t="s">
        <v>47</v>
      </c>
      <c r="O574" s="90"/>
      <c r="P574" s="90"/>
      <c r="Q574" s="91"/>
      <c r="R574" s="91"/>
      <c r="S574" s="96" t="s">
        <v>48</v>
      </c>
      <c r="T574" s="96" t="s">
        <v>47</v>
      </c>
    </row>
    <row r="575" spans="1:20" s="86" customFormat="1">
      <c r="A575" s="82" t="s">
        <v>36</v>
      </c>
      <c r="B575" s="82" t="s">
        <v>1972</v>
      </c>
      <c r="C575" s="82" t="s">
        <v>1974</v>
      </c>
      <c r="D575" s="82"/>
      <c r="E575" s="83"/>
      <c r="F575" s="82" t="s">
        <v>1973</v>
      </c>
      <c r="G575" s="82"/>
      <c r="H575" s="84"/>
      <c r="I575" s="83"/>
      <c r="J575" s="83"/>
      <c r="K575" s="83"/>
      <c r="L575" s="83"/>
      <c r="M575" s="83"/>
      <c r="N575" s="83"/>
      <c r="O575" s="115"/>
      <c r="P575" s="115"/>
      <c r="Q575" s="115"/>
      <c r="R575" s="115"/>
      <c r="S575" s="116"/>
      <c r="T575" s="116"/>
    </row>
    <row r="576" spans="1:20" ht="55.5">
      <c r="A576" s="87" t="s">
        <v>36</v>
      </c>
      <c r="B576" s="87" t="s">
        <v>1972</v>
      </c>
      <c r="C576" s="87" t="s">
        <v>1976</v>
      </c>
      <c r="D576" s="87" t="s">
        <v>1977</v>
      </c>
      <c r="E576" s="88" t="s">
        <v>44</v>
      </c>
      <c r="F576" s="87" t="s">
        <v>1975</v>
      </c>
      <c r="G576" s="87" t="s">
        <v>43</v>
      </c>
      <c r="H576" s="89">
        <v>1800000</v>
      </c>
      <c r="I576" s="88"/>
      <c r="J576" s="88"/>
      <c r="K576" s="88" t="s">
        <v>164</v>
      </c>
      <c r="L576" s="88" t="s">
        <v>165</v>
      </c>
      <c r="M576" s="88"/>
      <c r="N576" s="88" t="s">
        <v>1976</v>
      </c>
      <c r="O576" s="90">
        <f>VLOOKUP(N576,'[4]บัญชีครุภัณฑ์  updete 20 มค 65'!$I$5:$N$1078,5,FALSE)</f>
        <v>1800000</v>
      </c>
      <c r="P576" s="90">
        <f t="shared" ref="P576:P594" si="26">+O576-H576</f>
        <v>0</v>
      </c>
      <c r="Q576" s="90"/>
      <c r="R576" s="90"/>
      <c r="S576" s="88" t="s">
        <v>82</v>
      </c>
      <c r="T576" s="88" t="s">
        <v>58</v>
      </c>
    </row>
    <row r="577" spans="1:20" ht="55.5">
      <c r="A577" s="87" t="s">
        <v>36</v>
      </c>
      <c r="B577" s="87" t="s">
        <v>1972</v>
      </c>
      <c r="C577" s="87" t="s">
        <v>1979</v>
      </c>
      <c r="D577" s="87" t="s">
        <v>1980</v>
      </c>
      <c r="E577" s="88" t="s">
        <v>44</v>
      </c>
      <c r="F577" s="87" t="s">
        <v>1978</v>
      </c>
      <c r="G577" s="87" t="s">
        <v>43</v>
      </c>
      <c r="H577" s="89">
        <v>1860000</v>
      </c>
      <c r="I577" s="88"/>
      <c r="J577" s="88"/>
      <c r="K577" s="88" t="s">
        <v>164</v>
      </c>
      <c r="L577" s="88" t="s">
        <v>165</v>
      </c>
      <c r="M577" s="88"/>
      <c r="N577" s="88" t="s">
        <v>1979</v>
      </c>
      <c r="O577" s="90">
        <f>VLOOKUP(N577,'[4]บัญชีครุภัณฑ์  updete 20 มค 65'!$I$5:$N$1078,5,FALSE)</f>
        <v>1860000</v>
      </c>
      <c r="P577" s="90">
        <f t="shared" si="26"/>
        <v>0</v>
      </c>
      <c r="Q577" s="90"/>
      <c r="R577" s="90"/>
      <c r="S577" s="88" t="s">
        <v>82</v>
      </c>
      <c r="T577" s="88" t="s">
        <v>58</v>
      </c>
    </row>
    <row r="578" spans="1:20" s="71" customFormat="1">
      <c r="A578" s="87" t="s">
        <v>36</v>
      </c>
      <c r="B578" s="95" t="s">
        <v>1972</v>
      </c>
      <c r="C578" s="95" t="s">
        <v>1982</v>
      </c>
      <c r="D578" s="95" t="s">
        <v>1983</v>
      </c>
      <c r="E578" s="96" t="s">
        <v>44</v>
      </c>
      <c r="F578" s="95" t="s">
        <v>1981</v>
      </c>
      <c r="G578" s="95" t="s">
        <v>43</v>
      </c>
      <c r="H578" s="93">
        <v>530000</v>
      </c>
      <c r="I578" s="96"/>
      <c r="J578" s="96"/>
      <c r="K578" s="96" t="s">
        <v>79</v>
      </c>
      <c r="L578" s="96" t="s">
        <v>80</v>
      </c>
      <c r="M578" s="96"/>
      <c r="N578" s="96" t="s">
        <v>1982</v>
      </c>
      <c r="O578" s="97">
        <f>VLOOKUP(N578,'[4]บัญชีครุภัณฑ์  updete 20 มค 65'!$I$5:$N$1078,5,FALSE)</f>
        <v>530000</v>
      </c>
      <c r="P578" s="97">
        <f t="shared" si="26"/>
        <v>0</v>
      </c>
      <c r="Q578" s="97"/>
      <c r="R578" s="97"/>
      <c r="S578" s="96" t="s">
        <v>48</v>
      </c>
      <c r="T578" s="96" t="s">
        <v>58</v>
      </c>
    </row>
    <row r="579" spans="1:20" s="71" customFormat="1">
      <c r="A579" s="87" t="s">
        <v>36</v>
      </c>
      <c r="B579" s="95" t="s">
        <v>1972</v>
      </c>
      <c r="C579" s="95" t="s">
        <v>1985</v>
      </c>
      <c r="D579" s="95" t="s">
        <v>1986</v>
      </c>
      <c r="E579" s="96" t="s">
        <v>44</v>
      </c>
      <c r="F579" s="95" t="s">
        <v>1984</v>
      </c>
      <c r="G579" s="95" t="s">
        <v>43</v>
      </c>
      <c r="H579" s="93">
        <v>1000000</v>
      </c>
      <c r="I579" s="96"/>
      <c r="J579" s="96"/>
      <c r="K579" s="96" t="s">
        <v>147</v>
      </c>
      <c r="L579" s="96" t="s">
        <v>148</v>
      </c>
      <c r="M579" s="96"/>
      <c r="N579" s="96" t="s">
        <v>1985</v>
      </c>
      <c r="O579" s="97">
        <f>VLOOKUP(N579,'[4]บัญชีครุภัณฑ์  updete 20 มค 65'!$I$5:$N$1078,5,FALSE)</f>
        <v>1000000</v>
      </c>
      <c r="P579" s="97">
        <f t="shared" si="26"/>
        <v>0</v>
      </c>
      <c r="Q579" s="97"/>
      <c r="R579" s="97"/>
      <c r="S579" s="96" t="s">
        <v>82</v>
      </c>
      <c r="T579" s="96" t="s">
        <v>58</v>
      </c>
    </row>
    <row r="580" spans="1:20" s="71" customFormat="1">
      <c r="A580" s="87" t="s">
        <v>36</v>
      </c>
      <c r="B580" s="95" t="s">
        <v>1972</v>
      </c>
      <c r="C580" s="95" t="s">
        <v>1988</v>
      </c>
      <c r="D580" s="95" t="s">
        <v>1989</v>
      </c>
      <c r="E580" s="96" t="s">
        <v>44</v>
      </c>
      <c r="F580" s="95" t="s">
        <v>1987</v>
      </c>
      <c r="G580" s="95" t="s">
        <v>43</v>
      </c>
      <c r="H580" s="93">
        <v>500000</v>
      </c>
      <c r="I580" s="96"/>
      <c r="J580" s="96"/>
      <c r="K580" s="96" t="s">
        <v>147</v>
      </c>
      <c r="L580" s="96" t="s">
        <v>148</v>
      </c>
      <c r="M580" s="96"/>
      <c r="N580" s="96" t="s">
        <v>1988</v>
      </c>
      <c r="O580" s="97">
        <f>VLOOKUP(N580,'[4]บัญชีครุภัณฑ์  updete 20 มค 65'!$I$5:$N$1078,5,FALSE)</f>
        <v>500000</v>
      </c>
      <c r="P580" s="97">
        <f t="shared" si="26"/>
        <v>0</v>
      </c>
      <c r="Q580" s="97"/>
      <c r="R580" s="97"/>
      <c r="S580" s="96" t="s">
        <v>48</v>
      </c>
      <c r="T580" s="96" t="s">
        <v>58</v>
      </c>
    </row>
    <row r="581" spans="1:20">
      <c r="A581" s="87" t="s">
        <v>36</v>
      </c>
      <c r="B581" s="87" t="s">
        <v>1972</v>
      </c>
      <c r="C581" s="87" t="s">
        <v>1991</v>
      </c>
      <c r="D581" s="87" t="s">
        <v>1992</v>
      </c>
      <c r="E581" s="88" t="s">
        <v>44</v>
      </c>
      <c r="F581" s="87" t="s">
        <v>1990</v>
      </c>
      <c r="G581" s="87" t="s">
        <v>43</v>
      </c>
      <c r="H581" s="89">
        <v>370000</v>
      </c>
      <c r="I581" s="88"/>
      <c r="J581" s="88"/>
      <c r="K581" s="88" t="s">
        <v>147</v>
      </c>
      <c r="L581" s="88" t="s">
        <v>148</v>
      </c>
      <c r="M581" s="88"/>
      <c r="N581" s="88" t="s">
        <v>1991</v>
      </c>
      <c r="O581" s="90">
        <f>VLOOKUP(N581,'[4]บัญชีครุภัณฑ์  updete 20 มค 65'!$I$5:$N$1078,5,FALSE)</f>
        <v>370000</v>
      </c>
      <c r="P581" s="90">
        <f t="shared" si="26"/>
        <v>0</v>
      </c>
      <c r="Q581" s="90"/>
      <c r="R581" s="90"/>
      <c r="S581" s="88" t="s">
        <v>48</v>
      </c>
      <c r="T581" s="88" t="s">
        <v>58</v>
      </c>
    </row>
    <row r="582" spans="1:20">
      <c r="A582" s="87" t="s">
        <v>36</v>
      </c>
      <c r="B582" s="87" t="s">
        <v>1972</v>
      </c>
      <c r="C582" s="87" t="s">
        <v>1994</v>
      </c>
      <c r="D582" s="87" t="s">
        <v>1995</v>
      </c>
      <c r="E582" s="88" t="s">
        <v>44</v>
      </c>
      <c r="F582" s="87" t="s">
        <v>1993</v>
      </c>
      <c r="G582" s="87" t="s">
        <v>43</v>
      </c>
      <c r="H582" s="89">
        <v>650000</v>
      </c>
      <c r="I582" s="88"/>
      <c r="J582" s="88"/>
      <c r="K582" s="88" t="s">
        <v>147</v>
      </c>
      <c r="L582" s="88" t="s">
        <v>148</v>
      </c>
      <c r="M582" s="88"/>
      <c r="N582" s="88" t="s">
        <v>1996</v>
      </c>
      <c r="O582" s="90">
        <f>VLOOKUP(N582,'[4]บัญชีครุภัณฑ์  updete 20 มค 65'!$I$5:$N$1078,5,FALSE)</f>
        <v>650000</v>
      </c>
      <c r="P582" s="90">
        <f t="shared" si="26"/>
        <v>0</v>
      </c>
      <c r="Q582" s="90"/>
      <c r="R582" s="90"/>
      <c r="S582" s="88" t="s">
        <v>48</v>
      </c>
      <c r="T582" s="88" t="s">
        <v>58</v>
      </c>
    </row>
    <row r="583" spans="1:20">
      <c r="A583" s="87" t="s">
        <v>36</v>
      </c>
      <c r="B583" s="87" t="s">
        <v>1972</v>
      </c>
      <c r="C583" s="87" t="s">
        <v>1998</v>
      </c>
      <c r="D583" s="87" t="s">
        <v>1999</v>
      </c>
      <c r="E583" s="88" t="s">
        <v>44</v>
      </c>
      <c r="F583" s="87" t="s">
        <v>1997</v>
      </c>
      <c r="G583" s="87" t="s">
        <v>43</v>
      </c>
      <c r="H583" s="89">
        <v>7000000</v>
      </c>
      <c r="I583" s="88"/>
      <c r="J583" s="88"/>
      <c r="K583" s="88" t="s">
        <v>79</v>
      </c>
      <c r="L583" s="88" t="s">
        <v>80</v>
      </c>
      <c r="M583" s="88"/>
      <c r="N583" s="88" t="s">
        <v>2000</v>
      </c>
      <c r="O583" s="90">
        <f>VLOOKUP(N583,'[4]บัญชีครุภัณฑ์  updete 20 มค 65'!$I$5:$N$1078,5,FALSE)</f>
        <v>7000000</v>
      </c>
      <c r="P583" s="90">
        <f t="shared" si="26"/>
        <v>0</v>
      </c>
      <c r="Q583" s="90"/>
      <c r="R583" s="90"/>
      <c r="S583" s="88" t="s">
        <v>117</v>
      </c>
      <c r="T583" s="88" t="s">
        <v>58</v>
      </c>
    </row>
    <row r="584" spans="1:20">
      <c r="A584" s="87" t="s">
        <v>36</v>
      </c>
      <c r="B584" s="87" t="s">
        <v>1972</v>
      </c>
      <c r="C584" s="87" t="s">
        <v>2002</v>
      </c>
      <c r="D584" s="87" t="s">
        <v>2003</v>
      </c>
      <c r="E584" s="88" t="s">
        <v>44</v>
      </c>
      <c r="F584" s="87" t="s">
        <v>2001</v>
      </c>
      <c r="G584" s="87" t="s">
        <v>43</v>
      </c>
      <c r="H584" s="89">
        <v>350000</v>
      </c>
      <c r="I584" s="88"/>
      <c r="J584" s="88"/>
      <c r="K584" s="88" t="s">
        <v>147</v>
      </c>
      <c r="L584" s="88" t="s">
        <v>148</v>
      </c>
      <c r="M584" s="88"/>
      <c r="N584" s="88" t="s">
        <v>2004</v>
      </c>
      <c r="O584" s="90">
        <f>VLOOKUP(N584,'[4]บัญชีครุภัณฑ์  updete 20 มค 65'!$I$5:$N$1078,5,FALSE)</f>
        <v>350000</v>
      </c>
      <c r="P584" s="90">
        <f t="shared" si="26"/>
        <v>0</v>
      </c>
      <c r="Q584" s="90"/>
      <c r="R584" s="90"/>
      <c r="S584" s="88" t="s">
        <v>48</v>
      </c>
      <c r="T584" s="88" t="s">
        <v>58</v>
      </c>
    </row>
    <row r="585" spans="1:20" s="71" customFormat="1">
      <c r="A585" s="87" t="s">
        <v>36</v>
      </c>
      <c r="B585" s="95" t="s">
        <v>1972</v>
      </c>
      <c r="C585" s="95" t="s">
        <v>2006</v>
      </c>
      <c r="D585" s="95" t="s">
        <v>2007</v>
      </c>
      <c r="E585" s="96" t="s">
        <v>44</v>
      </c>
      <c r="F585" s="95" t="s">
        <v>2005</v>
      </c>
      <c r="G585" s="95" t="s">
        <v>43</v>
      </c>
      <c r="H585" s="93">
        <v>1450000</v>
      </c>
      <c r="I585" s="96"/>
      <c r="J585" s="96"/>
      <c r="K585" s="96" t="s">
        <v>79</v>
      </c>
      <c r="L585" s="96" t="s">
        <v>80</v>
      </c>
      <c r="M585" s="96"/>
      <c r="N585" s="96" t="s">
        <v>2008</v>
      </c>
      <c r="O585" s="97">
        <f>VLOOKUP(N585,'[4]บัญชีครุภัณฑ์  updete 20 มค 65'!$I$5:$N$1078,5,FALSE)</f>
        <v>1450000</v>
      </c>
      <c r="P585" s="97">
        <f t="shared" si="26"/>
        <v>0</v>
      </c>
      <c r="Q585" s="97"/>
      <c r="R585" s="97"/>
      <c r="S585" s="96" t="s">
        <v>82</v>
      </c>
      <c r="T585" s="96" t="s">
        <v>58</v>
      </c>
    </row>
    <row r="586" spans="1:20">
      <c r="A586" s="87" t="s">
        <v>36</v>
      </c>
      <c r="B586" s="87" t="s">
        <v>1972</v>
      </c>
      <c r="C586" s="87" t="s">
        <v>2010</v>
      </c>
      <c r="D586" s="87" t="s">
        <v>2011</v>
      </c>
      <c r="E586" s="88" t="s">
        <v>44</v>
      </c>
      <c r="F586" s="87" t="s">
        <v>2009</v>
      </c>
      <c r="G586" s="87" t="s">
        <v>43</v>
      </c>
      <c r="H586" s="89">
        <v>3425000</v>
      </c>
      <c r="I586" s="88"/>
      <c r="J586" s="88"/>
      <c r="K586" s="88" t="s">
        <v>79</v>
      </c>
      <c r="L586" s="88" t="s">
        <v>80</v>
      </c>
      <c r="M586" s="88"/>
      <c r="N586" s="88" t="s">
        <v>2012</v>
      </c>
      <c r="O586" s="90">
        <f>VLOOKUP(N586,'[4]บัญชีครุภัณฑ์  updete 20 มค 65'!$I$5:$N$1078,5,FALSE)</f>
        <v>3425000</v>
      </c>
      <c r="P586" s="90">
        <f t="shared" si="26"/>
        <v>0</v>
      </c>
      <c r="Q586" s="90"/>
      <c r="R586" s="90"/>
      <c r="S586" s="88" t="s">
        <v>92</v>
      </c>
      <c r="T586" s="88" t="s">
        <v>58</v>
      </c>
    </row>
    <row r="587" spans="1:20">
      <c r="A587" s="87" t="s">
        <v>36</v>
      </c>
      <c r="B587" s="87" t="s">
        <v>1972</v>
      </c>
      <c r="C587" s="87" t="s">
        <v>2014</v>
      </c>
      <c r="D587" s="87" t="s">
        <v>2015</v>
      </c>
      <c r="E587" s="88" t="s">
        <v>44</v>
      </c>
      <c r="F587" s="87" t="s">
        <v>2013</v>
      </c>
      <c r="G587" s="87" t="s">
        <v>334</v>
      </c>
      <c r="H587" s="89">
        <v>1550000</v>
      </c>
      <c r="I587" s="88"/>
      <c r="J587" s="88"/>
      <c r="K587" s="88" t="s">
        <v>79</v>
      </c>
      <c r="L587" s="88" t="s">
        <v>80</v>
      </c>
      <c r="M587" s="88"/>
      <c r="N587" s="88" t="s">
        <v>2014</v>
      </c>
      <c r="O587" s="90">
        <f>VLOOKUP(N587,'[4]บัญชีครุภัณฑ์  updete 20 มค 65'!$I$5:$N$1078,5,FALSE)</f>
        <v>1550000</v>
      </c>
      <c r="P587" s="90">
        <f t="shared" si="26"/>
        <v>0</v>
      </c>
      <c r="Q587" s="90"/>
      <c r="R587" s="90"/>
      <c r="S587" s="88" t="s">
        <v>82</v>
      </c>
      <c r="T587" s="88" t="s">
        <v>58</v>
      </c>
    </row>
    <row r="588" spans="1:20" ht="55.5">
      <c r="A588" s="87" t="s">
        <v>36</v>
      </c>
      <c r="B588" s="87" t="s">
        <v>1972</v>
      </c>
      <c r="C588" s="87" t="s">
        <v>2017</v>
      </c>
      <c r="D588" s="87" t="s">
        <v>2018</v>
      </c>
      <c r="E588" s="88" t="s">
        <v>44</v>
      </c>
      <c r="F588" s="87" t="s">
        <v>2016</v>
      </c>
      <c r="G588" s="87" t="s">
        <v>334</v>
      </c>
      <c r="H588" s="89">
        <v>535000</v>
      </c>
      <c r="I588" s="88"/>
      <c r="J588" s="88"/>
      <c r="K588" s="88" t="s">
        <v>147</v>
      </c>
      <c r="L588" s="88" t="s">
        <v>148</v>
      </c>
      <c r="M588" s="88"/>
      <c r="N588" s="88" t="s">
        <v>2019</v>
      </c>
      <c r="O588" s="90">
        <f>VLOOKUP(N588,'[4]บัญชีครุภัณฑ์  updete 20 มค 65'!$I$5:$N$1078,5,FALSE)</f>
        <v>535000</v>
      </c>
      <c r="P588" s="90">
        <f t="shared" si="26"/>
        <v>0</v>
      </c>
      <c r="Q588" s="90"/>
      <c r="R588" s="90"/>
      <c r="S588" s="88" t="s">
        <v>48</v>
      </c>
      <c r="T588" s="88" t="s">
        <v>58</v>
      </c>
    </row>
    <row r="589" spans="1:20" ht="55.5">
      <c r="A589" s="87" t="s">
        <v>36</v>
      </c>
      <c r="B589" s="87" t="s">
        <v>1972</v>
      </c>
      <c r="C589" s="87" t="s">
        <v>2021</v>
      </c>
      <c r="D589" s="87" t="s">
        <v>2022</v>
      </c>
      <c r="E589" s="88" t="s">
        <v>44</v>
      </c>
      <c r="F589" s="87" t="s">
        <v>2020</v>
      </c>
      <c r="G589" s="87" t="s">
        <v>334</v>
      </c>
      <c r="H589" s="89">
        <v>700000</v>
      </c>
      <c r="I589" s="88"/>
      <c r="J589" s="88"/>
      <c r="K589" s="88" t="s">
        <v>147</v>
      </c>
      <c r="L589" s="88" t="s">
        <v>148</v>
      </c>
      <c r="M589" s="88"/>
      <c r="N589" s="88" t="s">
        <v>2023</v>
      </c>
      <c r="O589" s="90">
        <f>VLOOKUP(N589,'[4]บัญชีครุภัณฑ์  updete 20 มค 65'!$I$5:$N$1078,5,FALSE)</f>
        <v>700000</v>
      </c>
      <c r="P589" s="90">
        <f t="shared" si="26"/>
        <v>0</v>
      </c>
      <c r="Q589" s="90"/>
      <c r="R589" s="90"/>
      <c r="S589" s="88" t="s">
        <v>48</v>
      </c>
      <c r="T589" s="88" t="s">
        <v>58</v>
      </c>
    </row>
    <row r="590" spans="1:20" ht="55.5">
      <c r="A590" s="87" t="s">
        <v>36</v>
      </c>
      <c r="B590" s="87" t="s">
        <v>1972</v>
      </c>
      <c r="C590" s="87" t="s">
        <v>2025</v>
      </c>
      <c r="D590" s="87" t="s">
        <v>2026</v>
      </c>
      <c r="E590" s="88" t="s">
        <v>44</v>
      </c>
      <c r="F590" s="87" t="s">
        <v>2024</v>
      </c>
      <c r="G590" s="87" t="s">
        <v>334</v>
      </c>
      <c r="H590" s="89">
        <v>1600000</v>
      </c>
      <c r="I590" s="88"/>
      <c r="J590" s="88"/>
      <c r="K590" s="88" t="s">
        <v>147</v>
      </c>
      <c r="L590" s="88" t="s">
        <v>148</v>
      </c>
      <c r="M590" s="88"/>
      <c r="N590" s="88" t="s">
        <v>2027</v>
      </c>
      <c r="O590" s="90">
        <f>VLOOKUP(N590,'[4]บัญชีครุภัณฑ์  updete 20 มค 65'!$I$5:$N$1078,5,FALSE)</f>
        <v>1600000</v>
      </c>
      <c r="P590" s="90">
        <f t="shared" si="26"/>
        <v>0</v>
      </c>
      <c r="Q590" s="90"/>
      <c r="R590" s="90"/>
      <c r="S590" s="88" t="s">
        <v>82</v>
      </c>
      <c r="T590" s="88" t="s">
        <v>58</v>
      </c>
    </row>
    <row r="591" spans="1:20" ht="83.25">
      <c r="A591" s="87" t="s">
        <v>36</v>
      </c>
      <c r="B591" s="87" t="s">
        <v>1972</v>
      </c>
      <c r="C591" s="87" t="s">
        <v>2029</v>
      </c>
      <c r="D591" s="87" t="s">
        <v>2030</v>
      </c>
      <c r="E591" s="88" t="s">
        <v>44</v>
      </c>
      <c r="F591" s="87" t="s">
        <v>2028</v>
      </c>
      <c r="G591" s="87" t="s">
        <v>334</v>
      </c>
      <c r="H591" s="89">
        <v>900000</v>
      </c>
      <c r="I591" s="88"/>
      <c r="J591" s="88"/>
      <c r="K591" s="88" t="s">
        <v>147</v>
      </c>
      <c r="L591" s="88" t="s">
        <v>148</v>
      </c>
      <c r="M591" s="88"/>
      <c r="N591" s="88" t="s">
        <v>2029</v>
      </c>
      <c r="O591" s="90">
        <f>VLOOKUP(N591,'[4]บัญชีครุภัณฑ์  updete 20 มค 65'!$I$5:$N$1078,5,FALSE)</f>
        <v>900000</v>
      </c>
      <c r="P591" s="90">
        <f t="shared" si="26"/>
        <v>0</v>
      </c>
      <c r="Q591" s="90"/>
      <c r="R591" s="90"/>
      <c r="S591" s="88" t="s">
        <v>48</v>
      </c>
      <c r="T591" s="88" t="s">
        <v>58</v>
      </c>
    </row>
    <row r="592" spans="1:20">
      <c r="A592" s="87" t="s">
        <v>36</v>
      </c>
      <c r="B592" s="87" t="s">
        <v>1972</v>
      </c>
      <c r="C592" s="87" t="s">
        <v>2032</v>
      </c>
      <c r="D592" s="87" t="s">
        <v>2033</v>
      </c>
      <c r="E592" s="88" t="s">
        <v>44</v>
      </c>
      <c r="F592" s="87" t="s">
        <v>2031</v>
      </c>
      <c r="G592" s="87" t="s">
        <v>334</v>
      </c>
      <c r="H592" s="89">
        <v>650000</v>
      </c>
      <c r="I592" s="88"/>
      <c r="J592" s="88"/>
      <c r="K592" s="88" t="s">
        <v>147</v>
      </c>
      <c r="L592" s="88" t="s">
        <v>148</v>
      </c>
      <c r="M592" s="88"/>
      <c r="N592" s="88" t="s">
        <v>2032</v>
      </c>
      <c r="O592" s="90">
        <f>VLOOKUP(N592,'[4]บัญชีครุภัณฑ์  updete 20 มค 65'!$I$5:$N$1078,5,FALSE)</f>
        <v>650000</v>
      </c>
      <c r="P592" s="90">
        <f t="shared" si="26"/>
        <v>0</v>
      </c>
      <c r="Q592" s="90"/>
      <c r="R592" s="90"/>
      <c r="S592" s="88" t="s">
        <v>48</v>
      </c>
      <c r="T592" s="88" t="s">
        <v>58</v>
      </c>
    </row>
    <row r="593" spans="1:20">
      <c r="A593" s="87" t="s">
        <v>36</v>
      </c>
      <c r="B593" s="87" t="s">
        <v>1972</v>
      </c>
      <c r="C593" s="87" t="s">
        <v>2035</v>
      </c>
      <c r="D593" s="87" t="s">
        <v>2036</v>
      </c>
      <c r="E593" s="88" t="s">
        <v>44</v>
      </c>
      <c r="F593" s="87" t="s">
        <v>2034</v>
      </c>
      <c r="G593" s="87" t="s">
        <v>452</v>
      </c>
      <c r="H593" s="89">
        <v>300000</v>
      </c>
      <c r="I593" s="88"/>
      <c r="J593" s="88"/>
      <c r="K593" s="88" t="s">
        <v>147</v>
      </c>
      <c r="L593" s="88" t="s">
        <v>148</v>
      </c>
      <c r="M593" s="88"/>
      <c r="N593" s="88" t="s">
        <v>2035</v>
      </c>
      <c r="O593" s="90">
        <f>VLOOKUP(N593,'[4]บัญชีครุภัณฑ์  updete 20 มค 65'!$I$5:$N$1078,5,FALSE)</f>
        <v>300000</v>
      </c>
      <c r="P593" s="90">
        <f t="shared" si="26"/>
        <v>0</v>
      </c>
      <c r="Q593" s="90"/>
      <c r="R593" s="90"/>
      <c r="S593" s="88" t="s">
        <v>48</v>
      </c>
      <c r="T593" s="88" t="s">
        <v>58</v>
      </c>
    </row>
    <row r="594" spans="1:20">
      <c r="A594" s="87" t="s">
        <v>36</v>
      </c>
      <c r="B594" s="87" t="s">
        <v>1972</v>
      </c>
      <c r="C594" s="87" t="s">
        <v>2038</v>
      </c>
      <c r="D594" s="87" t="s">
        <v>2039</v>
      </c>
      <c r="E594" s="88" t="s">
        <v>44</v>
      </c>
      <c r="F594" s="87" t="s">
        <v>2037</v>
      </c>
      <c r="G594" s="87" t="s">
        <v>334</v>
      </c>
      <c r="H594" s="89">
        <v>25000</v>
      </c>
      <c r="I594" s="88"/>
      <c r="J594" s="88"/>
      <c r="K594" s="88" t="s">
        <v>147</v>
      </c>
      <c r="L594" s="88" t="s">
        <v>148</v>
      </c>
      <c r="M594" s="88"/>
      <c r="N594" s="88" t="s">
        <v>2040</v>
      </c>
      <c r="O594" s="90">
        <f>VLOOKUP(N594,'[4]บัญชีครุภัณฑ์  updete 20 มค 65'!$I$5:$N$1078,5,FALSE)</f>
        <v>25000</v>
      </c>
      <c r="P594" s="90">
        <f t="shared" si="26"/>
        <v>0</v>
      </c>
      <c r="Q594" s="90"/>
      <c r="R594" s="90"/>
      <c r="S594" s="88" t="s">
        <v>48</v>
      </c>
      <c r="T594" s="88" t="s">
        <v>58</v>
      </c>
    </row>
    <row r="595" spans="1:20" ht="55.5">
      <c r="A595" s="87" t="s">
        <v>36</v>
      </c>
      <c r="B595" s="87" t="s">
        <v>1972</v>
      </c>
      <c r="C595" s="87" t="s">
        <v>2042</v>
      </c>
      <c r="D595" s="87" t="s">
        <v>2043</v>
      </c>
      <c r="E595" s="88" t="s">
        <v>44</v>
      </c>
      <c r="F595" s="87" t="s">
        <v>2041</v>
      </c>
      <c r="G595" s="87" t="s">
        <v>43</v>
      </c>
      <c r="H595" s="89">
        <v>850000</v>
      </c>
      <c r="I595" s="88"/>
      <c r="J595" s="88"/>
      <c r="K595" s="88" t="s">
        <v>147</v>
      </c>
      <c r="L595" s="88" t="s">
        <v>148</v>
      </c>
      <c r="M595" s="88"/>
      <c r="N595" s="88" t="s">
        <v>47</v>
      </c>
      <c r="O595" s="90"/>
      <c r="P595" s="90"/>
      <c r="Q595" s="90"/>
      <c r="R595" s="90"/>
      <c r="S595" s="88" t="s">
        <v>48</v>
      </c>
      <c r="T595" s="88" t="s">
        <v>47</v>
      </c>
    </row>
    <row r="596" spans="1:20" s="86" customFormat="1">
      <c r="A596" s="82" t="s">
        <v>36</v>
      </c>
      <c r="B596" s="82" t="s">
        <v>2044</v>
      </c>
      <c r="C596" s="82" t="s">
        <v>2046</v>
      </c>
      <c r="D596" s="82"/>
      <c r="E596" s="83"/>
      <c r="F596" s="82" t="s">
        <v>2045</v>
      </c>
      <c r="G596" s="82"/>
      <c r="H596" s="84"/>
      <c r="I596" s="83"/>
      <c r="J596" s="83"/>
      <c r="K596" s="83"/>
      <c r="L596" s="83"/>
      <c r="M596" s="83"/>
      <c r="N596" s="83"/>
      <c r="O596" s="85"/>
      <c r="P596" s="85"/>
      <c r="Q596" s="85"/>
      <c r="R596" s="85"/>
      <c r="S596" s="83"/>
      <c r="T596" s="83"/>
    </row>
    <row r="597" spans="1:20">
      <c r="A597" s="87" t="s">
        <v>36</v>
      </c>
      <c r="B597" s="87" t="s">
        <v>2044</v>
      </c>
      <c r="C597" s="87" t="s">
        <v>2048</v>
      </c>
      <c r="D597" s="87" t="s">
        <v>2049</v>
      </c>
      <c r="E597" s="88" t="s">
        <v>44</v>
      </c>
      <c r="F597" s="87" t="s">
        <v>2047</v>
      </c>
      <c r="G597" s="87" t="s">
        <v>43</v>
      </c>
      <c r="H597" s="89">
        <v>50000</v>
      </c>
      <c r="I597" s="88"/>
      <c r="J597" s="88"/>
      <c r="K597" s="88" t="s">
        <v>147</v>
      </c>
      <c r="L597" s="88" t="s">
        <v>148</v>
      </c>
      <c r="M597" s="88"/>
      <c r="N597" s="88" t="s">
        <v>47</v>
      </c>
      <c r="O597" s="90"/>
      <c r="P597" s="90"/>
      <c r="Q597" s="90"/>
      <c r="R597" s="90"/>
      <c r="S597" s="88" t="s">
        <v>48</v>
      </c>
      <c r="T597" s="88" t="s">
        <v>47</v>
      </c>
    </row>
    <row r="598" spans="1:20">
      <c r="A598" s="87" t="s">
        <v>36</v>
      </c>
      <c r="B598" s="87" t="s">
        <v>2044</v>
      </c>
      <c r="C598" s="87" t="s">
        <v>2051</v>
      </c>
      <c r="D598" s="87" t="s">
        <v>2052</v>
      </c>
      <c r="E598" s="88" t="s">
        <v>44</v>
      </c>
      <c r="F598" s="87" t="s">
        <v>2050</v>
      </c>
      <c r="G598" s="87" t="s">
        <v>43</v>
      </c>
      <c r="H598" s="89">
        <v>1820000</v>
      </c>
      <c r="I598" s="88"/>
      <c r="J598" s="88"/>
      <c r="K598" s="88" t="s">
        <v>147</v>
      </c>
      <c r="L598" s="88" t="s">
        <v>148</v>
      </c>
      <c r="M598" s="88"/>
      <c r="N598" s="88" t="s">
        <v>2051</v>
      </c>
      <c r="O598" s="90">
        <f>VLOOKUP(N598,'[4]บัญชีครุภัณฑ์  updete 20 มค 65'!$I$5:$N$1078,5,FALSE)</f>
        <v>1820000</v>
      </c>
      <c r="P598" s="90">
        <f t="shared" ref="P598:P604" si="27">+O598-H598</f>
        <v>0</v>
      </c>
      <c r="Q598" s="90"/>
      <c r="R598" s="90"/>
      <c r="S598" s="88" t="s">
        <v>82</v>
      </c>
      <c r="T598" s="88" t="s">
        <v>58</v>
      </c>
    </row>
    <row r="599" spans="1:20" ht="55.5">
      <c r="A599" s="87" t="s">
        <v>36</v>
      </c>
      <c r="B599" s="87" t="s">
        <v>2044</v>
      </c>
      <c r="C599" s="87" t="s">
        <v>2054</v>
      </c>
      <c r="D599" s="87" t="s">
        <v>2055</v>
      </c>
      <c r="E599" s="88" t="s">
        <v>44</v>
      </c>
      <c r="F599" s="87" t="s">
        <v>2053</v>
      </c>
      <c r="G599" s="87" t="s">
        <v>43</v>
      </c>
      <c r="H599" s="89">
        <v>4200000</v>
      </c>
      <c r="I599" s="88"/>
      <c r="J599" s="88"/>
      <c r="K599" s="88" t="s">
        <v>147</v>
      </c>
      <c r="L599" s="88" t="s">
        <v>148</v>
      </c>
      <c r="M599" s="88"/>
      <c r="N599" s="88" t="s">
        <v>2056</v>
      </c>
      <c r="O599" s="90">
        <f>VLOOKUP(N599,'[4]บัญชีครุภัณฑ์  updete 20 มค 65'!$I$5:$N$1078,5,FALSE)</f>
        <v>4200000</v>
      </c>
      <c r="P599" s="90">
        <f t="shared" si="27"/>
        <v>0</v>
      </c>
      <c r="Q599" s="90"/>
      <c r="R599" s="90"/>
      <c r="S599" s="88" t="s">
        <v>92</v>
      </c>
      <c r="T599" s="88" t="s">
        <v>58</v>
      </c>
    </row>
    <row r="600" spans="1:20">
      <c r="A600" s="87" t="s">
        <v>36</v>
      </c>
      <c r="B600" s="87" t="s">
        <v>2044</v>
      </c>
      <c r="C600" s="87" t="s">
        <v>2058</v>
      </c>
      <c r="D600" s="87" t="s">
        <v>2059</v>
      </c>
      <c r="E600" s="88" t="s">
        <v>44</v>
      </c>
      <c r="F600" s="87" t="s">
        <v>2057</v>
      </c>
      <c r="G600" s="87" t="s">
        <v>43</v>
      </c>
      <c r="H600" s="89">
        <v>2000000</v>
      </c>
      <c r="I600" s="88"/>
      <c r="J600" s="88"/>
      <c r="K600" s="88" t="s">
        <v>147</v>
      </c>
      <c r="L600" s="88" t="s">
        <v>148</v>
      </c>
      <c r="M600" s="88"/>
      <c r="N600" s="88" t="s">
        <v>2060</v>
      </c>
      <c r="O600" s="90">
        <f>VLOOKUP(N600,'[4]บัญชีครุภัณฑ์  updete 20 มค 65'!$I$5:$N$1078,5,FALSE)</f>
        <v>2000000</v>
      </c>
      <c r="P600" s="90">
        <f t="shared" si="27"/>
        <v>0</v>
      </c>
      <c r="Q600" s="90"/>
      <c r="R600" s="90"/>
      <c r="S600" s="88" t="s">
        <v>82</v>
      </c>
      <c r="T600" s="88" t="s">
        <v>58</v>
      </c>
    </row>
    <row r="601" spans="1:20">
      <c r="A601" s="87" t="s">
        <v>36</v>
      </c>
      <c r="B601" s="87" t="s">
        <v>2044</v>
      </c>
      <c r="C601" s="87" t="s">
        <v>2062</v>
      </c>
      <c r="D601" s="87" t="s">
        <v>2063</v>
      </c>
      <c r="E601" s="88" t="s">
        <v>44</v>
      </c>
      <c r="F601" s="87" t="s">
        <v>2061</v>
      </c>
      <c r="G601" s="87" t="s">
        <v>43</v>
      </c>
      <c r="H601" s="89">
        <v>930000</v>
      </c>
      <c r="I601" s="88"/>
      <c r="J601" s="88"/>
      <c r="K601" s="88" t="s">
        <v>147</v>
      </c>
      <c r="L601" s="88" t="s">
        <v>148</v>
      </c>
      <c r="M601" s="88"/>
      <c r="N601" s="88" t="s">
        <v>2064</v>
      </c>
      <c r="O601" s="90">
        <f>VLOOKUP(N601,'[4]บัญชีครุภัณฑ์  updete 20 มค 65'!$I$5:$N$1078,5,FALSE)</f>
        <v>930000</v>
      </c>
      <c r="P601" s="90">
        <f t="shared" si="27"/>
        <v>0</v>
      </c>
      <c r="Q601" s="90"/>
      <c r="R601" s="90"/>
      <c r="S601" s="88" t="s">
        <v>48</v>
      </c>
      <c r="T601" s="88" t="s">
        <v>58</v>
      </c>
    </row>
    <row r="602" spans="1:20" ht="55.5">
      <c r="A602" s="87" t="s">
        <v>36</v>
      </c>
      <c r="B602" s="87" t="s">
        <v>2044</v>
      </c>
      <c r="C602" s="87" t="s">
        <v>2066</v>
      </c>
      <c r="D602" s="87" t="s">
        <v>2067</v>
      </c>
      <c r="E602" s="88" t="s">
        <v>44</v>
      </c>
      <c r="F602" s="87" t="s">
        <v>2065</v>
      </c>
      <c r="G602" s="87" t="s">
        <v>43</v>
      </c>
      <c r="H602" s="89">
        <v>450000</v>
      </c>
      <c r="I602" s="88"/>
      <c r="J602" s="88"/>
      <c r="K602" s="88" t="s">
        <v>147</v>
      </c>
      <c r="L602" s="88" t="s">
        <v>148</v>
      </c>
      <c r="M602" s="88"/>
      <c r="N602" s="88" t="s">
        <v>2068</v>
      </c>
      <c r="O602" s="90">
        <f>VLOOKUP(N602,'[4]บัญชีครุภัณฑ์  updete 20 มค 65'!$I$5:$N$1078,5,FALSE)</f>
        <v>450000</v>
      </c>
      <c r="P602" s="90">
        <f t="shared" si="27"/>
        <v>0</v>
      </c>
      <c r="Q602" s="90"/>
      <c r="R602" s="90"/>
      <c r="S602" s="88" t="s">
        <v>48</v>
      </c>
      <c r="T602" s="88" t="s">
        <v>58</v>
      </c>
    </row>
    <row r="603" spans="1:20" ht="55.5">
      <c r="A603" s="87" t="s">
        <v>36</v>
      </c>
      <c r="B603" s="87" t="s">
        <v>2044</v>
      </c>
      <c r="C603" s="87" t="s">
        <v>2070</v>
      </c>
      <c r="D603" s="87" t="s">
        <v>2071</v>
      </c>
      <c r="E603" s="88" t="s">
        <v>44</v>
      </c>
      <c r="F603" s="87" t="s">
        <v>2069</v>
      </c>
      <c r="G603" s="87" t="s">
        <v>43</v>
      </c>
      <c r="H603" s="89">
        <v>2500000</v>
      </c>
      <c r="I603" s="88"/>
      <c r="J603" s="88"/>
      <c r="K603" s="88" t="s">
        <v>147</v>
      </c>
      <c r="L603" s="88" t="s">
        <v>148</v>
      </c>
      <c r="M603" s="88"/>
      <c r="N603" s="88" t="s">
        <v>2070</v>
      </c>
      <c r="O603" s="90">
        <f>VLOOKUP(N603,'[4]บัญชีครุภัณฑ์  updete 20 มค 65'!$I$5:$N$1078,5,FALSE)</f>
        <v>2500000</v>
      </c>
      <c r="P603" s="90">
        <f t="shared" si="27"/>
        <v>0</v>
      </c>
      <c r="Q603" s="90"/>
      <c r="R603" s="90"/>
      <c r="S603" s="88" t="s">
        <v>82</v>
      </c>
      <c r="T603" s="88" t="s">
        <v>58</v>
      </c>
    </row>
    <row r="604" spans="1:20" ht="55.5">
      <c r="A604" s="87" t="s">
        <v>36</v>
      </c>
      <c r="B604" s="87" t="s">
        <v>2044</v>
      </c>
      <c r="C604" s="87" t="s">
        <v>2073</v>
      </c>
      <c r="D604" s="87" t="s">
        <v>2074</v>
      </c>
      <c r="E604" s="88" t="s">
        <v>44</v>
      </c>
      <c r="F604" s="87" t="s">
        <v>2072</v>
      </c>
      <c r="G604" s="87" t="s">
        <v>43</v>
      </c>
      <c r="H604" s="89">
        <v>1000000</v>
      </c>
      <c r="I604" s="88"/>
      <c r="J604" s="88"/>
      <c r="K604" s="88" t="s">
        <v>147</v>
      </c>
      <c r="L604" s="88" t="s">
        <v>148</v>
      </c>
      <c r="M604" s="88"/>
      <c r="N604" s="88" t="s">
        <v>2073</v>
      </c>
      <c r="O604" s="90">
        <f>VLOOKUP(N604,'[4]บัญชีครุภัณฑ์  updete 20 มค 65'!$I$5:$N$1078,5,FALSE)</f>
        <v>1000000</v>
      </c>
      <c r="P604" s="90">
        <f t="shared" si="27"/>
        <v>0</v>
      </c>
      <c r="Q604" s="90"/>
      <c r="R604" s="90"/>
      <c r="S604" s="88" t="s">
        <v>82</v>
      </c>
      <c r="T604" s="88" t="s">
        <v>58</v>
      </c>
    </row>
    <row r="605" spans="1:20">
      <c r="A605" s="87" t="s">
        <v>36</v>
      </c>
      <c r="B605" s="87" t="s">
        <v>2044</v>
      </c>
      <c r="C605" s="87" t="s">
        <v>2076</v>
      </c>
      <c r="D605" s="87" t="s">
        <v>2077</v>
      </c>
      <c r="E605" s="88" t="s">
        <v>44</v>
      </c>
      <c r="F605" s="87" t="s">
        <v>2075</v>
      </c>
      <c r="G605" s="87" t="s">
        <v>43</v>
      </c>
      <c r="H605" s="89">
        <v>99000</v>
      </c>
      <c r="I605" s="88"/>
      <c r="J605" s="88"/>
      <c r="K605" s="88" t="s">
        <v>147</v>
      </c>
      <c r="L605" s="88" t="s">
        <v>148</v>
      </c>
      <c r="M605" s="88"/>
      <c r="N605" s="88" t="s">
        <v>47</v>
      </c>
      <c r="O605" s="90"/>
      <c r="P605" s="90"/>
      <c r="Q605" s="90"/>
      <c r="R605" s="90"/>
      <c r="S605" s="88" t="s">
        <v>48</v>
      </c>
      <c r="T605" s="88" t="s">
        <v>47</v>
      </c>
    </row>
    <row r="606" spans="1:20" s="71" customFormat="1" ht="55.5">
      <c r="A606" s="87" t="s">
        <v>36</v>
      </c>
      <c r="B606" s="95" t="s">
        <v>2044</v>
      </c>
      <c r="C606" s="95" t="s">
        <v>2079</v>
      </c>
      <c r="D606" s="95" t="s">
        <v>2080</v>
      </c>
      <c r="E606" s="96" t="s">
        <v>44</v>
      </c>
      <c r="F606" s="95" t="s">
        <v>2078</v>
      </c>
      <c r="G606" s="95" t="s">
        <v>43</v>
      </c>
      <c r="H606" s="93">
        <v>5000000</v>
      </c>
      <c r="I606" s="96"/>
      <c r="J606" s="96"/>
      <c r="K606" s="96" t="s">
        <v>147</v>
      </c>
      <c r="L606" s="96" t="s">
        <v>148</v>
      </c>
      <c r="M606" s="96"/>
      <c r="N606" s="96" t="s">
        <v>47</v>
      </c>
      <c r="O606" s="97"/>
      <c r="P606" s="97"/>
      <c r="Q606" s="97"/>
      <c r="R606" s="97"/>
      <c r="S606" s="96" t="s">
        <v>92</v>
      </c>
      <c r="T606" s="96" t="s">
        <v>47</v>
      </c>
    </row>
    <row r="607" spans="1:20" s="86" customFormat="1">
      <c r="A607" s="82" t="s">
        <v>36</v>
      </c>
      <c r="B607" s="82" t="s">
        <v>2081</v>
      </c>
      <c r="C607" s="82" t="s">
        <v>2083</v>
      </c>
      <c r="D607" s="82"/>
      <c r="E607" s="83"/>
      <c r="F607" s="82" t="s">
        <v>2082</v>
      </c>
      <c r="G607" s="82"/>
      <c r="H607" s="84"/>
      <c r="I607" s="83"/>
      <c r="J607" s="83"/>
      <c r="K607" s="83"/>
      <c r="L607" s="83"/>
      <c r="M607" s="83"/>
      <c r="N607" s="83"/>
      <c r="O607" s="85"/>
      <c r="P607" s="85"/>
      <c r="Q607" s="85"/>
      <c r="R607" s="85"/>
      <c r="S607" s="83"/>
      <c r="T607" s="83"/>
    </row>
    <row r="608" spans="1:20">
      <c r="A608" s="87" t="s">
        <v>36</v>
      </c>
      <c r="B608" s="87" t="s">
        <v>2081</v>
      </c>
      <c r="C608" s="87" t="s">
        <v>2085</v>
      </c>
      <c r="D608" s="87" t="s">
        <v>2086</v>
      </c>
      <c r="E608" s="88" t="s">
        <v>44</v>
      </c>
      <c r="F608" s="87" t="s">
        <v>2084</v>
      </c>
      <c r="G608" s="87" t="s">
        <v>43</v>
      </c>
      <c r="H608" s="89">
        <v>200000</v>
      </c>
      <c r="I608" s="88"/>
      <c r="J608" s="88"/>
      <c r="K608" s="88" t="s">
        <v>147</v>
      </c>
      <c r="L608" s="88" t="s">
        <v>148</v>
      </c>
      <c r="M608" s="88"/>
      <c r="N608" s="88" t="s">
        <v>47</v>
      </c>
      <c r="O608" s="90"/>
      <c r="P608" s="90"/>
      <c r="Q608" s="90"/>
      <c r="R608" s="90"/>
      <c r="S608" s="88" t="s">
        <v>48</v>
      </c>
      <c r="T608" s="88" t="s">
        <v>47</v>
      </c>
    </row>
    <row r="609" spans="1:20">
      <c r="A609" s="87" t="s">
        <v>36</v>
      </c>
      <c r="B609" s="87" t="s">
        <v>2081</v>
      </c>
      <c r="C609" s="87" t="s">
        <v>2088</v>
      </c>
      <c r="D609" s="87" t="s">
        <v>2089</v>
      </c>
      <c r="E609" s="88" t="s">
        <v>44</v>
      </c>
      <c r="F609" s="87" t="s">
        <v>2087</v>
      </c>
      <c r="G609" s="87" t="s">
        <v>334</v>
      </c>
      <c r="H609" s="89">
        <v>250000</v>
      </c>
      <c r="I609" s="88"/>
      <c r="J609" s="88"/>
      <c r="K609" s="88" t="s">
        <v>325</v>
      </c>
      <c r="L609" s="88" t="s">
        <v>326</v>
      </c>
      <c r="M609" s="88"/>
      <c r="N609" s="88" t="s">
        <v>47</v>
      </c>
      <c r="O609" s="90"/>
      <c r="P609" s="90"/>
      <c r="Q609" s="90"/>
      <c r="R609" s="90"/>
      <c r="S609" s="88" t="s">
        <v>48</v>
      </c>
      <c r="T609" s="88" t="s">
        <v>47</v>
      </c>
    </row>
    <row r="610" spans="1:20" ht="55.5">
      <c r="A610" s="87" t="s">
        <v>36</v>
      </c>
      <c r="B610" s="87" t="s">
        <v>2081</v>
      </c>
      <c r="C610" s="87" t="s">
        <v>2091</v>
      </c>
      <c r="D610" s="87" t="s">
        <v>2092</v>
      </c>
      <c r="E610" s="88" t="s">
        <v>44</v>
      </c>
      <c r="F610" s="87" t="s">
        <v>2090</v>
      </c>
      <c r="G610" s="87" t="s">
        <v>43</v>
      </c>
      <c r="H610" s="89">
        <v>2500000</v>
      </c>
      <c r="I610" s="88"/>
      <c r="J610" s="88"/>
      <c r="K610" s="88" t="s">
        <v>325</v>
      </c>
      <c r="L610" s="88" t="s">
        <v>326</v>
      </c>
      <c r="M610" s="88"/>
      <c r="N610" s="88" t="s">
        <v>2093</v>
      </c>
      <c r="O610" s="90">
        <f>VLOOKUP(N610,'[4]บัญชีครุภัณฑ์  updete 20 มค 65'!$I$5:$N$1078,5,FALSE)</f>
        <v>3200000</v>
      </c>
      <c r="P610" s="90">
        <f t="shared" ref="P610:P624" si="28">+O610-H610</f>
        <v>700000</v>
      </c>
      <c r="Q610" s="91">
        <f>P610*100/O610</f>
        <v>21.875</v>
      </c>
      <c r="R610" s="91" t="s">
        <v>121</v>
      </c>
      <c r="S610" s="88" t="s">
        <v>82</v>
      </c>
      <c r="T610" s="88" t="s">
        <v>64</v>
      </c>
    </row>
    <row r="611" spans="1:20">
      <c r="A611" s="87" t="s">
        <v>36</v>
      </c>
      <c r="B611" s="87" t="s">
        <v>2081</v>
      </c>
      <c r="C611" s="87" t="s">
        <v>2095</v>
      </c>
      <c r="D611" s="87" t="s">
        <v>2096</v>
      </c>
      <c r="E611" s="88" t="s">
        <v>44</v>
      </c>
      <c r="F611" s="87" t="s">
        <v>2094</v>
      </c>
      <c r="G611" s="87" t="s">
        <v>43</v>
      </c>
      <c r="H611" s="89">
        <v>150000</v>
      </c>
      <c r="I611" s="88"/>
      <c r="J611" s="88"/>
      <c r="K611" s="88" t="s">
        <v>147</v>
      </c>
      <c r="L611" s="88" t="s">
        <v>148</v>
      </c>
      <c r="M611" s="88"/>
      <c r="N611" s="88" t="s">
        <v>2095</v>
      </c>
      <c r="O611" s="90">
        <f>VLOOKUP(N611,'[4]บัญชีครุภัณฑ์  updete 20 มค 65'!$I$5:$N$1078,5,FALSE)</f>
        <v>150000</v>
      </c>
      <c r="P611" s="90">
        <f t="shared" si="28"/>
        <v>0</v>
      </c>
      <c r="Q611" s="90"/>
      <c r="R611" s="90"/>
      <c r="S611" s="88" t="s">
        <v>48</v>
      </c>
      <c r="T611" s="88" t="s">
        <v>58</v>
      </c>
    </row>
    <row r="612" spans="1:20" ht="55.5">
      <c r="A612" s="87" t="s">
        <v>36</v>
      </c>
      <c r="B612" s="87" t="s">
        <v>2081</v>
      </c>
      <c r="C612" s="87" t="s">
        <v>2098</v>
      </c>
      <c r="D612" s="87" t="s">
        <v>2099</v>
      </c>
      <c r="E612" s="88" t="s">
        <v>44</v>
      </c>
      <c r="F612" s="87" t="s">
        <v>2097</v>
      </c>
      <c r="G612" s="87" t="s">
        <v>43</v>
      </c>
      <c r="H612" s="89">
        <v>1800000</v>
      </c>
      <c r="I612" s="88"/>
      <c r="J612" s="88"/>
      <c r="K612" s="88" t="s">
        <v>147</v>
      </c>
      <c r="L612" s="88" t="s">
        <v>148</v>
      </c>
      <c r="M612" s="88"/>
      <c r="N612" s="88" t="s">
        <v>2100</v>
      </c>
      <c r="O612" s="90">
        <f>VLOOKUP(N612,'[4]บัญชีครุภัณฑ์  updete 20 มค 65'!$I$5:$N$1078,5,FALSE)</f>
        <v>1800000</v>
      </c>
      <c r="P612" s="90">
        <f t="shared" si="28"/>
        <v>0</v>
      </c>
      <c r="Q612" s="90"/>
      <c r="R612" s="90"/>
      <c r="S612" s="88" t="s">
        <v>82</v>
      </c>
      <c r="T612" s="88" t="s">
        <v>58</v>
      </c>
    </row>
    <row r="613" spans="1:20" ht="55.5">
      <c r="A613" s="87" t="s">
        <v>36</v>
      </c>
      <c r="B613" s="87" t="s">
        <v>2081</v>
      </c>
      <c r="C613" s="87" t="s">
        <v>2102</v>
      </c>
      <c r="D613" s="87" t="s">
        <v>2103</v>
      </c>
      <c r="E613" s="88" t="s">
        <v>44</v>
      </c>
      <c r="F613" s="87" t="s">
        <v>2101</v>
      </c>
      <c r="G613" s="87" t="s">
        <v>43</v>
      </c>
      <c r="H613" s="89">
        <v>2800000</v>
      </c>
      <c r="I613" s="88"/>
      <c r="J613" s="88"/>
      <c r="K613" s="88" t="s">
        <v>147</v>
      </c>
      <c r="L613" s="88" t="s">
        <v>148</v>
      </c>
      <c r="M613" s="88"/>
      <c r="N613" s="88" t="s">
        <v>2104</v>
      </c>
      <c r="O613" s="90">
        <f>VLOOKUP(N613,'[4]บัญชีครุภัณฑ์  updete 20 มค 65'!$I$5:$N$1078,5,FALSE)</f>
        <v>2800000</v>
      </c>
      <c r="P613" s="90">
        <f t="shared" si="28"/>
        <v>0</v>
      </c>
      <c r="Q613" s="90"/>
      <c r="R613" s="90"/>
      <c r="S613" s="88" t="s">
        <v>82</v>
      </c>
      <c r="T613" s="88" t="s">
        <v>58</v>
      </c>
    </row>
    <row r="614" spans="1:20">
      <c r="A614" s="87" t="s">
        <v>36</v>
      </c>
      <c r="B614" s="87" t="s">
        <v>2081</v>
      </c>
      <c r="C614" s="87" t="s">
        <v>2106</v>
      </c>
      <c r="D614" s="87" t="s">
        <v>2107</v>
      </c>
      <c r="E614" s="88" t="s">
        <v>44</v>
      </c>
      <c r="F614" s="87" t="s">
        <v>2105</v>
      </c>
      <c r="G614" s="87" t="s">
        <v>43</v>
      </c>
      <c r="H614" s="89">
        <v>650000</v>
      </c>
      <c r="I614" s="88"/>
      <c r="J614" s="88"/>
      <c r="K614" s="88" t="s">
        <v>147</v>
      </c>
      <c r="L614" s="88" t="s">
        <v>148</v>
      </c>
      <c r="M614" s="88"/>
      <c r="N614" s="88" t="s">
        <v>2106</v>
      </c>
      <c r="O614" s="90">
        <f>VLOOKUP(N614,'[4]บัญชีครุภัณฑ์  updete 20 มค 65'!$I$5:$N$1078,5,FALSE)</f>
        <v>650000</v>
      </c>
      <c r="P614" s="90">
        <f t="shared" si="28"/>
        <v>0</v>
      </c>
      <c r="Q614" s="90"/>
      <c r="R614" s="90"/>
      <c r="S614" s="88" t="s">
        <v>48</v>
      </c>
      <c r="T614" s="88" t="s">
        <v>58</v>
      </c>
    </row>
    <row r="615" spans="1:20" ht="55.5">
      <c r="A615" s="87" t="s">
        <v>36</v>
      </c>
      <c r="B615" s="87" t="s">
        <v>2081</v>
      </c>
      <c r="C615" s="87" t="s">
        <v>2109</v>
      </c>
      <c r="D615" s="87" t="s">
        <v>2110</v>
      </c>
      <c r="E615" s="88" t="s">
        <v>44</v>
      </c>
      <c r="F615" s="87" t="s">
        <v>2108</v>
      </c>
      <c r="G615" s="87" t="s">
        <v>43</v>
      </c>
      <c r="H615" s="89">
        <v>1300000</v>
      </c>
      <c r="I615" s="88"/>
      <c r="J615" s="88"/>
      <c r="K615" s="88" t="s">
        <v>147</v>
      </c>
      <c r="L615" s="88" t="s">
        <v>148</v>
      </c>
      <c r="M615" s="88"/>
      <c r="N615" s="88" t="s">
        <v>2109</v>
      </c>
      <c r="O615" s="90">
        <f>VLOOKUP(N615,'[4]บัญชีครุภัณฑ์  updete 20 มค 65'!$I$5:$N$1078,5,FALSE)</f>
        <v>1300000</v>
      </c>
      <c r="P615" s="90">
        <f t="shared" si="28"/>
        <v>0</v>
      </c>
      <c r="Q615" s="90"/>
      <c r="R615" s="90"/>
      <c r="S615" s="88" t="s">
        <v>82</v>
      </c>
      <c r="T615" s="88" t="s">
        <v>58</v>
      </c>
    </row>
    <row r="616" spans="1:20">
      <c r="A616" s="87" t="s">
        <v>36</v>
      </c>
      <c r="B616" s="87" t="s">
        <v>2081</v>
      </c>
      <c r="C616" s="87" t="s">
        <v>2112</v>
      </c>
      <c r="D616" s="87" t="s">
        <v>2113</v>
      </c>
      <c r="E616" s="88" t="s">
        <v>44</v>
      </c>
      <c r="F616" s="87" t="s">
        <v>2111</v>
      </c>
      <c r="G616" s="87" t="s">
        <v>43</v>
      </c>
      <c r="H616" s="89">
        <v>5000000</v>
      </c>
      <c r="I616" s="88"/>
      <c r="J616" s="88"/>
      <c r="K616" s="88" t="s">
        <v>147</v>
      </c>
      <c r="L616" s="88" t="s">
        <v>148</v>
      </c>
      <c r="M616" s="88"/>
      <c r="N616" s="88" t="s">
        <v>2112</v>
      </c>
      <c r="O616" s="90">
        <f>VLOOKUP(N616,'[4]บัญชีครุภัณฑ์  updete 20 มค 65'!$I$5:$N$1078,5,FALSE)</f>
        <v>5150000</v>
      </c>
      <c r="P616" s="90">
        <f t="shared" si="28"/>
        <v>150000</v>
      </c>
      <c r="Q616" s="91">
        <f>P616*100/O616</f>
        <v>2.912621359223301</v>
      </c>
      <c r="R616" s="91" t="s">
        <v>87</v>
      </c>
      <c r="S616" s="88" t="s">
        <v>92</v>
      </c>
      <c r="T616" s="88" t="s">
        <v>64</v>
      </c>
    </row>
    <row r="617" spans="1:20">
      <c r="A617" s="87" t="s">
        <v>36</v>
      </c>
      <c r="B617" s="87" t="s">
        <v>2081</v>
      </c>
      <c r="C617" s="87" t="s">
        <v>2115</v>
      </c>
      <c r="D617" s="87" t="s">
        <v>2116</v>
      </c>
      <c r="E617" s="88" t="s">
        <v>44</v>
      </c>
      <c r="F617" s="87" t="s">
        <v>2114</v>
      </c>
      <c r="G617" s="87" t="s">
        <v>43</v>
      </c>
      <c r="H617" s="89">
        <v>7000000</v>
      </c>
      <c r="I617" s="88"/>
      <c r="J617" s="88"/>
      <c r="K617" s="88" t="s">
        <v>147</v>
      </c>
      <c r="L617" s="88" t="s">
        <v>148</v>
      </c>
      <c r="M617" s="88"/>
      <c r="N617" s="88" t="s">
        <v>2117</v>
      </c>
      <c r="O617" s="90">
        <f>VLOOKUP(N617,'[4]บัญชีครุภัณฑ์  updete 20 มค 65'!$I$5:$N$1078,5,FALSE)</f>
        <v>7000000</v>
      </c>
      <c r="P617" s="90">
        <f t="shared" si="28"/>
        <v>0</v>
      </c>
      <c r="Q617" s="90"/>
      <c r="R617" s="90"/>
      <c r="S617" s="88" t="s">
        <v>117</v>
      </c>
      <c r="T617" s="88" t="s">
        <v>58</v>
      </c>
    </row>
    <row r="618" spans="1:20">
      <c r="A618" s="87" t="s">
        <v>36</v>
      </c>
      <c r="B618" s="87" t="s">
        <v>2081</v>
      </c>
      <c r="C618" s="87" t="s">
        <v>2119</v>
      </c>
      <c r="D618" s="87" t="s">
        <v>2120</v>
      </c>
      <c r="E618" s="88" t="s">
        <v>44</v>
      </c>
      <c r="F618" s="87" t="s">
        <v>2118</v>
      </c>
      <c r="G618" s="87" t="s">
        <v>43</v>
      </c>
      <c r="H618" s="89">
        <v>3200000</v>
      </c>
      <c r="I618" s="88"/>
      <c r="J618" s="88"/>
      <c r="K618" s="88" t="s">
        <v>147</v>
      </c>
      <c r="L618" s="88" t="s">
        <v>148</v>
      </c>
      <c r="M618" s="88"/>
      <c r="N618" s="88" t="s">
        <v>2121</v>
      </c>
      <c r="O618" s="90">
        <f>VLOOKUP(N618,'[4]บัญชีครุภัณฑ์  updete 20 มค 65'!$I$5:$N$1078,5,FALSE)</f>
        <v>3210000</v>
      </c>
      <c r="P618" s="90">
        <f t="shared" si="28"/>
        <v>10000</v>
      </c>
      <c r="Q618" s="91">
        <f>P618*100/O618</f>
        <v>0.3115264797507788</v>
      </c>
      <c r="R618" s="91" t="s">
        <v>87</v>
      </c>
      <c r="S618" s="88" t="s">
        <v>92</v>
      </c>
      <c r="T618" s="88" t="s">
        <v>64</v>
      </c>
    </row>
    <row r="619" spans="1:20" ht="55.5">
      <c r="A619" s="87" t="s">
        <v>36</v>
      </c>
      <c r="B619" s="87" t="s">
        <v>2081</v>
      </c>
      <c r="C619" s="87" t="s">
        <v>2123</v>
      </c>
      <c r="D619" s="87" t="s">
        <v>2124</v>
      </c>
      <c r="E619" s="88" t="s">
        <v>44</v>
      </c>
      <c r="F619" s="87" t="s">
        <v>2122</v>
      </c>
      <c r="G619" s="87" t="s">
        <v>43</v>
      </c>
      <c r="H619" s="89">
        <v>6400000</v>
      </c>
      <c r="I619" s="88"/>
      <c r="J619" s="88"/>
      <c r="K619" s="88" t="s">
        <v>147</v>
      </c>
      <c r="L619" s="88" t="s">
        <v>148</v>
      </c>
      <c r="M619" s="88"/>
      <c r="N619" s="88" t="s">
        <v>2125</v>
      </c>
      <c r="O619" s="90">
        <f>VLOOKUP(N619,'[4]บัญชีครุภัณฑ์  updete 20 มค 65'!$I$5:$N$1078,5,FALSE)</f>
        <v>6420000</v>
      </c>
      <c r="P619" s="90">
        <f t="shared" si="28"/>
        <v>20000</v>
      </c>
      <c r="Q619" s="91">
        <f>P619*100/O619</f>
        <v>0.3115264797507788</v>
      </c>
      <c r="R619" s="91" t="s">
        <v>87</v>
      </c>
      <c r="S619" s="88" t="s">
        <v>117</v>
      </c>
      <c r="T619" s="88" t="s">
        <v>64</v>
      </c>
    </row>
    <row r="620" spans="1:20" ht="55.5">
      <c r="A620" s="87" t="s">
        <v>36</v>
      </c>
      <c r="B620" s="87" t="s">
        <v>2081</v>
      </c>
      <c r="C620" s="87" t="s">
        <v>2127</v>
      </c>
      <c r="D620" s="87" t="s">
        <v>2128</v>
      </c>
      <c r="E620" s="88" t="s">
        <v>44</v>
      </c>
      <c r="F620" s="87" t="s">
        <v>2126</v>
      </c>
      <c r="G620" s="87" t="s">
        <v>43</v>
      </c>
      <c r="H620" s="89">
        <v>9500000</v>
      </c>
      <c r="I620" s="88"/>
      <c r="J620" s="88"/>
      <c r="K620" s="88" t="s">
        <v>147</v>
      </c>
      <c r="L620" s="88" t="s">
        <v>148</v>
      </c>
      <c r="M620" s="88"/>
      <c r="N620" s="88" t="s">
        <v>2129</v>
      </c>
      <c r="O620" s="90">
        <f>VLOOKUP(N620,'[4]บัญชีครุภัณฑ์  updete 20 มค 65'!$I$5:$N$1078,5,FALSE)</f>
        <v>9630000</v>
      </c>
      <c r="P620" s="90">
        <f t="shared" si="28"/>
        <v>130000</v>
      </c>
      <c r="Q620" s="91">
        <f>P620*100/O620</f>
        <v>1.3499480789200415</v>
      </c>
      <c r="R620" s="91" t="s">
        <v>87</v>
      </c>
      <c r="S620" s="88" t="s">
        <v>117</v>
      </c>
      <c r="T620" s="88" t="s">
        <v>64</v>
      </c>
    </row>
    <row r="621" spans="1:20">
      <c r="A621" s="87" t="s">
        <v>36</v>
      </c>
      <c r="B621" s="87" t="s">
        <v>2081</v>
      </c>
      <c r="C621" s="87" t="s">
        <v>2131</v>
      </c>
      <c r="D621" s="87" t="s">
        <v>2132</v>
      </c>
      <c r="E621" s="88" t="s">
        <v>44</v>
      </c>
      <c r="F621" s="87" t="s">
        <v>2130</v>
      </c>
      <c r="G621" s="87" t="s">
        <v>43</v>
      </c>
      <c r="H621" s="89">
        <v>1700000</v>
      </c>
      <c r="I621" s="88"/>
      <c r="J621" s="88"/>
      <c r="K621" s="88" t="s">
        <v>147</v>
      </c>
      <c r="L621" s="88" t="s">
        <v>148</v>
      </c>
      <c r="M621" s="88"/>
      <c r="N621" s="88" t="s">
        <v>2133</v>
      </c>
      <c r="O621" s="90">
        <f>VLOOKUP(N621,'[4]บัญชีครุภัณฑ์  updete 20 มค 65'!$I$5:$N$1078,5,FALSE)</f>
        <v>1750000</v>
      </c>
      <c r="P621" s="90">
        <f t="shared" si="28"/>
        <v>50000</v>
      </c>
      <c r="Q621" s="91">
        <f>P621*100/O621</f>
        <v>2.8571428571428572</v>
      </c>
      <c r="R621" s="91" t="s">
        <v>87</v>
      </c>
      <c r="S621" s="88" t="s">
        <v>82</v>
      </c>
      <c r="T621" s="88" t="s">
        <v>64</v>
      </c>
    </row>
    <row r="622" spans="1:20">
      <c r="A622" s="87" t="s">
        <v>36</v>
      </c>
      <c r="B622" s="87" t="s">
        <v>2081</v>
      </c>
      <c r="C622" s="87" t="s">
        <v>2135</v>
      </c>
      <c r="D622" s="87" t="s">
        <v>2136</v>
      </c>
      <c r="E622" s="88" t="s">
        <v>44</v>
      </c>
      <c r="F622" s="87" t="s">
        <v>2134</v>
      </c>
      <c r="G622" s="87" t="s">
        <v>43</v>
      </c>
      <c r="H622" s="89">
        <v>1300000</v>
      </c>
      <c r="I622" s="88"/>
      <c r="J622" s="88"/>
      <c r="K622" s="88" t="s">
        <v>147</v>
      </c>
      <c r="L622" s="88" t="s">
        <v>148</v>
      </c>
      <c r="M622" s="88"/>
      <c r="N622" s="88" t="s">
        <v>2137</v>
      </c>
      <c r="O622" s="90">
        <f>VLOOKUP(N622,'[4]บัญชีครุภัณฑ์  updete 20 มค 65'!$I$5:$N$1078,5,FALSE)</f>
        <v>1320000</v>
      </c>
      <c r="P622" s="90">
        <f t="shared" si="28"/>
        <v>20000</v>
      </c>
      <c r="Q622" s="91">
        <f>P622*100/O622</f>
        <v>1.5151515151515151</v>
      </c>
      <c r="R622" s="91" t="s">
        <v>87</v>
      </c>
      <c r="S622" s="88" t="s">
        <v>82</v>
      </c>
      <c r="T622" s="88" t="s">
        <v>64</v>
      </c>
    </row>
    <row r="623" spans="1:20" ht="55.5">
      <c r="A623" s="87" t="s">
        <v>36</v>
      </c>
      <c r="B623" s="87" t="s">
        <v>2081</v>
      </c>
      <c r="C623" s="87" t="s">
        <v>2139</v>
      </c>
      <c r="D623" s="87" t="s">
        <v>2140</v>
      </c>
      <c r="E623" s="88" t="s">
        <v>44</v>
      </c>
      <c r="F623" s="87" t="s">
        <v>2138</v>
      </c>
      <c r="G623" s="87" t="s">
        <v>43</v>
      </c>
      <c r="H623" s="89">
        <v>5000000</v>
      </c>
      <c r="I623" s="88"/>
      <c r="J623" s="88"/>
      <c r="K623" s="88" t="s">
        <v>147</v>
      </c>
      <c r="L623" s="88" t="s">
        <v>148</v>
      </c>
      <c r="M623" s="88"/>
      <c r="N623" s="88" t="s">
        <v>2141</v>
      </c>
      <c r="O623" s="90">
        <f>VLOOKUP(N623,'[4]บัญชีครุภัณฑ์  updete 20 มค 65'!$I$5:$N$1078,5,FALSE)</f>
        <v>5000000</v>
      </c>
      <c r="P623" s="90">
        <f t="shared" si="28"/>
        <v>0</v>
      </c>
      <c r="Q623" s="90"/>
      <c r="R623" s="90"/>
      <c r="S623" s="88" t="s">
        <v>92</v>
      </c>
      <c r="T623" s="88" t="s">
        <v>58</v>
      </c>
    </row>
    <row r="624" spans="1:20" ht="55.5">
      <c r="A624" s="87" t="s">
        <v>36</v>
      </c>
      <c r="B624" s="87" t="s">
        <v>2081</v>
      </c>
      <c r="C624" s="87" t="s">
        <v>2143</v>
      </c>
      <c r="D624" s="87" t="s">
        <v>2144</v>
      </c>
      <c r="E624" s="88" t="s">
        <v>44</v>
      </c>
      <c r="F624" s="87" t="s">
        <v>2142</v>
      </c>
      <c r="G624" s="87" t="s">
        <v>43</v>
      </c>
      <c r="H624" s="89">
        <v>3600000</v>
      </c>
      <c r="I624" s="88"/>
      <c r="J624" s="88"/>
      <c r="K624" s="88" t="s">
        <v>147</v>
      </c>
      <c r="L624" s="88" t="s">
        <v>148</v>
      </c>
      <c r="M624" s="88"/>
      <c r="N624" s="88" t="s">
        <v>2145</v>
      </c>
      <c r="O624" s="90">
        <f>VLOOKUP(N624,'[4]บัญชีครุภัณฑ์  updete 20 มค 65'!$I$5:$N$1078,5,FALSE)</f>
        <v>3610000</v>
      </c>
      <c r="P624" s="90">
        <f t="shared" si="28"/>
        <v>10000</v>
      </c>
      <c r="Q624" s="91">
        <f>P624*100/O624</f>
        <v>0.2770083102493075</v>
      </c>
      <c r="R624" s="91" t="s">
        <v>87</v>
      </c>
      <c r="S624" s="88" t="s">
        <v>92</v>
      </c>
      <c r="T624" s="88" t="s">
        <v>64</v>
      </c>
    </row>
    <row r="625" spans="1:20" ht="55.5">
      <c r="A625" s="87" t="s">
        <v>36</v>
      </c>
      <c r="B625" s="87" t="s">
        <v>2081</v>
      </c>
      <c r="C625" s="87" t="s">
        <v>2147</v>
      </c>
      <c r="D625" s="87" t="s">
        <v>2148</v>
      </c>
      <c r="E625" s="88" t="s">
        <v>44</v>
      </c>
      <c r="F625" s="87" t="s">
        <v>2146</v>
      </c>
      <c r="G625" s="87" t="s">
        <v>43</v>
      </c>
      <c r="H625" s="89">
        <v>5000000</v>
      </c>
      <c r="I625" s="88"/>
      <c r="J625" s="88"/>
      <c r="K625" s="88" t="s">
        <v>147</v>
      </c>
      <c r="L625" s="88" t="s">
        <v>148</v>
      </c>
      <c r="M625" s="88"/>
      <c r="N625" s="88" t="s">
        <v>47</v>
      </c>
      <c r="O625" s="90"/>
      <c r="P625" s="90"/>
      <c r="Q625" s="90"/>
      <c r="R625" s="90"/>
      <c r="S625" s="88" t="s">
        <v>92</v>
      </c>
      <c r="T625" s="88" t="s">
        <v>47</v>
      </c>
    </row>
    <row r="626" spans="1:20" ht="55.5">
      <c r="A626" s="87" t="s">
        <v>36</v>
      </c>
      <c r="B626" s="87" t="s">
        <v>2081</v>
      </c>
      <c r="C626" s="87" t="s">
        <v>2150</v>
      </c>
      <c r="D626" s="87" t="s">
        <v>2151</v>
      </c>
      <c r="E626" s="88" t="s">
        <v>44</v>
      </c>
      <c r="F626" s="87" t="s">
        <v>2149</v>
      </c>
      <c r="G626" s="87" t="s">
        <v>43</v>
      </c>
      <c r="H626" s="89">
        <v>9200000</v>
      </c>
      <c r="I626" s="88"/>
      <c r="J626" s="88"/>
      <c r="K626" s="88" t="s">
        <v>147</v>
      </c>
      <c r="L626" s="88" t="s">
        <v>148</v>
      </c>
      <c r="M626" s="88"/>
      <c r="N626" s="88" t="s">
        <v>2152</v>
      </c>
      <c r="O626" s="97">
        <v>9270000</v>
      </c>
      <c r="P626" s="90">
        <f>+O626-H626</f>
        <v>70000</v>
      </c>
      <c r="Q626" s="91">
        <f>P626*100/O626</f>
        <v>0.75512405609492983</v>
      </c>
      <c r="R626" s="90" t="s">
        <v>87</v>
      </c>
      <c r="S626" s="88" t="s">
        <v>117</v>
      </c>
      <c r="T626" s="88" t="s">
        <v>72</v>
      </c>
    </row>
    <row r="627" spans="1:20">
      <c r="A627" s="87" t="s">
        <v>36</v>
      </c>
      <c r="B627" s="87" t="s">
        <v>2081</v>
      </c>
      <c r="C627" s="87" t="s">
        <v>2154</v>
      </c>
      <c r="D627" s="87" t="s">
        <v>2155</v>
      </c>
      <c r="E627" s="88" t="s">
        <v>44</v>
      </c>
      <c r="F627" s="87" t="s">
        <v>2153</v>
      </c>
      <c r="G627" s="87" t="s">
        <v>43</v>
      </c>
      <c r="H627" s="89">
        <v>27000000</v>
      </c>
      <c r="I627" s="88"/>
      <c r="J627" s="88"/>
      <c r="K627" s="88" t="s">
        <v>147</v>
      </c>
      <c r="L627" s="88" t="s">
        <v>148</v>
      </c>
      <c r="M627" s="88"/>
      <c r="N627" s="88" t="s">
        <v>47</v>
      </c>
      <c r="O627" s="90"/>
      <c r="P627" s="90"/>
      <c r="Q627" s="90"/>
      <c r="R627" s="90"/>
      <c r="S627" s="88" t="s">
        <v>140</v>
      </c>
      <c r="T627" s="88" t="s">
        <v>47</v>
      </c>
    </row>
    <row r="628" spans="1:20" ht="55.5">
      <c r="A628" s="87" t="s">
        <v>36</v>
      </c>
      <c r="B628" s="87" t="s">
        <v>2081</v>
      </c>
      <c r="C628" s="87" t="s">
        <v>2157</v>
      </c>
      <c r="D628" s="87" t="s">
        <v>2158</v>
      </c>
      <c r="E628" s="88" t="s">
        <v>44</v>
      </c>
      <c r="F628" s="87" t="s">
        <v>2156</v>
      </c>
      <c r="G628" s="87" t="s">
        <v>43</v>
      </c>
      <c r="H628" s="89">
        <v>60000000</v>
      </c>
      <c r="I628" s="88"/>
      <c r="J628" s="88"/>
      <c r="K628" s="88" t="s">
        <v>147</v>
      </c>
      <c r="L628" s="88" t="s">
        <v>148</v>
      </c>
      <c r="M628" s="88"/>
      <c r="N628" s="88" t="s">
        <v>47</v>
      </c>
      <c r="O628" s="90"/>
      <c r="P628" s="90"/>
      <c r="Q628" s="90"/>
      <c r="R628" s="90"/>
      <c r="S628" s="88" t="s">
        <v>140</v>
      </c>
      <c r="T628" s="88" t="s">
        <v>47</v>
      </c>
    </row>
    <row r="629" spans="1:20" ht="55.5">
      <c r="A629" s="87" t="s">
        <v>36</v>
      </c>
      <c r="B629" s="87" t="s">
        <v>2081</v>
      </c>
      <c r="C629" s="87" t="s">
        <v>2160</v>
      </c>
      <c r="D629" s="87" t="s">
        <v>2161</v>
      </c>
      <c r="E629" s="88" t="s">
        <v>44</v>
      </c>
      <c r="F629" s="87" t="s">
        <v>2159</v>
      </c>
      <c r="G629" s="87" t="s">
        <v>43</v>
      </c>
      <c r="H629" s="89">
        <v>85000000</v>
      </c>
      <c r="I629" s="88"/>
      <c r="J629" s="88"/>
      <c r="K629" s="88" t="s">
        <v>147</v>
      </c>
      <c r="L629" s="88" t="s">
        <v>148</v>
      </c>
      <c r="M629" s="88"/>
      <c r="N629" s="88" t="s">
        <v>47</v>
      </c>
      <c r="O629" s="90"/>
      <c r="P629" s="90"/>
      <c r="Q629" s="90"/>
      <c r="R629" s="90"/>
      <c r="S629" s="88" t="s">
        <v>140</v>
      </c>
      <c r="T629" s="88" t="s">
        <v>47</v>
      </c>
    </row>
    <row r="630" spans="1:20">
      <c r="A630" s="87" t="s">
        <v>36</v>
      </c>
      <c r="B630" s="87" t="s">
        <v>2081</v>
      </c>
      <c r="C630" s="87" t="s">
        <v>2163</v>
      </c>
      <c r="D630" s="87" t="s">
        <v>2164</v>
      </c>
      <c r="E630" s="88" t="s">
        <v>44</v>
      </c>
      <c r="F630" s="87" t="s">
        <v>2162</v>
      </c>
      <c r="G630" s="87" t="s">
        <v>43</v>
      </c>
      <c r="H630" s="89">
        <v>38000000</v>
      </c>
      <c r="I630" s="88"/>
      <c r="J630" s="88"/>
      <c r="K630" s="88" t="s">
        <v>147</v>
      </c>
      <c r="L630" s="88" t="s">
        <v>148</v>
      </c>
      <c r="M630" s="88"/>
      <c r="N630" s="88" t="s">
        <v>47</v>
      </c>
      <c r="O630" s="90"/>
      <c r="P630" s="90"/>
      <c r="Q630" s="90"/>
      <c r="R630" s="90"/>
      <c r="S630" s="88" t="s">
        <v>140</v>
      </c>
      <c r="T630" s="88" t="s">
        <v>47</v>
      </c>
    </row>
    <row r="631" spans="1:20" ht="55.5">
      <c r="A631" s="87" t="s">
        <v>36</v>
      </c>
      <c r="B631" s="87" t="s">
        <v>2081</v>
      </c>
      <c r="C631" s="87" t="s">
        <v>2166</v>
      </c>
      <c r="D631" s="87" t="s">
        <v>2167</v>
      </c>
      <c r="E631" s="88" t="s">
        <v>44</v>
      </c>
      <c r="F631" s="87" t="s">
        <v>2165</v>
      </c>
      <c r="G631" s="87" t="s">
        <v>43</v>
      </c>
      <c r="H631" s="89">
        <v>120000000</v>
      </c>
      <c r="I631" s="88"/>
      <c r="J631" s="88"/>
      <c r="K631" s="88" t="s">
        <v>147</v>
      </c>
      <c r="L631" s="88" t="s">
        <v>148</v>
      </c>
      <c r="M631" s="88"/>
      <c r="N631" s="88" t="s">
        <v>47</v>
      </c>
      <c r="O631" s="90"/>
      <c r="P631" s="90"/>
      <c r="Q631" s="90"/>
      <c r="R631" s="90"/>
      <c r="S631" s="88" t="s">
        <v>140</v>
      </c>
      <c r="T631" s="88" t="s">
        <v>47</v>
      </c>
    </row>
    <row r="632" spans="1:20" ht="55.5">
      <c r="A632" s="87" t="s">
        <v>36</v>
      </c>
      <c r="B632" s="87" t="s">
        <v>2081</v>
      </c>
      <c r="C632" s="87" t="s">
        <v>2169</v>
      </c>
      <c r="D632" s="87" t="s">
        <v>2170</v>
      </c>
      <c r="E632" s="88" t="s">
        <v>44</v>
      </c>
      <c r="F632" s="87" t="s">
        <v>2168</v>
      </c>
      <c r="G632" s="87" t="s">
        <v>43</v>
      </c>
      <c r="H632" s="89">
        <v>200000000</v>
      </c>
      <c r="I632" s="88"/>
      <c r="J632" s="88"/>
      <c r="K632" s="88" t="s">
        <v>147</v>
      </c>
      <c r="L632" s="88" t="s">
        <v>148</v>
      </c>
      <c r="M632" s="88"/>
      <c r="N632" s="88" t="s">
        <v>47</v>
      </c>
      <c r="O632" s="90"/>
      <c r="P632" s="90"/>
      <c r="Q632" s="90"/>
      <c r="R632" s="90"/>
      <c r="S632" s="88" t="s">
        <v>140</v>
      </c>
      <c r="T632" s="88" t="s">
        <v>47</v>
      </c>
    </row>
    <row r="633" spans="1:20" ht="55.5">
      <c r="A633" s="87" t="s">
        <v>36</v>
      </c>
      <c r="B633" s="87" t="s">
        <v>2081</v>
      </c>
      <c r="C633" s="87" t="s">
        <v>2172</v>
      </c>
      <c r="D633" s="87" t="s">
        <v>2173</v>
      </c>
      <c r="E633" s="88" t="s">
        <v>44</v>
      </c>
      <c r="F633" s="87" t="s">
        <v>2171</v>
      </c>
      <c r="G633" s="87" t="s">
        <v>43</v>
      </c>
      <c r="H633" s="89">
        <v>40000000</v>
      </c>
      <c r="I633" s="88"/>
      <c r="J633" s="88"/>
      <c r="K633" s="88" t="s">
        <v>147</v>
      </c>
      <c r="L633" s="88" t="s">
        <v>148</v>
      </c>
      <c r="M633" s="88"/>
      <c r="N633" s="88" t="s">
        <v>47</v>
      </c>
      <c r="O633" s="90"/>
      <c r="P633" s="90"/>
      <c r="Q633" s="90"/>
      <c r="R633" s="90"/>
      <c r="S633" s="88" t="s">
        <v>140</v>
      </c>
      <c r="T633" s="88" t="s">
        <v>47</v>
      </c>
    </row>
    <row r="634" spans="1:20">
      <c r="A634" s="87" t="s">
        <v>36</v>
      </c>
      <c r="B634" s="87" t="s">
        <v>2081</v>
      </c>
      <c r="C634" s="87" t="s">
        <v>2175</v>
      </c>
      <c r="D634" s="87" t="s">
        <v>2176</v>
      </c>
      <c r="E634" s="88" t="s">
        <v>44</v>
      </c>
      <c r="F634" s="87" t="s">
        <v>2174</v>
      </c>
      <c r="G634" s="87" t="s">
        <v>43</v>
      </c>
      <c r="H634" s="89">
        <v>8000000</v>
      </c>
      <c r="I634" s="88"/>
      <c r="J634" s="88"/>
      <c r="K634" s="88" t="s">
        <v>147</v>
      </c>
      <c r="L634" s="88" t="s">
        <v>148</v>
      </c>
      <c r="M634" s="88"/>
      <c r="N634" s="88" t="s">
        <v>47</v>
      </c>
      <c r="O634" s="90"/>
      <c r="P634" s="90"/>
      <c r="Q634" s="90"/>
      <c r="R634" s="90"/>
      <c r="S634" s="88" t="s">
        <v>117</v>
      </c>
      <c r="T634" s="88" t="s">
        <v>47</v>
      </c>
    </row>
    <row r="635" spans="1:20">
      <c r="A635" s="87" t="s">
        <v>36</v>
      </c>
      <c r="B635" s="87" t="s">
        <v>2081</v>
      </c>
      <c r="C635" s="87" t="s">
        <v>2178</v>
      </c>
      <c r="D635" s="87" t="s">
        <v>2179</v>
      </c>
      <c r="E635" s="88" t="s">
        <v>44</v>
      </c>
      <c r="F635" s="87" t="s">
        <v>2177</v>
      </c>
      <c r="G635" s="87" t="s">
        <v>43</v>
      </c>
      <c r="H635" s="89">
        <v>10000000</v>
      </c>
      <c r="I635" s="88"/>
      <c r="J635" s="88"/>
      <c r="K635" s="88" t="s">
        <v>147</v>
      </c>
      <c r="L635" s="88" t="s">
        <v>148</v>
      </c>
      <c r="M635" s="88"/>
      <c r="N635" s="88" t="s">
        <v>47</v>
      </c>
      <c r="O635" s="90"/>
      <c r="P635" s="90"/>
      <c r="Q635" s="90"/>
      <c r="R635" s="90"/>
      <c r="S635" s="88" t="s">
        <v>117</v>
      </c>
      <c r="T635" s="88" t="s">
        <v>47</v>
      </c>
    </row>
    <row r="636" spans="1:20">
      <c r="A636" s="87" t="s">
        <v>36</v>
      </c>
      <c r="B636" s="87" t="s">
        <v>2081</v>
      </c>
      <c r="C636" s="87" t="s">
        <v>2181</v>
      </c>
      <c r="D636" s="87" t="s">
        <v>2182</v>
      </c>
      <c r="E636" s="88" t="s">
        <v>44</v>
      </c>
      <c r="F636" s="87" t="s">
        <v>2180</v>
      </c>
      <c r="G636" s="87" t="s">
        <v>43</v>
      </c>
      <c r="H636" s="89">
        <v>15000000</v>
      </c>
      <c r="I636" s="88"/>
      <c r="J636" s="88"/>
      <c r="K636" s="88" t="s">
        <v>147</v>
      </c>
      <c r="L636" s="88" t="s">
        <v>148</v>
      </c>
      <c r="M636" s="88"/>
      <c r="N636" s="88" t="s">
        <v>47</v>
      </c>
      <c r="O636" s="90"/>
      <c r="P636" s="90"/>
      <c r="Q636" s="90"/>
      <c r="R636" s="90"/>
      <c r="S636" s="88" t="s">
        <v>140</v>
      </c>
      <c r="T636" s="88" t="s">
        <v>47</v>
      </c>
    </row>
    <row r="637" spans="1:20">
      <c r="A637" s="87" t="s">
        <v>36</v>
      </c>
      <c r="B637" s="87" t="s">
        <v>2081</v>
      </c>
      <c r="C637" s="87" t="s">
        <v>2184</v>
      </c>
      <c r="D637" s="87" t="s">
        <v>2185</v>
      </c>
      <c r="E637" s="88" t="s">
        <v>44</v>
      </c>
      <c r="F637" s="87" t="s">
        <v>2183</v>
      </c>
      <c r="G637" s="87" t="s">
        <v>43</v>
      </c>
      <c r="H637" s="89">
        <v>20000000</v>
      </c>
      <c r="I637" s="88"/>
      <c r="J637" s="88"/>
      <c r="K637" s="88" t="s">
        <v>147</v>
      </c>
      <c r="L637" s="88" t="s">
        <v>148</v>
      </c>
      <c r="M637" s="88"/>
      <c r="N637" s="88" t="s">
        <v>47</v>
      </c>
      <c r="O637" s="90"/>
      <c r="P637" s="90"/>
      <c r="Q637" s="90"/>
      <c r="R637" s="90"/>
      <c r="S637" s="88" t="s">
        <v>140</v>
      </c>
      <c r="T637" s="88" t="s">
        <v>47</v>
      </c>
    </row>
    <row r="638" spans="1:20">
      <c r="A638" s="87" t="s">
        <v>36</v>
      </c>
      <c r="B638" s="87" t="s">
        <v>2081</v>
      </c>
      <c r="C638" s="87" t="s">
        <v>2187</v>
      </c>
      <c r="D638" s="87" t="s">
        <v>2188</v>
      </c>
      <c r="E638" s="88" t="s">
        <v>44</v>
      </c>
      <c r="F638" s="87" t="s">
        <v>2186</v>
      </c>
      <c r="G638" s="87" t="s">
        <v>43</v>
      </c>
      <c r="H638" s="89">
        <v>35000000</v>
      </c>
      <c r="I638" s="88"/>
      <c r="J638" s="88"/>
      <c r="K638" s="88" t="s">
        <v>147</v>
      </c>
      <c r="L638" s="88" t="s">
        <v>148</v>
      </c>
      <c r="M638" s="88"/>
      <c r="N638" s="88" t="s">
        <v>47</v>
      </c>
      <c r="O638" s="90"/>
      <c r="P638" s="90"/>
      <c r="Q638" s="90"/>
      <c r="R638" s="90"/>
      <c r="S638" s="88" t="s">
        <v>140</v>
      </c>
      <c r="T638" s="88" t="s">
        <v>47</v>
      </c>
    </row>
    <row r="639" spans="1:20" ht="55.5">
      <c r="A639" s="87" t="s">
        <v>36</v>
      </c>
      <c r="B639" s="87" t="s">
        <v>2081</v>
      </c>
      <c r="C639" s="87" t="s">
        <v>2190</v>
      </c>
      <c r="D639" s="87" t="s">
        <v>2191</v>
      </c>
      <c r="E639" s="88" t="s">
        <v>44</v>
      </c>
      <c r="F639" s="87" t="s">
        <v>2189</v>
      </c>
      <c r="G639" s="87" t="s">
        <v>334</v>
      </c>
      <c r="H639" s="89">
        <v>700000</v>
      </c>
      <c r="I639" s="88"/>
      <c r="J639" s="88"/>
      <c r="K639" s="88" t="s">
        <v>147</v>
      </c>
      <c r="L639" s="88" t="s">
        <v>148</v>
      </c>
      <c r="M639" s="88"/>
      <c r="N639" s="88" t="s">
        <v>47</v>
      </c>
      <c r="O639" s="90"/>
      <c r="P639" s="90"/>
      <c r="Q639" s="90"/>
      <c r="R639" s="90"/>
      <c r="S639" s="88" t="s">
        <v>48</v>
      </c>
      <c r="T639" s="88" t="s">
        <v>47</v>
      </c>
    </row>
    <row r="640" spans="1:20" ht="55.5">
      <c r="A640" s="87" t="s">
        <v>36</v>
      </c>
      <c r="B640" s="87" t="s">
        <v>2081</v>
      </c>
      <c r="C640" s="87" t="s">
        <v>2193</v>
      </c>
      <c r="D640" s="87" t="s">
        <v>2194</v>
      </c>
      <c r="E640" s="88" t="s">
        <v>44</v>
      </c>
      <c r="F640" s="87" t="s">
        <v>2192</v>
      </c>
      <c r="G640" s="87" t="s">
        <v>334</v>
      </c>
      <c r="H640" s="89">
        <v>850000</v>
      </c>
      <c r="I640" s="88"/>
      <c r="J640" s="88"/>
      <c r="K640" s="88" t="s">
        <v>147</v>
      </c>
      <c r="L640" s="88" t="s">
        <v>148</v>
      </c>
      <c r="M640" s="88"/>
      <c r="N640" s="88" t="s">
        <v>47</v>
      </c>
      <c r="O640" s="90"/>
      <c r="P640" s="90"/>
      <c r="Q640" s="90"/>
      <c r="R640" s="90"/>
      <c r="S640" s="88" t="s">
        <v>48</v>
      </c>
      <c r="T640" s="88" t="s">
        <v>47</v>
      </c>
    </row>
    <row r="641" spans="1:20" ht="55.5">
      <c r="A641" s="87" t="s">
        <v>36</v>
      </c>
      <c r="B641" s="87" t="s">
        <v>2081</v>
      </c>
      <c r="C641" s="87" t="s">
        <v>2196</v>
      </c>
      <c r="D641" s="87" t="s">
        <v>2197</v>
      </c>
      <c r="E641" s="88" t="s">
        <v>44</v>
      </c>
      <c r="F641" s="87" t="s">
        <v>2195</v>
      </c>
      <c r="G641" s="87" t="s">
        <v>334</v>
      </c>
      <c r="H641" s="89">
        <v>1000000</v>
      </c>
      <c r="I641" s="88"/>
      <c r="J641" s="88"/>
      <c r="K641" s="88" t="s">
        <v>147</v>
      </c>
      <c r="L641" s="88" t="s">
        <v>148</v>
      </c>
      <c r="M641" s="88"/>
      <c r="N641" s="88" t="s">
        <v>47</v>
      </c>
      <c r="O641" s="90"/>
      <c r="P641" s="90"/>
      <c r="Q641" s="90"/>
      <c r="R641" s="90"/>
      <c r="S641" s="88" t="s">
        <v>82</v>
      </c>
      <c r="T641" s="88" t="s">
        <v>47</v>
      </c>
    </row>
    <row r="642" spans="1:20" ht="55.5">
      <c r="A642" s="87" t="s">
        <v>36</v>
      </c>
      <c r="B642" s="87" t="s">
        <v>2081</v>
      </c>
      <c r="C642" s="87" t="s">
        <v>2199</v>
      </c>
      <c r="D642" s="87" t="s">
        <v>2200</v>
      </c>
      <c r="E642" s="88" t="s">
        <v>44</v>
      </c>
      <c r="F642" s="87" t="s">
        <v>2198</v>
      </c>
      <c r="G642" s="87" t="s">
        <v>334</v>
      </c>
      <c r="H642" s="89">
        <v>1500000</v>
      </c>
      <c r="I642" s="88"/>
      <c r="J642" s="88"/>
      <c r="K642" s="88" t="s">
        <v>147</v>
      </c>
      <c r="L642" s="88" t="s">
        <v>148</v>
      </c>
      <c r="M642" s="88"/>
      <c r="N642" s="88" t="s">
        <v>47</v>
      </c>
      <c r="O642" s="90"/>
      <c r="P642" s="90"/>
      <c r="Q642" s="90"/>
      <c r="R642" s="90"/>
      <c r="S642" s="88" t="s">
        <v>82</v>
      </c>
      <c r="T642" s="88" t="s">
        <v>47</v>
      </c>
    </row>
    <row r="643" spans="1:20">
      <c r="A643" s="87" t="s">
        <v>36</v>
      </c>
      <c r="B643" s="87" t="s">
        <v>2081</v>
      </c>
      <c r="C643" s="87" t="s">
        <v>2202</v>
      </c>
      <c r="D643" s="87" t="s">
        <v>2203</v>
      </c>
      <c r="E643" s="88" t="s">
        <v>44</v>
      </c>
      <c r="F643" s="87" t="s">
        <v>2201</v>
      </c>
      <c r="G643" s="87" t="s">
        <v>43</v>
      </c>
      <c r="H643" s="89">
        <v>650000</v>
      </c>
      <c r="I643" s="88"/>
      <c r="J643" s="88"/>
      <c r="K643" s="88" t="s">
        <v>147</v>
      </c>
      <c r="L643" s="88" t="s">
        <v>148</v>
      </c>
      <c r="M643" s="88"/>
      <c r="N643" s="88" t="s">
        <v>2204</v>
      </c>
      <c r="O643" s="90">
        <f>VLOOKUP(N643,'[4]บัญชีครุภัณฑ์  updete 20 มค 65'!$I$5:$N$1078,5,FALSE)</f>
        <v>750000</v>
      </c>
      <c r="P643" s="90">
        <f>+O643-H643</f>
        <v>100000</v>
      </c>
      <c r="Q643" s="91">
        <f>P643*100/O643</f>
        <v>13.333333333333334</v>
      </c>
      <c r="R643" s="91" t="s">
        <v>121</v>
      </c>
      <c r="S643" s="88" t="s">
        <v>48</v>
      </c>
      <c r="T643" s="88" t="s">
        <v>64</v>
      </c>
    </row>
    <row r="644" spans="1:20">
      <c r="A644" s="87" t="s">
        <v>36</v>
      </c>
      <c r="B644" s="87" t="s">
        <v>2081</v>
      </c>
      <c r="C644" s="87" t="s">
        <v>2206</v>
      </c>
      <c r="D644" s="87" t="s">
        <v>2207</v>
      </c>
      <c r="E644" s="88" t="s">
        <v>44</v>
      </c>
      <c r="F644" s="87" t="s">
        <v>2205</v>
      </c>
      <c r="G644" s="87" t="s">
        <v>43</v>
      </c>
      <c r="H644" s="89">
        <v>950000</v>
      </c>
      <c r="I644" s="88"/>
      <c r="J644" s="88"/>
      <c r="K644" s="88" t="s">
        <v>147</v>
      </c>
      <c r="L644" s="88" t="s">
        <v>148</v>
      </c>
      <c r="M644" s="88"/>
      <c r="N644" s="88" t="s">
        <v>2208</v>
      </c>
      <c r="O644" s="90">
        <f>VLOOKUP(N644,'[4]บัญชีครุภัณฑ์  updete 20 มค 65'!$I$5:$N$1078,5,FALSE)</f>
        <v>965000</v>
      </c>
      <c r="P644" s="90">
        <f>+O644-H644</f>
        <v>15000</v>
      </c>
      <c r="Q644" s="91">
        <f>P644*100/O644</f>
        <v>1.5544041450777202</v>
      </c>
      <c r="R644" s="91" t="s">
        <v>87</v>
      </c>
      <c r="S644" s="88" t="s">
        <v>48</v>
      </c>
      <c r="T644" s="88" t="s">
        <v>64</v>
      </c>
    </row>
    <row r="645" spans="1:20">
      <c r="A645" s="87" t="s">
        <v>36</v>
      </c>
      <c r="B645" s="87" t="s">
        <v>2081</v>
      </c>
      <c r="C645" s="87" t="s">
        <v>2210</v>
      </c>
      <c r="D645" s="87" t="s">
        <v>2211</v>
      </c>
      <c r="E645" s="88" t="s">
        <v>44</v>
      </c>
      <c r="F645" s="87" t="s">
        <v>2209</v>
      </c>
      <c r="G645" s="87" t="s">
        <v>43</v>
      </c>
      <c r="H645" s="89">
        <v>1200000</v>
      </c>
      <c r="I645" s="88"/>
      <c r="J645" s="88"/>
      <c r="K645" s="88" t="s">
        <v>147</v>
      </c>
      <c r="L645" s="88" t="s">
        <v>148</v>
      </c>
      <c r="M645" s="88"/>
      <c r="N645" s="88" t="s">
        <v>2212</v>
      </c>
      <c r="O645" s="90">
        <f>VLOOKUP(N645,'[4]บัญชีครุภัณฑ์  updete 20 มค 65'!$I$5:$N$1078,5,FALSE)</f>
        <v>1285000</v>
      </c>
      <c r="P645" s="90">
        <f>+O645-H645</f>
        <v>85000</v>
      </c>
      <c r="Q645" s="91">
        <f>P645*100/O645</f>
        <v>6.6147859922178984</v>
      </c>
      <c r="R645" s="92" t="s">
        <v>63</v>
      </c>
      <c r="S645" s="88" t="s">
        <v>82</v>
      </c>
      <c r="T645" s="88" t="s">
        <v>64</v>
      </c>
    </row>
    <row r="646" spans="1:20" ht="55.5">
      <c r="A646" s="87" t="s">
        <v>36</v>
      </c>
      <c r="B646" s="87" t="s">
        <v>2081</v>
      </c>
      <c r="C646" s="87" t="s">
        <v>2214</v>
      </c>
      <c r="D646" s="87" t="s">
        <v>2215</v>
      </c>
      <c r="E646" s="88" t="s">
        <v>44</v>
      </c>
      <c r="F646" s="87" t="s">
        <v>2213</v>
      </c>
      <c r="G646" s="87" t="s">
        <v>43</v>
      </c>
      <c r="H646" s="89">
        <v>35000000</v>
      </c>
      <c r="I646" s="88"/>
      <c r="J646" s="88"/>
      <c r="K646" s="88" t="s">
        <v>147</v>
      </c>
      <c r="L646" s="88" t="s">
        <v>148</v>
      </c>
      <c r="M646" s="88"/>
      <c r="N646" s="88" t="s">
        <v>47</v>
      </c>
      <c r="O646" s="90"/>
      <c r="P646" s="90"/>
      <c r="Q646" s="90"/>
      <c r="R646" s="90"/>
      <c r="S646" s="88" t="s">
        <v>140</v>
      </c>
      <c r="T646" s="88" t="s">
        <v>47</v>
      </c>
    </row>
    <row r="647" spans="1:20" ht="55.5">
      <c r="A647" s="87" t="s">
        <v>36</v>
      </c>
      <c r="B647" s="87" t="s">
        <v>2081</v>
      </c>
      <c r="C647" s="87" t="s">
        <v>2217</v>
      </c>
      <c r="D647" s="87" t="s">
        <v>2218</v>
      </c>
      <c r="E647" s="88" t="s">
        <v>44</v>
      </c>
      <c r="F647" s="87" t="s">
        <v>2216</v>
      </c>
      <c r="G647" s="87" t="s">
        <v>43</v>
      </c>
      <c r="H647" s="89">
        <v>80000000</v>
      </c>
      <c r="I647" s="88"/>
      <c r="J647" s="88"/>
      <c r="K647" s="88" t="s">
        <v>147</v>
      </c>
      <c r="L647" s="88" t="s">
        <v>148</v>
      </c>
      <c r="M647" s="88"/>
      <c r="N647" s="88" t="s">
        <v>47</v>
      </c>
      <c r="O647" s="90"/>
      <c r="P647" s="90"/>
      <c r="Q647" s="90"/>
      <c r="R647" s="90"/>
      <c r="S647" s="88" t="s">
        <v>140</v>
      </c>
      <c r="T647" s="88" t="s">
        <v>47</v>
      </c>
    </row>
    <row r="648" spans="1:20" ht="55.5">
      <c r="A648" s="87" t="s">
        <v>36</v>
      </c>
      <c r="B648" s="87" t="s">
        <v>2081</v>
      </c>
      <c r="C648" s="87" t="s">
        <v>2220</v>
      </c>
      <c r="D648" s="87" t="s">
        <v>2221</v>
      </c>
      <c r="E648" s="88" t="s">
        <v>44</v>
      </c>
      <c r="F648" s="87" t="s">
        <v>2219</v>
      </c>
      <c r="G648" s="87" t="s">
        <v>43</v>
      </c>
      <c r="H648" s="89">
        <v>900000</v>
      </c>
      <c r="I648" s="88"/>
      <c r="J648" s="88"/>
      <c r="K648" s="88" t="s">
        <v>147</v>
      </c>
      <c r="L648" s="88" t="s">
        <v>148</v>
      </c>
      <c r="M648" s="88"/>
      <c r="N648" s="88" t="s">
        <v>47</v>
      </c>
      <c r="O648" s="90"/>
      <c r="P648" s="90"/>
      <c r="Q648" s="90"/>
      <c r="R648" s="90"/>
      <c r="S648" s="88" t="s">
        <v>48</v>
      </c>
      <c r="T648" s="88" t="s">
        <v>47</v>
      </c>
    </row>
    <row r="649" spans="1:20">
      <c r="A649" s="87" t="s">
        <v>36</v>
      </c>
      <c r="B649" s="87" t="s">
        <v>2081</v>
      </c>
      <c r="C649" s="87" t="s">
        <v>2223</v>
      </c>
      <c r="D649" s="87" t="s">
        <v>2224</v>
      </c>
      <c r="E649" s="88" t="s">
        <v>44</v>
      </c>
      <c r="F649" s="87" t="s">
        <v>2222</v>
      </c>
      <c r="G649" s="87" t="s">
        <v>43</v>
      </c>
      <c r="H649" s="89">
        <v>6500000</v>
      </c>
      <c r="I649" s="88"/>
      <c r="J649" s="88"/>
      <c r="K649" s="88" t="s">
        <v>147</v>
      </c>
      <c r="L649" s="88" t="s">
        <v>148</v>
      </c>
      <c r="M649" s="88"/>
      <c r="N649" s="88" t="s">
        <v>47</v>
      </c>
      <c r="O649" s="90"/>
      <c r="P649" s="90"/>
      <c r="Q649" s="90"/>
      <c r="R649" s="90"/>
      <c r="S649" s="88" t="s">
        <v>117</v>
      </c>
      <c r="T649" s="88" t="s">
        <v>47</v>
      </c>
    </row>
    <row r="650" spans="1:20">
      <c r="A650" s="87" t="s">
        <v>36</v>
      </c>
      <c r="B650" s="87" t="s">
        <v>2081</v>
      </c>
      <c r="C650" s="87" t="s">
        <v>2226</v>
      </c>
      <c r="D650" s="87" t="s">
        <v>2227</v>
      </c>
      <c r="E650" s="88" t="s">
        <v>44</v>
      </c>
      <c r="F650" s="87" t="s">
        <v>2225</v>
      </c>
      <c r="G650" s="87" t="s">
        <v>43</v>
      </c>
      <c r="H650" s="89">
        <v>11500000</v>
      </c>
      <c r="I650" s="88"/>
      <c r="J650" s="88"/>
      <c r="K650" s="88" t="s">
        <v>147</v>
      </c>
      <c r="L650" s="88" t="s">
        <v>148</v>
      </c>
      <c r="M650" s="88"/>
      <c r="N650" s="88" t="s">
        <v>2223</v>
      </c>
      <c r="O650" s="90">
        <f>VLOOKUP(N650,'[4]บัญชีครุภัณฑ์  updete 20 มค 65'!$I$5:$N$1078,5,FALSE)</f>
        <v>11770000</v>
      </c>
      <c r="P650" s="90">
        <f>+O650-H650</f>
        <v>270000</v>
      </c>
      <c r="Q650" s="91">
        <f>P650*100/O650</f>
        <v>2.293967714528462</v>
      </c>
      <c r="R650" s="91" t="s">
        <v>87</v>
      </c>
      <c r="S650" s="88" t="s">
        <v>140</v>
      </c>
      <c r="T650" s="88" t="s">
        <v>72</v>
      </c>
    </row>
    <row r="651" spans="1:20" ht="55.5">
      <c r="A651" s="87" t="s">
        <v>36</v>
      </c>
      <c r="B651" s="87" t="s">
        <v>2081</v>
      </c>
      <c r="C651" s="87" t="s">
        <v>2229</v>
      </c>
      <c r="D651" s="87" t="s">
        <v>2230</v>
      </c>
      <c r="E651" s="88" t="s">
        <v>44</v>
      </c>
      <c r="F651" s="87" t="s">
        <v>2228</v>
      </c>
      <c r="G651" s="87" t="s">
        <v>334</v>
      </c>
      <c r="H651" s="93">
        <v>15000000</v>
      </c>
      <c r="I651" s="88"/>
      <c r="J651" s="88"/>
      <c r="K651" s="88" t="s">
        <v>147</v>
      </c>
      <c r="L651" s="88" t="s">
        <v>148</v>
      </c>
      <c r="M651" s="88"/>
      <c r="N651" s="88" t="s">
        <v>47</v>
      </c>
      <c r="O651" s="90"/>
      <c r="P651" s="90"/>
      <c r="Q651" s="90"/>
      <c r="R651" s="90"/>
      <c r="S651" s="88" t="s">
        <v>140</v>
      </c>
      <c r="T651" s="88" t="s">
        <v>47</v>
      </c>
    </row>
    <row r="652" spans="1:20">
      <c r="A652" s="87" t="s">
        <v>36</v>
      </c>
      <c r="B652" s="87" t="s">
        <v>2081</v>
      </c>
      <c r="C652" s="87" t="s">
        <v>2232</v>
      </c>
      <c r="D652" s="87" t="s">
        <v>2233</v>
      </c>
      <c r="E652" s="88" t="s">
        <v>44</v>
      </c>
      <c r="F652" s="87" t="s">
        <v>2231</v>
      </c>
      <c r="G652" s="87" t="s">
        <v>339</v>
      </c>
      <c r="H652" s="89">
        <v>15000000</v>
      </c>
      <c r="I652" s="88"/>
      <c r="J652" s="88"/>
      <c r="K652" s="88" t="s">
        <v>147</v>
      </c>
      <c r="L652" s="88" t="s">
        <v>148</v>
      </c>
      <c r="M652" s="88"/>
      <c r="N652" s="88" t="s">
        <v>47</v>
      </c>
      <c r="O652" s="90"/>
      <c r="P652" s="90"/>
      <c r="Q652" s="90"/>
      <c r="R652" s="90"/>
      <c r="S652" s="88" t="s">
        <v>140</v>
      </c>
      <c r="T652" s="88" t="s">
        <v>47</v>
      </c>
    </row>
    <row r="653" spans="1:20" ht="55.5">
      <c r="A653" s="87" t="s">
        <v>36</v>
      </c>
      <c r="B653" s="87" t="s">
        <v>2081</v>
      </c>
      <c r="C653" s="87" t="s">
        <v>2235</v>
      </c>
      <c r="D653" s="87" t="s">
        <v>2236</v>
      </c>
      <c r="E653" s="88" t="s">
        <v>44</v>
      </c>
      <c r="F653" s="87" t="s">
        <v>2234</v>
      </c>
      <c r="G653" s="87" t="s">
        <v>43</v>
      </c>
      <c r="H653" s="89">
        <v>3500000</v>
      </c>
      <c r="I653" s="88"/>
      <c r="J653" s="88"/>
      <c r="K653" s="88" t="s">
        <v>147</v>
      </c>
      <c r="L653" s="88" t="s">
        <v>148</v>
      </c>
      <c r="M653" s="88"/>
      <c r="N653" s="88" t="s">
        <v>47</v>
      </c>
      <c r="O653" s="90"/>
      <c r="P653" s="90"/>
      <c r="Q653" s="90"/>
      <c r="R653" s="90"/>
      <c r="S653" s="88" t="s">
        <v>92</v>
      </c>
      <c r="T653" s="88" t="s">
        <v>47</v>
      </c>
    </row>
    <row r="654" spans="1:20">
      <c r="A654" s="87" t="s">
        <v>36</v>
      </c>
      <c r="B654" s="87" t="s">
        <v>2081</v>
      </c>
      <c r="C654" s="87" t="s">
        <v>2238</v>
      </c>
      <c r="D654" s="87" t="s">
        <v>2239</v>
      </c>
      <c r="E654" s="88" t="s">
        <v>44</v>
      </c>
      <c r="F654" s="87" t="s">
        <v>2237</v>
      </c>
      <c r="G654" s="87" t="s">
        <v>452</v>
      </c>
      <c r="H654" s="89">
        <v>80000</v>
      </c>
      <c r="I654" s="88"/>
      <c r="J654" s="88"/>
      <c r="K654" s="88" t="s">
        <v>147</v>
      </c>
      <c r="L654" s="88" t="s">
        <v>148</v>
      </c>
      <c r="M654" s="88"/>
      <c r="N654" s="88" t="s">
        <v>47</v>
      </c>
      <c r="O654" s="90"/>
      <c r="P654" s="90"/>
      <c r="Q654" s="90"/>
      <c r="R654" s="90"/>
      <c r="S654" s="88" t="s">
        <v>48</v>
      </c>
      <c r="T654" s="88" t="s">
        <v>47</v>
      </c>
    </row>
    <row r="655" spans="1:20" s="86" customFormat="1" ht="55.5">
      <c r="A655" s="82" t="s">
        <v>2240</v>
      </c>
      <c r="B655" s="82" t="s">
        <v>2241</v>
      </c>
      <c r="C655" s="82" t="s">
        <v>2243</v>
      </c>
      <c r="D655" s="82"/>
      <c r="E655" s="83"/>
      <c r="F655" s="82" t="s">
        <v>2242</v>
      </c>
      <c r="G655" s="82"/>
      <c r="H655" s="84"/>
      <c r="I655" s="83"/>
      <c r="J655" s="83"/>
      <c r="K655" s="83"/>
      <c r="L655" s="83"/>
      <c r="M655" s="83"/>
      <c r="N655" s="83"/>
      <c r="O655" s="85"/>
      <c r="P655" s="85"/>
      <c r="Q655" s="85"/>
      <c r="R655" s="85"/>
      <c r="S655" s="83"/>
      <c r="T655" s="83"/>
    </row>
    <row r="656" spans="1:20">
      <c r="A656" s="87" t="s">
        <v>2240</v>
      </c>
      <c r="B656" s="87" t="s">
        <v>2241</v>
      </c>
      <c r="C656" s="87" t="s">
        <v>2245</v>
      </c>
      <c r="D656" s="87" t="s">
        <v>2246</v>
      </c>
      <c r="E656" s="88" t="s">
        <v>44</v>
      </c>
      <c r="F656" s="87" t="s">
        <v>2244</v>
      </c>
      <c r="G656" s="87" t="s">
        <v>2247</v>
      </c>
      <c r="H656" s="89">
        <v>410000</v>
      </c>
      <c r="I656" s="88"/>
      <c r="J656" s="88"/>
      <c r="K656" s="88" t="s">
        <v>2248</v>
      </c>
      <c r="L656" s="88" t="s">
        <v>2249</v>
      </c>
      <c r="M656" s="88"/>
      <c r="N656" s="88" t="s">
        <v>2250</v>
      </c>
      <c r="O656" s="90">
        <f>VLOOKUP(N656,'[4]บัญชีครุภัณฑ์  updete 20 มค 65'!$I$5:$N$1078,5,FALSE)</f>
        <v>410000</v>
      </c>
      <c r="P656" s="90">
        <f t="shared" ref="P656:P674" si="29">+O656-H656</f>
        <v>0</v>
      </c>
      <c r="Q656" s="90"/>
      <c r="R656" s="90"/>
      <c r="S656" s="88" t="s">
        <v>48</v>
      </c>
      <c r="T656" s="88" t="s">
        <v>53</v>
      </c>
    </row>
    <row r="657" spans="1:20">
      <c r="A657" s="87" t="s">
        <v>2240</v>
      </c>
      <c r="B657" s="87" t="s">
        <v>2241</v>
      </c>
      <c r="C657" s="87" t="s">
        <v>2252</v>
      </c>
      <c r="D657" s="87" t="s">
        <v>2253</v>
      </c>
      <c r="E657" s="88" t="s">
        <v>44</v>
      </c>
      <c r="F657" s="87" t="s">
        <v>2251</v>
      </c>
      <c r="G657" s="87" t="s">
        <v>2247</v>
      </c>
      <c r="H657" s="89">
        <v>480000</v>
      </c>
      <c r="I657" s="88"/>
      <c r="J657" s="88"/>
      <c r="K657" s="88" t="s">
        <v>2248</v>
      </c>
      <c r="L657" s="88" t="s">
        <v>2249</v>
      </c>
      <c r="M657" s="88"/>
      <c r="N657" s="88" t="s">
        <v>2254</v>
      </c>
      <c r="O657" s="90">
        <f>VLOOKUP(N657,'[4]บัญชีครุภัณฑ์  updete 20 มค 65'!$I$5:$N$1078,5,FALSE)</f>
        <v>480000</v>
      </c>
      <c r="P657" s="90">
        <f t="shared" si="29"/>
        <v>0</v>
      </c>
      <c r="Q657" s="90"/>
      <c r="R657" s="90"/>
      <c r="S657" s="88" t="s">
        <v>48</v>
      </c>
      <c r="T657" s="88" t="s">
        <v>53</v>
      </c>
    </row>
    <row r="658" spans="1:20">
      <c r="A658" s="87" t="s">
        <v>2240</v>
      </c>
      <c r="B658" s="87" t="s">
        <v>2241</v>
      </c>
      <c r="C658" s="87" t="s">
        <v>2256</v>
      </c>
      <c r="D658" s="87" t="s">
        <v>2257</v>
      </c>
      <c r="E658" s="88" t="s">
        <v>44</v>
      </c>
      <c r="F658" s="87" t="s">
        <v>2255</v>
      </c>
      <c r="G658" s="87" t="s">
        <v>2247</v>
      </c>
      <c r="H658" s="89">
        <v>657000</v>
      </c>
      <c r="I658" s="88"/>
      <c r="J658" s="88"/>
      <c r="K658" s="88" t="s">
        <v>2248</v>
      </c>
      <c r="L658" s="88" t="s">
        <v>2249</v>
      </c>
      <c r="M658" s="88"/>
      <c r="N658" s="88" t="s">
        <v>2258</v>
      </c>
      <c r="O658" s="90">
        <f>VLOOKUP(N658,'[4]บัญชีครุภัณฑ์  updete 20 มค 65'!$I$5:$N$1078,5,FALSE)</f>
        <v>657000</v>
      </c>
      <c r="P658" s="90">
        <f t="shared" si="29"/>
        <v>0</v>
      </c>
      <c r="Q658" s="90"/>
      <c r="R658" s="90"/>
      <c r="S658" s="88" t="s">
        <v>48</v>
      </c>
      <c r="T658" s="88" t="s">
        <v>53</v>
      </c>
    </row>
    <row r="659" spans="1:20">
      <c r="A659" s="87" t="s">
        <v>2240</v>
      </c>
      <c r="B659" s="87" t="s">
        <v>2241</v>
      </c>
      <c r="C659" s="87" t="s">
        <v>2260</v>
      </c>
      <c r="D659" s="87"/>
      <c r="E659" s="88" t="s">
        <v>731</v>
      </c>
      <c r="F659" s="87" t="s">
        <v>2259</v>
      </c>
      <c r="G659" s="87" t="s">
        <v>43</v>
      </c>
      <c r="H659" s="89">
        <v>12000</v>
      </c>
      <c r="I659" s="88" t="s">
        <v>732</v>
      </c>
      <c r="J659" s="88"/>
      <c r="K659" s="88" t="s">
        <v>2248</v>
      </c>
      <c r="L659" s="88" t="s">
        <v>2249</v>
      </c>
      <c r="M659" s="88"/>
      <c r="N659" s="88" t="s">
        <v>2260</v>
      </c>
      <c r="O659" s="90">
        <f>VLOOKUP(N659,'[4]บัญชีครุภัณฑ์  updete 20 มค 65'!$I$5:$N$1078,5,FALSE)</f>
        <v>12000</v>
      </c>
      <c r="P659" s="90">
        <f t="shared" si="29"/>
        <v>0</v>
      </c>
      <c r="Q659" s="90"/>
      <c r="R659" s="90"/>
      <c r="S659" s="88" t="s">
        <v>48</v>
      </c>
      <c r="T659" s="88" t="s">
        <v>58</v>
      </c>
    </row>
    <row r="660" spans="1:20">
      <c r="A660" s="87" t="s">
        <v>2240</v>
      </c>
      <c r="B660" s="87" t="s">
        <v>2241</v>
      </c>
      <c r="C660" s="87" t="s">
        <v>2262</v>
      </c>
      <c r="D660" s="87"/>
      <c r="E660" s="88" t="s">
        <v>731</v>
      </c>
      <c r="F660" s="87" t="s">
        <v>2261</v>
      </c>
      <c r="G660" s="87" t="s">
        <v>43</v>
      </c>
      <c r="H660" s="89">
        <v>28000</v>
      </c>
      <c r="I660" s="88" t="s">
        <v>732</v>
      </c>
      <c r="J660" s="88"/>
      <c r="K660" s="88" t="s">
        <v>2248</v>
      </c>
      <c r="L660" s="88" t="s">
        <v>2249</v>
      </c>
      <c r="M660" s="88"/>
      <c r="N660" s="88" t="s">
        <v>2262</v>
      </c>
      <c r="O660" s="90">
        <f>VLOOKUP(N660,'[4]บัญชีครุภัณฑ์  updete 20 มค 65'!$I$5:$N$1078,5,FALSE)</f>
        <v>28000</v>
      </c>
      <c r="P660" s="90">
        <f t="shared" si="29"/>
        <v>0</v>
      </c>
      <c r="Q660" s="90"/>
      <c r="R660" s="90"/>
      <c r="S660" s="88" t="s">
        <v>48</v>
      </c>
      <c r="T660" s="88" t="s">
        <v>58</v>
      </c>
    </row>
    <row r="661" spans="1:20">
      <c r="A661" s="87" t="s">
        <v>2240</v>
      </c>
      <c r="B661" s="87" t="s">
        <v>2241</v>
      </c>
      <c r="C661" s="87" t="s">
        <v>2264</v>
      </c>
      <c r="D661" s="87"/>
      <c r="E661" s="88" t="s">
        <v>731</v>
      </c>
      <c r="F661" s="87" t="s">
        <v>2263</v>
      </c>
      <c r="G661" s="87" t="s">
        <v>43</v>
      </c>
      <c r="H661" s="89">
        <v>30000</v>
      </c>
      <c r="I661" s="88" t="s">
        <v>732</v>
      </c>
      <c r="J661" s="88"/>
      <c r="K661" s="88" t="s">
        <v>2248</v>
      </c>
      <c r="L661" s="88" t="s">
        <v>2249</v>
      </c>
      <c r="M661" s="88"/>
      <c r="N661" s="88" t="s">
        <v>2264</v>
      </c>
      <c r="O661" s="90">
        <f>VLOOKUP(N661,'[4]บัญชีครุภัณฑ์  updete 20 มค 65'!$I$5:$N$1078,5,FALSE)</f>
        <v>30000</v>
      </c>
      <c r="P661" s="90">
        <f t="shared" si="29"/>
        <v>0</v>
      </c>
      <c r="Q661" s="90"/>
      <c r="R661" s="90"/>
      <c r="S661" s="88" t="s">
        <v>48</v>
      </c>
      <c r="T661" s="88" t="s">
        <v>58</v>
      </c>
    </row>
    <row r="662" spans="1:20">
      <c r="A662" s="87" t="s">
        <v>2240</v>
      </c>
      <c r="B662" s="87" t="s">
        <v>2241</v>
      </c>
      <c r="C662" s="87" t="s">
        <v>2266</v>
      </c>
      <c r="D662" s="87"/>
      <c r="E662" s="88" t="s">
        <v>731</v>
      </c>
      <c r="F662" s="87" t="s">
        <v>2265</v>
      </c>
      <c r="G662" s="87" t="s">
        <v>43</v>
      </c>
      <c r="H662" s="89">
        <v>24000</v>
      </c>
      <c r="I662" s="88" t="s">
        <v>732</v>
      </c>
      <c r="J662" s="88"/>
      <c r="K662" s="88" t="s">
        <v>2248</v>
      </c>
      <c r="L662" s="88" t="s">
        <v>2249</v>
      </c>
      <c r="M662" s="88"/>
      <c r="N662" s="88" t="s">
        <v>2266</v>
      </c>
      <c r="O662" s="90">
        <f>VLOOKUP(N662,'[4]บัญชีครุภัณฑ์  updete 20 มค 65'!$I$5:$N$1078,5,FALSE)</f>
        <v>24000</v>
      </c>
      <c r="P662" s="90">
        <f t="shared" si="29"/>
        <v>0</v>
      </c>
      <c r="Q662" s="90"/>
      <c r="R662" s="90"/>
      <c r="S662" s="88" t="s">
        <v>48</v>
      </c>
      <c r="T662" s="88" t="s">
        <v>58</v>
      </c>
    </row>
    <row r="663" spans="1:20">
      <c r="A663" s="87" t="s">
        <v>2240</v>
      </c>
      <c r="B663" s="87" t="s">
        <v>2241</v>
      </c>
      <c r="C663" s="87" t="s">
        <v>2268</v>
      </c>
      <c r="D663" s="87"/>
      <c r="E663" s="88" t="s">
        <v>731</v>
      </c>
      <c r="F663" s="87" t="s">
        <v>2267</v>
      </c>
      <c r="G663" s="87" t="s">
        <v>43</v>
      </c>
      <c r="H663" s="89">
        <v>58500</v>
      </c>
      <c r="I663" s="88" t="s">
        <v>732</v>
      </c>
      <c r="J663" s="88"/>
      <c r="K663" s="88" t="s">
        <v>2248</v>
      </c>
      <c r="L663" s="88" t="s">
        <v>2249</v>
      </c>
      <c r="M663" s="88"/>
      <c r="N663" s="88" t="s">
        <v>2268</v>
      </c>
      <c r="O663" s="90">
        <f>VLOOKUP(N663,'[4]บัญชีครุภัณฑ์  updete 20 มค 65'!$I$5:$N$1078,5,FALSE)</f>
        <v>58500</v>
      </c>
      <c r="P663" s="90">
        <f t="shared" si="29"/>
        <v>0</v>
      </c>
      <c r="Q663" s="90"/>
      <c r="R663" s="90"/>
      <c r="S663" s="88" t="s">
        <v>48</v>
      </c>
      <c r="T663" s="88" t="s">
        <v>58</v>
      </c>
    </row>
    <row r="664" spans="1:20">
      <c r="A664" s="87" t="s">
        <v>2240</v>
      </c>
      <c r="B664" s="87" t="s">
        <v>2241</v>
      </c>
      <c r="C664" s="87" t="s">
        <v>2270</v>
      </c>
      <c r="D664" s="87"/>
      <c r="E664" s="88" t="s">
        <v>731</v>
      </c>
      <c r="F664" s="87" t="s">
        <v>2269</v>
      </c>
      <c r="G664" s="87" t="s">
        <v>43</v>
      </c>
      <c r="H664" s="89">
        <v>165000</v>
      </c>
      <c r="I664" s="88" t="s">
        <v>732</v>
      </c>
      <c r="J664" s="88"/>
      <c r="K664" s="88" t="s">
        <v>2248</v>
      </c>
      <c r="L664" s="88" t="s">
        <v>2249</v>
      </c>
      <c r="M664" s="88"/>
      <c r="N664" s="88" t="s">
        <v>2270</v>
      </c>
      <c r="O664" s="90">
        <f>VLOOKUP(N664,'[4]บัญชีครุภัณฑ์  updete 20 มค 65'!$I$5:$N$1078,5,FALSE)</f>
        <v>165000</v>
      </c>
      <c r="P664" s="90">
        <f t="shared" si="29"/>
        <v>0</v>
      </c>
      <c r="Q664" s="90"/>
      <c r="R664" s="90"/>
      <c r="S664" s="88" t="s">
        <v>48</v>
      </c>
      <c r="T664" s="88" t="s">
        <v>58</v>
      </c>
    </row>
    <row r="665" spans="1:20">
      <c r="A665" s="87" t="s">
        <v>2240</v>
      </c>
      <c r="B665" s="87" t="s">
        <v>2241</v>
      </c>
      <c r="C665" s="87" t="s">
        <v>2272</v>
      </c>
      <c r="D665" s="87"/>
      <c r="E665" s="88" t="s">
        <v>731</v>
      </c>
      <c r="F665" s="87" t="s">
        <v>2271</v>
      </c>
      <c r="G665" s="87" t="s">
        <v>43</v>
      </c>
      <c r="H665" s="89">
        <v>253500</v>
      </c>
      <c r="I665" s="88" t="s">
        <v>732</v>
      </c>
      <c r="J665" s="88"/>
      <c r="K665" s="88" t="s">
        <v>2248</v>
      </c>
      <c r="L665" s="88" t="s">
        <v>2249</v>
      </c>
      <c r="M665" s="88"/>
      <c r="N665" s="88" t="s">
        <v>2272</v>
      </c>
      <c r="O665" s="90">
        <f>VLOOKUP(N665,'[4]บัญชีครุภัณฑ์  updete 20 มค 65'!$I$5:$N$1078,5,FALSE)</f>
        <v>253500</v>
      </c>
      <c r="P665" s="90">
        <f t="shared" si="29"/>
        <v>0</v>
      </c>
      <c r="Q665" s="90"/>
      <c r="R665" s="90"/>
      <c r="S665" s="88" t="s">
        <v>48</v>
      </c>
      <c r="T665" s="88" t="s">
        <v>58</v>
      </c>
    </row>
    <row r="666" spans="1:20">
      <c r="A666" s="87" t="s">
        <v>2240</v>
      </c>
      <c r="B666" s="87" t="s">
        <v>2241</v>
      </c>
      <c r="C666" s="87" t="s">
        <v>2274</v>
      </c>
      <c r="D666" s="87"/>
      <c r="E666" s="88" t="s">
        <v>731</v>
      </c>
      <c r="F666" s="87" t="s">
        <v>2273</v>
      </c>
      <c r="G666" s="87" t="s">
        <v>43</v>
      </c>
      <c r="H666" s="89">
        <v>429000</v>
      </c>
      <c r="I666" s="88" t="s">
        <v>732</v>
      </c>
      <c r="J666" s="88"/>
      <c r="K666" s="88" t="s">
        <v>2248</v>
      </c>
      <c r="L666" s="88" t="s">
        <v>2249</v>
      </c>
      <c r="M666" s="88"/>
      <c r="N666" s="88" t="s">
        <v>2274</v>
      </c>
      <c r="O666" s="90">
        <f>VLOOKUP(N666,'[4]บัญชีครุภัณฑ์  updete 20 มค 65'!$I$5:$N$1078,5,FALSE)</f>
        <v>429000</v>
      </c>
      <c r="P666" s="90">
        <f t="shared" si="29"/>
        <v>0</v>
      </c>
      <c r="Q666" s="90"/>
      <c r="R666" s="90"/>
      <c r="S666" s="88" t="s">
        <v>48</v>
      </c>
      <c r="T666" s="88" t="s">
        <v>58</v>
      </c>
    </row>
    <row r="667" spans="1:20">
      <c r="A667" s="87" t="s">
        <v>2240</v>
      </c>
      <c r="B667" s="87" t="s">
        <v>2241</v>
      </c>
      <c r="C667" s="87" t="s">
        <v>2276</v>
      </c>
      <c r="D667" s="87"/>
      <c r="E667" s="88" t="s">
        <v>731</v>
      </c>
      <c r="F667" s="87" t="s">
        <v>2275</v>
      </c>
      <c r="G667" s="87" t="s">
        <v>43</v>
      </c>
      <c r="H667" s="89">
        <v>524000</v>
      </c>
      <c r="I667" s="88" t="s">
        <v>732</v>
      </c>
      <c r="J667" s="88"/>
      <c r="K667" s="88" t="s">
        <v>2248</v>
      </c>
      <c r="L667" s="88" t="s">
        <v>2249</v>
      </c>
      <c r="M667" s="88"/>
      <c r="N667" s="88" t="s">
        <v>2276</v>
      </c>
      <c r="O667" s="90">
        <f>VLOOKUP(N667,'[4]บัญชีครุภัณฑ์  updete 20 มค 65'!$I$5:$N$1078,5,FALSE)</f>
        <v>524000</v>
      </c>
      <c r="P667" s="90">
        <f t="shared" si="29"/>
        <v>0</v>
      </c>
      <c r="Q667" s="90"/>
      <c r="R667" s="90"/>
      <c r="S667" s="88" t="s">
        <v>48</v>
      </c>
      <c r="T667" s="88" t="s">
        <v>58</v>
      </c>
    </row>
    <row r="668" spans="1:20">
      <c r="A668" s="87" t="s">
        <v>2240</v>
      </c>
      <c r="B668" s="87" t="s">
        <v>2241</v>
      </c>
      <c r="C668" s="87" t="s">
        <v>2278</v>
      </c>
      <c r="D668" s="87"/>
      <c r="E668" s="88" t="s">
        <v>731</v>
      </c>
      <c r="F668" s="87" t="s">
        <v>2277</v>
      </c>
      <c r="G668" s="87" t="s">
        <v>43</v>
      </c>
      <c r="H668" s="89">
        <v>750000</v>
      </c>
      <c r="I668" s="88" t="s">
        <v>732</v>
      </c>
      <c r="J668" s="88"/>
      <c r="K668" s="88" t="s">
        <v>2248</v>
      </c>
      <c r="L668" s="88" t="s">
        <v>2249</v>
      </c>
      <c r="M668" s="88"/>
      <c r="N668" s="88" t="s">
        <v>2278</v>
      </c>
      <c r="O668" s="90">
        <f>VLOOKUP(N668,'[4]บัญชีครุภัณฑ์  updete 20 มค 65'!$I$5:$N$1078,5,FALSE)</f>
        <v>750000</v>
      </c>
      <c r="P668" s="90">
        <f t="shared" si="29"/>
        <v>0</v>
      </c>
      <c r="Q668" s="90"/>
      <c r="R668" s="90"/>
      <c r="S668" s="88" t="s">
        <v>48</v>
      </c>
      <c r="T668" s="88" t="s">
        <v>58</v>
      </c>
    </row>
    <row r="669" spans="1:20">
      <c r="A669" s="87" t="s">
        <v>2240</v>
      </c>
      <c r="B669" s="87" t="s">
        <v>2241</v>
      </c>
      <c r="C669" s="87" t="s">
        <v>2280</v>
      </c>
      <c r="D669" s="87"/>
      <c r="E669" s="88" t="s">
        <v>731</v>
      </c>
      <c r="F669" s="87" t="s">
        <v>2279</v>
      </c>
      <c r="G669" s="87" t="s">
        <v>43</v>
      </c>
      <c r="H669" s="89">
        <v>1323000</v>
      </c>
      <c r="I669" s="88" t="s">
        <v>732</v>
      </c>
      <c r="J669" s="88"/>
      <c r="K669" s="88" t="s">
        <v>2248</v>
      </c>
      <c r="L669" s="88" t="s">
        <v>2249</v>
      </c>
      <c r="M669" s="88"/>
      <c r="N669" s="88" t="s">
        <v>2280</v>
      </c>
      <c r="O669" s="90">
        <f>VLOOKUP(N669,'[4]บัญชีครุภัณฑ์  updete 20 มค 65'!$I$5:$N$1078,5,FALSE)</f>
        <v>1323000</v>
      </c>
      <c r="P669" s="90">
        <f t="shared" si="29"/>
        <v>0</v>
      </c>
      <c r="Q669" s="90"/>
      <c r="R669" s="90"/>
      <c r="S669" s="88" t="s">
        <v>82</v>
      </c>
      <c r="T669" s="88" t="s">
        <v>58</v>
      </c>
    </row>
    <row r="670" spans="1:20">
      <c r="A670" s="87" t="s">
        <v>2240</v>
      </c>
      <c r="B670" s="87" t="s">
        <v>2241</v>
      </c>
      <c r="C670" s="87" t="s">
        <v>2282</v>
      </c>
      <c r="D670" s="87"/>
      <c r="E670" s="88" t="s">
        <v>731</v>
      </c>
      <c r="F670" s="87" t="s">
        <v>2281</v>
      </c>
      <c r="G670" s="87" t="s">
        <v>43</v>
      </c>
      <c r="H670" s="89">
        <v>1819000</v>
      </c>
      <c r="I670" s="88" t="s">
        <v>732</v>
      </c>
      <c r="J670" s="88"/>
      <c r="K670" s="88" t="s">
        <v>2248</v>
      </c>
      <c r="L670" s="88" t="s">
        <v>2249</v>
      </c>
      <c r="M670" s="88"/>
      <c r="N670" s="88" t="s">
        <v>2282</v>
      </c>
      <c r="O670" s="90">
        <f>VLOOKUP(N670,'[4]บัญชีครุภัณฑ์  updete 20 มค 65'!$I$5:$N$1078,5,FALSE)</f>
        <v>1819000</v>
      </c>
      <c r="P670" s="90">
        <f t="shared" si="29"/>
        <v>0</v>
      </c>
      <c r="Q670" s="90"/>
      <c r="R670" s="90"/>
      <c r="S670" s="88" t="s">
        <v>82</v>
      </c>
      <c r="T670" s="88" t="s">
        <v>58</v>
      </c>
    </row>
    <row r="671" spans="1:20">
      <c r="A671" s="87" t="s">
        <v>2240</v>
      </c>
      <c r="B671" s="87" t="s">
        <v>2241</v>
      </c>
      <c r="C671" s="87" t="s">
        <v>2284</v>
      </c>
      <c r="D671" s="87"/>
      <c r="E671" s="88" t="s">
        <v>731</v>
      </c>
      <c r="F671" s="87" t="s">
        <v>2283</v>
      </c>
      <c r="G671" s="87" t="s">
        <v>43</v>
      </c>
      <c r="H671" s="89">
        <v>2400000</v>
      </c>
      <c r="I671" s="88" t="s">
        <v>732</v>
      </c>
      <c r="J671" s="88"/>
      <c r="K671" s="88" t="s">
        <v>2248</v>
      </c>
      <c r="L671" s="88" t="s">
        <v>2249</v>
      </c>
      <c r="M671" s="88"/>
      <c r="N671" s="88" t="s">
        <v>2284</v>
      </c>
      <c r="O671" s="90">
        <f>VLOOKUP(N671,'[4]บัญชีครุภัณฑ์  updete 20 มค 65'!$I$5:$N$1078,5,FALSE)</f>
        <v>2400000</v>
      </c>
      <c r="P671" s="90">
        <f t="shared" si="29"/>
        <v>0</v>
      </c>
      <c r="Q671" s="90"/>
      <c r="R671" s="90"/>
      <c r="S671" s="88" t="s">
        <v>82</v>
      </c>
      <c r="T671" s="88" t="s">
        <v>58</v>
      </c>
    </row>
    <row r="672" spans="1:20">
      <c r="A672" s="87" t="s">
        <v>2240</v>
      </c>
      <c r="B672" s="87" t="s">
        <v>2241</v>
      </c>
      <c r="C672" s="87" t="s">
        <v>2286</v>
      </c>
      <c r="D672" s="87"/>
      <c r="E672" s="88" t="s">
        <v>731</v>
      </c>
      <c r="F672" s="87" t="s">
        <v>2285</v>
      </c>
      <c r="G672" s="87" t="s">
        <v>43</v>
      </c>
      <c r="H672" s="89">
        <v>3700000</v>
      </c>
      <c r="I672" s="88" t="s">
        <v>732</v>
      </c>
      <c r="J672" s="88"/>
      <c r="K672" s="88" t="s">
        <v>2248</v>
      </c>
      <c r="L672" s="88" t="s">
        <v>2249</v>
      </c>
      <c r="M672" s="88"/>
      <c r="N672" s="88" t="s">
        <v>2286</v>
      </c>
      <c r="O672" s="90">
        <f>VLOOKUP(N672,'[4]บัญชีครุภัณฑ์  updete 20 มค 65'!$I$5:$N$1078,5,FALSE)</f>
        <v>3700000</v>
      </c>
      <c r="P672" s="90">
        <f t="shared" si="29"/>
        <v>0</v>
      </c>
      <c r="Q672" s="90"/>
      <c r="R672" s="90"/>
      <c r="S672" s="88" t="s">
        <v>92</v>
      </c>
      <c r="T672" s="88" t="s">
        <v>58</v>
      </c>
    </row>
    <row r="673" spans="1:20">
      <c r="A673" s="87" t="s">
        <v>2240</v>
      </c>
      <c r="B673" s="87" t="s">
        <v>2241</v>
      </c>
      <c r="C673" s="87" t="s">
        <v>2288</v>
      </c>
      <c r="D673" s="87" t="s">
        <v>2289</v>
      </c>
      <c r="E673" s="88" t="s">
        <v>44</v>
      </c>
      <c r="F673" s="87" t="s">
        <v>2287</v>
      </c>
      <c r="G673" s="87" t="s">
        <v>43</v>
      </c>
      <c r="H673" s="89">
        <v>5600000</v>
      </c>
      <c r="I673" s="88"/>
      <c r="J673" s="88"/>
      <c r="K673" s="88" t="s">
        <v>2248</v>
      </c>
      <c r="L673" s="88" t="s">
        <v>2249</v>
      </c>
      <c r="M673" s="88"/>
      <c r="N673" s="88" t="s">
        <v>2288</v>
      </c>
      <c r="O673" s="90">
        <f>VLOOKUP(N673,'[4]บัญชีครุภัณฑ์  updete 20 มค 65'!$I$5:$N$1078,5,FALSE)</f>
        <v>5350000</v>
      </c>
      <c r="P673" s="90">
        <f t="shared" si="29"/>
        <v>-250000</v>
      </c>
      <c r="Q673" s="91">
        <f>P673*100/O673</f>
        <v>-4.6728971962616823</v>
      </c>
      <c r="R673" s="91" t="s">
        <v>787</v>
      </c>
      <c r="S673" s="88" t="s">
        <v>117</v>
      </c>
      <c r="T673" s="88" t="s">
        <v>64</v>
      </c>
    </row>
    <row r="674" spans="1:20">
      <c r="A674" s="87" t="s">
        <v>2240</v>
      </c>
      <c r="B674" s="87" t="s">
        <v>2241</v>
      </c>
      <c r="C674" s="87" t="s">
        <v>2291</v>
      </c>
      <c r="D674" s="87" t="s">
        <v>2292</v>
      </c>
      <c r="E674" s="88" t="s">
        <v>44</v>
      </c>
      <c r="F674" s="87" t="s">
        <v>2290</v>
      </c>
      <c r="G674" s="87" t="s">
        <v>43</v>
      </c>
      <c r="H674" s="89">
        <v>6400000</v>
      </c>
      <c r="I674" s="88"/>
      <c r="J674" s="88"/>
      <c r="K674" s="88" t="s">
        <v>2248</v>
      </c>
      <c r="L674" s="88" t="s">
        <v>2249</v>
      </c>
      <c r="M674" s="88"/>
      <c r="N674" s="88" t="s">
        <v>2291</v>
      </c>
      <c r="O674" s="90">
        <f>VLOOKUP(N674,'[4]บัญชีครุภัณฑ์  updete 20 มค 65'!$I$5:$N$1078,5,FALSE)</f>
        <v>6420000</v>
      </c>
      <c r="P674" s="90">
        <f t="shared" si="29"/>
        <v>20000</v>
      </c>
      <c r="Q674" s="91">
        <f>P674*100/O674</f>
        <v>0.3115264797507788</v>
      </c>
      <c r="R674" s="91" t="s">
        <v>87</v>
      </c>
      <c r="S674" s="88" t="s">
        <v>117</v>
      </c>
      <c r="T674" s="88" t="s">
        <v>64</v>
      </c>
    </row>
    <row r="675" spans="1:20" s="86" customFormat="1">
      <c r="A675" s="82" t="s">
        <v>2293</v>
      </c>
      <c r="B675" s="82" t="s">
        <v>2294</v>
      </c>
      <c r="C675" s="82" t="s">
        <v>2296</v>
      </c>
      <c r="D675" s="82"/>
      <c r="E675" s="83"/>
      <c r="F675" s="82" t="s">
        <v>2295</v>
      </c>
      <c r="G675" s="82"/>
      <c r="H675" s="84"/>
      <c r="I675" s="83"/>
      <c r="J675" s="83"/>
      <c r="K675" s="83"/>
      <c r="L675" s="83"/>
      <c r="M675" s="83"/>
      <c r="N675" s="83"/>
      <c r="O675" s="85"/>
      <c r="P675" s="85"/>
      <c r="Q675" s="85"/>
      <c r="R675" s="85"/>
      <c r="S675" s="83"/>
      <c r="T675" s="83"/>
    </row>
    <row r="676" spans="1:20">
      <c r="A676" s="87" t="s">
        <v>2293</v>
      </c>
      <c r="B676" s="87" t="s">
        <v>2294</v>
      </c>
      <c r="C676" s="87" t="s">
        <v>2298</v>
      </c>
      <c r="D676" s="87"/>
      <c r="E676" s="88" t="s">
        <v>731</v>
      </c>
      <c r="F676" s="87" t="s">
        <v>2297</v>
      </c>
      <c r="G676" s="87" t="s">
        <v>2299</v>
      </c>
      <c r="H676" s="89">
        <v>14500</v>
      </c>
      <c r="I676" s="88" t="s">
        <v>732</v>
      </c>
      <c r="J676" s="88"/>
      <c r="K676" s="88" t="s">
        <v>2300</v>
      </c>
      <c r="L676" s="88" t="s">
        <v>1948</v>
      </c>
      <c r="M676" s="88"/>
      <c r="N676" s="88" t="s">
        <v>2298</v>
      </c>
      <c r="O676" s="90">
        <f>VLOOKUP(N676,'[4]บัญชีครุภัณฑ์  updete 20 มค 65'!$I$5:$N$1078,5,FALSE)</f>
        <v>14500</v>
      </c>
      <c r="P676" s="90">
        <f t="shared" ref="P676:P688" si="30">+O676-H676</f>
        <v>0</v>
      </c>
      <c r="Q676" s="90"/>
      <c r="R676" s="90"/>
      <c r="S676" s="88" t="s">
        <v>48</v>
      </c>
      <c r="T676" s="88" t="s">
        <v>58</v>
      </c>
    </row>
    <row r="677" spans="1:20">
      <c r="A677" s="87" t="s">
        <v>2293</v>
      </c>
      <c r="B677" s="87" t="s">
        <v>2294</v>
      </c>
      <c r="C677" s="87" t="s">
        <v>2302</v>
      </c>
      <c r="D677" s="87"/>
      <c r="E677" s="88" t="s">
        <v>731</v>
      </c>
      <c r="F677" s="87" t="s">
        <v>2301</v>
      </c>
      <c r="G677" s="87" t="s">
        <v>2299</v>
      </c>
      <c r="H677" s="89">
        <v>5300</v>
      </c>
      <c r="I677" s="88" t="s">
        <v>732</v>
      </c>
      <c r="J677" s="88"/>
      <c r="K677" s="88" t="s">
        <v>2300</v>
      </c>
      <c r="L677" s="88" t="s">
        <v>1948</v>
      </c>
      <c r="M677" s="88"/>
      <c r="N677" s="88" t="s">
        <v>2302</v>
      </c>
      <c r="O677" s="90">
        <f>VLOOKUP(N677,'[4]บัญชีครุภัณฑ์  updete 20 มค 65'!$I$5:$N$1078,5,FALSE)</f>
        <v>5300</v>
      </c>
      <c r="P677" s="90">
        <f t="shared" si="30"/>
        <v>0</v>
      </c>
      <c r="Q677" s="90"/>
      <c r="R677" s="90"/>
      <c r="S677" s="88" t="s">
        <v>48</v>
      </c>
      <c r="T677" s="88" t="s">
        <v>58</v>
      </c>
    </row>
    <row r="678" spans="1:20">
      <c r="A678" s="87" t="s">
        <v>2293</v>
      </c>
      <c r="B678" s="87" t="s">
        <v>2294</v>
      </c>
      <c r="C678" s="87" t="s">
        <v>2304</v>
      </c>
      <c r="D678" s="87"/>
      <c r="E678" s="88" t="s">
        <v>731</v>
      </c>
      <c r="F678" s="87" t="s">
        <v>2303</v>
      </c>
      <c r="G678" s="87" t="s">
        <v>2299</v>
      </c>
      <c r="H678" s="89">
        <v>5800</v>
      </c>
      <c r="I678" s="88" t="s">
        <v>732</v>
      </c>
      <c r="J678" s="88"/>
      <c r="K678" s="88" t="s">
        <v>2300</v>
      </c>
      <c r="L678" s="88" t="s">
        <v>1948</v>
      </c>
      <c r="M678" s="88"/>
      <c r="N678" s="88" t="s">
        <v>2304</v>
      </c>
      <c r="O678" s="90">
        <f>VLOOKUP(N678,'[4]บัญชีครุภัณฑ์  updete 20 มค 65'!$I$5:$N$1078,5,FALSE)</f>
        <v>5800</v>
      </c>
      <c r="P678" s="90">
        <f t="shared" si="30"/>
        <v>0</v>
      </c>
      <c r="Q678" s="90"/>
      <c r="R678" s="90"/>
      <c r="S678" s="88" t="s">
        <v>48</v>
      </c>
      <c r="T678" s="88" t="s">
        <v>58</v>
      </c>
    </row>
    <row r="679" spans="1:20">
      <c r="A679" s="87" t="s">
        <v>2293</v>
      </c>
      <c r="B679" s="87" t="s">
        <v>2294</v>
      </c>
      <c r="C679" s="87" t="s">
        <v>2306</v>
      </c>
      <c r="D679" s="87"/>
      <c r="E679" s="88" t="s">
        <v>731</v>
      </c>
      <c r="F679" s="87" t="s">
        <v>2305</v>
      </c>
      <c r="G679" s="87" t="s">
        <v>2299</v>
      </c>
      <c r="H679" s="89">
        <v>6300</v>
      </c>
      <c r="I679" s="88" t="s">
        <v>732</v>
      </c>
      <c r="J679" s="88"/>
      <c r="K679" s="88" t="s">
        <v>2300</v>
      </c>
      <c r="L679" s="88" t="s">
        <v>1948</v>
      </c>
      <c r="M679" s="88"/>
      <c r="N679" s="88" t="s">
        <v>2306</v>
      </c>
      <c r="O679" s="90">
        <f>VLOOKUP(N679,'[4]บัญชีครุภัณฑ์  updete 20 มค 65'!$I$5:$N$1078,5,FALSE)</f>
        <v>6300</v>
      </c>
      <c r="P679" s="90">
        <f t="shared" si="30"/>
        <v>0</v>
      </c>
      <c r="Q679" s="90"/>
      <c r="R679" s="90"/>
      <c r="S679" s="88" t="s">
        <v>48</v>
      </c>
      <c r="T679" s="88" t="s">
        <v>58</v>
      </c>
    </row>
    <row r="680" spans="1:20">
      <c r="A680" s="87" t="s">
        <v>2293</v>
      </c>
      <c r="B680" s="87" t="s">
        <v>2294</v>
      </c>
      <c r="C680" s="87" t="s">
        <v>2308</v>
      </c>
      <c r="D680" s="87"/>
      <c r="E680" s="88" t="s">
        <v>731</v>
      </c>
      <c r="F680" s="87" t="s">
        <v>2307</v>
      </c>
      <c r="G680" s="87" t="s">
        <v>2299</v>
      </c>
      <c r="H680" s="89">
        <v>6400</v>
      </c>
      <c r="I680" s="88" t="s">
        <v>732</v>
      </c>
      <c r="J680" s="88"/>
      <c r="K680" s="88" t="s">
        <v>2300</v>
      </c>
      <c r="L680" s="88" t="s">
        <v>1948</v>
      </c>
      <c r="M680" s="88"/>
      <c r="N680" s="88" t="s">
        <v>2308</v>
      </c>
      <c r="O680" s="90">
        <f>VLOOKUP(N680,'[4]บัญชีครุภัณฑ์  updete 20 มค 65'!$I$5:$N$1078,5,FALSE)</f>
        <v>6400</v>
      </c>
      <c r="P680" s="90">
        <f t="shared" si="30"/>
        <v>0</v>
      </c>
      <c r="Q680" s="90"/>
      <c r="R680" s="90"/>
      <c r="S680" s="88" t="s">
        <v>48</v>
      </c>
      <c r="T680" s="88" t="s">
        <v>58</v>
      </c>
    </row>
    <row r="681" spans="1:20" ht="55.5">
      <c r="A681" s="87" t="s">
        <v>2293</v>
      </c>
      <c r="B681" s="87" t="s">
        <v>2294</v>
      </c>
      <c r="C681" s="87" t="s">
        <v>2310</v>
      </c>
      <c r="D681" s="87"/>
      <c r="E681" s="88" t="s">
        <v>731</v>
      </c>
      <c r="F681" s="87" t="s">
        <v>2309</v>
      </c>
      <c r="G681" s="87" t="s">
        <v>43</v>
      </c>
      <c r="H681" s="89">
        <v>8300</v>
      </c>
      <c r="I681" s="88" t="s">
        <v>732</v>
      </c>
      <c r="J681" s="88"/>
      <c r="K681" s="88" t="s">
        <v>2300</v>
      </c>
      <c r="L681" s="88" t="s">
        <v>1948</v>
      </c>
      <c r="M681" s="88"/>
      <c r="N681" s="88" t="s">
        <v>2310</v>
      </c>
      <c r="O681" s="90">
        <f>VLOOKUP(N681,'[4]บัญชีครุภัณฑ์  updete 20 มค 65'!$I$5:$N$1078,5,FALSE)</f>
        <v>8300</v>
      </c>
      <c r="P681" s="90">
        <f t="shared" si="30"/>
        <v>0</v>
      </c>
      <c r="Q681" s="90"/>
      <c r="R681" s="90"/>
      <c r="S681" s="88" t="s">
        <v>48</v>
      </c>
      <c r="T681" s="88" t="s">
        <v>58</v>
      </c>
    </row>
    <row r="682" spans="1:20" ht="55.5">
      <c r="A682" s="87" t="s">
        <v>2293</v>
      </c>
      <c r="B682" s="87" t="s">
        <v>2294</v>
      </c>
      <c r="C682" s="87" t="s">
        <v>2312</v>
      </c>
      <c r="D682" s="87"/>
      <c r="E682" s="88" t="s">
        <v>731</v>
      </c>
      <c r="F682" s="87" t="s">
        <v>2311</v>
      </c>
      <c r="G682" s="87" t="s">
        <v>43</v>
      </c>
      <c r="H682" s="89">
        <v>7600</v>
      </c>
      <c r="I682" s="88" t="s">
        <v>732</v>
      </c>
      <c r="J682" s="88"/>
      <c r="K682" s="88" t="s">
        <v>2300</v>
      </c>
      <c r="L682" s="88" t="s">
        <v>1948</v>
      </c>
      <c r="M682" s="88"/>
      <c r="N682" s="88" t="s">
        <v>2312</v>
      </c>
      <c r="O682" s="90">
        <f>VLOOKUP(N682,'[4]บัญชีครุภัณฑ์  updete 20 มค 65'!$I$5:$N$1078,5,FALSE)</f>
        <v>7600</v>
      </c>
      <c r="P682" s="90">
        <f t="shared" si="30"/>
        <v>0</v>
      </c>
      <c r="Q682" s="90"/>
      <c r="R682" s="90"/>
      <c r="S682" s="88" t="s">
        <v>48</v>
      </c>
      <c r="T682" s="88" t="s">
        <v>58</v>
      </c>
    </row>
    <row r="683" spans="1:20" ht="55.5">
      <c r="A683" s="87" t="s">
        <v>2293</v>
      </c>
      <c r="B683" s="87" t="s">
        <v>2294</v>
      </c>
      <c r="C683" s="87" t="s">
        <v>2314</v>
      </c>
      <c r="D683" s="87"/>
      <c r="E683" s="88" t="s">
        <v>731</v>
      </c>
      <c r="F683" s="87" t="s">
        <v>2313</v>
      </c>
      <c r="G683" s="87" t="s">
        <v>43</v>
      </c>
      <c r="H683" s="89">
        <v>8700</v>
      </c>
      <c r="I683" s="88" t="s">
        <v>732</v>
      </c>
      <c r="J683" s="88"/>
      <c r="K683" s="88" t="s">
        <v>2300</v>
      </c>
      <c r="L683" s="88" t="s">
        <v>1948</v>
      </c>
      <c r="M683" s="88"/>
      <c r="N683" s="88" t="s">
        <v>2314</v>
      </c>
      <c r="O683" s="90">
        <f>VLOOKUP(N683,'[4]บัญชีครุภัณฑ์  updete 20 มค 65'!$I$5:$N$1078,5,FALSE)</f>
        <v>8700</v>
      </c>
      <c r="P683" s="90">
        <f t="shared" si="30"/>
        <v>0</v>
      </c>
      <c r="Q683" s="90"/>
      <c r="R683" s="90"/>
      <c r="S683" s="88" t="s">
        <v>48</v>
      </c>
      <c r="T683" s="88" t="s">
        <v>58</v>
      </c>
    </row>
    <row r="684" spans="1:20">
      <c r="A684" s="87" t="s">
        <v>2293</v>
      </c>
      <c r="B684" s="87" t="s">
        <v>2294</v>
      </c>
      <c r="C684" s="87" t="s">
        <v>2316</v>
      </c>
      <c r="D684" s="87"/>
      <c r="E684" s="88" t="s">
        <v>731</v>
      </c>
      <c r="F684" s="87" t="s">
        <v>2315</v>
      </c>
      <c r="G684" s="87" t="s">
        <v>43</v>
      </c>
      <c r="H684" s="89">
        <v>6400</v>
      </c>
      <c r="I684" s="88" t="s">
        <v>732</v>
      </c>
      <c r="J684" s="88"/>
      <c r="K684" s="88" t="s">
        <v>2300</v>
      </c>
      <c r="L684" s="88" t="s">
        <v>1948</v>
      </c>
      <c r="M684" s="88"/>
      <c r="N684" s="88" t="s">
        <v>2316</v>
      </c>
      <c r="O684" s="90">
        <f>VLOOKUP(N684,'[4]บัญชีครุภัณฑ์  updete 20 มค 65'!$I$5:$N$1078,5,FALSE)</f>
        <v>6400</v>
      </c>
      <c r="P684" s="90">
        <f t="shared" si="30"/>
        <v>0</v>
      </c>
      <c r="Q684" s="90"/>
      <c r="R684" s="90"/>
      <c r="S684" s="88" t="s">
        <v>48</v>
      </c>
      <c r="T684" s="88" t="s">
        <v>58</v>
      </c>
    </row>
    <row r="685" spans="1:20">
      <c r="A685" s="87" t="s">
        <v>2293</v>
      </c>
      <c r="B685" s="87" t="s">
        <v>2294</v>
      </c>
      <c r="C685" s="87" t="s">
        <v>2318</v>
      </c>
      <c r="D685" s="87"/>
      <c r="E685" s="88" t="s">
        <v>731</v>
      </c>
      <c r="F685" s="87" t="s">
        <v>2317</v>
      </c>
      <c r="G685" s="87" t="s">
        <v>43</v>
      </c>
      <c r="H685" s="89">
        <v>6900</v>
      </c>
      <c r="I685" s="88" t="s">
        <v>732</v>
      </c>
      <c r="J685" s="88"/>
      <c r="K685" s="88" t="s">
        <v>2300</v>
      </c>
      <c r="L685" s="88" t="s">
        <v>1948</v>
      </c>
      <c r="M685" s="88"/>
      <c r="N685" s="88" t="s">
        <v>2318</v>
      </c>
      <c r="O685" s="90">
        <f>VLOOKUP(N685,'[4]บัญชีครุภัณฑ์  updete 20 มค 65'!$I$5:$N$1078,5,FALSE)</f>
        <v>6900</v>
      </c>
      <c r="P685" s="90">
        <f t="shared" si="30"/>
        <v>0</v>
      </c>
      <c r="Q685" s="90"/>
      <c r="R685" s="90"/>
      <c r="S685" s="88" t="s">
        <v>48</v>
      </c>
      <c r="T685" s="88" t="s">
        <v>58</v>
      </c>
    </row>
    <row r="686" spans="1:20">
      <c r="A686" s="87" t="s">
        <v>2293</v>
      </c>
      <c r="B686" s="87" t="s">
        <v>2294</v>
      </c>
      <c r="C686" s="87" t="s">
        <v>2320</v>
      </c>
      <c r="D686" s="87"/>
      <c r="E686" s="88" t="s">
        <v>731</v>
      </c>
      <c r="F686" s="87" t="s">
        <v>2319</v>
      </c>
      <c r="G686" s="87" t="s">
        <v>43</v>
      </c>
      <c r="H686" s="89">
        <v>10100</v>
      </c>
      <c r="I686" s="88" t="s">
        <v>732</v>
      </c>
      <c r="J686" s="88"/>
      <c r="K686" s="88" t="s">
        <v>2300</v>
      </c>
      <c r="L686" s="88" t="s">
        <v>1948</v>
      </c>
      <c r="M686" s="88"/>
      <c r="N686" s="88" t="s">
        <v>2320</v>
      </c>
      <c r="O686" s="90">
        <f>VLOOKUP(N686,'[4]บัญชีครุภัณฑ์  updete 20 มค 65'!$I$5:$N$1078,5,FALSE)</f>
        <v>10100</v>
      </c>
      <c r="P686" s="90">
        <f t="shared" si="30"/>
        <v>0</v>
      </c>
      <c r="Q686" s="90"/>
      <c r="R686" s="90"/>
      <c r="S686" s="88" t="s">
        <v>48</v>
      </c>
      <c r="T686" s="88" t="s">
        <v>58</v>
      </c>
    </row>
    <row r="687" spans="1:20">
      <c r="A687" s="87" t="s">
        <v>2293</v>
      </c>
      <c r="B687" s="87" t="s">
        <v>2294</v>
      </c>
      <c r="C687" s="87" t="s">
        <v>2322</v>
      </c>
      <c r="D687" s="87"/>
      <c r="E687" s="88" t="s">
        <v>731</v>
      </c>
      <c r="F687" s="87" t="s">
        <v>2321</v>
      </c>
      <c r="G687" s="87" t="s">
        <v>43</v>
      </c>
      <c r="H687" s="89">
        <v>15000</v>
      </c>
      <c r="I687" s="88" t="s">
        <v>732</v>
      </c>
      <c r="J687" s="88"/>
      <c r="K687" s="88" t="s">
        <v>2300</v>
      </c>
      <c r="L687" s="88" t="s">
        <v>1948</v>
      </c>
      <c r="M687" s="88"/>
      <c r="N687" s="88" t="s">
        <v>2322</v>
      </c>
      <c r="O687" s="90">
        <f>VLOOKUP(N687,'[4]บัญชีครุภัณฑ์  updete 20 มค 65'!$I$5:$N$1078,5,FALSE)</f>
        <v>15000</v>
      </c>
      <c r="P687" s="90">
        <f t="shared" si="30"/>
        <v>0</v>
      </c>
      <c r="Q687" s="90"/>
      <c r="R687" s="90"/>
      <c r="S687" s="88" t="s">
        <v>48</v>
      </c>
      <c r="T687" s="88" t="s">
        <v>58</v>
      </c>
    </row>
    <row r="688" spans="1:20">
      <c r="A688" s="87" t="s">
        <v>2293</v>
      </c>
      <c r="B688" s="87" t="s">
        <v>2294</v>
      </c>
      <c r="C688" s="87" t="s">
        <v>2324</v>
      </c>
      <c r="D688" s="87"/>
      <c r="E688" s="88" t="s">
        <v>731</v>
      </c>
      <c r="F688" s="87" t="s">
        <v>2323</v>
      </c>
      <c r="G688" s="87" t="s">
        <v>43</v>
      </c>
      <c r="H688" s="89">
        <v>17200</v>
      </c>
      <c r="I688" s="88" t="s">
        <v>732</v>
      </c>
      <c r="J688" s="88"/>
      <c r="K688" s="88" t="s">
        <v>2300</v>
      </c>
      <c r="L688" s="88" t="s">
        <v>1948</v>
      </c>
      <c r="M688" s="88"/>
      <c r="N688" s="88" t="s">
        <v>2324</v>
      </c>
      <c r="O688" s="90">
        <f>VLOOKUP(N688,'[4]บัญชีครุภัณฑ์  updete 20 มค 65'!$I$5:$N$1078,5,FALSE)</f>
        <v>17200</v>
      </c>
      <c r="P688" s="90">
        <f t="shared" si="30"/>
        <v>0</v>
      </c>
      <c r="Q688" s="90"/>
      <c r="R688" s="90"/>
      <c r="S688" s="88" t="s">
        <v>48</v>
      </c>
      <c r="T688" s="88" t="s">
        <v>58</v>
      </c>
    </row>
    <row r="689" spans="1:20" s="86" customFormat="1">
      <c r="A689" s="82" t="s">
        <v>2325</v>
      </c>
      <c r="B689" s="82" t="s">
        <v>2326</v>
      </c>
      <c r="C689" s="82" t="s">
        <v>2328</v>
      </c>
      <c r="D689" s="82"/>
      <c r="E689" s="83"/>
      <c r="F689" s="82" t="s">
        <v>2327</v>
      </c>
      <c r="G689" s="82"/>
      <c r="H689" s="84"/>
      <c r="I689" s="83"/>
      <c r="J689" s="83"/>
      <c r="K689" s="83"/>
      <c r="L689" s="83"/>
      <c r="M689" s="83"/>
      <c r="N689" s="83"/>
      <c r="O689" s="85"/>
      <c r="P689" s="85"/>
      <c r="Q689" s="85"/>
      <c r="R689" s="85"/>
      <c r="S689" s="83"/>
      <c r="T689" s="83"/>
    </row>
    <row r="690" spans="1:20">
      <c r="A690" s="87" t="s">
        <v>2325</v>
      </c>
      <c r="B690" s="87" t="s">
        <v>2326</v>
      </c>
      <c r="C690" s="87" t="s">
        <v>2330</v>
      </c>
      <c r="D690" s="87"/>
      <c r="E690" s="88" t="s">
        <v>731</v>
      </c>
      <c r="F690" s="87" t="s">
        <v>2329</v>
      </c>
      <c r="G690" s="87" t="s">
        <v>43</v>
      </c>
      <c r="H690" s="89">
        <v>9000</v>
      </c>
      <c r="I690" s="88" t="s">
        <v>732</v>
      </c>
      <c r="J690" s="88"/>
      <c r="K690" s="88" t="s">
        <v>2325</v>
      </c>
      <c r="L690" s="88" t="s">
        <v>1948</v>
      </c>
      <c r="M690" s="88"/>
      <c r="N690" s="88" t="s">
        <v>2330</v>
      </c>
      <c r="O690" s="90">
        <f>VLOOKUP(N690,'[4]บัญชีครุภัณฑ์  updete 20 มค 65'!$I$5:$N$1078,5,FALSE)</f>
        <v>9000</v>
      </c>
      <c r="P690" s="90">
        <f t="shared" ref="P690:P708" si="31">+O690-H690</f>
        <v>0</v>
      </c>
      <c r="Q690" s="90"/>
      <c r="R690" s="90"/>
      <c r="S690" s="88" t="s">
        <v>48</v>
      </c>
      <c r="T690" s="88" t="s">
        <v>58</v>
      </c>
    </row>
    <row r="691" spans="1:20">
      <c r="A691" s="87" t="s">
        <v>2325</v>
      </c>
      <c r="B691" s="87" t="s">
        <v>2326</v>
      </c>
      <c r="C691" s="87" t="s">
        <v>2332</v>
      </c>
      <c r="D691" s="87"/>
      <c r="E691" s="88" t="s">
        <v>731</v>
      </c>
      <c r="F691" s="87" t="s">
        <v>2331</v>
      </c>
      <c r="G691" s="87" t="s">
        <v>43</v>
      </c>
      <c r="H691" s="89">
        <v>11500</v>
      </c>
      <c r="I691" s="88" t="s">
        <v>732</v>
      </c>
      <c r="J691" s="88"/>
      <c r="K691" s="88" t="s">
        <v>2325</v>
      </c>
      <c r="L691" s="88" t="s">
        <v>1948</v>
      </c>
      <c r="M691" s="88"/>
      <c r="N691" s="88" t="s">
        <v>2332</v>
      </c>
      <c r="O691" s="90">
        <f>VLOOKUP(N691,'[4]บัญชีครุภัณฑ์  updete 20 มค 65'!$I$5:$N$1078,5,FALSE)</f>
        <v>11500</v>
      </c>
      <c r="P691" s="90">
        <f t="shared" si="31"/>
        <v>0</v>
      </c>
      <c r="Q691" s="90"/>
      <c r="R691" s="90"/>
      <c r="S691" s="88" t="s">
        <v>48</v>
      </c>
      <c r="T691" s="88" t="s">
        <v>58</v>
      </c>
    </row>
    <row r="692" spans="1:20">
      <c r="A692" s="87" t="s">
        <v>2325</v>
      </c>
      <c r="B692" s="87" t="s">
        <v>2326</v>
      </c>
      <c r="C692" s="87" t="s">
        <v>2334</v>
      </c>
      <c r="D692" s="87"/>
      <c r="E692" s="88" t="s">
        <v>731</v>
      </c>
      <c r="F692" s="87" t="s">
        <v>2333</v>
      </c>
      <c r="G692" s="87" t="s">
        <v>43</v>
      </c>
      <c r="H692" s="89">
        <v>24500</v>
      </c>
      <c r="I692" s="88" t="s">
        <v>732</v>
      </c>
      <c r="J692" s="88"/>
      <c r="K692" s="88" t="s">
        <v>2325</v>
      </c>
      <c r="L692" s="88" t="s">
        <v>1948</v>
      </c>
      <c r="M692" s="88"/>
      <c r="N692" s="88" t="s">
        <v>2334</v>
      </c>
      <c r="O692" s="90">
        <f>VLOOKUP(N692,'[4]บัญชีครุภัณฑ์  updete 20 มค 65'!$I$5:$N$1078,5,FALSE)</f>
        <v>24500</v>
      </c>
      <c r="P692" s="90">
        <f t="shared" si="31"/>
        <v>0</v>
      </c>
      <c r="Q692" s="90"/>
      <c r="R692" s="90"/>
      <c r="S692" s="88" t="s">
        <v>48</v>
      </c>
      <c r="T692" s="88" t="s">
        <v>58</v>
      </c>
    </row>
    <row r="693" spans="1:20">
      <c r="A693" s="87" t="s">
        <v>2325</v>
      </c>
      <c r="B693" s="87" t="s">
        <v>2326</v>
      </c>
      <c r="C693" s="87" t="s">
        <v>2336</v>
      </c>
      <c r="D693" s="87"/>
      <c r="E693" s="88" t="s">
        <v>731</v>
      </c>
      <c r="F693" s="87" t="s">
        <v>2335</v>
      </c>
      <c r="G693" s="87" t="s">
        <v>43</v>
      </c>
      <c r="H693" s="89">
        <v>59000</v>
      </c>
      <c r="I693" s="88" t="s">
        <v>732</v>
      </c>
      <c r="J693" s="88"/>
      <c r="K693" s="88" t="s">
        <v>2325</v>
      </c>
      <c r="L693" s="88" t="s">
        <v>1948</v>
      </c>
      <c r="M693" s="88"/>
      <c r="N693" s="88" t="s">
        <v>2336</v>
      </c>
      <c r="O693" s="90">
        <f>VLOOKUP(N693,'[4]บัญชีครุภัณฑ์  updete 20 มค 65'!$I$5:$N$1078,5,FALSE)</f>
        <v>59000</v>
      </c>
      <c r="P693" s="90">
        <f t="shared" si="31"/>
        <v>0</v>
      </c>
      <c r="Q693" s="90"/>
      <c r="R693" s="90"/>
      <c r="S693" s="88" t="s">
        <v>48</v>
      </c>
      <c r="T693" s="88" t="s">
        <v>58</v>
      </c>
    </row>
    <row r="694" spans="1:20">
      <c r="A694" s="87" t="s">
        <v>2325</v>
      </c>
      <c r="B694" s="87" t="s">
        <v>2326</v>
      </c>
      <c r="C694" s="87" t="s">
        <v>2338</v>
      </c>
      <c r="D694" s="87"/>
      <c r="E694" s="88" t="s">
        <v>731</v>
      </c>
      <c r="F694" s="87" t="s">
        <v>2337</v>
      </c>
      <c r="G694" s="87" t="s">
        <v>43</v>
      </c>
      <c r="H694" s="89">
        <v>19800</v>
      </c>
      <c r="I694" s="88" t="s">
        <v>732</v>
      </c>
      <c r="J694" s="88"/>
      <c r="K694" s="88" t="s">
        <v>2325</v>
      </c>
      <c r="L694" s="88" t="s">
        <v>1948</v>
      </c>
      <c r="M694" s="88"/>
      <c r="N694" s="88" t="s">
        <v>2338</v>
      </c>
      <c r="O694" s="90">
        <f>VLOOKUP(N694,'[4]บัญชีครุภัณฑ์  updete 20 มค 65'!$I$5:$N$1078,5,FALSE)</f>
        <v>19800</v>
      </c>
      <c r="P694" s="90">
        <f t="shared" si="31"/>
        <v>0</v>
      </c>
      <c r="Q694" s="90"/>
      <c r="R694" s="90"/>
      <c r="S694" s="88" t="s">
        <v>48</v>
      </c>
      <c r="T694" s="88" t="s">
        <v>58</v>
      </c>
    </row>
    <row r="695" spans="1:20">
      <c r="A695" s="87" t="s">
        <v>2325</v>
      </c>
      <c r="B695" s="87" t="s">
        <v>2326</v>
      </c>
      <c r="C695" s="87" t="s">
        <v>2340</v>
      </c>
      <c r="D695" s="87"/>
      <c r="E695" s="88" t="s">
        <v>731</v>
      </c>
      <c r="F695" s="87" t="s">
        <v>2339</v>
      </c>
      <c r="G695" s="87" t="s">
        <v>43</v>
      </c>
      <c r="H695" s="89">
        <v>34000</v>
      </c>
      <c r="I695" s="88" t="s">
        <v>732</v>
      </c>
      <c r="J695" s="88"/>
      <c r="K695" s="88" t="s">
        <v>2325</v>
      </c>
      <c r="L695" s="88" t="s">
        <v>1948</v>
      </c>
      <c r="M695" s="88"/>
      <c r="N695" s="88" t="s">
        <v>2340</v>
      </c>
      <c r="O695" s="90">
        <f>VLOOKUP(N695,'[4]บัญชีครุภัณฑ์  updete 20 มค 65'!$I$5:$N$1078,5,FALSE)</f>
        <v>34000</v>
      </c>
      <c r="P695" s="90">
        <f t="shared" si="31"/>
        <v>0</v>
      </c>
      <c r="Q695" s="90"/>
      <c r="R695" s="90"/>
      <c r="S695" s="88" t="s">
        <v>48</v>
      </c>
      <c r="T695" s="88" t="s">
        <v>58</v>
      </c>
    </row>
    <row r="696" spans="1:20">
      <c r="A696" s="87" t="s">
        <v>2325</v>
      </c>
      <c r="B696" s="87" t="s">
        <v>2326</v>
      </c>
      <c r="C696" s="87" t="s">
        <v>2342</v>
      </c>
      <c r="D696" s="87"/>
      <c r="E696" s="88" t="s">
        <v>731</v>
      </c>
      <c r="F696" s="87" t="s">
        <v>2341</v>
      </c>
      <c r="G696" s="87" t="s">
        <v>43</v>
      </c>
      <c r="H696" s="89">
        <v>10100</v>
      </c>
      <c r="I696" s="88" t="s">
        <v>732</v>
      </c>
      <c r="J696" s="88"/>
      <c r="K696" s="88" t="s">
        <v>2325</v>
      </c>
      <c r="L696" s="88" t="s">
        <v>1948</v>
      </c>
      <c r="M696" s="88"/>
      <c r="N696" s="88" t="s">
        <v>2342</v>
      </c>
      <c r="O696" s="90">
        <f>VLOOKUP(N696,'[4]บัญชีครุภัณฑ์  updete 20 มค 65'!$I$5:$N$1078,5,FALSE)</f>
        <v>10100</v>
      </c>
      <c r="P696" s="90">
        <f t="shared" si="31"/>
        <v>0</v>
      </c>
      <c r="Q696" s="90"/>
      <c r="R696" s="90"/>
      <c r="S696" s="88" t="s">
        <v>48</v>
      </c>
      <c r="T696" s="88" t="s">
        <v>58</v>
      </c>
    </row>
    <row r="697" spans="1:20">
      <c r="A697" s="87" t="s">
        <v>2325</v>
      </c>
      <c r="B697" s="87" t="s">
        <v>2326</v>
      </c>
      <c r="C697" s="87" t="s">
        <v>2344</v>
      </c>
      <c r="D697" s="87"/>
      <c r="E697" s="88" t="s">
        <v>731</v>
      </c>
      <c r="F697" s="87" t="s">
        <v>2343</v>
      </c>
      <c r="G697" s="87" t="s">
        <v>43</v>
      </c>
      <c r="H697" s="89">
        <v>13200</v>
      </c>
      <c r="I697" s="88" t="s">
        <v>732</v>
      </c>
      <c r="J697" s="88"/>
      <c r="K697" s="88" t="s">
        <v>2325</v>
      </c>
      <c r="L697" s="88" t="s">
        <v>1948</v>
      </c>
      <c r="M697" s="88"/>
      <c r="N697" s="88" t="s">
        <v>2344</v>
      </c>
      <c r="O697" s="90">
        <f>VLOOKUP(N697,'[4]บัญชีครุภัณฑ์  updete 20 มค 65'!$I$5:$N$1078,5,FALSE)</f>
        <v>13200</v>
      </c>
      <c r="P697" s="90">
        <f t="shared" si="31"/>
        <v>0</v>
      </c>
      <c r="Q697" s="90"/>
      <c r="R697" s="90"/>
      <c r="S697" s="88" t="s">
        <v>48</v>
      </c>
      <c r="T697" s="88" t="s">
        <v>58</v>
      </c>
    </row>
    <row r="698" spans="1:20">
      <c r="A698" s="87" t="s">
        <v>2325</v>
      </c>
      <c r="B698" s="87" t="s">
        <v>2326</v>
      </c>
      <c r="C698" s="87" t="s">
        <v>2346</v>
      </c>
      <c r="D698" s="87"/>
      <c r="E698" s="88" t="s">
        <v>731</v>
      </c>
      <c r="F698" s="87" t="s">
        <v>2345</v>
      </c>
      <c r="G698" s="87" t="s">
        <v>43</v>
      </c>
      <c r="H698" s="89">
        <v>17100</v>
      </c>
      <c r="I698" s="88" t="s">
        <v>732</v>
      </c>
      <c r="J698" s="88"/>
      <c r="K698" s="88" t="s">
        <v>2325</v>
      </c>
      <c r="L698" s="88" t="s">
        <v>1948</v>
      </c>
      <c r="M698" s="88"/>
      <c r="N698" s="88" t="s">
        <v>2346</v>
      </c>
      <c r="O698" s="90">
        <f>VLOOKUP(N698,'[4]บัญชีครุภัณฑ์  updete 20 มค 65'!$I$5:$N$1078,5,FALSE)</f>
        <v>17100</v>
      </c>
      <c r="P698" s="90">
        <f t="shared" si="31"/>
        <v>0</v>
      </c>
      <c r="Q698" s="90"/>
      <c r="R698" s="90"/>
      <c r="S698" s="88" t="s">
        <v>48</v>
      </c>
      <c r="T698" s="88" t="s">
        <v>58</v>
      </c>
    </row>
    <row r="699" spans="1:20">
      <c r="A699" s="87" t="s">
        <v>2325</v>
      </c>
      <c r="B699" s="87" t="s">
        <v>2326</v>
      </c>
      <c r="C699" s="87" t="s">
        <v>2348</v>
      </c>
      <c r="D699" s="87"/>
      <c r="E699" s="88" t="s">
        <v>731</v>
      </c>
      <c r="F699" s="87" t="s">
        <v>2347</v>
      </c>
      <c r="G699" s="87" t="s">
        <v>43</v>
      </c>
      <c r="H699" s="89">
        <v>28000</v>
      </c>
      <c r="I699" s="88" t="s">
        <v>732</v>
      </c>
      <c r="J699" s="88"/>
      <c r="K699" s="88" t="s">
        <v>2325</v>
      </c>
      <c r="L699" s="88" t="s">
        <v>1948</v>
      </c>
      <c r="M699" s="88"/>
      <c r="N699" s="88" t="s">
        <v>2348</v>
      </c>
      <c r="O699" s="90">
        <f>VLOOKUP(N699,'[4]บัญชีครุภัณฑ์  updete 20 มค 65'!$I$5:$N$1078,5,FALSE)</f>
        <v>28000</v>
      </c>
      <c r="P699" s="90">
        <f t="shared" si="31"/>
        <v>0</v>
      </c>
      <c r="Q699" s="90"/>
      <c r="R699" s="90"/>
      <c r="S699" s="88" t="s">
        <v>48</v>
      </c>
      <c r="T699" s="88" t="s">
        <v>58</v>
      </c>
    </row>
    <row r="700" spans="1:20" ht="55.5">
      <c r="A700" s="87" t="s">
        <v>2325</v>
      </c>
      <c r="B700" s="87" t="s">
        <v>2326</v>
      </c>
      <c r="C700" s="87" t="s">
        <v>2350</v>
      </c>
      <c r="D700" s="87"/>
      <c r="E700" s="88" t="s">
        <v>731</v>
      </c>
      <c r="F700" s="87" t="s">
        <v>2349</v>
      </c>
      <c r="G700" s="87" t="s">
        <v>43</v>
      </c>
      <c r="H700" s="89">
        <v>7000</v>
      </c>
      <c r="I700" s="88" t="s">
        <v>732</v>
      </c>
      <c r="J700" s="88"/>
      <c r="K700" s="88" t="s">
        <v>2325</v>
      </c>
      <c r="L700" s="88" t="s">
        <v>1948</v>
      </c>
      <c r="M700" s="88"/>
      <c r="N700" s="88" t="s">
        <v>2350</v>
      </c>
      <c r="O700" s="90">
        <f>VLOOKUP(N700,'[4]บัญชีครุภัณฑ์  updete 20 มค 65'!$I$5:$N$1078,5,FALSE)</f>
        <v>7000</v>
      </c>
      <c r="P700" s="90">
        <f t="shared" si="31"/>
        <v>0</v>
      </c>
      <c r="Q700" s="90"/>
      <c r="R700" s="90"/>
      <c r="S700" s="88" t="s">
        <v>48</v>
      </c>
      <c r="T700" s="88" t="s">
        <v>58</v>
      </c>
    </row>
    <row r="701" spans="1:20" ht="55.5">
      <c r="A701" s="87" t="s">
        <v>2325</v>
      </c>
      <c r="B701" s="87" t="s">
        <v>2326</v>
      </c>
      <c r="C701" s="87" t="s">
        <v>2352</v>
      </c>
      <c r="D701" s="87"/>
      <c r="E701" s="88" t="s">
        <v>731</v>
      </c>
      <c r="F701" s="87" t="s">
        <v>2351</v>
      </c>
      <c r="G701" s="87" t="s">
        <v>43</v>
      </c>
      <c r="H701" s="89">
        <v>8200</v>
      </c>
      <c r="I701" s="88" t="s">
        <v>732</v>
      </c>
      <c r="J701" s="88"/>
      <c r="K701" s="88" t="s">
        <v>2325</v>
      </c>
      <c r="L701" s="88" t="s">
        <v>1948</v>
      </c>
      <c r="M701" s="88"/>
      <c r="N701" s="88" t="s">
        <v>2352</v>
      </c>
      <c r="O701" s="90">
        <f>VLOOKUP(N701,'[4]บัญชีครุภัณฑ์  updete 20 มค 65'!$I$5:$N$1078,5,FALSE)</f>
        <v>8200</v>
      </c>
      <c r="P701" s="90">
        <f t="shared" si="31"/>
        <v>0</v>
      </c>
      <c r="Q701" s="90"/>
      <c r="R701" s="90"/>
      <c r="S701" s="88" t="s">
        <v>48</v>
      </c>
      <c r="T701" s="88" t="s">
        <v>58</v>
      </c>
    </row>
    <row r="702" spans="1:20" ht="55.5">
      <c r="A702" s="87" t="s">
        <v>2325</v>
      </c>
      <c r="B702" s="87" t="s">
        <v>2326</v>
      </c>
      <c r="C702" s="87" t="s">
        <v>2354</v>
      </c>
      <c r="D702" s="87"/>
      <c r="E702" s="88" t="s">
        <v>731</v>
      </c>
      <c r="F702" s="87" t="s">
        <v>2353</v>
      </c>
      <c r="G702" s="87" t="s">
        <v>43</v>
      </c>
      <c r="H702" s="89">
        <v>13500</v>
      </c>
      <c r="I702" s="88" t="s">
        <v>732</v>
      </c>
      <c r="J702" s="88"/>
      <c r="K702" s="88" t="s">
        <v>2325</v>
      </c>
      <c r="L702" s="88" t="s">
        <v>1948</v>
      </c>
      <c r="M702" s="88"/>
      <c r="N702" s="88" t="s">
        <v>2354</v>
      </c>
      <c r="O702" s="90">
        <f>VLOOKUP(N702,'[4]บัญชีครุภัณฑ์  updete 20 มค 65'!$I$5:$N$1078,5,FALSE)</f>
        <v>13500</v>
      </c>
      <c r="P702" s="90">
        <f t="shared" si="31"/>
        <v>0</v>
      </c>
      <c r="Q702" s="90"/>
      <c r="R702" s="90"/>
      <c r="S702" s="88" t="s">
        <v>48</v>
      </c>
      <c r="T702" s="88" t="s">
        <v>58</v>
      </c>
    </row>
    <row r="703" spans="1:20" ht="55.5">
      <c r="A703" s="87" t="s">
        <v>2325</v>
      </c>
      <c r="B703" s="87" t="s">
        <v>2326</v>
      </c>
      <c r="C703" s="87" t="s">
        <v>2356</v>
      </c>
      <c r="D703" s="87"/>
      <c r="E703" s="88" t="s">
        <v>731</v>
      </c>
      <c r="F703" s="87" t="s">
        <v>2355</v>
      </c>
      <c r="G703" s="87" t="s">
        <v>43</v>
      </c>
      <c r="H703" s="89">
        <v>63400</v>
      </c>
      <c r="I703" s="88" t="s">
        <v>732</v>
      </c>
      <c r="J703" s="88"/>
      <c r="K703" s="88" t="s">
        <v>2325</v>
      </c>
      <c r="L703" s="88" t="s">
        <v>1948</v>
      </c>
      <c r="M703" s="88"/>
      <c r="N703" s="88" t="s">
        <v>2356</v>
      </c>
      <c r="O703" s="90">
        <f>VLOOKUP(N703,'[4]บัญชีครุภัณฑ์  updete 20 มค 65'!$I$5:$N$1078,5,FALSE)</f>
        <v>63400</v>
      </c>
      <c r="P703" s="90">
        <f t="shared" si="31"/>
        <v>0</v>
      </c>
      <c r="Q703" s="90"/>
      <c r="R703" s="90"/>
      <c r="S703" s="88" t="s">
        <v>48</v>
      </c>
      <c r="T703" s="88" t="s">
        <v>58</v>
      </c>
    </row>
    <row r="704" spans="1:20" ht="55.5">
      <c r="A704" s="87" t="s">
        <v>2325</v>
      </c>
      <c r="B704" s="87" t="s">
        <v>2326</v>
      </c>
      <c r="C704" s="87" t="s">
        <v>2358</v>
      </c>
      <c r="D704" s="87"/>
      <c r="E704" s="88" t="s">
        <v>731</v>
      </c>
      <c r="F704" s="87" t="s">
        <v>2357</v>
      </c>
      <c r="G704" s="87" t="s">
        <v>43</v>
      </c>
      <c r="H704" s="89">
        <v>105900</v>
      </c>
      <c r="I704" s="88" t="s">
        <v>732</v>
      </c>
      <c r="J704" s="88"/>
      <c r="K704" s="88" t="s">
        <v>2325</v>
      </c>
      <c r="L704" s="88" t="s">
        <v>1948</v>
      </c>
      <c r="M704" s="88"/>
      <c r="N704" s="88" t="s">
        <v>2358</v>
      </c>
      <c r="O704" s="90">
        <f>VLOOKUP(N704,'[4]บัญชีครุภัณฑ์  updete 20 มค 65'!$I$5:$N$1078,5,FALSE)</f>
        <v>105900</v>
      </c>
      <c r="P704" s="90">
        <f t="shared" si="31"/>
        <v>0</v>
      </c>
      <c r="Q704" s="90"/>
      <c r="R704" s="90"/>
      <c r="S704" s="88" t="s">
        <v>48</v>
      </c>
      <c r="T704" s="88" t="s">
        <v>58</v>
      </c>
    </row>
    <row r="705" spans="1:20">
      <c r="A705" s="87" t="s">
        <v>2325</v>
      </c>
      <c r="B705" s="87" t="s">
        <v>2326</v>
      </c>
      <c r="C705" s="87" t="s">
        <v>2360</v>
      </c>
      <c r="D705" s="87"/>
      <c r="E705" s="88" t="s">
        <v>731</v>
      </c>
      <c r="F705" s="87" t="s">
        <v>2359</v>
      </c>
      <c r="G705" s="87" t="s">
        <v>43</v>
      </c>
      <c r="H705" s="89">
        <v>9000</v>
      </c>
      <c r="I705" s="88" t="s">
        <v>732</v>
      </c>
      <c r="J705" s="88"/>
      <c r="K705" s="88" t="s">
        <v>2325</v>
      </c>
      <c r="L705" s="88" t="s">
        <v>1948</v>
      </c>
      <c r="M705" s="88"/>
      <c r="N705" s="88" t="s">
        <v>2360</v>
      </c>
      <c r="O705" s="90">
        <f>VLOOKUP(N705,'[4]บัญชีครุภัณฑ์  updete 20 มค 65'!$I$5:$N$1078,5,FALSE)</f>
        <v>9000</v>
      </c>
      <c r="P705" s="90">
        <f t="shared" si="31"/>
        <v>0</v>
      </c>
      <c r="Q705" s="90"/>
      <c r="R705" s="90"/>
      <c r="S705" s="88" t="s">
        <v>48</v>
      </c>
      <c r="T705" s="88" t="s">
        <v>58</v>
      </c>
    </row>
    <row r="706" spans="1:20">
      <c r="A706" s="87" t="s">
        <v>2325</v>
      </c>
      <c r="B706" s="87" t="s">
        <v>2326</v>
      </c>
      <c r="C706" s="87" t="s">
        <v>2362</v>
      </c>
      <c r="D706" s="87"/>
      <c r="E706" s="88" t="s">
        <v>731</v>
      </c>
      <c r="F706" s="87" t="s">
        <v>2361</v>
      </c>
      <c r="G706" s="87" t="s">
        <v>43</v>
      </c>
      <c r="H706" s="89">
        <v>17300</v>
      </c>
      <c r="I706" s="88" t="s">
        <v>732</v>
      </c>
      <c r="J706" s="88"/>
      <c r="K706" s="88" t="s">
        <v>2325</v>
      </c>
      <c r="L706" s="88" t="s">
        <v>1948</v>
      </c>
      <c r="M706" s="88"/>
      <c r="N706" s="88" t="s">
        <v>2362</v>
      </c>
      <c r="O706" s="90">
        <f>VLOOKUP(N706,'[4]บัญชีครุภัณฑ์  updete 20 มค 65'!$I$5:$N$1078,5,FALSE)</f>
        <v>17300</v>
      </c>
      <c r="P706" s="90">
        <f t="shared" si="31"/>
        <v>0</v>
      </c>
      <c r="Q706" s="90"/>
      <c r="R706" s="90"/>
      <c r="S706" s="88" t="s">
        <v>48</v>
      </c>
      <c r="T706" s="88" t="s">
        <v>58</v>
      </c>
    </row>
    <row r="707" spans="1:20">
      <c r="A707" s="87" t="s">
        <v>2325</v>
      </c>
      <c r="B707" s="87" t="s">
        <v>2326</v>
      </c>
      <c r="C707" s="87" t="s">
        <v>2364</v>
      </c>
      <c r="D707" s="87"/>
      <c r="E707" s="88" t="s">
        <v>731</v>
      </c>
      <c r="F707" s="87" t="s">
        <v>2363</v>
      </c>
      <c r="G707" s="87" t="s">
        <v>43</v>
      </c>
      <c r="H707" s="89">
        <v>36100</v>
      </c>
      <c r="I707" s="88" t="s">
        <v>732</v>
      </c>
      <c r="J707" s="88"/>
      <c r="K707" s="88" t="s">
        <v>2325</v>
      </c>
      <c r="L707" s="88" t="s">
        <v>1948</v>
      </c>
      <c r="M707" s="88"/>
      <c r="N707" s="88" t="s">
        <v>2364</v>
      </c>
      <c r="O707" s="90">
        <f>VLOOKUP(N707,'[4]บัญชีครุภัณฑ์  updete 20 มค 65'!$I$5:$N$1078,5,FALSE)</f>
        <v>36100</v>
      </c>
      <c r="P707" s="90">
        <f t="shared" si="31"/>
        <v>0</v>
      </c>
      <c r="Q707" s="90"/>
      <c r="R707" s="90"/>
      <c r="S707" s="88" t="s">
        <v>48</v>
      </c>
      <c r="T707" s="88" t="s">
        <v>58</v>
      </c>
    </row>
    <row r="708" spans="1:20">
      <c r="A708" s="87" t="s">
        <v>2325</v>
      </c>
      <c r="B708" s="87" t="s">
        <v>2326</v>
      </c>
      <c r="C708" s="87" t="s">
        <v>2366</v>
      </c>
      <c r="D708" s="87"/>
      <c r="E708" s="88" t="s">
        <v>731</v>
      </c>
      <c r="F708" s="87" t="s">
        <v>2365</v>
      </c>
      <c r="G708" s="87" t="s">
        <v>43</v>
      </c>
      <c r="H708" s="89">
        <v>96300</v>
      </c>
      <c r="I708" s="88" t="s">
        <v>732</v>
      </c>
      <c r="J708" s="88"/>
      <c r="K708" s="88" t="s">
        <v>2325</v>
      </c>
      <c r="L708" s="88" t="s">
        <v>1948</v>
      </c>
      <c r="M708" s="88"/>
      <c r="N708" s="88" t="s">
        <v>2366</v>
      </c>
      <c r="O708" s="90">
        <f>VLOOKUP(N708,'[4]บัญชีครุภัณฑ์  updete 20 มค 65'!$I$5:$N$1078,5,FALSE)</f>
        <v>96300</v>
      </c>
      <c r="P708" s="90">
        <f t="shared" si="31"/>
        <v>0</v>
      </c>
      <c r="Q708" s="90"/>
      <c r="R708" s="90"/>
      <c r="S708" s="88" t="s">
        <v>48</v>
      </c>
      <c r="T708" s="88" t="s">
        <v>58</v>
      </c>
    </row>
    <row r="709" spans="1:20" s="86" customFormat="1">
      <c r="A709" s="82" t="s">
        <v>2367</v>
      </c>
      <c r="B709" s="82" t="s">
        <v>2368</v>
      </c>
      <c r="C709" s="82" t="s">
        <v>2370</v>
      </c>
      <c r="D709" s="82"/>
      <c r="E709" s="83"/>
      <c r="F709" s="82" t="s">
        <v>2369</v>
      </c>
      <c r="G709" s="82"/>
      <c r="H709" s="84"/>
      <c r="I709" s="83"/>
      <c r="J709" s="83"/>
      <c r="K709" s="83"/>
      <c r="L709" s="83"/>
      <c r="M709" s="83"/>
      <c r="N709" s="83"/>
      <c r="O709" s="85"/>
      <c r="P709" s="85"/>
      <c r="Q709" s="85"/>
      <c r="R709" s="85"/>
      <c r="S709" s="83"/>
      <c r="T709" s="83"/>
    </row>
    <row r="710" spans="1:20">
      <c r="A710" s="87" t="s">
        <v>2367</v>
      </c>
      <c r="B710" s="87" t="s">
        <v>2368</v>
      </c>
      <c r="C710" s="87" t="s">
        <v>2372</v>
      </c>
      <c r="D710" s="87"/>
      <c r="E710" s="88" t="s">
        <v>731</v>
      </c>
      <c r="F710" s="87" t="s">
        <v>2371</v>
      </c>
      <c r="G710" s="87" t="s">
        <v>339</v>
      </c>
      <c r="H710" s="89">
        <v>14500</v>
      </c>
      <c r="I710" s="88" t="s">
        <v>732</v>
      </c>
      <c r="J710" s="88"/>
      <c r="K710" s="88" t="s">
        <v>2367</v>
      </c>
      <c r="L710" s="88" t="s">
        <v>2373</v>
      </c>
      <c r="M710" s="88"/>
      <c r="N710" s="88" t="s">
        <v>2372</v>
      </c>
      <c r="O710" s="90">
        <f>VLOOKUP(N710,'[4]บัญชีครุภัณฑ์  updete 20 มค 65'!$I$5:$N$1078,5,FALSE)</f>
        <v>14500</v>
      </c>
      <c r="P710" s="90">
        <f t="shared" ref="P710:P721" si="32">+O710-H710</f>
        <v>0</v>
      </c>
      <c r="Q710" s="90"/>
      <c r="R710" s="90"/>
      <c r="S710" s="88" t="s">
        <v>48</v>
      </c>
      <c r="T710" s="88" t="s">
        <v>58</v>
      </c>
    </row>
    <row r="711" spans="1:20">
      <c r="A711" s="87" t="s">
        <v>2367</v>
      </c>
      <c r="B711" s="87" t="s">
        <v>2368</v>
      </c>
      <c r="C711" s="87" t="s">
        <v>2375</v>
      </c>
      <c r="D711" s="87"/>
      <c r="E711" s="88" t="s">
        <v>731</v>
      </c>
      <c r="F711" s="87" t="s">
        <v>2374</v>
      </c>
      <c r="G711" s="87" t="s">
        <v>339</v>
      </c>
      <c r="H711" s="89">
        <v>23000</v>
      </c>
      <c r="I711" s="88" t="s">
        <v>732</v>
      </c>
      <c r="J711" s="88"/>
      <c r="K711" s="88" t="s">
        <v>2367</v>
      </c>
      <c r="L711" s="88" t="s">
        <v>2373</v>
      </c>
      <c r="M711" s="88"/>
      <c r="N711" s="88" t="s">
        <v>2375</v>
      </c>
      <c r="O711" s="90">
        <f>VLOOKUP(N711,'[4]บัญชีครุภัณฑ์  updete 20 มค 65'!$I$5:$N$1078,5,FALSE)</f>
        <v>23000</v>
      </c>
      <c r="P711" s="90">
        <f t="shared" si="32"/>
        <v>0</v>
      </c>
      <c r="Q711" s="90"/>
      <c r="R711" s="90"/>
      <c r="S711" s="88" t="s">
        <v>48</v>
      </c>
      <c r="T711" s="88" t="s">
        <v>58</v>
      </c>
    </row>
    <row r="712" spans="1:20">
      <c r="A712" s="87" t="s">
        <v>2367</v>
      </c>
      <c r="B712" s="87" t="s">
        <v>2368</v>
      </c>
      <c r="C712" s="87" t="s">
        <v>2377</v>
      </c>
      <c r="D712" s="87"/>
      <c r="E712" s="88" t="s">
        <v>731</v>
      </c>
      <c r="F712" s="87" t="s">
        <v>2376</v>
      </c>
      <c r="G712" s="87" t="s">
        <v>339</v>
      </c>
      <c r="H712" s="89">
        <v>18000</v>
      </c>
      <c r="I712" s="88" t="s">
        <v>732</v>
      </c>
      <c r="J712" s="88"/>
      <c r="K712" s="88" t="s">
        <v>2367</v>
      </c>
      <c r="L712" s="88" t="s">
        <v>2373</v>
      </c>
      <c r="M712" s="88"/>
      <c r="N712" s="88" t="s">
        <v>2377</v>
      </c>
      <c r="O712" s="90">
        <f>VLOOKUP(N712,'[4]บัญชีครุภัณฑ์  updete 20 มค 65'!$I$5:$N$1078,5,FALSE)</f>
        <v>18000</v>
      </c>
      <c r="P712" s="90">
        <f t="shared" si="32"/>
        <v>0</v>
      </c>
      <c r="Q712" s="90"/>
      <c r="R712" s="90"/>
      <c r="S712" s="88" t="s">
        <v>48</v>
      </c>
      <c r="T712" s="88" t="s">
        <v>58</v>
      </c>
    </row>
    <row r="713" spans="1:20">
      <c r="A713" s="87" t="s">
        <v>2367</v>
      </c>
      <c r="B713" s="87" t="s">
        <v>2368</v>
      </c>
      <c r="C713" s="87" t="s">
        <v>2379</v>
      </c>
      <c r="D713" s="87"/>
      <c r="E713" s="88" t="s">
        <v>731</v>
      </c>
      <c r="F713" s="87" t="s">
        <v>2378</v>
      </c>
      <c r="G713" s="87" t="s">
        <v>339</v>
      </c>
      <c r="H713" s="89">
        <v>20000</v>
      </c>
      <c r="I713" s="88" t="s">
        <v>732</v>
      </c>
      <c r="J713" s="88"/>
      <c r="K713" s="88" t="s">
        <v>2367</v>
      </c>
      <c r="L713" s="88" t="s">
        <v>2373</v>
      </c>
      <c r="M713" s="88"/>
      <c r="N713" s="88" t="s">
        <v>2379</v>
      </c>
      <c r="O713" s="90">
        <f>VLOOKUP(N713,'[4]บัญชีครุภัณฑ์  updete 20 มค 65'!$I$5:$N$1078,5,FALSE)</f>
        <v>20000</v>
      </c>
      <c r="P713" s="90">
        <f t="shared" si="32"/>
        <v>0</v>
      </c>
      <c r="Q713" s="90"/>
      <c r="R713" s="90"/>
      <c r="S713" s="88" t="s">
        <v>48</v>
      </c>
      <c r="T713" s="88" t="s">
        <v>58</v>
      </c>
    </row>
    <row r="714" spans="1:20">
      <c r="A714" s="87" t="s">
        <v>2367</v>
      </c>
      <c r="B714" s="87" t="s">
        <v>2368</v>
      </c>
      <c r="C714" s="87" t="s">
        <v>2381</v>
      </c>
      <c r="D714" s="87"/>
      <c r="E714" s="88" t="s">
        <v>731</v>
      </c>
      <c r="F714" s="87" t="s">
        <v>2380</v>
      </c>
      <c r="G714" s="87" t="s">
        <v>339</v>
      </c>
      <c r="H714" s="89">
        <v>85000</v>
      </c>
      <c r="I714" s="88" t="s">
        <v>732</v>
      </c>
      <c r="J714" s="88"/>
      <c r="K714" s="88" t="s">
        <v>2367</v>
      </c>
      <c r="L714" s="88" t="s">
        <v>2373</v>
      </c>
      <c r="M714" s="88"/>
      <c r="N714" s="88" t="s">
        <v>2381</v>
      </c>
      <c r="O714" s="90">
        <f>VLOOKUP(N714,'[4]บัญชีครุภัณฑ์  updete 20 มค 65'!$I$5:$N$1078,5,FALSE)</f>
        <v>85000</v>
      </c>
      <c r="P714" s="90">
        <f t="shared" si="32"/>
        <v>0</v>
      </c>
      <c r="Q714" s="90"/>
      <c r="R714" s="90"/>
      <c r="S714" s="88" t="s">
        <v>48</v>
      </c>
      <c r="T714" s="88" t="s">
        <v>58</v>
      </c>
    </row>
    <row r="715" spans="1:20">
      <c r="A715" s="87" t="s">
        <v>2367</v>
      </c>
      <c r="B715" s="87" t="s">
        <v>2368</v>
      </c>
      <c r="C715" s="87" t="s">
        <v>2383</v>
      </c>
      <c r="D715" s="87"/>
      <c r="E715" s="88" t="s">
        <v>731</v>
      </c>
      <c r="F715" s="87" t="s">
        <v>2382</v>
      </c>
      <c r="G715" s="87" t="s">
        <v>2299</v>
      </c>
      <c r="H715" s="89">
        <v>12700</v>
      </c>
      <c r="I715" s="88" t="s">
        <v>732</v>
      </c>
      <c r="J715" s="88"/>
      <c r="K715" s="88" t="s">
        <v>2367</v>
      </c>
      <c r="L715" s="88" t="s">
        <v>2373</v>
      </c>
      <c r="M715" s="88"/>
      <c r="N715" s="88" t="s">
        <v>2383</v>
      </c>
      <c r="O715" s="90">
        <f>VLOOKUP(N715,'[4]บัญชีครุภัณฑ์  updete 20 มค 65'!$I$5:$N$1078,5,FALSE)</f>
        <v>12700</v>
      </c>
      <c r="P715" s="90">
        <f t="shared" si="32"/>
        <v>0</v>
      </c>
      <c r="Q715" s="90"/>
      <c r="R715" s="90"/>
      <c r="S715" s="88" t="s">
        <v>48</v>
      </c>
      <c r="T715" s="88" t="s">
        <v>58</v>
      </c>
    </row>
    <row r="716" spans="1:20" ht="55.5">
      <c r="A716" s="87" t="s">
        <v>2367</v>
      </c>
      <c r="B716" s="87" t="s">
        <v>2368</v>
      </c>
      <c r="C716" s="87" t="s">
        <v>2385</v>
      </c>
      <c r="D716" s="87"/>
      <c r="E716" s="88" t="s">
        <v>731</v>
      </c>
      <c r="F716" s="87" t="s">
        <v>2384</v>
      </c>
      <c r="G716" s="87" t="s">
        <v>2299</v>
      </c>
      <c r="H716" s="89">
        <v>111000</v>
      </c>
      <c r="I716" s="88" t="s">
        <v>732</v>
      </c>
      <c r="J716" s="88"/>
      <c r="K716" s="88" t="s">
        <v>2367</v>
      </c>
      <c r="L716" s="88" t="s">
        <v>2373</v>
      </c>
      <c r="M716" s="88"/>
      <c r="N716" s="88" t="s">
        <v>2385</v>
      </c>
      <c r="O716" s="90">
        <f>VLOOKUP(N716,'[4]บัญชีครุภัณฑ์  updete 20 มค 65'!$I$5:$N$1078,5,FALSE)</f>
        <v>111000</v>
      </c>
      <c r="P716" s="90">
        <f t="shared" si="32"/>
        <v>0</v>
      </c>
      <c r="Q716" s="90"/>
      <c r="R716" s="90"/>
      <c r="S716" s="88" t="s">
        <v>48</v>
      </c>
      <c r="T716" s="88" t="s">
        <v>58</v>
      </c>
    </row>
    <row r="717" spans="1:20">
      <c r="A717" s="87" t="s">
        <v>2367</v>
      </c>
      <c r="B717" s="87" t="s">
        <v>2368</v>
      </c>
      <c r="C717" s="87" t="s">
        <v>2387</v>
      </c>
      <c r="D717" s="87"/>
      <c r="E717" s="88" t="s">
        <v>731</v>
      </c>
      <c r="F717" s="87" t="s">
        <v>2386</v>
      </c>
      <c r="G717" s="87" t="s">
        <v>2299</v>
      </c>
      <c r="H717" s="89">
        <v>150000</v>
      </c>
      <c r="I717" s="88" t="s">
        <v>732</v>
      </c>
      <c r="J717" s="88"/>
      <c r="K717" s="88" t="s">
        <v>2367</v>
      </c>
      <c r="L717" s="88" t="s">
        <v>2373</v>
      </c>
      <c r="M717" s="88"/>
      <c r="N717" s="88" t="s">
        <v>2387</v>
      </c>
      <c r="O717" s="90">
        <f>VLOOKUP(N717,'[4]บัญชีครุภัณฑ์  updete 20 มค 65'!$I$5:$N$1078,5,FALSE)</f>
        <v>150000</v>
      </c>
      <c r="P717" s="90">
        <f t="shared" si="32"/>
        <v>0</v>
      </c>
      <c r="Q717" s="90"/>
      <c r="R717" s="90"/>
      <c r="S717" s="88" t="s">
        <v>48</v>
      </c>
      <c r="T717" s="88" t="s">
        <v>58</v>
      </c>
    </row>
    <row r="718" spans="1:20" ht="55.5">
      <c r="A718" s="87" t="s">
        <v>2367</v>
      </c>
      <c r="B718" s="87" t="s">
        <v>2368</v>
      </c>
      <c r="C718" s="87" t="s">
        <v>2389</v>
      </c>
      <c r="D718" s="87"/>
      <c r="E718" s="88" t="s">
        <v>731</v>
      </c>
      <c r="F718" s="87" t="s">
        <v>2388</v>
      </c>
      <c r="G718" s="87" t="s">
        <v>2299</v>
      </c>
      <c r="H718" s="89">
        <v>235000</v>
      </c>
      <c r="I718" s="88" t="s">
        <v>732</v>
      </c>
      <c r="J718" s="88"/>
      <c r="K718" s="88" t="s">
        <v>2367</v>
      </c>
      <c r="L718" s="88" t="s">
        <v>2373</v>
      </c>
      <c r="M718" s="88"/>
      <c r="N718" s="88" t="s">
        <v>2389</v>
      </c>
      <c r="O718" s="90">
        <f>VLOOKUP(N718,'[4]บัญชีครุภัณฑ์  updete 20 มค 65'!$I$5:$N$1078,5,FALSE)</f>
        <v>235000</v>
      </c>
      <c r="P718" s="90">
        <f t="shared" si="32"/>
        <v>0</v>
      </c>
      <c r="Q718" s="90"/>
      <c r="R718" s="90"/>
      <c r="S718" s="88" t="s">
        <v>48</v>
      </c>
      <c r="T718" s="88" t="s">
        <v>58</v>
      </c>
    </row>
    <row r="719" spans="1:20">
      <c r="A719" s="87" t="s">
        <v>2367</v>
      </c>
      <c r="B719" s="87" t="s">
        <v>2368</v>
      </c>
      <c r="C719" s="87" t="s">
        <v>2391</v>
      </c>
      <c r="D719" s="87"/>
      <c r="E719" s="88" t="s">
        <v>731</v>
      </c>
      <c r="F719" s="87" t="s">
        <v>2390</v>
      </c>
      <c r="G719" s="87" t="s">
        <v>2299</v>
      </c>
      <c r="H719" s="89">
        <v>300000</v>
      </c>
      <c r="I719" s="88" t="s">
        <v>732</v>
      </c>
      <c r="J719" s="88"/>
      <c r="K719" s="88" t="s">
        <v>2367</v>
      </c>
      <c r="L719" s="88" t="s">
        <v>2373</v>
      </c>
      <c r="M719" s="88"/>
      <c r="N719" s="88" t="s">
        <v>2391</v>
      </c>
      <c r="O719" s="90">
        <f>VLOOKUP(N719,'[4]บัญชีครุภัณฑ์  updete 20 มค 65'!$I$5:$N$1078,5,FALSE)</f>
        <v>300000</v>
      </c>
      <c r="P719" s="90">
        <f t="shared" si="32"/>
        <v>0</v>
      </c>
      <c r="Q719" s="90"/>
      <c r="R719" s="90"/>
      <c r="S719" s="88" t="s">
        <v>48</v>
      </c>
      <c r="T719" s="88" t="s">
        <v>58</v>
      </c>
    </row>
    <row r="720" spans="1:20">
      <c r="A720" s="87" t="s">
        <v>2367</v>
      </c>
      <c r="B720" s="87" t="s">
        <v>2368</v>
      </c>
      <c r="C720" s="87" t="s">
        <v>2393</v>
      </c>
      <c r="D720" s="87"/>
      <c r="E720" s="88" t="s">
        <v>731</v>
      </c>
      <c r="F720" s="87" t="s">
        <v>2392</v>
      </c>
      <c r="G720" s="87" t="s">
        <v>2299</v>
      </c>
      <c r="H720" s="89">
        <v>410000</v>
      </c>
      <c r="I720" s="88" t="s">
        <v>732</v>
      </c>
      <c r="J720" s="88"/>
      <c r="K720" s="88" t="s">
        <v>2367</v>
      </c>
      <c r="L720" s="88" t="s">
        <v>2373</v>
      </c>
      <c r="M720" s="88"/>
      <c r="N720" s="88" t="s">
        <v>2393</v>
      </c>
      <c r="O720" s="90">
        <f>VLOOKUP(N720,'[4]บัญชีครุภัณฑ์  updete 20 มค 65'!$I$5:$N$1078,5,FALSE)</f>
        <v>410000</v>
      </c>
      <c r="P720" s="90">
        <f t="shared" si="32"/>
        <v>0</v>
      </c>
      <c r="Q720" s="90"/>
      <c r="R720" s="90"/>
      <c r="S720" s="88" t="s">
        <v>48</v>
      </c>
      <c r="T720" s="88" t="s">
        <v>58</v>
      </c>
    </row>
    <row r="721" spans="1:20">
      <c r="A721" s="87" t="s">
        <v>2367</v>
      </c>
      <c r="B721" s="87" t="s">
        <v>2368</v>
      </c>
      <c r="C721" s="87" t="s">
        <v>2395</v>
      </c>
      <c r="D721" s="87"/>
      <c r="E721" s="88" t="s">
        <v>731</v>
      </c>
      <c r="F721" s="87" t="s">
        <v>2394</v>
      </c>
      <c r="G721" s="87" t="s">
        <v>2299</v>
      </c>
      <c r="H721" s="89">
        <v>520000</v>
      </c>
      <c r="I721" s="88" t="s">
        <v>732</v>
      </c>
      <c r="J721" s="88"/>
      <c r="K721" s="88" t="s">
        <v>2367</v>
      </c>
      <c r="L721" s="88" t="s">
        <v>2373</v>
      </c>
      <c r="M721" s="88"/>
      <c r="N721" s="88" t="s">
        <v>2395</v>
      </c>
      <c r="O721" s="90">
        <f>VLOOKUP(N721,'[4]บัญชีครุภัณฑ์  updete 20 มค 65'!$I$5:$N$1078,5,FALSE)</f>
        <v>520000</v>
      </c>
      <c r="P721" s="90">
        <f t="shared" si="32"/>
        <v>0</v>
      </c>
      <c r="Q721" s="90"/>
      <c r="R721" s="90"/>
      <c r="S721" s="88" t="s">
        <v>48</v>
      </c>
      <c r="T721" s="88" t="s">
        <v>58</v>
      </c>
    </row>
    <row r="722" spans="1:20" s="86" customFormat="1">
      <c r="A722" s="82" t="s">
        <v>2396</v>
      </c>
      <c r="B722" s="82" t="s">
        <v>2397</v>
      </c>
      <c r="C722" s="82" t="s">
        <v>2399</v>
      </c>
      <c r="D722" s="82"/>
      <c r="E722" s="83"/>
      <c r="F722" s="82" t="s">
        <v>2398</v>
      </c>
      <c r="G722" s="82"/>
      <c r="H722" s="84"/>
      <c r="I722" s="83"/>
      <c r="J722" s="83"/>
      <c r="K722" s="83"/>
      <c r="L722" s="83"/>
      <c r="M722" s="83"/>
      <c r="N722" s="83"/>
      <c r="O722" s="85"/>
      <c r="P722" s="85"/>
      <c r="Q722" s="85"/>
      <c r="R722" s="85"/>
      <c r="S722" s="83"/>
      <c r="T722" s="83"/>
    </row>
    <row r="723" spans="1:20" ht="55.5">
      <c r="A723" s="87" t="s">
        <v>2396</v>
      </c>
      <c r="B723" s="87" t="s">
        <v>2397</v>
      </c>
      <c r="C723" s="87" t="s">
        <v>2401</v>
      </c>
      <c r="D723" s="87" t="s">
        <v>2402</v>
      </c>
      <c r="E723" s="88" t="s">
        <v>2403</v>
      </c>
      <c r="F723" s="87" t="s">
        <v>2400</v>
      </c>
      <c r="G723" s="87" t="s">
        <v>334</v>
      </c>
      <c r="H723" s="89">
        <v>3000</v>
      </c>
      <c r="I723" s="88" t="s">
        <v>2404</v>
      </c>
      <c r="J723" s="88"/>
      <c r="K723" s="88" t="s">
        <v>2397</v>
      </c>
      <c r="L723" s="88" t="s">
        <v>2398</v>
      </c>
      <c r="M723" s="88"/>
      <c r="N723" s="88" t="s">
        <v>2401</v>
      </c>
      <c r="O723" s="90">
        <f>VLOOKUP(N723,'[4]บัญชีครุภัณฑ์  updete 20 มค 65'!$I$5:$N$1078,5,FALSE)</f>
        <v>3000</v>
      </c>
      <c r="P723" s="90">
        <f t="shared" ref="P723:P739" si="33">+O723-H723</f>
        <v>0</v>
      </c>
      <c r="Q723" s="90"/>
      <c r="R723" s="90"/>
      <c r="S723" s="88" t="s">
        <v>48</v>
      </c>
      <c r="T723" s="88" t="s">
        <v>58</v>
      </c>
    </row>
    <row r="724" spans="1:20" ht="83.25">
      <c r="A724" s="87" t="s">
        <v>2396</v>
      </c>
      <c r="B724" s="87" t="s">
        <v>2397</v>
      </c>
      <c r="C724" s="87" t="s">
        <v>2406</v>
      </c>
      <c r="D724" s="87" t="s">
        <v>2407</v>
      </c>
      <c r="E724" s="88" t="s">
        <v>2403</v>
      </c>
      <c r="F724" s="87" t="s">
        <v>2405</v>
      </c>
      <c r="G724" s="87" t="s">
        <v>334</v>
      </c>
      <c r="H724" s="89">
        <v>16000</v>
      </c>
      <c r="I724" s="88" t="s">
        <v>2404</v>
      </c>
      <c r="J724" s="88"/>
      <c r="K724" s="88" t="s">
        <v>2397</v>
      </c>
      <c r="L724" s="88" t="s">
        <v>2398</v>
      </c>
      <c r="M724" s="88"/>
      <c r="N724" s="88" t="s">
        <v>2406</v>
      </c>
      <c r="O724" s="90">
        <f>VLOOKUP(N724,'[4]บัญชีครุภัณฑ์  updete 20 มค 65'!$I$5:$N$1078,5,FALSE)</f>
        <v>16000</v>
      </c>
      <c r="P724" s="90">
        <f t="shared" si="33"/>
        <v>0</v>
      </c>
      <c r="Q724" s="90"/>
      <c r="R724" s="90"/>
      <c r="S724" s="88" t="s">
        <v>48</v>
      </c>
      <c r="T724" s="88" t="s">
        <v>58</v>
      </c>
    </row>
    <row r="725" spans="1:20" ht="83.25">
      <c r="A725" s="87" t="s">
        <v>2396</v>
      </c>
      <c r="B725" s="87" t="s">
        <v>2397</v>
      </c>
      <c r="C725" s="87" t="s">
        <v>2409</v>
      </c>
      <c r="D725" s="87" t="s">
        <v>2410</v>
      </c>
      <c r="E725" s="88" t="s">
        <v>2403</v>
      </c>
      <c r="F725" s="87" t="s">
        <v>2408</v>
      </c>
      <c r="G725" s="87" t="s">
        <v>334</v>
      </c>
      <c r="H725" s="89">
        <v>23000</v>
      </c>
      <c r="I725" s="88" t="s">
        <v>2411</v>
      </c>
      <c r="J725" s="88"/>
      <c r="K725" s="88" t="s">
        <v>2397</v>
      </c>
      <c r="L725" s="88" t="s">
        <v>2398</v>
      </c>
      <c r="M725" s="88"/>
      <c r="N725" s="88" t="s">
        <v>2409</v>
      </c>
      <c r="O725" s="90">
        <f>VLOOKUP(N725,'[4]บัญชีครุภัณฑ์  updete 20 มค 65'!$I$5:$N$1078,5,FALSE)</f>
        <v>23000</v>
      </c>
      <c r="P725" s="90">
        <f t="shared" si="33"/>
        <v>0</v>
      </c>
      <c r="Q725" s="90"/>
      <c r="R725" s="90"/>
      <c r="S725" s="88" t="s">
        <v>48</v>
      </c>
      <c r="T725" s="88" t="s">
        <v>58</v>
      </c>
    </row>
    <row r="726" spans="1:20" ht="83.25">
      <c r="A726" s="87" t="s">
        <v>2396</v>
      </c>
      <c r="B726" s="87" t="s">
        <v>2397</v>
      </c>
      <c r="C726" s="87" t="s">
        <v>2413</v>
      </c>
      <c r="D726" s="87" t="s">
        <v>2414</v>
      </c>
      <c r="E726" s="88" t="s">
        <v>2403</v>
      </c>
      <c r="F726" s="87" t="s">
        <v>2412</v>
      </c>
      <c r="G726" s="87" t="s">
        <v>334</v>
      </c>
      <c r="H726" s="89">
        <v>38000</v>
      </c>
      <c r="I726" s="88" t="s">
        <v>2404</v>
      </c>
      <c r="J726" s="88"/>
      <c r="K726" s="88" t="s">
        <v>2397</v>
      </c>
      <c r="L726" s="88" t="s">
        <v>2398</v>
      </c>
      <c r="M726" s="88"/>
      <c r="N726" s="88" t="s">
        <v>2413</v>
      </c>
      <c r="O726" s="90">
        <f>VLOOKUP(N726,'[4]บัญชีครุภัณฑ์  updete 20 มค 65'!$I$5:$N$1078,5,FALSE)</f>
        <v>38000</v>
      </c>
      <c r="P726" s="90">
        <f t="shared" si="33"/>
        <v>0</v>
      </c>
      <c r="Q726" s="90"/>
      <c r="R726" s="90"/>
      <c r="S726" s="88" t="s">
        <v>48</v>
      </c>
      <c r="T726" s="88" t="s">
        <v>58</v>
      </c>
    </row>
    <row r="727" spans="1:20" ht="83.25">
      <c r="A727" s="87" t="s">
        <v>2396</v>
      </c>
      <c r="B727" s="87" t="s">
        <v>2397</v>
      </c>
      <c r="C727" s="87" t="s">
        <v>2416</v>
      </c>
      <c r="D727" s="87" t="s">
        <v>2417</v>
      </c>
      <c r="E727" s="88" t="s">
        <v>2403</v>
      </c>
      <c r="F727" s="87" t="s">
        <v>2415</v>
      </c>
      <c r="G727" s="87" t="s">
        <v>334</v>
      </c>
      <c r="H727" s="89">
        <v>44000</v>
      </c>
      <c r="I727" s="88" t="s">
        <v>2404</v>
      </c>
      <c r="J727" s="88"/>
      <c r="K727" s="88" t="s">
        <v>2397</v>
      </c>
      <c r="L727" s="88" t="s">
        <v>2398</v>
      </c>
      <c r="M727" s="88"/>
      <c r="N727" s="88" t="s">
        <v>2416</v>
      </c>
      <c r="O727" s="90">
        <f>VLOOKUP(N727,'[4]บัญชีครุภัณฑ์  updete 20 มค 65'!$I$5:$N$1078,5,FALSE)</f>
        <v>44000</v>
      </c>
      <c r="P727" s="90">
        <f t="shared" si="33"/>
        <v>0</v>
      </c>
      <c r="Q727" s="90"/>
      <c r="R727" s="90"/>
      <c r="S727" s="88" t="s">
        <v>48</v>
      </c>
      <c r="T727" s="88" t="s">
        <v>58</v>
      </c>
    </row>
    <row r="728" spans="1:20" ht="83.25">
      <c r="A728" s="87" t="s">
        <v>2396</v>
      </c>
      <c r="B728" s="87" t="s">
        <v>2397</v>
      </c>
      <c r="C728" s="87" t="s">
        <v>2419</v>
      </c>
      <c r="D728" s="87" t="s">
        <v>2420</v>
      </c>
      <c r="E728" s="88" t="s">
        <v>2403</v>
      </c>
      <c r="F728" s="87" t="s">
        <v>2418</v>
      </c>
      <c r="G728" s="87" t="s">
        <v>334</v>
      </c>
      <c r="H728" s="89">
        <v>46000</v>
      </c>
      <c r="I728" s="88" t="s">
        <v>2411</v>
      </c>
      <c r="J728" s="88"/>
      <c r="K728" s="88" t="s">
        <v>2397</v>
      </c>
      <c r="L728" s="88" t="s">
        <v>2398</v>
      </c>
      <c r="M728" s="88"/>
      <c r="N728" s="88" t="s">
        <v>2419</v>
      </c>
      <c r="O728" s="90">
        <f>VLOOKUP(N728,'[4]บัญชีครุภัณฑ์  updete 20 มค 65'!$I$5:$N$1078,5,FALSE)</f>
        <v>46000</v>
      </c>
      <c r="P728" s="90">
        <f t="shared" si="33"/>
        <v>0</v>
      </c>
      <c r="Q728" s="90"/>
      <c r="R728" s="90"/>
      <c r="S728" s="88" t="s">
        <v>48</v>
      </c>
      <c r="T728" s="88" t="s">
        <v>58</v>
      </c>
    </row>
    <row r="729" spans="1:20" ht="83.25">
      <c r="A729" s="87" t="s">
        <v>2396</v>
      </c>
      <c r="B729" s="87" t="s">
        <v>2397</v>
      </c>
      <c r="C729" s="87" t="s">
        <v>2422</v>
      </c>
      <c r="D729" s="87" t="s">
        <v>2423</v>
      </c>
      <c r="E729" s="88" t="s">
        <v>2403</v>
      </c>
      <c r="F729" s="87" t="s">
        <v>2421</v>
      </c>
      <c r="G729" s="87" t="s">
        <v>334</v>
      </c>
      <c r="H729" s="89">
        <v>48000</v>
      </c>
      <c r="I729" s="88" t="s">
        <v>2411</v>
      </c>
      <c r="J729" s="88"/>
      <c r="K729" s="88" t="s">
        <v>2397</v>
      </c>
      <c r="L729" s="88" t="s">
        <v>2398</v>
      </c>
      <c r="M729" s="88"/>
      <c r="N729" s="88" t="s">
        <v>2422</v>
      </c>
      <c r="O729" s="90">
        <f>VLOOKUP(N729,'[4]บัญชีครุภัณฑ์  updete 20 มค 65'!$I$5:$N$1078,5,FALSE)</f>
        <v>48000</v>
      </c>
      <c r="P729" s="90">
        <f t="shared" si="33"/>
        <v>0</v>
      </c>
      <c r="Q729" s="90"/>
      <c r="R729" s="90"/>
      <c r="S729" s="88" t="s">
        <v>48</v>
      </c>
      <c r="T729" s="88" t="s">
        <v>58</v>
      </c>
    </row>
    <row r="730" spans="1:20" ht="55.5">
      <c r="A730" s="87" t="s">
        <v>2396</v>
      </c>
      <c r="B730" s="87" t="s">
        <v>2397</v>
      </c>
      <c r="C730" s="87" t="s">
        <v>2425</v>
      </c>
      <c r="D730" s="87" t="s">
        <v>2426</v>
      </c>
      <c r="E730" s="88" t="s">
        <v>2403</v>
      </c>
      <c r="F730" s="87" t="s">
        <v>2424</v>
      </c>
      <c r="G730" s="87" t="s">
        <v>334</v>
      </c>
      <c r="H730" s="89">
        <v>5700</v>
      </c>
      <c r="I730" s="88" t="s">
        <v>2404</v>
      </c>
      <c r="J730" s="88"/>
      <c r="K730" s="88" t="s">
        <v>2397</v>
      </c>
      <c r="L730" s="88" t="s">
        <v>2398</v>
      </c>
      <c r="M730" s="88"/>
      <c r="N730" s="88" t="s">
        <v>2425</v>
      </c>
      <c r="O730" s="90">
        <f>VLOOKUP(N730,'[4]บัญชีครุภัณฑ์  updete 20 มค 65'!$I$5:$N$1078,5,FALSE)</f>
        <v>5700</v>
      </c>
      <c r="P730" s="90">
        <f t="shared" si="33"/>
        <v>0</v>
      </c>
      <c r="Q730" s="90"/>
      <c r="R730" s="90"/>
      <c r="S730" s="88" t="s">
        <v>48</v>
      </c>
      <c r="T730" s="88" t="s">
        <v>58</v>
      </c>
    </row>
    <row r="731" spans="1:20" ht="83.25">
      <c r="A731" s="87" t="s">
        <v>2396</v>
      </c>
      <c r="B731" s="87" t="s">
        <v>2397</v>
      </c>
      <c r="C731" s="87" t="s">
        <v>2428</v>
      </c>
      <c r="D731" s="87" t="s">
        <v>2429</v>
      </c>
      <c r="E731" s="88" t="s">
        <v>2403</v>
      </c>
      <c r="F731" s="87" t="s">
        <v>2427</v>
      </c>
      <c r="G731" s="87" t="s">
        <v>334</v>
      </c>
      <c r="H731" s="89">
        <v>22000</v>
      </c>
      <c r="I731" s="88" t="s">
        <v>2404</v>
      </c>
      <c r="J731" s="88"/>
      <c r="K731" s="88" t="s">
        <v>2397</v>
      </c>
      <c r="L731" s="88" t="s">
        <v>2398</v>
      </c>
      <c r="M731" s="88"/>
      <c r="N731" s="88" t="s">
        <v>2428</v>
      </c>
      <c r="O731" s="90">
        <f>VLOOKUP(N731,'[4]บัญชีครุภัณฑ์  updete 20 มค 65'!$I$5:$N$1078,5,FALSE)</f>
        <v>22000</v>
      </c>
      <c r="P731" s="90">
        <f t="shared" si="33"/>
        <v>0</v>
      </c>
      <c r="Q731" s="90"/>
      <c r="R731" s="90"/>
      <c r="S731" s="88" t="s">
        <v>48</v>
      </c>
      <c r="T731" s="88" t="s">
        <v>58</v>
      </c>
    </row>
    <row r="732" spans="1:20" ht="55.5">
      <c r="A732" s="87" t="s">
        <v>2396</v>
      </c>
      <c r="B732" s="87" t="s">
        <v>2397</v>
      </c>
      <c r="C732" s="87" t="s">
        <v>2431</v>
      </c>
      <c r="D732" s="87"/>
      <c r="E732" s="88" t="s">
        <v>2403</v>
      </c>
      <c r="F732" s="87" t="s">
        <v>2430</v>
      </c>
      <c r="G732" s="87" t="s">
        <v>334</v>
      </c>
      <c r="H732" s="89">
        <v>32000</v>
      </c>
      <c r="I732" s="88" t="s">
        <v>2411</v>
      </c>
      <c r="J732" s="88"/>
      <c r="K732" s="88" t="s">
        <v>2397</v>
      </c>
      <c r="L732" s="88" t="s">
        <v>2398</v>
      </c>
      <c r="M732" s="88"/>
      <c r="N732" s="88" t="s">
        <v>2431</v>
      </c>
      <c r="O732" s="90">
        <f>VLOOKUP(N732,'[4]บัญชีครุภัณฑ์  updete 20 มค 65'!$I$5:$N$1078,5,FALSE)</f>
        <v>32000</v>
      </c>
      <c r="P732" s="90">
        <f t="shared" si="33"/>
        <v>0</v>
      </c>
      <c r="Q732" s="90"/>
      <c r="R732" s="90"/>
      <c r="S732" s="88" t="s">
        <v>48</v>
      </c>
      <c r="T732" s="88" t="s">
        <v>58</v>
      </c>
    </row>
    <row r="733" spans="1:20" ht="83.25">
      <c r="A733" s="87" t="s">
        <v>2396</v>
      </c>
      <c r="B733" s="87" t="s">
        <v>2397</v>
      </c>
      <c r="C733" s="87" t="s">
        <v>2433</v>
      </c>
      <c r="D733" s="87"/>
      <c r="E733" s="88" t="s">
        <v>2403</v>
      </c>
      <c r="F733" s="87" t="s">
        <v>2432</v>
      </c>
      <c r="G733" s="87" t="s">
        <v>334</v>
      </c>
      <c r="H733" s="89">
        <v>53000</v>
      </c>
      <c r="I733" s="88" t="s">
        <v>2411</v>
      </c>
      <c r="J733" s="88"/>
      <c r="K733" s="88" t="s">
        <v>2397</v>
      </c>
      <c r="L733" s="88" t="s">
        <v>2398</v>
      </c>
      <c r="M733" s="88"/>
      <c r="N733" s="88" t="s">
        <v>2433</v>
      </c>
      <c r="O733" s="90">
        <f>VLOOKUP(N733,'[4]บัญชีครุภัณฑ์  updete 20 มค 65'!$I$5:$N$1078,5,FALSE)</f>
        <v>53000</v>
      </c>
      <c r="P733" s="90">
        <f t="shared" si="33"/>
        <v>0</v>
      </c>
      <c r="Q733" s="90"/>
      <c r="R733" s="90"/>
      <c r="S733" s="88" t="s">
        <v>48</v>
      </c>
      <c r="T733" s="88" t="s">
        <v>58</v>
      </c>
    </row>
    <row r="734" spans="1:20" ht="83.25">
      <c r="A734" s="87" t="s">
        <v>2396</v>
      </c>
      <c r="B734" s="87" t="s">
        <v>2397</v>
      </c>
      <c r="C734" s="87" t="s">
        <v>2435</v>
      </c>
      <c r="D734" s="87"/>
      <c r="E734" s="88" t="s">
        <v>2403</v>
      </c>
      <c r="F734" s="87" t="s">
        <v>2434</v>
      </c>
      <c r="G734" s="87" t="s">
        <v>334</v>
      </c>
      <c r="H734" s="89">
        <v>53000</v>
      </c>
      <c r="I734" s="88" t="s">
        <v>2404</v>
      </c>
      <c r="J734" s="88"/>
      <c r="K734" s="88" t="s">
        <v>2397</v>
      </c>
      <c r="L734" s="88" t="s">
        <v>2398</v>
      </c>
      <c r="M734" s="88"/>
      <c r="N734" s="88" t="s">
        <v>2435</v>
      </c>
      <c r="O734" s="90">
        <f>VLOOKUP(N734,'[4]บัญชีครุภัณฑ์  updete 20 มค 65'!$I$5:$N$1078,5,FALSE)</f>
        <v>53000</v>
      </c>
      <c r="P734" s="90">
        <f t="shared" si="33"/>
        <v>0</v>
      </c>
      <c r="Q734" s="90"/>
      <c r="R734" s="90"/>
      <c r="S734" s="88" t="s">
        <v>48</v>
      </c>
      <c r="T734" s="88" t="s">
        <v>58</v>
      </c>
    </row>
    <row r="735" spans="1:20" ht="83.25">
      <c r="A735" s="87" t="s">
        <v>2396</v>
      </c>
      <c r="B735" s="87" t="s">
        <v>2397</v>
      </c>
      <c r="C735" s="87" t="s">
        <v>2437</v>
      </c>
      <c r="D735" s="87"/>
      <c r="E735" s="88" t="s">
        <v>2403</v>
      </c>
      <c r="F735" s="87" t="s">
        <v>2436</v>
      </c>
      <c r="G735" s="87" t="s">
        <v>334</v>
      </c>
      <c r="H735" s="89">
        <v>55000</v>
      </c>
      <c r="I735" s="88" t="s">
        <v>2404</v>
      </c>
      <c r="J735" s="88"/>
      <c r="K735" s="88" t="s">
        <v>2397</v>
      </c>
      <c r="L735" s="88" t="s">
        <v>2398</v>
      </c>
      <c r="M735" s="88"/>
      <c r="N735" s="88" t="s">
        <v>2437</v>
      </c>
      <c r="O735" s="90">
        <f>VLOOKUP(N735,'[4]บัญชีครุภัณฑ์  updete 20 มค 65'!$I$5:$N$1078,5,FALSE)</f>
        <v>55000</v>
      </c>
      <c r="P735" s="90">
        <f t="shared" si="33"/>
        <v>0</v>
      </c>
      <c r="Q735" s="90"/>
      <c r="R735" s="90"/>
      <c r="S735" s="88" t="s">
        <v>48</v>
      </c>
      <c r="T735" s="88" t="s">
        <v>58</v>
      </c>
    </row>
    <row r="736" spans="1:20" ht="83.25">
      <c r="A736" s="87" t="s">
        <v>2396</v>
      </c>
      <c r="B736" s="87" t="s">
        <v>2397</v>
      </c>
      <c r="C736" s="87" t="s">
        <v>2439</v>
      </c>
      <c r="D736" s="87"/>
      <c r="E736" s="88" t="s">
        <v>2403</v>
      </c>
      <c r="F736" s="87" t="s">
        <v>2438</v>
      </c>
      <c r="G736" s="87" t="s">
        <v>334</v>
      </c>
      <c r="H736" s="89">
        <v>58000</v>
      </c>
      <c r="I736" s="88" t="s">
        <v>2411</v>
      </c>
      <c r="J736" s="88"/>
      <c r="K736" s="88" t="s">
        <v>2397</v>
      </c>
      <c r="L736" s="88" t="s">
        <v>2398</v>
      </c>
      <c r="M736" s="88"/>
      <c r="N736" s="88" t="s">
        <v>2439</v>
      </c>
      <c r="O736" s="90">
        <f>VLOOKUP(N736,'[4]บัญชีครุภัณฑ์  updete 20 มค 65'!$I$5:$N$1078,5,FALSE)</f>
        <v>58000</v>
      </c>
      <c r="P736" s="90">
        <f t="shared" si="33"/>
        <v>0</v>
      </c>
      <c r="Q736" s="90"/>
      <c r="R736" s="90"/>
      <c r="S736" s="88" t="s">
        <v>48</v>
      </c>
      <c r="T736" s="88" t="s">
        <v>58</v>
      </c>
    </row>
    <row r="737" spans="1:20" ht="55.5">
      <c r="A737" s="87" t="s">
        <v>2396</v>
      </c>
      <c r="B737" s="87" t="s">
        <v>2397</v>
      </c>
      <c r="C737" s="87" t="s">
        <v>2441</v>
      </c>
      <c r="D737" s="87"/>
      <c r="E737" s="88" t="s">
        <v>2403</v>
      </c>
      <c r="F737" s="87" t="s">
        <v>2440</v>
      </c>
      <c r="G737" s="87" t="s">
        <v>334</v>
      </c>
      <c r="H737" s="89">
        <v>48000</v>
      </c>
      <c r="I737" s="88" t="s">
        <v>2411</v>
      </c>
      <c r="J737" s="88"/>
      <c r="K737" s="88" t="s">
        <v>2397</v>
      </c>
      <c r="L737" s="88" t="s">
        <v>2398</v>
      </c>
      <c r="M737" s="88"/>
      <c r="N737" s="88" t="s">
        <v>2441</v>
      </c>
      <c r="O737" s="90">
        <f>VLOOKUP(N737,'[4]บัญชีครุภัณฑ์  updete 20 มค 65'!$I$5:$N$1078,5,FALSE)</f>
        <v>48000</v>
      </c>
      <c r="P737" s="90">
        <f t="shared" si="33"/>
        <v>0</v>
      </c>
      <c r="Q737" s="90"/>
      <c r="R737" s="90"/>
      <c r="S737" s="88" t="s">
        <v>48</v>
      </c>
      <c r="T737" s="88" t="s">
        <v>58</v>
      </c>
    </row>
    <row r="738" spans="1:20" ht="55.5">
      <c r="A738" s="87" t="s">
        <v>2396</v>
      </c>
      <c r="B738" s="87" t="s">
        <v>2397</v>
      </c>
      <c r="C738" s="87" t="s">
        <v>2443</v>
      </c>
      <c r="D738" s="87"/>
      <c r="E738" s="88" t="s">
        <v>2403</v>
      </c>
      <c r="F738" s="87" t="s">
        <v>2442</v>
      </c>
      <c r="G738" s="87" t="s">
        <v>334</v>
      </c>
      <c r="H738" s="89">
        <v>61000</v>
      </c>
      <c r="I738" s="88" t="s">
        <v>2404</v>
      </c>
      <c r="J738" s="88"/>
      <c r="K738" s="88" t="s">
        <v>2397</v>
      </c>
      <c r="L738" s="88" t="s">
        <v>2398</v>
      </c>
      <c r="M738" s="88"/>
      <c r="N738" s="88" t="s">
        <v>2443</v>
      </c>
      <c r="O738" s="90">
        <f>VLOOKUP(N738,'[4]บัญชีครุภัณฑ์  updete 20 มค 65'!$I$5:$N$1078,5,FALSE)</f>
        <v>61000</v>
      </c>
      <c r="P738" s="90">
        <f t="shared" si="33"/>
        <v>0</v>
      </c>
      <c r="Q738" s="90"/>
      <c r="R738" s="90"/>
      <c r="S738" s="88" t="s">
        <v>48</v>
      </c>
      <c r="T738" s="88" t="s">
        <v>58</v>
      </c>
    </row>
    <row r="739" spans="1:20" ht="55.5">
      <c r="A739" s="87" t="s">
        <v>2396</v>
      </c>
      <c r="B739" s="87" t="s">
        <v>2397</v>
      </c>
      <c r="C739" s="87" t="s">
        <v>2445</v>
      </c>
      <c r="D739" s="87"/>
      <c r="E739" s="88" t="s">
        <v>2403</v>
      </c>
      <c r="F739" s="87" t="s">
        <v>2444</v>
      </c>
      <c r="G739" s="87" t="s">
        <v>334</v>
      </c>
      <c r="H739" s="89">
        <v>92000</v>
      </c>
      <c r="I739" s="88" t="s">
        <v>2411</v>
      </c>
      <c r="J739" s="88"/>
      <c r="K739" s="88" t="s">
        <v>2397</v>
      </c>
      <c r="L739" s="88" t="s">
        <v>2398</v>
      </c>
      <c r="M739" s="88"/>
      <c r="N739" s="88" t="s">
        <v>2445</v>
      </c>
      <c r="O739" s="90">
        <f>VLOOKUP(N739,'[4]บัญชีครุภัณฑ์  updete 20 มค 65'!$I$5:$N$1078,5,FALSE)</f>
        <v>92000</v>
      </c>
      <c r="P739" s="90">
        <f t="shared" si="33"/>
        <v>0</v>
      </c>
      <c r="Q739" s="90"/>
      <c r="R739" s="90"/>
      <c r="S739" s="88" t="s">
        <v>48</v>
      </c>
      <c r="T739" s="88" t="s">
        <v>58</v>
      </c>
    </row>
    <row r="740" spans="1:20" s="86" customFormat="1">
      <c r="A740" s="82" t="s">
        <v>2396</v>
      </c>
      <c r="B740" s="82" t="s">
        <v>2446</v>
      </c>
      <c r="C740" s="82" t="s">
        <v>2448</v>
      </c>
      <c r="D740" s="82"/>
      <c r="E740" s="83"/>
      <c r="F740" s="82" t="s">
        <v>2447</v>
      </c>
      <c r="G740" s="82"/>
      <c r="H740" s="84"/>
      <c r="I740" s="83"/>
      <c r="J740" s="83"/>
      <c r="K740" s="83"/>
      <c r="L740" s="83"/>
      <c r="M740" s="83"/>
      <c r="N740" s="83"/>
      <c r="O740" s="85"/>
      <c r="P740" s="85"/>
      <c r="Q740" s="85"/>
      <c r="R740" s="85"/>
      <c r="S740" s="83"/>
      <c r="T740" s="83"/>
    </row>
    <row r="741" spans="1:20">
      <c r="A741" s="87" t="s">
        <v>2396</v>
      </c>
      <c r="B741" s="87" t="s">
        <v>2446</v>
      </c>
      <c r="C741" s="87" t="s">
        <v>2450</v>
      </c>
      <c r="D741" s="87"/>
      <c r="E741" s="88" t="s">
        <v>2403</v>
      </c>
      <c r="F741" s="87" t="s">
        <v>2449</v>
      </c>
      <c r="G741" s="87" t="s">
        <v>43</v>
      </c>
      <c r="H741" s="93">
        <v>130000</v>
      </c>
      <c r="I741" s="88" t="s">
        <v>2451</v>
      </c>
      <c r="J741" s="88"/>
      <c r="K741" s="88" t="s">
        <v>2396</v>
      </c>
      <c r="L741" s="88" t="s">
        <v>2452</v>
      </c>
      <c r="M741" s="88"/>
      <c r="N741" s="88" t="s">
        <v>2450</v>
      </c>
      <c r="O741" s="90">
        <f>VLOOKUP(N741,'[4]บัญชีครุภัณฑ์  updete 20 มค 65'!$I$5:$N$1078,5,FALSE)</f>
        <v>130000</v>
      </c>
      <c r="P741" s="90">
        <f t="shared" ref="P741:P772" si="34">+O741-H741</f>
        <v>0</v>
      </c>
      <c r="Q741" s="90"/>
      <c r="R741" s="90"/>
      <c r="S741" s="88" t="s">
        <v>48</v>
      </c>
      <c r="T741" s="88" t="s">
        <v>58</v>
      </c>
    </row>
    <row r="742" spans="1:20">
      <c r="A742" s="87" t="s">
        <v>2396</v>
      </c>
      <c r="B742" s="87" t="s">
        <v>2446</v>
      </c>
      <c r="C742" s="87" t="s">
        <v>2454</v>
      </c>
      <c r="D742" s="87"/>
      <c r="E742" s="88" t="s">
        <v>2403</v>
      </c>
      <c r="F742" s="87" t="s">
        <v>2453</v>
      </c>
      <c r="G742" s="87" t="s">
        <v>43</v>
      </c>
      <c r="H742" s="93">
        <v>350000</v>
      </c>
      <c r="I742" s="88" t="s">
        <v>2451</v>
      </c>
      <c r="J742" s="88"/>
      <c r="K742" s="88" t="s">
        <v>2396</v>
      </c>
      <c r="L742" s="88" t="s">
        <v>2452</v>
      </c>
      <c r="M742" s="88"/>
      <c r="N742" s="88" t="s">
        <v>2454</v>
      </c>
      <c r="O742" s="90">
        <f>VLOOKUP(N742,'[4]บัญชีครุภัณฑ์  updete 20 มค 65'!$I$5:$N$1078,5,FALSE)</f>
        <v>350000</v>
      </c>
      <c r="P742" s="90">
        <f t="shared" si="34"/>
        <v>0</v>
      </c>
      <c r="Q742" s="90"/>
      <c r="R742" s="90"/>
      <c r="S742" s="88" t="s">
        <v>48</v>
      </c>
      <c r="T742" s="88" t="s">
        <v>58</v>
      </c>
    </row>
    <row r="743" spans="1:20" ht="55.5">
      <c r="A743" s="87" t="s">
        <v>2396</v>
      </c>
      <c r="B743" s="87" t="s">
        <v>2446</v>
      </c>
      <c r="C743" s="87" t="s">
        <v>2456</v>
      </c>
      <c r="D743" s="87"/>
      <c r="E743" s="88" t="s">
        <v>2403</v>
      </c>
      <c r="F743" s="87" t="s">
        <v>2455</v>
      </c>
      <c r="G743" s="87" t="s">
        <v>452</v>
      </c>
      <c r="H743" s="93">
        <v>740000</v>
      </c>
      <c r="I743" s="88" t="s">
        <v>2451</v>
      </c>
      <c r="J743" s="88"/>
      <c r="K743" s="88" t="s">
        <v>2396</v>
      </c>
      <c r="L743" s="88" t="s">
        <v>2452</v>
      </c>
      <c r="M743" s="88"/>
      <c r="N743" s="88" t="s">
        <v>2456</v>
      </c>
      <c r="O743" s="90">
        <f>VLOOKUP(N743,'[4]บัญชีครุภัณฑ์  updete 20 มค 65'!$I$5:$N$1078,5,FALSE)</f>
        <v>740000</v>
      </c>
      <c r="P743" s="90">
        <f t="shared" si="34"/>
        <v>0</v>
      </c>
      <c r="Q743" s="90"/>
      <c r="R743" s="90"/>
      <c r="S743" s="88" t="s">
        <v>48</v>
      </c>
      <c r="T743" s="88" t="s">
        <v>58</v>
      </c>
    </row>
    <row r="744" spans="1:20" ht="55.5">
      <c r="A744" s="87" t="s">
        <v>2396</v>
      </c>
      <c r="B744" s="87" t="s">
        <v>2446</v>
      </c>
      <c r="C744" s="87" t="s">
        <v>2458</v>
      </c>
      <c r="D744" s="87"/>
      <c r="E744" s="88" t="s">
        <v>2403</v>
      </c>
      <c r="F744" s="87" t="s">
        <v>2457</v>
      </c>
      <c r="G744" s="87" t="s">
        <v>334</v>
      </c>
      <c r="H744" s="93">
        <v>220000</v>
      </c>
      <c r="I744" s="88" t="s">
        <v>2451</v>
      </c>
      <c r="J744" s="88"/>
      <c r="K744" s="88" t="s">
        <v>2396</v>
      </c>
      <c r="L744" s="88" t="s">
        <v>2452</v>
      </c>
      <c r="M744" s="88"/>
      <c r="N744" s="88" t="s">
        <v>2458</v>
      </c>
      <c r="O744" s="90">
        <f>VLOOKUP(N744,'[4]บัญชีครุภัณฑ์  updete 20 มค 65'!$I$5:$N$1078,5,FALSE)</f>
        <v>220000</v>
      </c>
      <c r="P744" s="90">
        <f t="shared" si="34"/>
        <v>0</v>
      </c>
      <c r="Q744" s="90"/>
      <c r="R744" s="90"/>
      <c r="S744" s="88" t="s">
        <v>48</v>
      </c>
      <c r="T744" s="88" t="s">
        <v>58</v>
      </c>
    </row>
    <row r="745" spans="1:20" ht="55.5">
      <c r="A745" s="87" t="s">
        <v>2396</v>
      </c>
      <c r="B745" s="87" t="s">
        <v>2446</v>
      </c>
      <c r="C745" s="87" t="s">
        <v>2460</v>
      </c>
      <c r="D745" s="87"/>
      <c r="E745" s="88" t="s">
        <v>2403</v>
      </c>
      <c r="F745" s="87" t="s">
        <v>2459</v>
      </c>
      <c r="G745" s="87" t="s">
        <v>334</v>
      </c>
      <c r="H745" s="93">
        <v>500000</v>
      </c>
      <c r="I745" s="88" t="s">
        <v>2451</v>
      </c>
      <c r="J745" s="88"/>
      <c r="K745" s="88" t="s">
        <v>2396</v>
      </c>
      <c r="L745" s="88" t="s">
        <v>2452</v>
      </c>
      <c r="M745" s="88"/>
      <c r="N745" s="88" t="s">
        <v>2460</v>
      </c>
      <c r="O745" s="90">
        <f>VLOOKUP(N745,'[4]บัญชีครุภัณฑ์  updete 20 มค 65'!$I$5:$N$1078,5,FALSE)</f>
        <v>500000</v>
      </c>
      <c r="P745" s="90">
        <f t="shared" si="34"/>
        <v>0</v>
      </c>
      <c r="Q745" s="90"/>
      <c r="R745" s="90"/>
      <c r="S745" s="88" t="s">
        <v>48</v>
      </c>
      <c r="T745" s="88" t="s">
        <v>58</v>
      </c>
    </row>
    <row r="746" spans="1:20" ht="55.5">
      <c r="A746" s="87" t="s">
        <v>2396</v>
      </c>
      <c r="B746" s="87" t="s">
        <v>2446</v>
      </c>
      <c r="C746" s="87" t="s">
        <v>2462</v>
      </c>
      <c r="D746" s="87"/>
      <c r="E746" s="88" t="s">
        <v>2403</v>
      </c>
      <c r="F746" s="87" t="s">
        <v>2461</v>
      </c>
      <c r="G746" s="87" t="s">
        <v>43</v>
      </c>
      <c r="H746" s="93">
        <v>17000</v>
      </c>
      <c r="I746" s="88" t="s">
        <v>2451</v>
      </c>
      <c r="J746" s="88"/>
      <c r="K746" s="88" t="s">
        <v>2396</v>
      </c>
      <c r="L746" s="88" t="s">
        <v>2452</v>
      </c>
      <c r="M746" s="88"/>
      <c r="N746" s="88" t="s">
        <v>2462</v>
      </c>
      <c r="O746" s="90">
        <f>VLOOKUP(N746,'[4]บัญชีครุภัณฑ์  updete 20 มค 65'!$I$5:$N$1078,5,FALSE)</f>
        <v>17000</v>
      </c>
      <c r="P746" s="90">
        <f t="shared" si="34"/>
        <v>0</v>
      </c>
      <c r="Q746" s="90"/>
      <c r="R746" s="90"/>
      <c r="S746" s="88" t="s">
        <v>48</v>
      </c>
      <c r="T746" s="88" t="s">
        <v>58</v>
      </c>
    </row>
    <row r="747" spans="1:20" ht="55.5">
      <c r="A747" s="87" t="s">
        <v>2396</v>
      </c>
      <c r="B747" s="87" t="s">
        <v>2446</v>
      </c>
      <c r="C747" s="87" t="s">
        <v>2464</v>
      </c>
      <c r="D747" s="87"/>
      <c r="E747" s="88" t="s">
        <v>2403</v>
      </c>
      <c r="F747" s="87" t="s">
        <v>2463</v>
      </c>
      <c r="G747" s="87" t="s">
        <v>43</v>
      </c>
      <c r="H747" s="93">
        <v>22000</v>
      </c>
      <c r="I747" s="88" t="s">
        <v>2451</v>
      </c>
      <c r="J747" s="88"/>
      <c r="K747" s="88" t="s">
        <v>2396</v>
      </c>
      <c r="L747" s="88" t="s">
        <v>2452</v>
      </c>
      <c r="M747" s="88"/>
      <c r="N747" s="88" t="s">
        <v>2464</v>
      </c>
      <c r="O747" s="90">
        <f>VLOOKUP(N747,'[4]บัญชีครุภัณฑ์  updete 20 มค 65'!$I$5:$N$1078,5,FALSE)</f>
        <v>22000</v>
      </c>
      <c r="P747" s="90">
        <f t="shared" si="34"/>
        <v>0</v>
      </c>
      <c r="Q747" s="90"/>
      <c r="R747" s="90"/>
      <c r="S747" s="88" t="s">
        <v>48</v>
      </c>
      <c r="T747" s="88" t="s">
        <v>58</v>
      </c>
    </row>
    <row r="748" spans="1:20" ht="55.5">
      <c r="A748" s="87" t="s">
        <v>2396</v>
      </c>
      <c r="B748" s="87" t="s">
        <v>2446</v>
      </c>
      <c r="C748" s="87" t="s">
        <v>2466</v>
      </c>
      <c r="D748" s="87"/>
      <c r="E748" s="88" t="s">
        <v>2403</v>
      </c>
      <c r="F748" s="87" t="s">
        <v>2465</v>
      </c>
      <c r="G748" s="87" t="s">
        <v>43</v>
      </c>
      <c r="H748" s="93">
        <v>30000</v>
      </c>
      <c r="I748" s="88" t="s">
        <v>2451</v>
      </c>
      <c r="J748" s="88"/>
      <c r="K748" s="88" t="s">
        <v>2396</v>
      </c>
      <c r="L748" s="88" t="s">
        <v>2452</v>
      </c>
      <c r="M748" s="88"/>
      <c r="N748" s="88" t="s">
        <v>2466</v>
      </c>
      <c r="O748" s="90">
        <f>VLOOKUP(N748,'[4]บัญชีครุภัณฑ์  updete 20 มค 65'!$I$5:$N$1078,5,FALSE)</f>
        <v>30000</v>
      </c>
      <c r="P748" s="90">
        <f t="shared" si="34"/>
        <v>0</v>
      </c>
      <c r="Q748" s="90"/>
      <c r="R748" s="90"/>
      <c r="S748" s="88" t="s">
        <v>48</v>
      </c>
      <c r="T748" s="88" t="s">
        <v>58</v>
      </c>
    </row>
    <row r="749" spans="1:20">
      <c r="A749" s="87" t="s">
        <v>2396</v>
      </c>
      <c r="B749" s="87" t="s">
        <v>2446</v>
      </c>
      <c r="C749" s="87" t="s">
        <v>2468</v>
      </c>
      <c r="D749" s="87"/>
      <c r="E749" s="88" t="s">
        <v>2403</v>
      </c>
      <c r="F749" s="87" t="s">
        <v>2467</v>
      </c>
      <c r="G749" s="87" t="s">
        <v>43</v>
      </c>
      <c r="H749" s="93">
        <v>17000</v>
      </c>
      <c r="I749" s="88" t="s">
        <v>2451</v>
      </c>
      <c r="J749" s="88"/>
      <c r="K749" s="88" t="s">
        <v>2396</v>
      </c>
      <c r="L749" s="88" t="s">
        <v>2452</v>
      </c>
      <c r="M749" s="88"/>
      <c r="N749" s="88" t="s">
        <v>2468</v>
      </c>
      <c r="O749" s="90">
        <f>VLOOKUP(N749,'[4]บัญชีครุภัณฑ์  updete 20 มค 65'!$I$5:$N$1078,5,FALSE)</f>
        <v>17000</v>
      </c>
      <c r="P749" s="90">
        <f t="shared" si="34"/>
        <v>0</v>
      </c>
      <c r="Q749" s="90"/>
      <c r="R749" s="90"/>
      <c r="S749" s="88" t="s">
        <v>48</v>
      </c>
      <c r="T749" s="88" t="s">
        <v>58</v>
      </c>
    </row>
    <row r="750" spans="1:20">
      <c r="A750" s="87" t="s">
        <v>2396</v>
      </c>
      <c r="B750" s="87" t="s">
        <v>2446</v>
      </c>
      <c r="C750" s="87" t="s">
        <v>2470</v>
      </c>
      <c r="D750" s="87"/>
      <c r="E750" s="88" t="s">
        <v>2403</v>
      </c>
      <c r="F750" s="87" t="s">
        <v>2469</v>
      </c>
      <c r="G750" s="87" t="s">
        <v>43</v>
      </c>
      <c r="H750" s="93">
        <v>23000</v>
      </c>
      <c r="I750" s="88" t="s">
        <v>2451</v>
      </c>
      <c r="J750" s="88"/>
      <c r="K750" s="88" t="s">
        <v>2396</v>
      </c>
      <c r="L750" s="88" t="s">
        <v>2452</v>
      </c>
      <c r="M750" s="88"/>
      <c r="N750" s="88" t="s">
        <v>2470</v>
      </c>
      <c r="O750" s="90">
        <f>VLOOKUP(N750,'[4]บัญชีครุภัณฑ์  updete 20 มค 65'!$I$5:$N$1078,5,FALSE)</f>
        <v>23000</v>
      </c>
      <c r="P750" s="90">
        <f t="shared" si="34"/>
        <v>0</v>
      </c>
      <c r="Q750" s="90"/>
      <c r="R750" s="90"/>
      <c r="S750" s="88" t="s">
        <v>48</v>
      </c>
      <c r="T750" s="88" t="s">
        <v>58</v>
      </c>
    </row>
    <row r="751" spans="1:20">
      <c r="A751" s="87" t="s">
        <v>2396</v>
      </c>
      <c r="B751" s="87" t="s">
        <v>2446</v>
      </c>
      <c r="C751" s="87" t="s">
        <v>2472</v>
      </c>
      <c r="D751" s="87"/>
      <c r="E751" s="88" t="s">
        <v>2403</v>
      </c>
      <c r="F751" s="87" t="s">
        <v>2471</v>
      </c>
      <c r="G751" s="87" t="s">
        <v>43</v>
      </c>
      <c r="H751" s="93">
        <v>16000</v>
      </c>
      <c r="I751" s="88" t="s">
        <v>2451</v>
      </c>
      <c r="J751" s="88"/>
      <c r="K751" s="88" t="s">
        <v>2396</v>
      </c>
      <c r="L751" s="88" t="s">
        <v>2452</v>
      </c>
      <c r="M751" s="88"/>
      <c r="N751" s="88" t="s">
        <v>2472</v>
      </c>
      <c r="O751" s="90">
        <f>VLOOKUP(N751,'[4]บัญชีครุภัณฑ์  updete 20 มค 65'!$I$5:$N$1078,5,FALSE)</f>
        <v>16000</v>
      </c>
      <c r="P751" s="90">
        <f t="shared" si="34"/>
        <v>0</v>
      </c>
      <c r="Q751" s="90"/>
      <c r="R751" s="90"/>
      <c r="S751" s="88" t="s">
        <v>48</v>
      </c>
      <c r="T751" s="88" t="s">
        <v>58</v>
      </c>
    </row>
    <row r="752" spans="1:20">
      <c r="A752" s="87" t="s">
        <v>2396</v>
      </c>
      <c r="B752" s="87" t="s">
        <v>2446</v>
      </c>
      <c r="C752" s="87" t="s">
        <v>2474</v>
      </c>
      <c r="D752" s="87"/>
      <c r="E752" s="88" t="s">
        <v>2403</v>
      </c>
      <c r="F752" s="87" t="s">
        <v>2473</v>
      </c>
      <c r="G752" s="87" t="s">
        <v>43</v>
      </c>
      <c r="H752" s="93">
        <v>22000</v>
      </c>
      <c r="I752" s="88" t="s">
        <v>2451</v>
      </c>
      <c r="J752" s="88"/>
      <c r="K752" s="88" t="s">
        <v>2396</v>
      </c>
      <c r="L752" s="88" t="s">
        <v>2452</v>
      </c>
      <c r="M752" s="88"/>
      <c r="N752" s="88" t="s">
        <v>2474</v>
      </c>
      <c r="O752" s="90">
        <f>VLOOKUP(N752,'[4]บัญชีครุภัณฑ์  updete 20 มค 65'!$I$5:$N$1078,5,FALSE)</f>
        <v>22000</v>
      </c>
      <c r="P752" s="90">
        <f t="shared" si="34"/>
        <v>0</v>
      </c>
      <c r="Q752" s="90"/>
      <c r="R752" s="90"/>
      <c r="S752" s="88" t="s">
        <v>48</v>
      </c>
      <c r="T752" s="88" t="s">
        <v>58</v>
      </c>
    </row>
    <row r="753" spans="1:20">
      <c r="A753" s="87" t="s">
        <v>2396</v>
      </c>
      <c r="B753" s="87" t="s">
        <v>2446</v>
      </c>
      <c r="C753" s="87" t="s">
        <v>2476</v>
      </c>
      <c r="D753" s="87"/>
      <c r="E753" s="88" t="s">
        <v>2403</v>
      </c>
      <c r="F753" s="87" t="s">
        <v>2475</v>
      </c>
      <c r="G753" s="87" t="s">
        <v>43</v>
      </c>
      <c r="H753" s="93">
        <v>10000</v>
      </c>
      <c r="I753" s="88" t="s">
        <v>2451</v>
      </c>
      <c r="J753" s="88"/>
      <c r="K753" s="88" t="s">
        <v>2396</v>
      </c>
      <c r="L753" s="88" t="s">
        <v>2452</v>
      </c>
      <c r="M753" s="88"/>
      <c r="N753" s="88" t="s">
        <v>2476</v>
      </c>
      <c r="O753" s="90">
        <f>VLOOKUP(N753,'[4]บัญชีครุภัณฑ์  updete 20 มค 65'!$I$5:$N$1078,5,FALSE)</f>
        <v>11000</v>
      </c>
      <c r="P753" s="90">
        <f t="shared" si="34"/>
        <v>1000</v>
      </c>
      <c r="Q753" s="91">
        <f>P753*100/O753</f>
        <v>9.0909090909090917</v>
      </c>
      <c r="R753" s="92" t="s">
        <v>63</v>
      </c>
      <c r="S753" s="88" t="s">
        <v>48</v>
      </c>
      <c r="T753" s="88" t="s">
        <v>64</v>
      </c>
    </row>
    <row r="754" spans="1:20">
      <c r="A754" s="87" t="s">
        <v>2396</v>
      </c>
      <c r="B754" s="87" t="s">
        <v>2446</v>
      </c>
      <c r="C754" s="87" t="s">
        <v>2478</v>
      </c>
      <c r="D754" s="87"/>
      <c r="E754" s="88" t="s">
        <v>2403</v>
      </c>
      <c r="F754" s="87" t="s">
        <v>2477</v>
      </c>
      <c r="G754" s="87" t="s">
        <v>43</v>
      </c>
      <c r="H754" s="93">
        <v>20000</v>
      </c>
      <c r="I754" s="88" t="s">
        <v>2451</v>
      </c>
      <c r="J754" s="88"/>
      <c r="K754" s="88" t="s">
        <v>2396</v>
      </c>
      <c r="L754" s="88" t="s">
        <v>2452</v>
      </c>
      <c r="M754" s="88"/>
      <c r="N754" s="88" t="s">
        <v>2478</v>
      </c>
      <c r="O754" s="90">
        <f>VLOOKUP(N754,'[4]บัญชีครุภัณฑ์  updete 20 มค 65'!$I$5:$N$1078,5,FALSE)</f>
        <v>20000</v>
      </c>
      <c r="P754" s="90">
        <f t="shared" si="34"/>
        <v>0</v>
      </c>
      <c r="Q754" s="90"/>
      <c r="R754" s="90"/>
      <c r="S754" s="88" t="s">
        <v>48</v>
      </c>
      <c r="T754" s="88" t="s">
        <v>58</v>
      </c>
    </row>
    <row r="755" spans="1:20">
      <c r="A755" s="87" t="s">
        <v>2396</v>
      </c>
      <c r="B755" s="87" t="s">
        <v>2446</v>
      </c>
      <c r="C755" s="87" t="s">
        <v>2480</v>
      </c>
      <c r="D755" s="87"/>
      <c r="E755" s="88" t="s">
        <v>2403</v>
      </c>
      <c r="F755" s="87" t="s">
        <v>2479</v>
      </c>
      <c r="G755" s="87" t="s">
        <v>43</v>
      </c>
      <c r="H755" s="93">
        <v>22000</v>
      </c>
      <c r="I755" s="88" t="s">
        <v>2451</v>
      </c>
      <c r="J755" s="88"/>
      <c r="K755" s="88" t="s">
        <v>2396</v>
      </c>
      <c r="L755" s="88" t="s">
        <v>2452</v>
      </c>
      <c r="M755" s="88"/>
      <c r="N755" s="88" t="s">
        <v>2480</v>
      </c>
      <c r="O755" s="90">
        <f>VLOOKUP(N755,'[4]บัญชีครุภัณฑ์  updete 20 มค 65'!$I$5:$N$1078,5,FALSE)</f>
        <v>22000</v>
      </c>
      <c r="P755" s="90">
        <f t="shared" si="34"/>
        <v>0</v>
      </c>
      <c r="Q755" s="90"/>
      <c r="R755" s="90"/>
      <c r="S755" s="88" t="s">
        <v>48</v>
      </c>
      <c r="T755" s="88" t="s">
        <v>58</v>
      </c>
    </row>
    <row r="756" spans="1:20">
      <c r="A756" s="87" t="s">
        <v>2396</v>
      </c>
      <c r="B756" s="87" t="s">
        <v>2446</v>
      </c>
      <c r="C756" s="87" t="s">
        <v>2482</v>
      </c>
      <c r="D756" s="87"/>
      <c r="E756" s="88" t="s">
        <v>2403</v>
      </c>
      <c r="F756" s="87" t="s">
        <v>2481</v>
      </c>
      <c r="G756" s="87" t="s">
        <v>43</v>
      </c>
      <c r="H756" s="93">
        <v>23000</v>
      </c>
      <c r="I756" s="88" t="s">
        <v>2451</v>
      </c>
      <c r="J756" s="88"/>
      <c r="K756" s="88" t="s">
        <v>2396</v>
      </c>
      <c r="L756" s="88" t="s">
        <v>2452</v>
      </c>
      <c r="M756" s="88"/>
      <c r="N756" s="88" t="s">
        <v>2482</v>
      </c>
      <c r="O756" s="90">
        <f>VLOOKUP(N756,'[4]บัญชีครุภัณฑ์  updete 20 มค 65'!$I$5:$N$1078,5,FALSE)</f>
        <v>23000</v>
      </c>
      <c r="P756" s="90">
        <f t="shared" si="34"/>
        <v>0</v>
      </c>
      <c r="Q756" s="90"/>
      <c r="R756" s="90"/>
      <c r="S756" s="88" t="s">
        <v>48</v>
      </c>
      <c r="T756" s="88" t="s">
        <v>58</v>
      </c>
    </row>
    <row r="757" spans="1:20">
      <c r="A757" s="87" t="s">
        <v>2396</v>
      </c>
      <c r="B757" s="87" t="s">
        <v>2446</v>
      </c>
      <c r="C757" s="87" t="s">
        <v>2484</v>
      </c>
      <c r="D757" s="87"/>
      <c r="E757" s="88" t="s">
        <v>2403</v>
      </c>
      <c r="F757" s="87" t="s">
        <v>2483</v>
      </c>
      <c r="G757" s="87" t="s">
        <v>43</v>
      </c>
      <c r="H757" s="93">
        <v>4000</v>
      </c>
      <c r="I757" s="88" t="s">
        <v>2451</v>
      </c>
      <c r="J757" s="88"/>
      <c r="K757" s="88" t="s">
        <v>2396</v>
      </c>
      <c r="L757" s="88" t="s">
        <v>2452</v>
      </c>
      <c r="M757" s="88"/>
      <c r="N757" s="88" t="s">
        <v>2484</v>
      </c>
      <c r="O757" s="90">
        <f>VLOOKUP(N757,'[4]บัญชีครุภัณฑ์  updete 20 มค 65'!$I$5:$N$1078,5,FALSE)</f>
        <v>4300</v>
      </c>
      <c r="P757" s="90">
        <f t="shared" si="34"/>
        <v>300</v>
      </c>
      <c r="Q757" s="91">
        <f>P757*100/O757</f>
        <v>6.9767441860465116</v>
      </c>
      <c r="R757" s="92" t="s">
        <v>63</v>
      </c>
      <c r="S757" s="88" t="s">
        <v>48</v>
      </c>
      <c r="T757" s="88" t="s">
        <v>64</v>
      </c>
    </row>
    <row r="758" spans="1:20">
      <c r="A758" s="87" t="s">
        <v>2396</v>
      </c>
      <c r="B758" s="87" t="s">
        <v>2446</v>
      </c>
      <c r="C758" s="87" t="s">
        <v>2486</v>
      </c>
      <c r="D758" s="87"/>
      <c r="E758" s="88" t="s">
        <v>2403</v>
      </c>
      <c r="F758" s="87" t="s">
        <v>2485</v>
      </c>
      <c r="G758" s="87" t="s">
        <v>43</v>
      </c>
      <c r="H758" s="93">
        <v>6300</v>
      </c>
      <c r="I758" s="88" t="s">
        <v>2451</v>
      </c>
      <c r="J758" s="88"/>
      <c r="K758" s="88" t="s">
        <v>2396</v>
      </c>
      <c r="L758" s="88" t="s">
        <v>2452</v>
      </c>
      <c r="M758" s="88"/>
      <c r="N758" s="88" t="s">
        <v>2486</v>
      </c>
      <c r="O758" s="90">
        <f>VLOOKUP(N758,'[4]บัญชีครุภัณฑ์  updete 20 มค 65'!$I$5:$N$1078,5,FALSE)</f>
        <v>6300</v>
      </c>
      <c r="P758" s="90">
        <f t="shared" si="34"/>
        <v>0</v>
      </c>
      <c r="Q758" s="90"/>
      <c r="R758" s="90"/>
      <c r="S758" s="88" t="s">
        <v>48</v>
      </c>
      <c r="T758" s="88" t="s">
        <v>58</v>
      </c>
    </row>
    <row r="759" spans="1:20">
      <c r="A759" s="87" t="s">
        <v>2396</v>
      </c>
      <c r="B759" s="87" t="s">
        <v>2446</v>
      </c>
      <c r="C759" s="87" t="s">
        <v>2488</v>
      </c>
      <c r="D759" s="87"/>
      <c r="E759" s="88" t="s">
        <v>2403</v>
      </c>
      <c r="F759" s="87" t="s">
        <v>2487</v>
      </c>
      <c r="G759" s="87" t="s">
        <v>43</v>
      </c>
      <c r="H759" s="93">
        <v>2600</v>
      </c>
      <c r="I759" s="88" t="s">
        <v>2451</v>
      </c>
      <c r="J759" s="88"/>
      <c r="K759" s="88" t="s">
        <v>2396</v>
      </c>
      <c r="L759" s="88" t="s">
        <v>2452</v>
      </c>
      <c r="M759" s="88"/>
      <c r="N759" s="88" t="s">
        <v>2488</v>
      </c>
      <c r="O759" s="90">
        <f>VLOOKUP(N759,'[4]บัญชีครุภัณฑ์  updete 20 มค 65'!$I$5:$N$1078,5,FALSE)</f>
        <v>2600</v>
      </c>
      <c r="P759" s="90">
        <f t="shared" si="34"/>
        <v>0</v>
      </c>
      <c r="Q759" s="90"/>
      <c r="R759" s="90"/>
      <c r="S759" s="88" t="s">
        <v>48</v>
      </c>
      <c r="T759" s="88" t="s">
        <v>58</v>
      </c>
    </row>
    <row r="760" spans="1:20" ht="55.5">
      <c r="A760" s="87" t="s">
        <v>2396</v>
      </c>
      <c r="B760" s="87" t="s">
        <v>2446</v>
      </c>
      <c r="C760" s="87" t="s">
        <v>2490</v>
      </c>
      <c r="D760" s="87"/>
      <c r="E760" s="88" t="s">
        <v>2403</v>
      </c>
      <c r="F760" s="87" t="s">
        <v>2489</v>
      </c>
      <c r="G760" s="87" t="s">
        <v>43</v>
      </c>
      <c r="H760" s="93">
        <v>8900</v>
      </c>
      <c r="I760" s="88" t="s">
        <v>2451</v>
      </c>
      <c r="J760" s="88"/>
      <c r="K760" s="88" t="s">
        <v>2396</v>
      </c>
      <c r="L760" s="88" t="s">
        <v>2452</v>
      </c>
      <c r="M760" s="88"/>
      <c r="N760" s="88" t="s">
        <v>2490</v>
      </c>
      <c r="O760" s="90">
        <f>VLOOKUP(N760,'[4]บัญชีครุภัณฑ์  updete 20 มค 65'!$I$5:$N$1078,5,FALSE)</f>
        <v>8900</v>
      </c>
      <c r="P760" s="90">
        <f t="shared" si="34"/>
        <v>0</v>
      </c>
      <c r="Q760" s="90"/>
      <c r="R760" s="90"/>
      <c r="S760" s="88" t="s">
        <v>48</v>
      </c>
      <c r="T760" s="88" t="s">
        <v>58</v>
      </c>
    </row>
    <row r="761" spans="1:20" ht="55.5">
      <c r="A761" s="87" t="s">
        <v>2396</v>
      </c>
      <c r="B761" s="87" t="s">
        <v>2446</v>
      </c>
      <c r="C761" s="87" t="s">
        <v>2492</v>
      </c>
      <c r="D761" s="87"/>
      <c r="E761" s="88" t="s">
        <v>2403</v>
      </c>
      <c r="F761" s="87" t="s">
        <v>2491</v>
      </c>
      <c r="G761" s="87" t="s">
        <v>43</v>
      </c>
      <c r="H761" s="93">
        <v>15000</v>
      </c>
      <c r="I761" s="88" t="s">
        <v>2451</v>
      </c>
      <c r="J761" s="88"/>
      <c r="K761" s="88" t="s">
        <v>2396</v>
      </c>
      <c r="L761" s="88" t="s">
        <v>2452</v>
      </c>
      <c r="M761" s="88"/>
      <c r="N761" s="88" t="s">
        <v>2492</v>
      </c>
      <c r="O761" s="90">
        <f>VLOOKUP(N761,'[4]บัญชีครุภัณฑ์  updete 20 มค 65'!$I$5:$N$1078,5,FALSE)</f>
        <v>15000</v>
      </c>
      <c r="P761" s="90">
        <f t="shared" si="34"/>
        <v>0</v>
      </c>
      <c r="Q761" s="90"/>
      <c r="R761" s="90"/>
      <c r="S761" s="88" t="s">
        <v>48</v>
      </c>
      <c r="T761" s="88" t="s">
        <v>58</v>
      </c>
    </row>
    <row r="762" spans="1:20" ht="55.5">
      <c r="A762" s="87" t="s">
        <v>2396</v>
      </c>
      <c r="B762" s="87" t="s">
        <v>2446</v>
      </c>
      <c r="C762" s="87" t="s">
        <v>2494</v>
      </c>
      <c r="D762" s="87"/>
      <c r="E762" s="88" t="s">
        <v>2403</v>
      </c>
      <c r="F762" s="87" t="s">
        <v>2493</v>
      </c>
      <c r="G762" s="87" t="s">
        <v>43</v>
      </c>
      <c r="H762" s="93">
        <v>10000</v>
      </c>
      <c r="I762" s="88" t="s">
        <v>2451</v>
      </c>
      <c r="J762" s="88"/>
      <c r="K762" s="88" t="s">
        <v>2396</v>
      </c>
      <c r="L762" s="88" t="s">
        <v>2452</v>
      </c>
      <c r="M762" s="88"/>
      <c r="N762" s="88" t="s">
        <v>2494</v>
      </c>
      <c r="O762" s="90">
        <f>VLOOKUP(N762,'[4]บัญชีครุภัณฑ์  updete 20 มค 65'!$I$5:$N$1078,5,FALSE)</f>
        <v>10000</v>
      </c>
      <c r="P762" s="90">
        <f t="shared" si="34"/>
        <v>0</v>
      </c>
      <c r="Q762" s="90"/>
      <c r="R762" s="90"/>
      <c r="S762" s="88" t="s">
        <v>48</v>
      </c>
      <c r="T762" s="88" t="s">
        <v>58</v>
      </c>
    </row>
    <row r="763" spans="1:20" ht="55.5">
      <c r="A763" s="87" t="s">
        <v>2396</v>
      </c>
      <c r="B763" s="87" t="s">
        <v>2446</v>
      </c>
      <c r="C763" s="87" t="s">
        <v>2496</v>
      </c>
      <c r="D763" s="87"/>
      <c r="E763" s="88" t="s">
        <v>2403</v>
      </c>
      <c r="F763" s="87" t="s">
        <v>2495</v>
      </c>
      <c r="G763" s="87" t="s">
        <v>43</v>
      </c>
      <c r="H763" s="93">
        <v>26000</v>
      </c>
      <c r="I763" s="88" t="s">
        <v>2451</v>
      </c>
      <c r="J763" s="88"/>
      <c r="K763" s="88" t="s">
        <v>2396</v>
      </c>
      <c r="L763" s="88" t="s">
        <v>2452</v>
      </c>
      <c r="M763" s="88"/>
      <c r="N763" s="88" t="s">
        <v>2496</v>
      </c>
      <c r="O763" s="90">
        <f>VLOOKUP(N763,'[4]บัญชีครุภัณฑ์  updete 20 มค 65'!$I$5:$N$1078,5,FALSE)</f>
        <v>27000</v>
      </c>
      <c r="P763" s="90">
        <f t="shared" si="34"/>
        <v>1000</v>
      </c>
      <c r="Q763" s="91">
        <f>P763*100/O763</f>
        <v>3.7037037037037037</v>
      </c>
      <c r="R763" s="91" t="s">
        <v>87</v>
      </c>
      <c r="S763" s="88" t="s">
        <v>48</v>
      </c>
      <c r="T763" s="88" t="s">
        <v>64</v>
      </c>
    </row>
    <row r="764" spans="1:20" ht="55.5">
      <c r="A764" s="87" t="s">
        <v>2396</v>
      </c>
      <c r="B764" s="87" t="s">
        <v>2446</v>
      </c>
      <c r="C764" s="87" t="s">
        <v>2498</v>
      </c>
      <c r="D764" s="87"/>
      <c r="E764" s="88" t="s">
        <v>2403</v>
      </c>
      <c r="F764" s="87" t="s">
        <v>2497</v>
      </c>
      <c r="G764" s="87" t="s">
        <v>43</v>
      </c>
      <c r="H764" s="93">
        <v>53000</v>
      </c>
      <c r="I764" s="88" t="s">
        <v>2451</v>
      </c>
      <c r="J764" s="88"/>
      <c r="K764" s="88" t="s">
        <v>2396</v>
      </c>
      <c r="L764" s="88" t="s">
        <v>2452</v>
      </c>
      <c r="M764" s="88"/>
      <c r="N764" s="88" t="s">
        <v>2498</v>
      </c>
      <c r="O764" s="90">
        <f>VLOOKUP(N764,'[4]บัญชีครุภัณฑ์  updete 20 มค 65'!$I$5:$N$1078,5,FALSE)</f>
        <v>54000</v>
      </c>
      <c r="P764" s="90">
        <f t="shared" si="34"/>
        <v>1000</v>
      </c>
      <c r="Q764" s="91">
        <f>P764*100/O764</f>
        <v>1.8518518518518519</v>
      </c>
      <c r="R764" s="91" t="s">
        <v>87</v>
      </c>
      <c r="S764" s="88" t="s">
        <v>48</v>
      </c>
      <c r="T764" s="88" t="s">
        <v>64</v>
      </c>
    </row>
    <row r="765" spans="1:20" ht="55.5">
      <c r="A765" s="87" t="s">
        <v>2396</v>
      </c>
      <c r="B765" s="87" t="s">
        <v>2446</v>
      </c>
      <c r="C765" s="87" t="s">
        <v>2500</v>
      </c>
      <c r="D765" s="87"/>
      <c r="E765" s="88" t="s">
        <v>2403</v>
      </c>
      <c r="F765" s="87" t="s">
        <v>2499</v>
      </c>
      <c r="G765" s="87" t="s">
        <v>43</v>
      </c>
      <c r="H765" s="93">
        <v>7500</v>
      </c>
      <c r="I765" s="88" t="s">
        <v>2451</v>
      </c>
      <c r="J765" s="88"/>
      <c r="K765" s="88" t="s">
        <v>2396</v>
      </c>
      <c r="L765" s="88" t="s">
        <v>2452</v>
      </c>
      <c r="M765" s="88"/>
      <c r="N765" s="88" t="s">
        <v>2500</v>
      </c>
      <c r="O765" s="90">
        <f>VLOOKUP(N765,'[4]บัญชีครุภัณฑ์  updete 20 มค 65'!$I$5:$N$1078,5,FALSE)</f>
        <v>7500</v>
      </c>
      <c r="P765" s="90">
        <f t="shared" si="34"/>
        <v>0</v>
      </c>
      <c r="Q765" s="90"/>
      <c r="R765" s="90"/>
      <c r="S765" s="88" t="s">
        <v>48</v>
      </c>
      <c r="T765" s="88" t="s">
        <v>58</v>
      </c>
    </row>
    <row r="766" spans="1:20">
      <c r="A766" s="87" t="s">
        <v>2396</v>
      </c>
      <c r="B766" s="87" t="s">
        <v>2446</v>
      </c>
      <c r="C766" s="87" t="s">
        <v>2502</v>
      </c>
      <c r="D766" s="87"/>
      <c r="E766" s="88" t="s">
        <v>2403</v>
      </c>
      <c r="F766" s="87" t="s">
        <v>2501</v>
      </c>
      <c r="G766" s="87" t="s">
        <v>43</v>
      </c>
      <c r="H766" s="93">
        <v>10000</v>
      </c>
      <c r="I766" s="88" t="s">
        <v>2451</v>
      </c>
      <c r="J766" s="88"/>
      <c r="K766" s="88" t="s">
        <v>2396</v>
      </c>
      <c r="L766" s="88" t="s">
        <v>2452</v>
      </c>
      <c r="M766" s="88"/>
      <c r="N766" s="88" t="s">
        <v>2502</v>
      </c>
      <c r="O766" s="90">
        <f>VLOOKUP(N766,'[4]บัญชีครุภัณฑ์  updete 20 มค 65'!$I$5:$N$1078,5,FALSE)</f>
        <v>10000</v>
      </c>
      <c r="P766" s="90">
        <f t="shared" si="34"/>
        <v>0</v>
      </c>
      <c r="Q766" s="90"/>
      <c r="R766" s="90"/>
      <c r="S766" s="88" t="s">
        <v>48</v>
      </c>
      <c r="T766" s="88" t="s">
        <v>58</v>
      </c>
    </row>
    <row r="767" spans="1:20">
      <c r="A767" s="87" t="s">
        <v>2396</v>
      </c>
      <c r="B767" s="87" t="s">
        <v>2446</v>
      </c>
      <c r="C767" s="87" t="s">
        <v>2504</v>
      </c>
      <c r="D767" s="87"/>
      <c r="E767" s="88" t="s">
        <v>2403</v>
      </c>
      <c r="F767" s="87" t="s">
        <v>2503</v>
      </c>
      <c r="G767" s="87" t="s">
        <v>43</v>
      </c>
      <c r="H767" s="93">
        <v>15000</v>
      </c>
      <c r="I767" s="88" t="s">
        <v>2451</v>
      </c>
      <c r="J767" s="88"/>
      <c r="K767" s="88" t="s">
        <v>2396</v>
      </c>
      <c r="L767" s="88" t="s">
        <v>2452</v>
      </c>
      <c r="M767" s="88"/>
      <c r="N767" s="88" t="s">
        <v>2504</v>
      </c>
      <c r="O767" s="90">
        <f>VLOOKUP(N767,'[4]บัญชีครุภัณฑ์  updete 20 มค 65'!$I$5:$N$1078,5,FALSE)</f>
        <v>15000</v>
      </c>
      <c r="P767" s="90">
        <f t="shared" si="34"/>
        <v>0</v>
      </c>
      <c r="Q767" s="90"/>
      <c r="R767" s="90"/>
      <c r="S767" s="88" t="s">
        <v>48</v>
      </c>
      <c r="T767" s="88" t="s">
        <v>58</v>
      </c>
    </row>
    <row r="768" spans="1:20">
      <c r="A768" s="87" t="s">
        <v>2396</v>
      </c>
      <c r="B768" s="87" t="s">
        <v>2446</v>
      </c>
      <c r="C768" s="87" t="s">
        <v>2506</v>
      </c>
      <c r="D768" s="87"/>
      <c r="E768" s="88" t="s">
        <v>2403</v>
      </c>
      <c r="F768" s="87" t="s">
        <v>2505</v>
      </c>
      <c r="G768" s="87" t="s">
        <v>43</v>
      </c>
      <c r="H768" s="93">
        <v>40000</v>
      </c>
      <c r="I768" s="88" t="s">
        <v>2451</v>
      </c>
      <c r="J768" s="88"/>
      <c r="K768" s="88" t="s">
        <v>2396</v>
      </c>
      <c r="L768" s="88" t="s">
        <v>2452</v>
      </c>
      <c r="M768" s="88"/>
      <c r="N768" s="88" t="s">
        <v>2506</v>
      </c>
      <c r="O768" s="90">
        <f>VLOOKUP(N768,'[4]บัญชีครุภัณฑ์  updete 20 มค 65'!$I$5:$N$1078,5,FALSE)</f>
        <v>40000</v>
      </c>
      <c r="P768" s="90">
        <f t="shared" si="34"/>
        <v>0</v>
      </c>
      <c r="Q768" s="90"/>
      <c r="R768" s="90"/>
      <c r="S768" s="88" t="s">
        <v>48</v>
      </c>
      <c r="T768" s="88" t="s">
        <v>58</v>
      </c>
    </row>
    <row r="769" spans="1:20">
      <c r="A769" s="87" t="s">
        <v>2396</v>
      </c>
      <c r="B769" s="87" t="s">
        <v>2446</v>
      </c>
      <c r="C769" s="87" t="s">
        <v>2508</v>
      </c>
      <c r="D769" s="87"/>
      <c r="E769" s="88" t="s">
        <v>2403</v>
      </c>
      <c r="F769" s="87" t="s">
        <v>2507</v>
      </c>
      <c r="G769" s="87" t="s">
        <v>43</v>
      </c>
      <c r="H769" s="93">
        <v>13000</v>
      </c>
      <c r="I769" s="88" t="s">
        <v>2451</v>
      </c>
      <c r="J769" s="88"/>
      <c r="K769" s="88" t="s">
        <v>2396</v>
      </c>
      <c r="L769" s="88" t="s">
        <v>2452</v>
      </c>
      <c r="M769" s="88"/>
      <c r="N769" s="88" t="s">
        <v>2508</v>
      </c>
      <c r="O769" s="90">
        <f>VLOOKUP(N769,'[4]บัญชีครุภัณฑ์  updete 20 มค 65'!$I$5:$N$1078,5,FALSE)</f>
        <v>13000</v>
      </c>
      <c r="P769" s="90">
        <f t="shared" si="34"/>
        <v>0</v>
      </c>
      <c r="Q769" s="90"/>
      <c r="R769" s="90"/>
      <c r="S769" s="88" t="s">
        <v>48</v>
      </c>
      <c r="T769" s="88" t="s">
        <v>58</v>
      </c>
    </row>
    <row r="770" spans="1:20">
      <c r="A770" s="87" t="s">
        <v>2396</v>
      </c>
      <c r="B770" s="87" t="s">
        <v>2446</v>
      </c>
      <c r="C770" s="87" t="s">
        <v>2510</v>
      </c>
      <c r="D770" s="87"/>
      <c r="E770" s="88" t="s">
        <v>2403</v>
      </c>
      <c r="F770" s="87" t="s">
        <v>2509</v>
      </c>
      <c r="G770" s="87" t="s">
        <v>43</v>
      </c>
      <c r="H770" s="93">
        <v>3000</v>
      </c>
      <c r="I770" s="88" t="s">
        <v>2451</v>
      </c>
      <c r="J770" s="88"/>
      <c r="K770" s="88" t="s">
        <v>2396</v>
      </c>
      <c r="L770" s="88" t="s">
        <v>2452</v>
      </c>
      <c r="M770" s="88"/>
      <c r="N770" s="88" t="s">
        <v>2510</v>
      </c>
      <c r="O770" s="90">
        <f>VLOOKUP(N770,'[4]บัญชีครุภัณฑ์  updete 20 มค 65'!$I$5:$N$1078,5,FALSE)</f>
        <v>3200</v>
      </c>
      <c r="P770" s="90">
        <f t="shared" si="34"/>
        <v>200</v>
      </c>
      <c r="Q770" s="91">
        <f>P770*100/O770</f>
        <v>6.25</v>
      </c>
      <c r="R770" s="92" t="s">
        <v>63</v>
      </c>
      <c r="S770" s="88" t="s">
        <v>48</v>
      </c>
      <c r="T770" s="88" t="s">
        <v>64</v>
      </c>
    </row>
    <row r="771" spans="1:20">
      <c r="A771" s="87" t="s">
        <v>2396</v>
      </c>
      <c r="B771" s="87" t="s">
        <v>2446</v>
      </c>
      <c r="C771" s="87" t="s">
        <v>2512</v>
      </c>
      <c r="D771" s="87"/>
      <c r="E771" s="88" t="s">
        <v>2403</v>
      </c>
      <c r="F771" s="87" t="s">
        <v>2511</v>
      </c>
      <c r="G771" s="87" t="s">
        <v>43</v>
      </c>
      <c r="H771" s="93">
        <v>16000</v>
      </c>
      <c r="I771" s="88" t="s">
        <v>2451</v>
      </c>
      <c r="J771" s="88"/>
      <c r="K771" s="88" t="s">
        <v>2396</v>
      </c>
      <c r="L771" s="88" t="s">
        <v>2452</v>
      </c>
      <c r="M771" s="88"/>
      <c r="N771" s="88" t="s">
        <v>2512</v>
      </c>
      <c r="O771" s="90">
        <f>VLOOKUP(N771,'[4]บัญชีครุภัณฑ์  updete 20 มค 65'!$I$5:$N$1078,5,FALSE)</f>
        <v>17000</v>
      </c>
      <c r="P771" s="90">
        <f t="shared" si="34"/>
        <v>1000</v>
      </c>
      <c r="Q771" s="91">
        <f>P771*100/O771</f>
        <v>5.882352941176471</v>
      </c>
      <c r="R771" s="92" t="s">
        <v>63</v>
      </c>
      <c r="S771" s="88" t="s">
        <v>48</v>
      </c>
      <c r="T771" s="88" t="s">
        <v>64</v>
      </c>
    </row>
    <row r="772" spans="1:20">
      <c r="A772" s="87" t="s">
        <v>2396</v>
      </c>
      <c r="B772" s="87" t="s">
        <v>2446</v>
      </c>
      <c r="C772" s="87" t="s">
        <v>2514</v>
      </c>
      <c r="D772" s="87"/>
      <c r="E772" s="88" t="s">
        <v>2403</v>
      </c>
      <c r="F772" s="87" t="s">
        <v>2513</v>
      </c>
      <c r="G772" s="87" t="s">
        <v>43</v>
      </c>
      <c r="H772" s="93">
        <v>27000</v>
      </c>
      <c r="I772" s="88" t="s">
        <v>2451</v>
      </c>
      <c r="J772" s="88"/>
      <c r="K772" s="88" t="s">
        <v>2396</v>
      </c>
      <c r="L772" s="88" t="s">
        <v>2452</v>
      </c>
      <c r="M772" s="88"/>
      <c r="N772" s="88" t="s">
        <v>2514</v>
      </c>
      <c r="O772" s="90">
        <f>VLOOKUP(N772,'[4]บัญชีครุภัณฑ์  updete 20 มค 65'!$I$5:$N$1078,5,FALSE)</f>
        <v>29000</v>
      </c>
      <c r="P772" s="90">
        <f t="shared" si="34"/>
        <v>2000</v>
      </c>
      <c r="Q772" s="91">
        <f>P772*100/O772</f>
        <v>6.8965517241379306</v>
      </c>
      <c r="R772" s="92" t="s">
        <v>63</v>
      </c>
      <c r="S772" s="88" t="s">
        <v>48</v>
      </c>
      <c r="T772" s="88" t="s">
        <v>64</v>
      </c>
    </row>
    <row r="773" spans="1:20">
      <c r="A773" s="87" t="s">
        <v>2396</v>
      </c>
      <c r="B773" s="87" t="s">
        <v>2446</v>
      </c>
      <c r="C773" s="87" t="s">
        <v>2516</v>
      </c>
      <c r="D773" s="87"/>
      <c r="E773" s="88" t="s">
        <v>2403</v>
      </c>
      <c r="F773" s="87" t="s">
        <v>2515</v>
      </c>
      <c r="G773" s="87" t="s">
        <v>43</v>
      </c>
      <c r="H773" s="93">
        <v>35000</v>
      </c>
      <c r="I773" s="88" t="s">
        <v>2451</v>
      </c>
      <c r="J773" s="88"/>
      <c r="K773" s="88" t="s">
        <v>2396</v>
      </c>
      <c r="L773" s="88" t="s">
        <v>2452</v>
      </c>
      <c r="M773" s="88"/>
      <c r="N773" s="88" t="s">
        <v>2516</v>
      </c>
      <c r="O773" s="90">
        <f>VLOOKUP(N773,'[4]บัญชีครุภัณฑ์  updete 20 มค 65'!$I$5:$N$1078,5,FALSE)</f>
        <v>36000</v>
      </c>
      <c r="P773" s="90">
        <f t="shared" ref="P773:P804" si="35">+O773-H773</f>
        <v>1000</v>
      </c>
      <c r="Q773" s="91">
        <f>P773*100/O773</f>
        <v>2.7777777777777777</v>
      </c>
      <c r="R773" s="91" t="s">
        <v>87</v>
      </c>
      <c r="S773" s="88" t="s">
        <v>48</v>
      </c>
      <c r="T773" s="88" t="s">
        <v>64</v>
      </c>
    </row>
    <row r="774" spans="1:20">
      <c r="A774" s="87" t="s">
        <v>2396</v>
      </c>
      <c r="B774" s="87" t="s">
        <v>2446</v>
      </c>
      <c r="C774" s="87" t="s">
        <v>2518</v>
      </c>
      <c r="D774" s="87"/>
      <c r="E774" s="88" t="s">
        <v>2403</v>
      </c>
      <c r="F774" s="87" t="s">
        <v>2517</v>
      </c>
      <c r="G774" s="87" t="s">
        <v>43</v>
      </c>
      <c r="H774" s="93">
        <v>2500</v>
      </c>
      <c r="I774" s="88" t="s">
        <v>2451</v>
      </c>
      <c r="J774" s="88"/>
      <c r="K774" s="88" t="s">
        <v>2396</v>
      </c>
      <c r="L774" s="88" t="s">
        <v>2452</v>
      </c>
      <c r="M774" s="88"/>
      <c r="N774" s="88" t="s">
        <v>2518</v>
      </c>
      <c r="O774" s="90">
        <f>VLOOKUP(N774,'[4]บัญชีครุภัณฑ์  updete 20 มค 65'!$I$5:$N$1078,5,FALSE)</f>
        <v>2500</v>
      </c>
      <c r="P774" s="90">
        <f t="shared" si="35"/>
        <v>0</v>
      </c>
      <c r="Q774" s="90"/>
      <c r="R774" s="90"/>
      <c r="S774" s="88" t="s">
        <v>48</v>
      </c>
      <c r="T774" s="88" t="s">
        <v>58</v>
      </c>
    </row>
    <row r="775" spans="1:20">
      <c r="A775" s="87" t="s">
        <v>2396</v>
      </c>
      <c r="B775" s="87" t="s">
        <v>2446</v>
      </c>
      <c r="C775" s="87" t="s">
        <v>2520</v>
      </c>
      <c r="D775" s="87"/>
      <c r="E775" s="88" t="s">
        <v>2403</v>
      </c>
      <c r="F775" s="87" t="s">
        <v>2519</v>
      </c>
      <c r="G775" s="87" t="s">
        <v>43</v>
      </c>
      <c r="H775" s="93">
        <v>5700</v>
      </c>
      <c r="I775" s="88" t="s">
        <v>2451</v>
      </c>
      <c r="J775" s="88"/>
      <c r="K775" s="88" t="s">
        <v>2396</v>
      </c>
      <c r="L775" s="88" t="s">
        <v>2452</v>
      </c>
      <c r="M775" s="88"/>
      <c r="N775" s="88" t="s">
        <v>2520</v>
      </c>
      <c r="O775" s="90">
        <f>VLOOKUP(N775,'[4]บัญชีครุภัณฑ์  updete 20 มค 65'!$I$5:$N$1078,5,FALSE)</f>
        <v>5800</v>
      </c>
      <c r="P775" s="90">
        <f t="shared" si="35"/>
        <v>100</v>
      </c>
      <c r="Q775" s="91">
        <f>P775*100/O775</f>
        <v>1.7241379310344827</v>
      </c>
      <c r="R775" s="91" t="s">
        <v>87</v>
      </c>
      <c r="S775" s="88" t="s">
        <v>48</v>
      </c>
      <c r="T775" s="88" t="s">
        <v>64</v>
      </c>
    </row>
    <row r="776" spans="1:20">
      <c r="A776" s="87" t="s">
        <v>2396</v>
      </c>
      <c r="B776" s="87" t="s">
        <v>2446</v>
      </c>
      <c r="C776" s="87" t="s">
        <v>2522</v>
      </c>
      <c r="D776" s="87"/>
      <c r="E776" s="88" t="s">
        <v>2403</v>
      </c>
      <c r="F776" s="87" t="s">
        <v>2521</v>
      </c>
      <c r="G776" s="87" t="s">
        <v>43</v>
      </c>
      <c r="H776" s="93">
        <v>11000</v>
      </c>
      <c r="I776" s="88" t="s">
        <v>2451</v>
      </c>
      <c r="J776" s="88"/>
      <c r="K776" s="88" t="s">
        <v>2396</v>
      </c>
      <c r="L776" s="88" t="s">
        <v>2452</v>
      </c>
      <c r="M776" s="88"/>
      <c r="N776" s="88" t="s">
        <v>2522</v>
      </c>
      <c r="O776" s="90">
        <f>VLOOKUP(N776,'[4]บัญชีครุภัณฑ์  updete 20 มค 65'!$I$5:$N$1078,5,FALSE)</f>
        <v>12000</v>
      </c>
      <c r="P776" s="90">
        <f t="shared" si="35"/>
        <v>1000</v>
      </c>
      <c r="Q776" s="91">
        <f>P776*100/O776</f>
        <v>8.3333333333333339</v>
      </c>
      <c r="R776" s="92" t="s">
        <v>63</v>
      </c>
      <c r="S776" s="88" t="s">
        <v>48</v>
      </c>
      <c r="T776" s="88" t="s">
        <v>64</v>
      </c>
    </row>
    <row r="777" spans="1:20">
      <c r="A777" s="87" t="s">
        <v>2396</v>
      </c>
      <c r="B777" s="87" t="s">
        <v>2446</v>
      </c>
      <c r="C777" s="87" t="s">
        <v>2524</v>
      </c>
      <c r="D777" s="87"/>
      <c r="E777" s="88" t="s">
        <v>2403</v>
      </c>
      <c r="F777" s="87" t="s">
        <v>2523</v>
      </c>
      <c r="G777" s="87" t="s">
        <v>43</v>
      </c>
      <c r="H777" s="93">
        <v>32000</v>
      </c>
      <c r="I777" s="88" t="s">
        <v>2451</v>
      </c>
      <c r="J777" s="88"/>
      <c r="K777" s="88" t="s">
        <v>2396</v>
      </c>
      <c r="L777" s="88" t="s">
        <v>2452</v>
      </c>
      <c r="M777" s="88"/>
      <c r="N777" s="88" t="s">
        <v>2524</v>
      </c>
      <c r="O777" s="90">
        <f>VLOOKUP(N777,'[4]บัญชีครุภัณฑ์  updete 20 มค 65'!$I$5:$N$1078,5,FALSE)</f>
        <v>32000</v>
      </c>
      <c r="P777" s="90">
        <f t="shared" si="35"/>
        <v>0</v>
      </c>
      <c r="Q777" s="90"/>
      <c r="R777" s="90"/>
      <c r="S777" s="88" t="s">
        <v>48</v>
      </c>
      <c r="T777" s="88" t="s">
        <v>58</v>
      </c>
    </row>
    <row r="778" spans="1:20">
      <c r="A778" s="87" t="s">
        <v>2396</v>
      </c>
      <c r="B778" s="87" t="s">
        <v>2446</v>
      </c>
      <c r="C778" s="87" t="s">
        <v>2526</v>
      </c>
      <c r="D778" s="87"/>
      <c r="E778" s="88" t="s">
        <v>2403</v>
      </c>
      <c r="F778" s="87" t="s">
        <v>2525</v>
      </c>
      <c r="G778" s="87" t="s">
        <v>43</v>
      </c>
      <c r="H778" s="93">
        <v>270000</v>
      </c>
      <c r="I778" s="88" t="s">
        <v>2451</v>
      </c>
      <c r="J778" s="88"/>
      <c r="K778" s="88" t="s">
        <v>2396</v>
      </c>
      <c r="L778" s="88" t="s">
        <v>2452</v>
      </c>
      <c r="M778" s="88"/>
      <c r="N778" s="88" t="s">
        <v>2526</v>
      </c>
      <c r="O778" s="90">
        <f>VLOOKUP(N778,'[4]บัญชีครุภัณฑ์  updete 20 มค 65'!$I$5:$N$1078,5,FALSE)</f>
        <v>270000</v>
      </c>
      <c r="P778" s="90">
        <f t="shared" si="35"/>
        <v>0</v>
      </c>
      <c r="Q778" s="90"/>
      <c r="R778" s="90"/>
      <c r="S778" s="88" t="s">
        <v>48</v>
      </c>
      <c r="T778" s="88" t="s">
        <v>58</v>
      </c>
    </row>
    <row r="779" spans="1:20" ht="83.25">
      <c r="A779" s="87" t="s">
        <v>2396</v>
      </c>
      <c r="B779" s="87" t="s">
        <v>2446</v>
      </c>
      <c r="C779" s="87" t="s">
        <v>2528</v>
      </c>
      <c r="D779" s="87"/>
      <c r="E779" s="88" t="s">
        <v>2403</v>
      </c>
      <c r="F779" s="87" t="s">
        <v>2527</v>
      </c>
      <c r="G779" s="87" t="s">
        <v>334</v>
      </c>
      <c r="H779" s="93">
        <v>3800</v>
      </c>
      <c r="I779" s="88" t="s">
        <v>2451</v>
      </c>
      <c r="J779" s="88"/>
      <c r="K779" s="88" t="s">
        <v>2396</v>
      </c>
      <c r="L779" s="88" t="s">
        <v>2452</v>
      </c>
      <c r="M779" s="88"/>
      <c r="N779" s="88" t="s">
        <v>2528</v>
      </c>
      <c r="O779" s="90">
        <f>VLOOKUP(N779,'[4]บัญชีครุภัณฑ์  updete 20 มค 65'!$I$5:$N$1078,5,FALSE)</f>
        <v>3800</v>
      </c>
      <c r="P779" s="90">
        <f t="shared" si="35"/>
        <v>0</v>
      </c>
      <c r="Q779" s="90"/>
      <c r="R779" s="90"/>
      <c r="S779" s="88" t="s">
        <v>48</v>
      </c>
      <c r="T779" s="88" t="s">
        <v>58</v>
      </c>
    </row>
    <row r="780" spans="1:20" ht="83.25">
      <c r="A780" s="87" t="s">
        <v>2396</v>
      </c>
      <c r="B780" s="87" t="s">
        <v>2446</v>
      </c>
      <c r="C780" s="87" t="s">
        <v>2530</v>
      </c>
      <c r="D780" s="87"/>
      <c r="E780" s="88" t="s">
        <v>2403</v>
      </c>
      <c r="F780" s="87" t="s">
        <v>2529</v>
      </c>
      <c r="G780" s="87" t="s">
        <v>334</v>
      </c>
      <c r="H780" s="93">
        <v>28000</v>
      </c>
      <c r="I780" s="88" t="s">
        <v>2451</v>
      </c>
      <c r="J780" s="88"/>
      <c r="K780" s="88" t="s">
        <v>2396</v>
      </c>
      <c r="L780" s="88" t="s">
        <v>2452</v>
      </c>
      <c r="M780" s="88"/>
      <c r="N780" s="88" t="s">
        <v>2530</v>
      </c>
      <c r="O780" s="90">
        <f>VLOOKUP(N780,'[4]บัญชีครุภัณฑ์  updete 20 มค 65'!$I$5:$N$1078,5,FALSE)</f>
        <v>28000</v>
      </c>
      <c r="P780" s="90">
        <f t="shared" si="35"/>
        <v>0</v>
      </c>
      <c r="Q780" s="90"/>
      <c r="R780" s="90"/>
      <c r="S780" s="88" t="s">
        <v>48</v>
      </c>
      <c r="T780" s="88" t="s">
        <v>58</v>
      </c>
    </row>
    <row r="781" spans="1:20">
      <c r="A781" s="87" t="s">
        <v>2396</v>
      </c>
      <c r="B781" s="87" t="s">
        <v>2446</v>
      </c>
      <c r="C781" s="87" t="s">
        <v>2532</v>
      </c>
      <c r="D781" s="87"/>
      <c r="E781" s="88" t="s">
        <v>2403</v>
      </c>
      <c r="F781" s="87" t="s">
        <v>2531</v>
      </c>
      <c r="G781" s="87" t="s">
        <v>334</v>
      </c>
      <c r="H781" s="93">
        <v>12000</v>
      </c>
      <c r="I781" s="88" t="s">
        <v>2451</v>
      </c>
      <c r="J781" s="88"/>
      <c r="K781" s="88" t="s">
        <v>2396</v>
      </c>
      <c r="L781" s="88" t="s">
        <v>2452</v>
      </c>
      <c r="M781" s="88"/>
      <c r="N781" s="88" t="s">
        <v>2532</v>
      </c>
      <c r="O781" s="90">
        <f>VLOOKUP(N781,'[4]บัญชีครุภัณฑ์  updete 20 มค 65'!$I$5:$N$1078,5,FALSE)</f>
        <v>12000</v>
      </c>
      <c r="P781" s="90">
        <f t="shared" si="35"/>
        <v>0</v>
      </c>
      <c r="Q781" s="90"/>
      <c r="R781" s="90"/>
      <c r="S781" s="88" t="s">
        <v>48</v>
      </c>
      <c r="T781" s="88" t="s">
        <v>58</v>
      </c>
    </row>
    <row r="782" spans="1:20" ht="55.5">
      <c r="A782" s="87" t="s">
        <v>2396</v>
      </c>
      <c r="B782" s="87" t="s">
        <v>2446</v>
      </c>
      <c r="C782" s="87" t="s">
        <v>2534</v>
      </c>
      <c r="D782" s="87"/>
      <c r="E782" s="88" t="s">
        <v>2403</v>
      </c>
      <c r="F782" s="87" t="s">
        <v>2533</v>
      </c>
      <c r="G782" s="87" t="s">
        <v>452</v>
      </c>
      <c r="H782" s="93">
        <v>18000</v>
      </c>
      <c r="I782" s="88" t="s">
        <v>2451</v>
      </c>
      <c r="J782" s="88"/>
      <c r="K782" s="88" t="s">
        <v>2396</v>
      </c>
      <c r="L782" s="88" t="s">
        <v>2452</v>
      </c>
      <c r="M782" s="88"/>
      <c r="N782" s="88" t="s">
        <v>2534</v>
      </c>
      <c r="O782" s="90">
        <f>VLOOKUP(N782,'[4]บัญชีครุภัณฑ์  updete 20 มค 65'!$I$5:$N$1078,5,FALSE)</f>
        <v>18000</v>
      </c>
      <c r="P782" s="90">
        <f t="shared" si="35"/>
        <v>0</v>
      </c>
      <c r="Q782" s="90"/>
      <c r="R782" s="90"/>
      <c r="S782" s="88" t="s">
        <v>48</v>
      </c>
      <c r="T782" s="88" t="s">
        <v>58</v>
      </c>
    </row>
    <row r="783" spans="1:20" ht="55.5">
      <c r="A783" s="87" t="s">
        <v>2396</v>
      </c>
      <c r="B783" s="87" t="s">
        <v>2446</v>
      </c>
      <c r="C783" s="87" t="s">
        <v>2536</v>
      </c>
      <c r="D783" s="87"/>
      <c r="E783" s="88" t="s">
        <v>2403</v>
      </c>
      <c r="F783" s="87" t="s">
        <v>2535</v>
      </c>
      <c r="G783" s="87" t="s">
        <v>452</v>
      </c>
      <c r="H783" s="93">
        <v>22000</v>
      </c>
      <c r="I783" s="88" t="s">
        <v>2451</v>
      </c>
      <c r="J783" s="88"/>
      <c r="K783" s="88" t="s">
        <v>2396</v>
      </c>
      <c r="L783" s="88" t="s">
        <v>2452</v>
      </c>
      <c r="M783" s="88"/>
      <c r="N783" s="88" t="s">
        <v>2536</v>
      </c>
      <c r="O783" s="90">
        <f>VLOOKUP(N783,'[4]บัญชีครุภัณฑ์  updete 20 มค 65'!$I$5:$N$1078,5,FALSE)</f>
        <v>22000</v>
      </c>
      <c r="P783" s="90">
        <f t="shared" si="35"/>
        <v>0</v>
      </c>
      <c r="Q783" s="90"/>
      <c r="R783" s="90"/>
      <c r="S783" s="88" t="s">
        <v>48</v>
      </c>
      <c r="T783" s="88" t="s">
        <v>58</v>
      </c>
    </row>
    <row r="784" spans="1:20" ht="55.5">
      <c r="A784" s="87" t="s">
        <v>2396</v>
      </c>
      <c r="B784" s="87" t="s">
        <v>2446</v>
      </c>
      <c r="C784" s="87" t="s">
        <v>2538</v>
      </c>
      <c r="D784" s="87"/>
      <c r="E784" s="88" t="s">
        <v>2403</v>
      </c>
      <c r="F784" s="87" t="s">
        <v>2537</v>
      </c>
      <c r="G784" s="87" t="s">
        <v>452</v>
      </c>
      <c r="H784" s="93">
        <v>130000</v>
      </c>
      <c r="I784" s="88" t="s">
        <v>2451</v>
      </c>
      <c r="J784" s="88"/>
      <c r="K784" s="88" t="s">
        <v>2396</v>
      </c>
      <c r="L784" s="88" t="s">
        <v>2452</v>
      </c>
      <c r="M784" s="88"/>
      <c r="N784" s="88" t="s">
        <v>2538</v>
      </c>
      <c r="O784" s="90">
        <f>VLOOKUP(N784,'[4]บัญชีครุภัณฑ์  updete 20 มค 65'!$I$5:$N$1078,5,FALSE)</f>
        <v>130000</v>
      </c>
      <c r="P784" s="90">
        <f t="shared" si="35"/>
        <v>0</v>
      </c>
      <c r="Q784" s="90"/>
      <c r="R784" s="90"/>
      <c r="S784" s="88" t="s">
        <v>48</v>
      </c>
      <c r="T784" s="88" t="s">
        <v>58</v>
      </c>
    </row>
    <row r="785" spans="1:20">
      <c r="A785" s="87" t="s">
        <v>2396</v>
      </c>
      <c r="B785" s="87" t="s">
        <v>2446</v>
      </c>
      <c r="C785" s="87" t="s">
        <v>2540</v>
      </c>
      <c r="D785" s="87"/>
      <c r="E785" s="88" t="s">
        <v>2403</v>
      </c>
      <c r="F785" s="87" t="s">
        <v>2539</v>
      </c>
      <c r="G785" s="87" t="s">
        <v>43</v>
      </c>
      <c r="H785" s="93">
        <v>2400</v>
      </c>
      <c r="I785" s="88" t="s">
        <v>2451</v>
      </c>
      <c r="J785" s="88"/>
      <c r="K785" s="88" t="s">
        <v>2396</v>
      </c>
      <c r="L785" s="88" t="s">
        <v>2452</v>
      </c>
      <c r="M785" s="88"/>
      <c r="N785" s="88" t="s">
        <v>2540</v>
      </c>
      <c r="O785" s="90">
        <f>VLOOKUP(N785,'[4]บัญชีครุภัณฑ์  updete 20 มค 65'!$I$5:$N$1078,5,FALSE)</f>
        <v>2800</v>
      </c>
      <c r="P785" s="90">
        <f t="shared" si="35"/>
        <v>400</v>
      </c>
      <c r="Q785" s="91">
        <f>P785*100/O785</f>
        <v>14.285714285714286</v>
      </c>
      <c r="R785" s="90" t="s">
        <v>121</v>
      </c>
      <c r="S785" s="88" t="s">
        <v>48</v>
      </c>
      <c r="T785" s="88" t="s">
        <v>64</v>
      </c>
    </row>
    <row r="786" spans="1:20">
      <c r="A786" s="87" t="s">
        <v>2396</v>
      </c>
      <c r="B786" s="87" t="s">
        <v>2446</v>
      </c>
      <c r="C786" s="87" t="s">
        <v>2542</v>
      </c>
      <c r="D786" s="87"/>
      <c r="E786" s="88" t="s">
        <v>2403</v>
      </c>
      <c r="F786" s="87" t="s">
        <v>2541</v>
      </c>
      <c r="G786" s="87" t="s">
        <v>43</v>
      </c>
      <c r="H786" s="93">
        <v>4500</v>
      </c>
      <c r="I786" s="88" t="s">
        <v>2451</v>
      </c>
      <c r="J786" s="88"/>
      <c r="K786" s="88" t="s">
        <v>2396</v>
      </c>
      <c r="L786" s="88" t="s">
        <v>2452</v>
      </c>
      <c r="M786" s="88"/>
      <c r="N786" s="88" t="s">
        <v>2542</v>
      </c>
      <c r="O786" s="90">
        <f>VLOOKUP(N786,'[4]บัญชีครุภัณฑ์  updete 20 มค 65'!$I$5:$N$1078,5,FALSE)</f>
        <v>6000</v>
      </c>
      <c r="P786" s="90">
        <f t="shared" si="35"/>
        <v>1500</v>
      </c>
      <c r="Q786" s="91">
        <f>P786*100/O786</f>
        <v>25</v>
      </c>
      <c r="R786" s="90" t="s">
        <v>121</v>
      </c>
      <c r="S786" s="88" t="s">
        <v>48</v>
      </c>
      <c r="T786" s="88" t="s">
        <v>64</v>
      </c>
    </row>
    <row r="787" spans="1:20">
      <c r="A787" s="87" t="s">
        <v>2396</v>
      </c>
      <c r="B787" s="87" t="s">
        <v>2446</v>
      </c>
      <c r="C787" s="87" t="s">
        <v>2544</v>
      </c>
      <c r="D787" s="87"/>
      <c r="E787" s="88" t="s">
        <v>2403</v>
      </c>
      <c r="F787" s="87" t="s">
        <v>2543</v>
      </c>
      <c r="G787" s="87" t="s">
        <v>334</v>
      </c>
      <c r="H787" s="93">
        <v>18000</v>
      </c>
      <c r="I787" s="88" t="s">
        <v>2451</v>
      </c>
      <c r="J787" s="88"/>
      <c r="K787" s="88" t="s">
        <v>2396</v>
      </c>
      <c r="L787" s="88" t="s">
        <v>2452</v>
      </c>
      <c r="M787" s="88"/>
      <c r="N787" s="88" t="s">
        <v>2544</v>
      </c>
      <c r="O787" s="90">
        <f>VLOOKUP(N787,'[4]บัญชีครุภัณฑ์  updete 20 มค 65'!$I$5:$N$1078,5,FALSE)</f>
        <v>21000</v>
      </c>
      <c r="P787" s="90">
        <f t="shared" si="35"/>
        <v>3000</v>
      </c>
      <c r="Q787" s="91">
        <f>P787*100/O787</f>
        <v>14.285714285714286</v>
      </c>
      <c r="R787" s="90" t="s">
        <v>121</v>
      </c>
      <c r="S787" s="88" t="s">
        <v>48</v>
      </c>
      <c r="T787" s="88" t="s">
        <v>64</v>
      </c>
    </row>
    <row r="788" spans="1:20">
      <c r="A788" s="87" t="s">
        <v>2396</v>
      </c>
      <c r="B788" s="87" t="s">
        <v>2446</v>
      </c>
      <c r="C788" s="87" t="s">
        <v>2546</v>
      </c>
      <c r="D788" s="87"/>
      <c r="E788" s="88" t="s">
        <v>2403</v>
      </c>
      <c r="F788" s="87" t="s">
        <v>2545</v>
      </c>
      <c r="G788" s="87" t="s">
        <v>334</v>
      </c>
      <c r="H788" s="93">
        <v>110000</v>
      </c>
      <c r="I788" s="88" t="s">
        <v>2451</v>
      </c>
      <c r="J788" s="88"/>
      <c r="K788" s="88" t="s">
        <v>2396</v>
      </c>
      <c r="L788" s="88" t="s">
        <v>2452</v>
      </c>
      <c r="M788" s="88"/>
      <c r="N788" s="88" t="s">
        <v>2546</v>
      </c>
      <c r="O788" s="90">
        <f>VLOOKUP(N788,'[4]บัญชีครุภัณฑ์  updete 20 มค 65'!$I$5:$N$1078,5,FALSE)</f>
        <v>120000</v>
      </c>
      <c r="P788" s="90">
        <f t="shared" si="35"/>
        <v>10000</v>
      </c>
      <c r="Q788" s="91">
        <f>P788*100/O788</f>
        <v>8.3333333333333339</v>
      </c>
      <c r="R788" s="92" t="s">
        <v>63</v>
      </c>
      <c r="S788" s="88" t="s">
        <v>48</v>
      </c>
      <c r="T788" s="88" t="s">
        <v>64</v>
      </c>
    </row>
    <row r="789" spans="1:20">
      <c r="A789" s="87" t="s">
        <v>2396</v>
      </c>
      <c r="B789" s="87" t="s">
        <v>2446</v>
      </c>
      <c r="C789" s="87" t="s">
        <v>2548</v>
      </c>
      <c r="D789" s="87" t="s">
        <v>2549</v>
      </c>
      <c r="E789" s="88" t="s">
        <v>2403</v>
      </c>
      <c r="F789" s="87" t="s">
        <v>2547</v>
      </c>
      <c r="G789" s="87" t="s">
        <v>43</v>
      </c>
      <c r="H789" s="93">
        <v>5400</v>
      </c>
      <c r="I789" s="88" t="s">
        <v>2451</v>
      </c>
      <c r="J789" s="88"/>
      <c r="K789" s="88" t="s">
        <v>2396</v>
      </c>
      <c r="L789" s="88" t="s">
        <v>2452</v>
      </c>
      <c r="M789" s="88"/>
      <c r="N789" s="88" t="s">
        <v>2548</v>
      </c>
      <c r="O789" s="90">
        <f>VLOOKUP(N789,'[4]บัญชีครุภัณฑ์  updete 20 มค 65'!$I$5:$N$1078,5,FALSE)</f>
        <v>5400</v>
      </c>
      <c r="P789" s="90">
        <f t="shared" si="35"/>
        <v>0</v>
      </c>
      <c r="Q789" s="90"/>
      <c r="R789" s="90"/>
      <c r="S789" s="88" t="s">
        <v>48</v>
      </c>
      <c r="T789" s="88" t="s">
        <v>58</v>
      </c>
    </row>
    <row r="790" spans="1:20">
      <c r="A790" s="87" t="s">
        <v>2396</v>
      </c>
      <c r="B790" s="87" t="s">
        <v>2446</v>
      </c>
      <c r="C790" s="87" t="s">
        <v>2551</v>
      </c>
      <c r="D790" s="87" t="s">
        <v>2549</v>
      </c>
      <c r="E790" s="88" t="s">
        <v>2403</v>
      </c>
      <c r="F790" s="87" t="s">
        <v>2550</v>
      </c>
      <c r="G790" s="87" t="s">
        <v>334</v>
      </c>
      <c r="H790" s="93">
        <v>21000</v>
      </c>
      <c r="I790" s="88" t="s">
        <v>2451</v>
      </c>
      <c r="J790" s="88"/>
      <c r="K790" s="88" t="s">
        <v>2396</v>
      </c>
      <c r="L790" s="88" t="s">
        <v>2452</v>
      </c>
      <c r="M790" s="88"/>
      <c r="N790" s="88" t="s">
        <v>2551</v>
      </c>
      <c r="O790" s="90">
        <f>VLOOKUP(N790,'[4]บัญชีครุภัณฑ์  updete 20 มค 65'!$I$5:$N$1078,5,FALSE)</f>
        <v>23000</v>
      </c>
      <c r="P790" s="90">
        <f t="shared" si="35"/>
        <v>2000</v>
      </c>
      <c r="Q790" s="91">
        <f>P790*100/O790</f>
        <v>8.695652173913043</v>
      </c>
      <c r="R790" s="92" t="s">
        <v>63</v>
      </c>
      <c r="S790" s="88" t="s">
        <v>48</v>
      </c>
      <c r="T790" s="88" t="s">
        <v>64</v>
      </c>
    </row>
    <row r="791" spans="1:20">
      <c r="A791" s="87" t="s">
        <v>2396</v>
      </c>
      <c r="B791" s="87" t="s">
        <v>2446</v>
      </c>
      <c r="C791" s="87" t="s">
        <v>2553</v>
      </c>
      <c r="D791" s="87" t="s">
        <v>2554</v>
      </c>
      <c r="E791" s="88" t="s">
        <v>2403</v>
      </c>
      <c r="F791" s="87" t="s">
        <v>2552</v>
      </c>
      <c r="G791" s="87" t="s">
        <v>334</v>
      </c>
      <c r="H791" s="93">
        <v>44000</v>
      </c>
      <c r="I791" s="88" t="s">
        <v>2451</v>
      </c>
      <c r="J791" s="88"/>
      <c r="K791" s="88" t="s">
        <v>2396</v>
      </c>
      <c r="L791" s="88" t="s">
        <v>2452</v>
      </c>
      <c r="M791" s="88"/>
      <c r="N791" s="88" t="s">
        <v>2553</v>
      </c>
      <c r="O791" s="90">
        <f>VLOOKUP(N791,'[4]บัญชีครุภัณฑ์  updete 20 มค 65'!$I$5:$N$1078,5,FALSE)</f>
        <v>44000</v>
      </c>
      <c r="P791" s="90">
        <f t="shared" si="35"/>
        <v>0</v>
      </c>
      <c r="Q791" s="90"/>
      <c r="R791" s="90"/>
      <c r="S791" s="88" t="s">
        <v>48</v>
      </c>
      <c r="T791" s="88" t="s">
        <v>58</v>
      </c>
    </row>
    <row r="792" spans="1:20">
      <c r="A792" s="87" t="s">
        <v>2396</v>
      </c>
      <c r="B792" s="87" t="s">
        <v>2446</v>
      </c>
      <c r="C792" s="87" t="s">
        <v>2556</v>
      </c>
      <c r="D792" s="87" t="s">
        <v>2557</v>
      </c>
      <c r="E792" s="88" t="s">
        <v>2403</v>
      </c>
      <c r="F792" s="87" t="s">
        <v>2555</v>
      </c>
      <c r="G792" s="87" t="s">
        <v>334</v>
      </c>
      <c r="H792" s="93">
        <v>180000</v>
      </c>
      <c r="I792" s="88" t="s">
        <v>2451</v>
      </c>
      <c r="J792" s="88"/>
      <c r="K792" s="88" t="s">
        <v>2396</v>
      </c>
      <c r="L792" s="88" t="s">
        <v>2452</v>
      </c>
      <c r="M792" s="88"/>
      <c r="N792" s="88" t="s">
        <v>2556</v>
      </c>
      <c r="O792" s="90">
        <f>VLOOKUP(N792,'[4]บัญชีครุภัณฑ์  updete 20 มค 65'!$I$5:$N$1078,5,FALSE)</f>
        <v>210000</v>
      </c>
      <c r="P792" s="90">
        <f t="shared" si="35"/>
        <v>30000</v>
      </c>
      <c r="Q792" s="91">
        <f>P792*100/O792</f>
        <v>14.285714285714286</v>
      </c>
      <c r="R792" s="90" t="s">
        <v>121</v>
      </c>
      <c r="S792" s="88" t="s">
        <v>48</v>
      </c>
      <c r="T792" s="88" t="s">
        <v>64</v>
      </c>
    </row>
    <row r="793" spans="1:20" ht="55.5">
      <c r="A793" s="87" t="s">
        <v>2396</v>
      </c>
      <c r="B793" s="87" t="s">
        <v>2446</v>
      </c>
      <c r="C793" s="87" t="s">
        <v>2559</v>
      </c>
      <c r="D793" s="87" t="s">
        <v>2560</v>
      </c>
      <c r="E793" s="88" t="s">
        <v>2403</v>
      </c>
      <c r="F793" s="87" t="s">
        <v>2558</v>
      </c>
      <c r="G793" s="87" t="s">
        <v>43</v>
      </c>
      <c r="H793" s="93">
        <v>210000</v>
      </c>
      <c r="I793" s="88" t="s">
        <v>2451</v>
      </c>
      <c r="J793" s="88"/>
      <c r="K793" s="88" t="s">
        <v>2396</v>
      </c>
      <c r="L793" s="88" t="s">
        <v>2452</v>
      </c>
      <c r="M793" s="88"/>
      <c r="N793" s="88" t="s">
        <v>2559</v>
      </c>
      <c r="O793" s="90">
        <f>VLOOKUP(N793,'[4]บัญชีครุภัณฑ์  updete 20 มค 65'!$I$5:$N$1078,5,FALSE)</f>
        <v>210000</v>
      </c>
      <c r="P793" s="90">
        <f t="shared" si="35"/>
        <v>0</v>
      </c>
      <c r="Q793" s="90"/>
      <c r="R793" s="90"/>
      <c r="S793" s="88" t="s">
        <v>48</v>
      </c>
      <c r="T793" s="88" t="s">
        <v>58</v>
      </c>
    </row>
    <row r="794" spans="1:20">
      <c r="A794" s="87" t="s">
        <v>2396</v>
      </c>
      <c r="B794" s="87" t="s">
        <v>2446</v>
      </c>
      <c r="C794" s="87" t="s">
        <v>2562</v>
      </c>
      <c r="D794" s="87" t="s">
        <v>2563</v>
      </c>
      <c r="E794" s="88" t="s">
        <v>2403</v>
      </c>
      <c r="F794" s="87" t="s">
        <v>2561</v>
      </c>
      <c r="G794" s="87" t="s">
        <v>334</v>
      </c>
      <c r="H794" s="93">
        <v>8300</v>
      </c>
      <c r="I794" s="88" t="s">
        <v>2404</v>
      </c>
      <c r="J794" s="88"/>
      <c r="K794" s="88" t="s">
        <v>2397</v>
      </c>
      <c r="L794" s="88" t="s">
        <v>2398</v>
      </c>
      <c r="M794" s="88"/>
      <c r="N794" s="88" t="s">
        <v>2562</v>
      </c>
      <c r="O794" s="90">
        <f>VLOOKUP(N794,'[4]บัญชีครุภัณฑ์  updete 20 มค 65'!$I$5:$N$1078,5,FALSE)</f>
        <v>8300</v>
      </c>
      <c r="P794" s="90">
        <f t="shared" si="35"/>
        <v>0</v>
      </c>
      <c r="Q794" s="90"/>
      <c r="R794" s="90"/>
      <c r="S794" s="88" t="s">
        <v>48</v>
      </c>
      <c r="T794" s="88" t="s">
        <v>58</v>
      </c>
    </row>
    <row r="795" spans="1:20">
      <c r="A795" s="87" t="s">
        <v>2396</v>
      </c>
      <c r="B795" s="87" t="s">
        <v>2446</v>
      </c>
      <c r="C795" s="87" t="s">
        <v>2565</v>
      </c>
      <c r="D795" s="87" t="s">
        <v>2563</v>
      </c>
      <c r="E795" s="88" t="s">
        <v>2403</v>
      </c>
      <c r="F795" s="87" t="s">
        <v>2564</v>
      </c>
      <c r="G795" s="87" t="s">
        <v>334</v>
      </c>
      <c r="H795" s="93">
        <v>15000</v>
      </c>
      <c r="I795" s="88" t="s">
        <v>2404</v>
      </c>
      <c r="J795" s="88"/>
      <c r="K795" s="88" t="s">
        <v>2397</v>
      </c>
      <c r="L795" s="88" t="s">
        <v>2398</v>
      </c>
      <c r="M795" s="88"/>
      <c r="N795" s="88" t="s">
        <v>2565</v>
      </c>
      <c r="O795" s="90">
        <f>VLOOKUP(N795,'[4]บัญชีครุภัณฑ์  updete 20 มค 65'!$I$5:$N$1078,5,FALSE)</f>
        <v>15000</v>
      </c>
      <c r="P795" s="90">
        <f t="shared" si="35"/>
        <v>0</v>
      </c>
      <c r="Q795" s="90"/>
      <c r="R795" s="90"/>
      <c r="S795" s="88" t="s">
        <v>48</v>
      </c>
      <c r="T795" s="88" t="s">
        <v>58</v>
      </c>
    </row>
    <row r="796" spans="1:20">
      <c r="A796" s="87" t="s">
        <v>2396</v>
      </c>
      <c r="B796" s="87" t="s">
        <v>2446</v>
      </c>
      <c r="C796" s="87" t="s">
        <v>2567</v>
      </c>
      <c r="D796" s="87" t="s">
        <v>2568</v>
      </c>
      <c r="E796" s="88" t="s">
        <v>2403</v>
      </c>
      <c r="F796" s="87" t="s">
        <v>2566</v>
      </c>
      <c r="G796" s="87" t="s">
        <v>334</v>
      </c>
      <c r="H796" s="93">
        <v>570000</v>
      </c>
      <c r="I796" s="88" t="s">
        <v>2451</v>
      </c>
      <c r="J796" s="88"/>
      <c r="K796" s="88" t="s">
        <v>2396</v>
      </c>
      <c r="L796" s="88" t="s">
        <v>2452</v>
      </c>
      <c r="M796" s="88"/>
      <c r="N796" s="88" t="s">
        <v>2567</v>
      </c>
      <c r="O796" s="90">
        <f>VLOOKUP(N796,'[4]บัญชีครุภัณฑ์  updete 20 มค 65'!$I$5:$N$1078,5,FALSE)</f>
        <v>570000</v>
      </c>
      <c r="P796" s="90">
        <f t="shared" si="35"/>
        <v>0</v>
      </c>
      <c r="Q796" s="90"/>
      <c r="R796" s="90"/>
      <c r="S796" s="88" t="s">
        <v>48</v>
      </c>
      <c r="T796" s="88" t="s">
        <v>58</v>
      </c>
    </row>
    <row r="797" spans="1:20">
      <c r="A797" s="87" t="s">
        <v>2396</v>
      </c>
      <c r="B797" s="87" t="s">
        <v>2446</v>
      </c>
      <c r="C797" s="87" t="s">
        <v>2570</v>
      </c>
      <c r="D797" s="87"/>
      <c r="E797" s="88" t="s">
        <v>2403</v>
      </c>
      <c r="F797" s="87" t="s">
        <v>2569</v>
      </c>
      <c r="G797" s="87" t="s">
        <v>334</v>
      </c>
      <c r="H797" s="93">
        <v>50000</v>
      </c>
      <c r="I797" s="88" t="s">
        <v>2451</v>
      </c>
      <c r="J797" s="88"/>
      <c r="K797" s="88" t="s">
        <v>2396</v>
      </c>
      <c r="L797" s="88" t="s">
        <v>2452</v>
      </c>
      <c r="M797" s="88"/>
      <c r="N797" s="88" t="s">
        <v>2570</v>
      </c>
      <c r="O797" s="90">
        <f>VLOOKUP(N797,'[4]บัญชีครุภัณฑ์  updete 20 มค 65'!$I$5:$N$1078,5,FALSE)</f>
        <v>50000</v>
      </c>
      <c r="P797" s="90">
        <f t="shared" si="35"/>
        <v>0</v>
      </c>
      <c r="Q797" s="90"/>
      <c r="R797" s="90"/>
      <c r="S797" s="88" t="s">
        <v>48</v>
      </c>
      <c r="T797" s="88" t="s">
        <v>58</v>
      </c>
    </row>
    <row r="798" spans="1:20">
      <c r="A798" s="87" t="s">
        <v>2396</v>
      </c>
      <c r="B798" s="87" t="s">
        <v>2446</v>
      </c>
      <c r="C798" s="87" t="s">
        <v>2572</v>
      </c>
      <c r="D798" s="87"/>
      <c r="E798" s="88" t="s">
        <v>2403</v>
      </c>
      <c r="F798" s="87" t="s">
        <v>2571</v>
      </c>
      <c r="G798" s="87" t="s">
        <v>334</v>
      </c>
      <c r="H798" s="93">
        <v>400000</v>
      </c>
      <c r="I798" s="88" t="s">
        <v>2451</v>
      </c>
      <c r="J798" s="88"/>
      <c r="K798" s="88" t="s">
        <v>2396</v>
      </c>
      <c r="L798" s="88" t="s">
        <v>2452</v>
      </c>
      <c r="M798" s="88"/>
      <c r="N798" s="88" t="s">
        <v>2572</v>
      </c>
      <c r="O798" s="90">
        <f>VLOOKUP(N798,'[4]บัญชีครุภัณฑ์  updete 20 มค 65'!$I$5:$N$1078,5,FALSE)</f>
        <v>400000</v>
      </c>
      <c r="P798" s="90">
        <f t="shared" si="35"/>
        <v>0</v>
      </c>
      <c r="Q798" s="90"/>
      <c r="R798" s="90"/>
      <c r="S798" s="88" t="s">
        <v>48</v>
      </c>
      <c r="T798" s="88" t="s">
        <v>58</v>
      </c>
    </row>
    <row r="799" spans="1:20">
      <c r="A799" s="87" t="s">
        <v>2396</v>
      </c>
      <c r="B799" s="87" t="s">
        <v>2446</v>
      </c>
      <c r="C799" s="87" t="s">
        <v>2574</v>
      </c>
      <c r="D799" s="87"/>
      <c r="E799" s="88" t="s">
        <v>2403</v>
      </c>
      <c r="F799" s="87" t="s">
        <v>2573</v>
      </c>
      <c r="G799" s="87" t="s">
        <v>334</v>
      </c>
      <c r="H799" s="93">
        <v>850000</v>
      </c>
      <c r="I799" s="88" t="s">
        <v>2451</v>
      </c>
      <c r="J799" s="88"/>
      <c r="K799" s="88" t="s">
        <v>2396</v>
      </c>
      <c r="L799" s="88" t="s">
        <v>2452</v>
      </c>
      <c r="M799" s="88"/>
      <c r="N799" s="88" t="s">
        <v>2574</v>
      </c>
      <c r="O799" s="90">
        <f>VLOOKUP(N799,'[4]บัญชีครุภัณฑ์  updete 20 มค 65'!$I$5:$N$1078,5,FALSE)</f>
        <v>850000</v>
      </c>
      <c r="P799" s="90">
        <f t="shared" si="35"/>
        <v>0</v>
      </c>
      <c r="Q799" s="90"/>
      <c r="R799" s="90"/>
      <c r="S799" s="88" t="s">
        <v>48</v>
      </c>
      <c r="T799" s="88" t="s">
        <v>58</v>
      </c>
    </row>
    <row r="800" spans="1:20" ht="55.5">
      <c r="A800" s="87" t="s">
        <v>2396</v>
      </c>
      <c r="B800" s="87" t="s">
        <v>2446</v>
      </c>
      <c r="C800" s="87" t="s">
        <v>2576</v>
      </c>
      <c r="D800" s="87" t="s">
        <v>2577</v>
      </c>
      <c r="E800" s="88" t="s">
        <v>2403</v>
      </c>
      <c r="F800" s="87" t="s">
        <v>2575</v>
      </c>
      <c r="G800" s="87" t="s">
        <v>334</v>
      </c>
      <c r="H800" s="93">
        <v>22000</v>
      </c>
      <c r="I800" s="88" t="s">
        <v>2404</v>
      </c>
      <c r="J800" s="88"/>
      <c r="K800" s="88" t="s">
        <v>2397</v>
      </c>
      <c r="L800" s="88" t="s">
        <v>2398</v>
      </c>
      <c r="M800" s="88"/>
      <c r="N800" s="88" t="s">
        <v>2576</v>
      </c>
      <c r="O800" s="90">
        <f>VLOOKUP(N800,'[4]บัญชีครุภัณฑ์  updete 20 มค 65'!$I$5:$N$1078,5,FALSE)</f>
        <v>22000</v>
      </c>
      <c r="P800" s="90">
        <f t="shared" si="35"/>
        <v>0</v>
      </c>
      <c r="Q800" s="90"/>
      <c r="R800" s="90"/>
      <c r="S800" s="88" t="s">
        <v>48</v>
      </c>
      <c r="T800" s="88" t="s">
        <v>58</v>
      </c>
    </row>
    <row r="801" spans="1:20" ht="55.5">
      <c r="A801" s="87" t="s">
        <v>2396</v>
      </c>
      <c r="B801" s="87" t="s">
        <v>2446</v>
      </c>
      <c r="C801" s="87" t="s">
        <v>2579</v>
      </c>
      <c r="D801" s="87" t="s">
        <v>2577</v>
      </c>
      <c r="E801" s="88" t="s">
        <v>2403</v>
      </c>
      <c r="F801" s="87" t="s">
        <v>2578</v>
      </c>
      <c r="G801" s="87" t="s">
        <v>334</v>
      </c>
      <c r="H801" s="93">
        <v>57000</v>
      </c>
      <c r="I801" s="88" t="s">
        <v>2404</v>
      </c>
      <c r="J801" s="88"/>
      <c r="K801" s="88" t="s">
        <v>2397</v>
      </c>
      <c r="L801" s="88" t="s">
        <v>2398</v>
      </c>
      <c r="M801" s="88"/>
      <c r="N801" s="88" t="s">
        <v>2579</v>
      </c>
      <c r="O801" s="90">
        <f>VLOOKUP(N801,'[4]บัญชีครุภัณฑ์  updete 20 มค 65'!$I$5:$N$1078,5,FALSE)</f>
        <v>57000</v>
      </c>
      <c r="P801" s="90">
        <f t="shared" si="35"/>
        <v>0</v>
      </c>
      <c r="Q801" s="90"/>
      <c r="R801" s="90"/>
      <c r="S801" s="88" t="s">
        <v>48</v>
      </c>
      <c r="T801" s="88" t="s">
        <v>58</v>
      </c>
    </row>
    <row r="802" spans="1:20" ht="55.5">
      <c r="A802" s="87" t="s">
        <v>2396</v>
      </c>
      <c r="B802" s="87" t="s">
        <v>2446</v>
      </c>
      <c r="C802" s="87" t="s">
        <v>2581</v>
      </c>
      <c r="D802" s="87" t="s">
        <v>2577</v>
      </c>
      <c r="E802" s="88" t="s">
        <v>2403</v>
      </c>
      <c r="F802" s="87" t="s">
        <v>2580</v>
      </c>
      <c r="G802" s="87" t="s">
        <v>334</v>
      </c>
      <c r="H802" s="93">
        <v>120000</v>
      </c>
      <c r="I802" s="88" t="s">
        <v>2404</v>
      </c>
      <c r="J802" s="88"/>
      <c r="K802" s="88" t="s">
        <v>2397</v>
      </c>
      <c r="L802" s="88" t="s">
        <v>2398</v>
      </c>
      <c r="M802" s="88"/>
      <c r="N802" s="88" t="s">
        <v>2581</v>
      </c>
      <c r="O802" s="90">
        <f>VLOOKUP(N802,'[4]บัญชีครุภัณฑ์  updete 20 มค 65'!$I$5:$N$1078,5,FALSE)</f>
        <v>120000</v>
      </c>
      <c r="P802" s="90">
        <f t="shared" si="35"/>
        <v>0</v>
      </c>
      <c r="Q802" s="90"/>
      <c r="R802" s="90"/>
      <c r="S802" s="88" t="s">
        <v>48</v>
      </c>
      <c r="T802" s="88" t="s">
        <v>58</v>
      </c>
    </row>
    <row r="803" spans="1:20">
      <c r="A803" s="87" t="s">
        <v>2396</v>
      </c>
      <c r="B803" s="87" t="s">
        <v>2446</v>
      </c>
      <c r="C803" s="87" t="s">
        <v>2583</v>
      </c>
      <c r="D803" s="87" t="s">
        <v>2584</v>
      </c>
      <c r="E803" s="88" t="s">
        <v>2403</v>
      </c>
      <c r="F803" s="87" t="s">
        <v>2582</v>
      </c>
      <c r="G803" s="87" t="s">
        <v>334</v>
      </c>
      <c r="H803" s="93">
        <v>240000</v>
      </c>
      <c r="I803" s="88" t="s">
        <v>2451</v>
      </c>
      <c r="J803" s="88"/>
      <c r="K803" s="88" t="s">
        <v>2396</v>
      </c>
      <c r="L803" s="88" t="s">
        <v>2452</v>
      </c>
      <c r="M803" s="88"/>
      <c r="N803" s="88" t="s">
        <v>2583</v>
      </c>
      <c r="O803" s="90">
        <f>VLOOKUP(N803,'[4]บัญชีครุภัณฑ์  updete 20 มค 65'!$I$5:$N$1078,5,FALSE)</f>
        <v>240000</v>
      </c>
      <c r="P803" s="90">
        <f t="shared" si="35"/>
        <v>0</v>
      </c>
      <c r="Q803" s="90"/>
      <c r="R803" s="90"/>
      <c r="S803" s="88" t="s">
        <v>48</v>
      </c>
      <c r="T803" s="88" t="s">
        <v>58</v>
      </c>
    </row>
    <row r="804" spans="1:20">
      <c r="A804" s="87" t="s">
        <v>2396</v>
      </c>
      <c r="B804" s="87" t="s">
        <v>2446</v>
      </c>
      <c r="C804" s="87" t="s">
        <v>2586</v>
      </c>
      <c r="D804" s="87" t="s">
        <v>2584</v>
      </c>
      <c r="E804" s="88" t="s">
        <v>2403</v>
      </c>
      <c r="F804" s="87" t="s">
        <v>2585</v>
      </c>
      <c r="G804" s="87" t="s">
        <v>334</v>
      </c>
      <c r="H804" s="93">
        <v>1000000</v>
      </c>
      <c r="I804" s="88" t="s">
        <v>2451</v>
      </c>
      <c r="J804" s="88"/>
      <c r="K804" s="88" t="s">
        <v>2396</v>
      </c>
      <c r="L804" s="88" t="s">
        <v>2452</v>
      </c>
      <c r="M804" s="88"/>
      <c r="N804" s="88" t="s">
        <v>2586</v>
      </c>
      <c r="O804" s="90">
        <f>VLOOKUP(N804,'[4]บัญชีครุภัณฑ์  updete 20 มค 65'!$I$5:$N$1078,5,FALSE)</f>
        <v>1000000</v>
      </c>
      <c r="P804" s="90">
        <f t="shared" si="35"/>
        <v>0</v>
      </c>
      <c r="Q804" s="90"/>
      <c r="R804" s="90"/>
      <c r="S804" s="88" t="s">
        <v>82</v>
      </c>
      <c r="T804" s="88" t="s">
        <v>58</v>
      </c>
    </row>
    <row r="805" spans="1:20" ht="55.5">
      <c r="A805" s="87" t="s">
        <v>2396</v>
      </c>
      <c r="B805" s="87" t="s">
        <v>2446</v>
      </c>
      <c r="C805" s="87" t="s">
        <v>2588</v>
      </c>
      <c r="D805" s="87" t="s">
        <v>2589</v>
      </c>
      <c r="E805" s="88" t="s">
        <v>2403</v>
      </c>
      <c r="F805" s="87" t="s">
        <v>2587</v>
      </c>
      <c r="G805" s="87" t="s">
        <v>1468</v>
      </c>
      <c r="H805" s="93">
        <v>430000</v>
      </c>
      <c r="I805" s="88" t="s">
        <v>2451</v>
      </c>
      <c r="J805" s="88"/>
      <c r="K805" s="88" t="s">
        <v>2396</v>
      </c>
      <c r="L805" s="88" t="s">
        <v>2452</v>
      </c>
      <c r="M805" s="88"/>
      <c r="N805" s="88" t="s">
        <v>2588</v>
      </c>
      <c r="O805" s="90">
        <f>VLOOKUP(N805,'[4]บัญชีครุภัณฑ์  updete 20 มค 65'!$I$5:$N$1078,5,FALSE)</f>
        <v>430000</v>
      </c>
      <c r="P805" s="90">
        <f>+O805-H805</f>
        <v>0</v>
      </c>
      <c r="Q805" s="90"/>
      <c r="R805" s="90"/>
      <c r="S805" s="88" t="s">
        <v>48</v>
      </c>
      <c r="T805" s="88" t="s">
        <v>58</v>
      </c>
    </row>
    <row r="806" spans="1:20" ht="55.5">
      <c r="A806" s="87" t="s">
        <v>2396</v>
      </c>
      <c r="B806" s="87" t="s">
        <v>2446</v>
      </c>
      <c r="C806" s="87" t="s">
        <v>2591</v>
      </c>
      <c r="D806" s="87" t="s">
        <v>2589</v>
      </c>
      <c r="E806" s="88" t="s">
        <v>2403</v>
      </c>
      <c r="F806" s="87" t="s">
        <v>2590</v>
      </c>
      <c r="G806" s="87" t="s">
        <v>1468</v>
      </c>
      <c r="H806" s="93">
        <v>1400000</v>
      </c>
      <c r="I806" s="88" t="s">
        <v>2451</v>
      </c>
      <c r="J806" s="88"/>
      <c r="K806" s="88" t="s">
        <v>2396</v>
      </c>
      <c r="L806" s="88" t="s">
        <v>2452</v>
      </c>
      <c r="M806" s="88"/>
      <c r="N806" s="88" t="s">
        <v>2591</v>
      </c>
      <c r="O806" s="90">
        <f>VLOOKUP(N806,'[4]บัญชีครุภัณฑ์  updete 20 มค 65'!$I$5:$N$1078,5,FALSE)</f>
        <v>1400000</v>
      </c>
      <c r="P806" s="90">
        <f>+O806-H806</f>
        <v>0</v>
      </c>
      <c r="Q806" s="90"/>
      <c r="R806" s="90"/>
      <c r="S806" s="88" t="s">
        <v>82</v>
      </c>
      <c r="T806" s="88" t="s">
        <v>58</v>
      </c>
    </row>
    <row r="807" spans="1:20">
      <c r="A807" s="87" t="s">
        <v>2396</v>
      </c>
      <c r="B807" s="87" t="s">
        <v>2446</v>
      </c>
      <c r="C807" s="87" t="s">
        <v>2593</v>
      </c>
      <c r="D807" s="87" t="s">
        <v>2594</v>
      </c>
      <c r="E807" s="88" t="s">
        <v>2403</v>
      </c>
      <c r="F807" s="87" t="s">
        <v>2592</v>
      </c>
      <c r="G807" s="87" t="s">
        <v>1468</v>
      </c>
      <c r="H807" s="93">
        <v>530000</v>
      </c>
      <c r="I807" s="88" t="s">
        <v>2451</v>
      </c>
      <c r="J807" s="88"/>
      <c r="K807" s="88" t="s">
        <v>2396</v>
      </c>
      <c r="L807" s="88" t="s">
        <v>2452</v>
      </c>
      <c r="M807" s="88"/>
      <c r="N807" s="88" t="s">
        <v>2593</v>
      </c>
      <c r="O807" s="90">
        <f>VLOOKUP(N807,'[4]บัญชีครุภัณฑ์  updete 20 มค 65'!$I$5:$N$1078,5,FALSE)</f>
        <v>530000</v>
      </c>
      <c r="P807" s="90">
        <f>+O807-H807</f>
        <v>0</v>
      </c>
      <c r="Q807" s="90"/>
      <c r="R807" s="90"/>
      <c r="S807" s="88" t="s">
        <v>48</v>
      </c>
      <c r="T807" s="88" t="s">
        <v>58</v>
      </c>
    </row>
    <row r="808" spans="1:20">
      <c r="A808" s="87" t="s">
        <v>2396</v>
      </c>
      <c r="B808" s="87" t="s">
        <v>2446</v>
      </c>
      <c r="C808" s="87" t="s">
        <v>2596</v>
      </c>
      <c r="D808" s="87" t="s">
        <v>2597</v>
      </c>
      <c r="E808" s="88" t="s">
        <v>2403</v>
      </c>
      <c r="F808" s="87" t="s">
        <v>2595</v>
      </c>
      <c r="G808" s="87" t="s">
        <v>1468</v>
      </c>
      <c r="H808" s="93">
        <v>350000</v>
      </c>
      <c r="I808" s="88" t="s">
        <v>2451</v>
      </c>
      <c r="J808" s="88"/>
      <c r="K808" s="88" t="s">
        <v>2396</v>
      </c>
      <c r="L808" s="88" t="s">
        <v>2452</v>
      </c>
      <c r="M808" s="88"/>
      <c r="N808" s="88" t="s">
        <v>2596</v>
      </c>
      <c r="O808" s="90">
        <f>VLOOKUP(N808,'[4]บัญชีครุภัณฑ์  updete 20 มค 65'!$I$5:$N$1078,5,FALSE)</f>
        <v>350000</v>
      </c>
      <c r="P808" s="90">
        <f>+O808-H808</f>
        <v>0</v>
      </c>
      <c r="Q808" s="90"/>
      <c r="R808" s="90"/>
      <c r="S808" s="88" t="s">
        <v>48</v>
      </c>
      <c r="T808" s="88" t="s">
        <v>58</v>
      </c>
    </row>
    <row r="809" spans="1:20">
      <c r="A809" s="87" t="s">
        <v>2396</v>
      </c>
      <c r="B809" s="87" t="s">
        <v>2446</v>
      </c>
      <c r="C809" s="87" t="s">
        <v>2599</v>
      </c>
      <c r="D809" s="87" t="s">
        <v>2600</v>
      </c>
      <c r="E809" s="88" t="s">
        <v>2403</v>
      </c>
      <c r="F809" s="87" t="s">
        <v>2598</v>
      </c>
      <c r="G809" s="87" t="s">
        <v>43</v>
      </c>
      <c r="H809" s="93">
        <v>700</v>
      </c>
      <c r="I809" s="88" t="s">
        <v>2451</v>
      </c>
      <c r="J809" s="88"/>
      <c r="K809" s="88" t="s">
        <v>2396</v>
      </c>
      <c r="L809" s="88" t="s">
        <v>2452</v>
      </c>
      <c r="M809" s="88"/>
      <c r="N809" s="88" t="s">
        <v>2599</v>
      </c>
      <c r="O809" s="90">
        <f>VLOOKUP(N809,'[4]บัญชีครุภัณฑ์  updete 20 มค 65'!$I$5:$N$1078,5,FALSE)</f>
        <v>700</v>
      </c>
      <c r="P809" s="90">
        <f>+O809-H809</f>
        <v>0</v>
      </c>
      <c r="Q809" s="90"/>
      <c r="R809" s="90"/>
      <c r="S809" s="88" t="s">
        <v>48</v>
      </c>
      <c r="T809" s="88" t="s">
        <v>58</v>
      </c>
    </row>
    <row r="810" spans="1:20" s="86" customFormat="1" ht="55.5">
      <c r="A810" s="82" t="s">
        <v>2601</v>
      </c>
      <c r="B810" s="82" t="s">
        <v>2602</v>
      </c>
      <c r="C810" s="82" t="s">
        <v>2604</v>
      </c>
      <c r="D810" s="82"/>
      <c r="E810" s="83"/>
      <c r="F810" s="82" t="s">
        <v>2603</v>
      </c>
      <c r="G810" s="82"/>
      <c r="H810" s="84"/>
      <c r="I810" s="83"/>
      <c r="J810" s="83"/>
      <c r="K810" s="83"/>
      <c r="L810" s="83"/>
      <c r="M810" s="83"/>
      <c r="N810" s="83"/>
      <c r="O810" s="85"/>
      <c r="P810" s="85"/>
      <c r="Q810" s="85"/>
      <c r="R810" s="85"/>
      <c r="S810" s="83"/>
      <c r="T810" s="83"/>
    </row>
    <row r="811" spans="1:20" ht="55.5">
      <c r="A811" s="87" t="s">
        <v>2601</v>
      </c>
      <c r="B811" s="87" t="s">
        <v>2602</v>
      </c>
      <c r="C811" s="87" t="s">
        <v>2606</v>
      </c>
      <c r="D811" s="87"/>
      <c r="E811" s="88" t="s">
        <v>731</v>
      </c>
      <c r="F811" s="87" t="s">
        <v>2605</v>
      </c>
      <c r="G811" s="87" t="s">
        <v>2607</v>
      </c>
      <c r="H811" s="89">
        <v>12900</v>
      </c>
      <c r="I811" s="88" t="s">
        <v>732</v>
      </c>
      <c r="J811" s="88"/>
      <c r="K811" s="88" t="s">
        <v>2601</v>
      </c>
      <c r="L811" s="88" t="s">
        <v>1948</v>
      </c>
      <c r="M811" s="88"/>
      <c r="N811" s="88" t="s">
        <v>2606</v>
      </c>
      <c r="O811" s="90">
        <f>VLOOKUP(N811,'[4]บัญชีครุภัณฑ์  updete 20 มค 65'!$I$5:$N$1078,5,FALSE)</f>
        <v>12900</v>
      </c>
      <c r="P811" s="90">
        <f t="shared" ref="P811:P829" si="36">+O811-H811</f>
        <v>0</v>
      </c>
      <c r="Q811" s="90"/>
      <c r="R811" s="90"/>
      <c r="S811" s="88" t="s">
        <v>48</v>
      </c>
      <c r="T811" s="88" t="s">
        <v>58</v>
      </c>
    </row>
    <row r="812" spans="1:20" ht="55.5">
      <c r="A812" s="87" t="s">
        <v>2601</v>
      </c>
      <c r="B812" s="87" t="s">
        <v>2602</v>
      </c>
      <c r="C812" s="87" t="s">
        <v>2609</v>
      </c>
      <c r="D812" s="87"/>
      <c r="E812" s="88" t="s">
        <v>731</v>
      </c>
      <c r="F812" s="87" t="s">
        <v>2608</v>
      </c>
      <c r="G812" s="87" t="s">
        <v>2607</v>
      </c>
      <c r="H812" s="89">
        <v>14900</v>
      </c>
      <c r="I812" s="88" t="s">
        <v>732</v>
      </c>
      <c r="J812" s="88"/>
      <c r="K812" s="88" t="s">
        <v>2601</v>
      </c>
      <c r="L812" s="88" t="s">
        <v>1948</v>
      </c>
      <c r="M812" s="88"/>
      <c r="N812" s="88" t="s">
        <v>2609</v>
      </c>
      <c r="O812" s="90">
        <f>VLOOKUP(N812,'[4]บัญชีครุภัณฑ์  updete 20 มค 65'!$I$5:$N$1078,5,FALSE)</f>
        <v>14900</v>
      </c>
      <c r="P812" s="90">
        <f t="shared" si="36"/>
        <v>0</v>
      </c>
      <c r="Q812" s="90"/>
      <c r="R812" s="90"/>
      <c r="S812" s="88" t="s">
        <v>48</v>
      </c>
      <c r="T812" s="88" t="s">
        <v>58</v>
      </c>
    </row>
    <row r="813" spans="1:20" ht="55.5">
      <c r="A813" s="87" t="s">
        <v>2601</v>
      </c>
      <c r="B813" s="87" t="s">
        <v>2602</v>
      </c>
      <c r="C813" s="87" t="s">
        <v>2611</v>
      </c>
      <c r="D813" s="87"/>
      <c r="E813" s="88" t="s">
        <v>731</v>
      </c>
      <c r="F813" s="87" t="s">
        <v>2610</v>
      </c>
      <c r="G813" s="87" t="s">
        <v>2607</v>
      </c>
      <c r="H813" s="89">
        <v>24100</v>
      </c>
      <c r="I813" s="88" t="s">
        <v>732</v>
      </c>
      <c r="J813" s="88"/>
      <c r="K813" s="88" t="s">
        <v>2601</v>
      </c>
      <c r="L813" s="88" t="s">
        <v>1948</v>
      </c>
      <c r="M813" s="88"/>
      <c r="N813" s="88" t="s">
        <v>2611</v>
      </c>
      <c r="O813" s="90">
        <f>VLOOKUP(N813,'[4]บัญชีครุภัณฑ์  updete 20 มค 65'!$I$5:$N$1078,5,FALSE)</f>
        <v>24100</v>
      </c>
      <c r="P813" s="90">
        <f t="shared" si="36"/>
        <v>0</v>
      </c>
      <c r="Q813" s="90"/>
      <c r="R813" s="90"/>
      <c r="S813" s="88" t="s">
        <v>48</v>
      </c>
      <c r="T813" s="88" t="s">
        <v>58</v>
      </c>
    </row>
    <row r="814" spans="1:20" ht="55.5">
      <c r="A814" s="87" t="s">
        <v>2601</v>
      </c>
      <c r="B814" s="87" t="s">
        <v>2602</v>
      </c>
      <c r="C814" s="87" t="s">
        <v>2613</v>
      </c>
      <c r="D814" s="87"/>
      <c r="E814" s="88" t="s">
        <v>731</v>
      </c>
      <c r="F814" s="87" t="s">
        <v>2612</v>
      </c>
      <c r="G814" s="87" t="s">
        <v>2607</v>
      </c>
      <c r="H814" s="89">
        <v>34900</v>
      </c>
      <c r="I814" s="88" t="s">
        <v>732</v>
      </c>
      <c r="J814" s="88"/>
      <c r="K814" s="88" t="s">
        <v>2601</v>
      </c>
      <c r="L814" s="88" t="s">
        <v>1948</v>
      </c>
      <c r="M814" s="88"/>
      <c r="N814" s="88" t="s">
        <v>2613</v>
      </c>
      <c r="O814" s="90">
        <f>VLOOKUP(N814,'[4]บัญชีครุภัณฑ์  updete 20 มค 65'!$I$5:$N$1078,5,FALSE)</f>
        <v>34900</v>
      </c>
      <c r="P814" s="90">
        <f t="shared" si="36"/>
        <v>0</v>
      </c>
      <c r="Q814" s="90"/>
      <c r="R814" s="90"/>
      <c r="S814" s="88" t="s">
        <v>48</v>
      </c>
      <c r="T814" s="88" t="s">
        <v>58</v>
      </c>
    </row>
    <row r="815" spans="1:20" ht="55.5">
      <c r="A815" s="87" t="s">
        <v>2601</v>
      </c>
      <c r="B815" s="87" t="s">
        <v>2602</v>
      </c>
      <c r="C815" s="87" t="s">
        <v>2615</v>
      </c>
      <c r="D815" s="87"/>
      <c r="E815" s="88" t="s">
        <v>731</v>
      </c>
      <c r="F815" s="87" t="s">
        <v>2614</v>
      </c>
      <c r="G815" s="87" t="s">
        <v>2607</v>
      </c>
      <c r="H815" s="89">
        <v>45000</v>
      </c>
      <c r="I815" s="88" t="s">
        <v>732</v>
      </c>
      <c r="J815" s="88"/>
      <c r="K815" s="88" t="s">
        <v>2601</v>
      </c>
      <c r="L815" s="88" t="s">
        <v>1948</v>
      </c>
      <c r="M815" s="88"/>
      <c r="N815" s="88" t="s">
        <v>2615</v>
      </c>
      <c r="O815" s="90">
        <f>VLOOKUP(N815,'[4]บัญชีครุภัณฑ์  updete 20 มค 65'!$I$5:$N$1078,5,FALSE)</f>
        <v>45000</v>
      </c>
      <c r="P815" s="90">
        <f t="shared" si="36"/>
        <v>0</v>
      </c>
      <c r="Q815" s="90"/>
      <c r="R815" s="90"/>
      <c r="S815" s="88" t="s">
        <v>48</v>
      </c>
      <c r="T815" s="88" t="s">
        <v>58</v>
      </c>
    </row>
    <row r="816" spans="1:20" ht="55.5">
      <c r="A816" s="87" t="s">
        <v>2601</v>
      </c>
      <c r="B816" s="87" t="s">
        <v>2602</v>
      </c>
      <c r="C816" s="87" t="s">
        <v>2617</v>
      </c>
      <c r="D816" s="87"/>
      <c r="E816" s="88" t="s">
        <v>731</v>
      </c>
      <c r="F816" s="87" t="s">
        <v>2616</v>
      </c>
      <c r="G816" s="87" t="s">
        <v>43</v>
      </c>
      <c r="H816" s="89">
        <v>19900</v>
      </c>
      <c r="I816" s="88" t="s">
        <v>732</v>
      </c>
      <c r="J816" s="88"/>
      <c r="K816" s="88" t="s">
        <v>2601</v>
      </c>
      <c r="L816" s="88" t="s">
        <v>1948</v>
      </c>
      <c r="M816" s="88"/>
      <c r="N816" s="88" t="s">
        <v>2617</v>
      </c>
      <c r="O816" s="90">
        <f>VLOOKUP(N816,'[4]บัญชีครุภัณฑ์  updete 20 มค 65'!$I$5:$N$1078,5,FALSE)</f>
        <v>19900</v>
      </c>
      <c r="P816" s="90">
        <f t="shared" si="36"/>
        <v>0</v>
      </c>
      <c r="Q816" s="90"/>
      <c r="R816" s="90"/>
      <c r="S816" s="88" t="s">
        <v>48</v>
      </c>
      <c r="T816" s="88" t="s">
        <v>58</v>
      </c>
    </row>
    <row r="817" spans="1:20" ht="55.5">
      <c r="A817" s="87" t="s">
        <v>2601</v>
      </c>
      <c r="B817" s="87" t="s">
        <v>2602</v>
      </c>
      <c r="C817" s="87" t="s">
        <v>2619</v>
      </c>
      <c r="D817" s="87"/>
      <c r="E817" s="88" t="s">
        <v>731</v>
      </c>
      <c r="F817" s="87" t="s">
        <v>2618</v>
      </c>
      <c r="G817" s="87" t="s">
        <v>43</v>
      </c>
      <c r="H817" s="89">
        <v>26900</v>
      </c>
      <c r="I817" s="88" t="s">
        <v>732</v>
      </c>
      <c r="J817" s="88"/>
      <c r="K817" s="88" t="s">
        <v>2601</v>
      </c>
      <c r="L817" s="88" t="s">
        <v>1948</v>
      </c>
      <c r="M817" s="88"/>
      <c r="N817" s="88" t="s">
        <v>2619</v>
      </c>
      <c r="O817" s="90">
        <f>VLOOKUP(N817,'[4]บัญชีครุภัณฑ์  updete 20 มค 65'!$I$5:$N$1078,5,FALSE)</f>
        <v>26900</v>
      </c>
      <c r="P817" s="90">
        <f t="shared" si="36"/>
        <v>0</v>
      </c>
      <c r="Q817" s="90"/>
      <c r="R817" s="90"/>
      <c r="S817" s="88" t="s">
        <v>48</v>
      </c>
      <c r="T817" s="88" t="s">
        <v>58</v>
      </c>
    </row>
    <row r="818" spans="1:20" ht="55.5">
      <c r="A818" s="87" t="s">
        <v>2601</v>
      </c>
      <c r="B818" s="87" t="s">
        <v>2602</v>
      </c>
      <c r="C818" s="87" t="s">
        <v>2621</v>
      </c>
      <c r="D818" s="87"/>
      <c r="E818" s="88" t="s">
        <v>731</v>
      </c>
      <c r="F818" s="87" t="s">
        <v>2620</v>
      </c>
      <c r="G818" s="87" t="s">
        <v>43</v>
      </c>
      <c r="H818" s="89">
        <v>27900</v>
      </c>
      <c r="I818" s="88" t="s">
        <v>732</v>
      </c>
      <c r="J818" s="88"/>
      <c r="K818" s="88" t="s">
        <v>2601</v>
      </c>
      <c r="L818" s="88" t="s">
        <v>1948</v>
      </c>
      <c r="M818" s="88"/>
      <c r="N818" s="88" t="s">
        <v>2621</v>
      </c>
      <c r="O818" s="90">
        <f>VLOOKUP(N818,'[4]บัญชีครุภัณฑ์  updete 20 มค 65'!$I$5:$N$1078,5,FALSE)</f>
        <v>27900</v>
      </c>
      <c r="P818" s="90">
        <f t="shared" si="36"/>
        <v>0</v>
      </c>
      <c r="Q818" s="90"/>
      <c r="R818" s="90"/>
      <c r="S818" s="88" t="s">
        <v>48</v>
      </c>
      <c r="T818" s="88" t="s">
        <v>58</v>
      </c>
    </row>
    <row r="819" spans="1:20" ht="55.5">
      <c r="A819" s="87" t="s">
        <v>2601</v>
      </c>
      <c r="B819" s="87" t="s">
        <v>2602</v>
      </c>
      <c r="C819" s="87" t="s">
        <v>2623</v>
      </c>
      <c r="D819" s="87"/>
      <c r="E819" s="88" t="s">
        <v>731</v>
      </c>
      <c r="F819" s="87" t="s">
        <v>2622</v>
      </c>
      <c r="G819" s="87" t="s">
        <v>43</v>
      </c>
      <c r="H819" s="89">
        <v>29900</v>
      </c>
      <c r="I819" s="88" t="s">
        <v>732</v>
      </c>
      <c r="J819" s="88"/>
      <c r="K819" s="88" t="s">
        <v>2601</v>
      </c>
      <c r="L819" s="88" t="s">
        <v>1948</v>
      </c>
      <c r="M819" s="88"/>
      <c r="N819" s="88" t="s">
        <v>2623</v>
      </c>
      <c r="O819" s="90">
        <f>VLOOKUP(N819,'[4]บัญชีครุภัณฑ์  updete 20 มค 65'!$I$5:$N$1078,5,FALSE)</f>
        <v>29900</v>
      </c>
      <c r="P819" s="90">
        <f t="shared" si="36"/>
        <v>0</v>
      </c>
      <c r="Q819" s="90"/>
      <c r="R819" s="90"/>
      <c r="S819" s="88" t="s">
        <v>48</v>
      </c>
      <c r="T819" s="88" t="s">
        <v>58</v>
      </c>
    </row>
    <row r="820" spans="1:20" ht="55.5">
      <c r="A820" s="87" t="s">
        <v>2601</v>
      </c>
      <c r="B820" s="87" t="s">
        <v>2602</v>
      </c>
      <c r="C820" s="87" t="s">
        <v>2625</v>
      </c>
      <c r="D820" s="87"/>
      <c r="E820" s="88" t="s">
        <v>731</v>
      </c>
      <c r="F820" s="87" t="s">
        <v>2624</v>
      </c>
      <c r="G820" s="87" t="s">
        <v>43</v>
      </c>
      <c r="H820" s="89">
        <v>45900</v>
      </c>
      <c r="I820" s="88" t="s">
        <v>732</v>
      </c>
      <c r="J820" s="88"/>
      <c r="K820" s="88" t="s">
        <v>2601</v>
      </c>
      <c r="L820" s="88" t="s">
        <v>1948</v>
      </c>
      <c r="M820" s="88"/>
      <c r="N820" s="88" t="s">
        <v>2625</v>
      </c>
      <c r="O820" s="90">
        <f>VLOOKUP(N820,'[4]บัญชีครุภัณฑ์  updete 20 มค 65'!$I$5:$N$1078,5,FALSE)</f>
        <v>45900</v>
      </c>
      <c r="P820" s="90">
        <f t="shared" si="36"/>
        <v>0</v>
      </c>
      <c r="Q820" s="90"/>
      <c r="R820" s="90"/>
      <c r="S820" s="88" t="s">
        <v>48</v>
      </c>
      <c r="T820" s="88" t="s">
        <v>58</v>
      </c>
    </row>
    <row r="821" spans="1:20" ht="55.5">
      <c r="A821" s="87" t="s">
        <v>2601</v>
      </c>
      <c r="B821" s="87" t="s">
        <v>2602</v>
      </c>
      <c r="C821" s="87" t="s">
        <v>2627</v>
      </c>
      <c r="D821" s="87"/>
      <c r="E821" s="88" t="s">
        <v>731</v>
      </c>
      <c r="F821" s="87" t="s">
        <v>2626</v>
      </c>
      <c r="G821" s="87" t="s">
        <v>43</v>
      </c>
      <c r="H821" s="89">
        <v>49900</v>
      </c>
      <c r="I821" s="88" t="s">
        <v>732</v>
      </c>
      <c r="J821" s="88"/>
      <c r="K821" s="88" t="s">
        <v>2601</v>
      </c>
      <c r="L821" s="88" t="s">
        <v>1948</v>
      </c>
      <c r="M821" s="88"/>
      <c r="N821" s="88" t="s">
        <v>2627</v>
      </c>
      <c r="O821" s="90">
        <f>VLOOKUP(N821,'[4]บัญชีครุภัณฑ์  updete 20 มค 65'!$I$5:$N$1078,5,FALSE)</f>
        <v>49900</v>
      </c>
      <c r="P821" s="90">
        <f t="shared" si="36"/>
        <v>0</v>
      </c>
      <c r="Q821" s="90"/>
      <c r="R821" s="90"/>
      <c r="S821" s="88" t="s">
        <v>48</v>
      </c>
      <c r="T821" s="88" t="s">
        <v>58</v>
      </c>
    </row>
    <row r="822" spans="1:20" ht="55.5">
      <c r="A822" s="87" t="s">
        <v>2601</v>
      </c>
      <c r="B822" s="87" t="s">
        <v>2602</v>
      </c>
      <c r="C822" s="87" t="s">
        <v>2629</v>
      </c>
      <c r="D822" s="87"/>
      <c r="E822" s="88" t="s">
        <v>731</v>
      </c>
      <c r="F822" s="87" t="s">
        <v>2628</v>
      </c>
      <c r="G822" s="87" t="s">
        <v>43</v>
      </c>
      <c r="H822" s="89">
        <v>15000</v>
      </c>
      <c r="I822" s="88" t="s">
        <v>732</v>
      </c>
      <c r="J822" s="88"/>
      <c r="K822" s="88" t="s">
        <v>2601</v>
      </c>
      <c r="L822" s="88" t="s">
        <v>1948</v>
      </c>
      <c r="M822" s="88"/>
      <c r="N822" s="88" t="s">
        <v>2629</v>
      </c>
      <c r="O822" s="90">
        <f>VLOOKUP(N822,'[4]บัญชีครุภัณฑ์  updete 20 มค 65'!$I$5:$N$1078,5,FALSE)</f>
        <v>15000</v>
      </c>
      <c r="P822" s="90">
        <f t="shared" si="36"/>
        <v>0</v>
      </c>
      <c r="Q822" s="90"/>
      <c r="R822" s="90"/>
      <c r="S822" s="88" t="s">
        <v>48</v>
      </c>
      <c r="T822" s="88" t="s">
        <v>58</v>
      </c>
    </row>
    <row r="823" spans="1:20" ht="55.5">
      <c r="A823" s="87" t="s">
        <v>2601</v>
      </c>
      <c r="B823" s="87" t="s">
        <v>2602</v>
      </c>
      <c r="C823" s="87" t="s">
        <v>2631</v>
      </c>
      <c r="D823" s="87"/>
      <c r="E823" s="88" t="s">
        <v>731</v>
      </c>
      <c r="F823" s="87" t="s">
        <v>2630</v>
      </c>
      <c r="G823" s="87" t="s">
        <v>43</v>
      </c>
      <c r="H823" s="89">
        <v>19000</v>
      </c>
      <c r="I823" s="88" t="s">
        <v>732</v>
      </c>
      <c r="J823" s="88"/>
      <c r="K823" s="88" t="s">
        <v>2601</v>
      </c>
      <c r="L823" s="88" t="s">
        <v>1948</v>
      </c>
      <c r="M823" s="88"/>
      <c r="N823" s="88" t="s">
        <v>2631</v>
      </c>
      <c r="O823" s="90">
        <f>VLOOKUP(N823,'[4]บัญชีครุภัณฑ์  updete 20 มค 65'!$I$5:$N$1078,5,FALSE)</f>
        <v>19000</v>
      </c>
      <c r="P823" s="90">
        <f t="shared" si="36"/>
        <v>0</v>
      </c>
      <c r="Q823" s="90"/>
      <c r="R823" s="90"/>
      <c r="S823" s="88" t="s">
        <v>48</v>
      </c>
      <c r="T823" s="88" t="s">
        <v>58</v>
      </c>
    </row>
    <row r="824" spans="1:20" ht="55.5">
      <c r="A824" s="87" t="s">
        <v>2601</v>
      </c>
      <c r="B824" s="87" t="s">
        <v>2602</v>
      </c>
      <c r="C824" s="87" t="s">
        <v>2633</v>
      </c>
      <c r="D824" s="87"/>
      <c r="E824" s="88" t="s">
        <v>731</v>
      </c>
      <c r="F824" s="87" t="s">
        <v>2632</v>
      </c>
      <c r="G824" s="87" t="s">
        <v>43</v>
      </c>
      <c r="H824" s="89">
        <v>23000</v>
      </c>
      <c r="I824" s="88" t="s">
        <v>732</v>
      </c>
      <c r="J824" s="88"/>
      <c r="K824" s="88" t="s">
        <v>2601</v>
      </c>
      <c r="L824" s="88" t="s">
        <v>1948</v>
      </c>
      <c r="M824" s="88"/>
      <c r="N824" s="88" t="s">
        <v>2633</v>
      </c>
      <c r="O824" s="90">
        <f>VLOOKUP(N824,'[4]บัญชีครุภัณฑ์  updete 20 มค 65'!$I$5:$N$1078,5,FALSE)</f>
        <v>23000</v>
      </c>
      <c r="P824" s="90">
        <f t="shared" si="36"/>
        <v>0</v>
      </c>
      <c r="Q824" s="90"/>
      <c r="R824" s="90"/>
      <c r="S824" s="88" t="s">
        <v>48</v>
      </c>
      <c r="T824" s="88" t="s">
        <v>58</v>
      </c>
    </row>
    <row r="825" spans="1:20" ht="55.5">
      <c r="A825" s="87" t="s">
        <v>2601</v>
      </c>
      <c r="B825" s="87" t="s">
        <v>2602</v>
      </c>
      <c r="C825" s="87" t="s">
        <v>2635</v>
      </c>
      <c r="D825" s="87"/>
      <c r="E825" s="88" t="s">
        <v>731</v>
      </c>
      <c r="F825" s="87" t="s">
        <v>2634</v>
      </c>
      <c r="G825" s="87" t="s">
        <v>43</v>
      </c>
      <c r="H825" s="89">
        <v>30000</v>
      </c>
      <c r="I825" s="88" t="s">
        <v>732</v>
      </c>
      <c r="J825" s="88"/>
      <c r="K825" s="88" t="s">
        <v>2601</v>
      </c>
      <c r="L825" s="88" t="s">
        <v>1948</v>
      </c>
      <c r="M825" s="88"/>
      <c r="N825" s="88" t="s">
        <v>2635</v>
      </c>
      <c r="O825" s="90">
        <f>VLOOKUP(N825,'[4]บัญชีครุภัณฑ์  updete 20 มค 65'!$I$5:$N$1078,5,FALSE)</f>
        <v>30000</v>
      </c>
      <c r="P825" s="90">
        <f t="shared" si="36"/>
        <v>0</v>
      </c>
      <c r="Q825" s="90"/>
      <c r="R825" s="90"/>
      <c r="S825" s="88" t="s">
        <v>48</v>
      </c>
      <c r="T825" s="88" t="s">
        <v>58</v>
      </c>
    </row>
    <row r="826" spans="1:20" ht="55.5">
      <c r="A826" s="87" t="s">
        <v>2601</v>
      </c>
      <c r="B826" s="87" t="s">
        <v>2602</v>
      </c>
      <c r="C826" s="87" t="s">
        <v>2637</v>
      </c>
      <c r="D826" s="87"/>
      <c r="E826" s="88" t="s">
        <v>731</v>
      </c>
      <c r="F826" s="87" t="s">
        <v>2636</v>
      </c>
      <c r="G826" s="87" t="s">
        <v>43</v>
      </c>
      <c r="H826" s="89">
        <v>35000</v>
      </c>
      <c r="I826" s="88" t="s">
        <v>732</v>
      </c>
      <c r="J826" s="88"/>
      <c r="K826" s="88" t="s">
        <v>2601</v>
      </c>
      <c r="L826" s="88" t="s">
        <v>1948</v>
      </c>
      <c r="M826" s="88"/>
      <c r="N826" s="88" t="s">
        <v>2637</v>
      </c>
      <c r="O826" s="90">
        <f>VLOOKUP(N826,'[4]บัญชีครุภัณฑ์  updete 20 มค 65'!$I$5:$N$1078,5,FALSE)</f>
        <v>35000</v>
      </c>
      <c r="P826" s="90">
        <f t="shared" si="36"/>
        <v>0</v>
      </c>
      <c r="Q826" s="90"/>
      <c r="R826" s="90"/>
      <c r="S826" s="88" t="s">
        <v>48</v>
      </c>
      <c r="T826" s="88" t="s">
        <v>58</v>
      </c>
    </row>
    <row r="827" spans="1:20" ht="55.5">
      <c r="A827" s="87" t="s">
        <v>2601</v>
      </c>
      <c r="B827" s="87" t="s">
        <v>2602</v>
      </c>
      <c r="C827" s="87" t="s">
        <v>2639</v>
      </c>
      <c r="D827" s="87"/>
      <c r="E827" s="88" t="s">
        <v>731</v>
      </c>
      <c r="F827" s="87" t="s">
        <v>2638</v>
      </c>
      <c r="G827" s="87" t="s">
        <v>43</v>
      </c>
      <c r="H827" s="89">
        <v>45000</v>
      </c>
      <c r="I827" s="88" t="s">
        <v>732</v>
      </c>
      <c r="J827" s="88"/>
      <c r="K827" s="88" t="s">
        <v>2601</v>
      </c>
      <c r="L827" s="88" t="s">
        <v>1948</v>
      </c>
      <c r="M827" s="88"/>
      <c r="N827" s="88" t="s">
        <v>2639</v>
      </c>
      <c r="O827" s="90">
        <f>VLOOKUP(N827,'[4]บัญชีครุภัณฑ์  updete 20 มค 65'!$I$5:$N$1078,5,FALSE)</f>
        <v>45000</v>
      </c>
      <c r="P827" s="90">
        <f t="shared" si="36"/>
        <v>0</v>
      </c>
      <c r="Q827" s="90"/>
      <c r="R827" s="90"/>
      <c r="S827" s="88" t="s">
        <v>48</v>
      </c>
      <c r="T827" s="88" t="s">
        <v>58</v>
      </c>
    </row>
    <row r="828" spans="1:20" ht="55.5">
      <c r="A828" s="87" t="s">
        <v>2601</v>
      </c>
      <c r="B828" s="87" t="s">
        <v>2602</v>
      </c>
      <c r="C828" s="87" t="s">
        <v>2641</v>
      </c>
      <c r="D828" s="87"/>
      <c r="E828" s="88" t="s">
        <v>2403</v>
      </c>
      <c r="F828" s="87" t="s">
        <v>2640</v>
      </c>
      <c r="G828" s="87" t="s">
        <v>2607</v>
      </c>
      <c r="H828" s="93">
        <v>2800</v>
      </c>
      <c r="I828" s="88" t="s">
        <v>2451</v>
      </c>
      <c r="J828" s="88"/>
      <c r="K828" s="88" t="s">
        <v>2396</v>
      </c>
      <c r="L828" s="88" t="s">
        <v>2452</v>
      </c>
      <c r="M828" s="88"/>
      <c r="N828" s="88" t="s">
        <v>2641</v>
      </c>
      <c r="O828" s="90">
        <f>VLOOKUP(N828,'[4]บัญชีครุภัณฑ์  updete 20 มค 65'!$I$5:$N$1078,5,FALSE)</f>
        <v>2800</v>
      </c>
      <c r="P828" s="90">
        <f t="shared" si="36"/>
        <v>0</v>
      </c>
      <c r="Q828" s="90"/>
      <c r="R828" s="90"/>
      <c r="S828" s="88" t="s">
        <v>48</v>
      </c>
      <c r="T828" s="88" t="s">
        <v>58</v>
      </c>
    </row>
    <row r="829" spans="1:20" ht="55.5">
      <c r="A829" s="87" t="s">
        <v>2601</v>
      </c>
      <c r="B829" s="87" t="s">
        <v>2602</v>
      </c>
      <c r="C829" s="87" t="s">
        <v>2643</v>
      </c>
      <c r="D829" s="87"/>
      <c r="E829" s="88" t="s">
        <v>2403</v>
      </c>
      <c r="F829" s="87" t="s">
        <v>2642</v>
      </c>
      <c r="G829" s="87" t="s">
        <v>2607</v>
      </c>
      <c r="H829" s="93">
        <v>3200</v>
      </c>
      <c r="I829" s="88" t="s">
        <v>2451</v>
      </c>
      <c r="J829" s="88"/>
      <c r="K829" s="88" t="s">
        <v>2396</v>
      </c>
      <c r="L829" s="88" t="s">
        <v>2452</v>
      </c>
      <c r="M829" s="88"/>
      <c r="N829" s="88" t="s">
        <v>2643</v>
      </c>
      <c r="O829" s="90">
        <f>VLOOKUP(N829,'[4]บัญชีครุภัณฑ์  updete 20 มค 65'!$I$5:$N$1078,5,FALSE)</f>
        <v>3700</v>
      </c>
      <c r="P829" s="90">
        <f t="shared" si="36"/>
        <v>500</v>
      </c>
      <c r="Q829" s="91">
        <f>P829*100/O829</f>
        <v>13.513513513513514</v>
      </c>
      <c r="R829" s="90" t="s">
        <v>121</v>
      </c>
      <c r="S829" s="88" t="s">
        <v>48</v>
      </c>
      <c r="T829" s="88" t="s">
        <v>64</v>
      </c>
    </row>
    <row r="830" spans="1:20" s="86" customFormat="1" ht="55.5">
      <c r="A830" s="82" t="s">
        <v>2644</v>
      </c>
      <c r="B830" s="82" t="s">
        <v>2645</v>
      </c>
      <c r="C830" s="82" t="s">
        <v>2647</v>
      </c>
      <c r="D830" s="82"/>
      <c r="E830" s="83"/>
      <c r="F830" s="82" t="s">
        <v>2646</v>
      </c>
      <c r="G830" s="82"/>
      <c r="H830" s="84"/>
      <c r="I830" s="83"/>
      <c r="J830" s="83"/>
      <c r="K830" s="83"/>
      <c r="L830" s="83"/>
      <c r="M830" s="83"/>
      <c r="N830" s="83"/>
      <c r="O830" s="85"/>
      <c r="P830" s="85"/>
      <c r="Q830" s="85"/>
      <c r="R830" s="85"/>
      <c r="S830" s="83"/>
      <c r="T830" s="83"/>
    </row>
    <row r="831" spans="1:20" ht="55.5">
      <c r="A831" s="87" t="s">
        <v>2644</v>
      </c>
      <c r="B831" s="87" t="s">
        <v>2645</v>
      </c>
      <c r="C831" s="87" t="s">
        <v>2649</v>
      </c>
      <c r="D831" s="87"/>
      <c r="E831" s="88" t="s">
        <v>731</v>
      </c>
      <c r="F831" s="87" t="s">
        <v>2648</v>
      </c>
      <c r="G831" s="87" t="s">
        <v>452</v>
      </c>
      <c r="H831" s="89">
        <v>6400</v>
      </c>
      <c r="I831" s="88" t="s">
        <v>732</v>
      </c>
      <c r="J831" s="88"/>
      <c r="K831" s="88" t="s">
        <v>2644</v>
      </c>
      <c r="L831" s="88" t="s">
        <v>1948</v>
      </c>
      <c r="M831" s="88"/>
      <c r="N831" s="88" t="s">
        <v>2649</v>
      </c>
      <c r="O831" s="90">
        <f>VLOOKUP(N831,'[4]บัญชีครุภัณฑ์  updete 20 มค 65'!$I$5:$N$1078,5,FALSE)</f>
        <v>6400</v>
      </c>
      <c r="P831" s="90">
        <f t="shared" ref="P831:P859" si="37">+O831-H831</f>
        <v>0</v>
      </c>
      <c r="Q831" s="90"/>
      <c r="R831" s="90"/>
      <c r="S831" s="88" t="s">
        <v>48</v>
      </c>
      <c r="T831" s="88" t="s">
        <v>58</v>
      </c>
    </row>
    <row r="832" spans="1:20" ht="55.5">
      <c r="A832" s="87" t="s">
        <v>2644</v>
      </c>
      <c r="B832" s="87" t="s">
        <v>2645</v>
      </c>
      <c r="C832" s="87" t="s">
        <v>2651</v>
      </c>
      <c r="D832" s="87"/>
      <c r="E832" s="88" t="s">
        <v>731</v>
      </c>
      <c r="F832" s="87" t="s">
        <v>2650</v>
      </c>
      <c r="G832" s="87" t="s">
        <v>452</v>
      </c>
      <c r="H832" s="89">
        <v>8500</v>
      </c>
      <c r="I832" s="88" t="s">
        <v>732</v>
      </c>
      <c r="J832" s="88"/>
      <c r="K832" s="88" t="s">
        <v>2644</v>
      </c>
      <c r="L832" s="88" t="s">
        <v>1948</v>
      </c>
      <c r="M832" s="88"/>
      <c r="N832" s="88" t="s">
        <v>2651</v>
      </c>
      <c r="O832" s="90">
        <f>VLOOKUP(N832,'[4]บัญชีครุภัณฑ์  updete 20 มค 65'!$I$5:$N$1078,5,FALSE)</f>
        <v>8500</v>
      </c>
      <c r="P832" s="90">
        <f t="shared" si="37"/>
        <v>0</v>
      </c>
      <c r="Q832" s="90"/>
      <c r="R832" s="90"/>
      <c r="S832" s="88" t="s">
        <v>48</v>
      </c>
      <c r="T832" s="88" t="s">
        <v>58</v>
      </c>
    </row>
    <row r="833" spans="1:20" ht="55.5">
      <c r="A833" s="87" t="s">
        <v>2644</v>
      </c>
      <c r="B833" s="87" t="s">
        <v>2645</v>
      </c>
      <c r="C833" s="87" t="s">
        <v>2653</v>
      </c>
      <c r="D833" s="87"/>
      <c r="E833" s="88" t="s">
        <v>731</v>
      </c>
      <c r="F833" s="87" t="s">
        <v>2652</v>
      </c>
      <c r="G833" s="87" t="s">
        <v>452</v>
      </c>
      <c r="H833" s="89">
        <v>13000</v>
      </c>
      <c r="I833" s="88" t="s">
        <v>732</v>
      </c>
      <c r="J833" s="88"/>
      <c r="K833" s="88" t="s">
        <v>2644</v>
      </c>
      <c r="L833" s="88" t="s">
        <v>1948</v>
      </c>
      <c r="M833" s="88"/>
      <c r="N833" s="88" t="s">
        <v>2653</v>
      </c>
      <c r="O833" s="90">
        <f>VLOOKUP(N833,'[4]บัญชีครุภัณฑ์  updete 20 มค 65'!$I$5:$N$1078,5,FALSE)</f>
        <v>13000</v>
      </c>
      <c r="P833" s="90">
        <f t="shared" si="37"/>
        <v>0</v>
      </c>
      <c r="Q833" s="90"/>
      <c r="R833" s="90"/>
      <c r="S833" s="88" t="s">
        <v>48</v>
      </c>
      <c r="T833" s="88" t="s">
        <v>58</v>
      </c>
    </row>
    <row r="834" spans="1:20" ht="55.5">
      <c r="A834" s="87" t="s">
        <v>2644</v>
      </c>
      <c r="B834" s="87" t="s">
        <v>2645</v>
      </c>
      <c r="C834" s="87" t="s">
        <v>2655</v>
      </c>
      <c r="D834" s="87"/>
      <c r="E834" s="88" t="s">
        <v>731</v>
      </c>
      <c r="F834" s="87" t="s">
        <v>2654</v>
      </c>
      <c r="G834" s="87" t="s">
        <v>452</v>
      </c>
      <c r="H834" s="89">
        <v>18500</v>
      </c>
      <c r="I834" s="88" t="s">
        <v>732</v>
      </c>
      <c r="J834" s="88"/>
      <c r="K834" s="88" t="s">
        <v>2644</v>
      </c>
      <c r="L834" s="88" t="s">
        <v>1948</v>
      </c>
      <c r="M834" s="88"/>
      <c r="N834" s="88" t="s">
        <v>2655</v>
      </c>
      <c r="O834" s="90">
        <f>VLOOKUP(N834,'[4]บัญชีครุภัณฑ์  updete 20 มค 65'!$I$5:$N$1078,5,FALSE)</f>
        <v>18500</v>
      </c>
      <c r="P834" s="90">
        <f t="shared" si="37"/>
        <v>0</v>
      </c>
      <c r="Q834" s="90"/>
      <c r="R834" s="90"/>
      <c r="S834" s="88" t="s">
        <v>48</v>
      </c>
      <c r="T834" s="88" t="s">
        <v>58</v>
      </c>
    </row>
    <row r="835" spans="1:20" ht="55.5">
      <c r="A835" s="87" t="s">
        <v>2644</v>
      </c>
      <c r="B835" s="87" t="s">
        <v>2645</v>
      </c>
      <c r="C835" s="87" t="s">
        <v>2657</v>
      </c>
      <c r="D835" s="87"/>
      <c r="E835" s="88" t="s">
        <v>731</v>
      </c>
      <c r="F835" s="87" t="s">
        <v>2656</v>
      </c>
      <c r="G835" s="87" t="s">
        <v>452</v>
      </c>
      <c r="H835" s="89">
        <v>24000</v>
      </c>
      <c r="I835" s="88" t="s">
        <v>732</v>
      </c>
      <c r="J835" s="88"/>
      <c r="K835" s="88" t="s">
        <v>2644</v>
      </c>
      <c r="L835" s="88" t="s">
        <v>1948</v>
      </c>
      <c r="M835" s="88"/>
      <c r="N835" s="88" t="s">
        <v>2657</v>
      </c>
      <c r="O835" s="90">
        <f>VLOOKUP(N835,'[4]บัญชีครุภัณฑ์  updete 20 มค 65'!$I$5:$N$1078,5,FALSE)</f>
        <v>24000</v>
      </c>
      <c r="P835" s="90">
        <f t="shared" si="37"/>
        <v>0</v>
      </c>
      <c r="Q835" s="90"/>
      <c r="R835" s="90"/>
      <c r="S835" s="88" t="s">
        <v>48</v>
      </c>
      <c r="T835" s="88" t="s">
        <v>58</v>
      </c>
    </row>
    <row r="836" spans="1:20" ht="55.5">
      <c r="A836" s="87" t="s">
        <v>2644</v>
      </c>
      <c r="B836" s="87" t="s">
        <v>2645</v>
      </c>
      <c r="C836" s="87" t="s">
        <v>2659</v>
      </c>
      <c r="D836" s="87"/>
      <c r="E836" s="88" t="s">
        <v>731</v>
      </c>
      <c r="F836" s="87" t="s">
        <v>2658</v>
      </c>
      <c r="G836" s="87" t="s">
        <v>452</v>
      </c>
      <c r="H836" s="89">
        <v>35000</v>
      </c>
      <c r="I836" s="88" t="s">
        <v>732</v>
      </c>
      <c r="J836" s="88"/>
      <c r="K836" s="88" t="s">
        <v>2644</v>
      </c>
      <c r="L836" s="88" t="s">
        <v>1948</v>
      </c>
      <c r="M836" s="88"/>
      <c r="N836" s="88" t="s">
        <v>2659</v>
      </c>
      <c r="O836" s="90">
        <f>VLOOKUP(N836,'[4]บัญชีครุภัณฑ์  updete 20 มค 65'!$I$5:$N$1078,5,FALSE)</f>
        <v>35000</v>
      </c>
      <c r="P836" s="90">
        <f t="shared" si="37"/>
        <v>0</v>
      </c>
      <c r="Q836" s="90"/>
      <c r="R836" s="90"/>
      <c r="S836" s="88" t="s">
        <v>48</v>
      </c>
      <c r="T836" s="88" t="s">
        <v>58</v>
      </c>
    </row>
    <row r="837" spans="1:20" ht="55.5">
      <c r="A837" s="87" t="s">
        <v>2644</v>
      </c>
      <c r="B837" s="87" t="s">
        <v>2645</v>
      </c>
      <c r="C837" s="87" t="s">
        <v>2661</v>
      </c>
      <c r="D837" s="87"/>
      <c r="E837" s="88" t="s">
        <v>731</v>
      </c>
      <c r="F837" s="87" t="s">
        <v>2660</v>
      </c>
      <c r="G837" s="87" t="s">
        <v>452</v>
      </c>
      <c r="H837" s="89">
        <v>46500</v>
      </c>
      <c r="I837" s="88" t="s">
        <v>732</v>
      </c>
      <c r="J837" s="88"/>
      <c r="K837" s="88" t="s">
        <v>2644</v>
      </c>
      <c r="L837" s="88" t="s">
        <v>1948</v>
      </c>
      <c r="M837" s="88"/>
      <c r="N837" s="88" t="s">
        <v>2661</v>
      </c>
      <c r="O837" s="90">
        <f>VLOOKUP(N837,'[4]บัญชีครุภัณฑ์  updete 20 มค 65'!$I$5:$N$1078,5,FALSE)</f>
        <v>46500</v>
      </c>
      <c r="P837" s="90">
        <f t="shared" si="37"/>
        <v>0</v>
      </c>
      <c r="Q837" s="90"/>
      <c r="R837" s="90"/>
      <c r="S837" s="88" t="s">
        <v>48</v>
      </c>
      <c r="T837" s="88" t="s">
        <v>58</v>
      </c>
    </row>
    <row r="838" spans="1:20" ht="55.5">
      <c r="A838" s="87" t="s">
        <v>2644</v>
      </c>
      <c r="B838" s="87" t="s">
        <v>2645</v>
      </c>
      <c r="C838" s="87" t="s">
        <v>2663</v>
      </c>
      <c r="D838" s="87"/>
      <c r="E838" s="88" t="s">
        <v>731</v>
      </c>
      <c r="F838" s="87" t="s">
        <v>2662</v>
      </c>
      <c r="G838" s="87" t="s">
        <v>452</v>
      </c>
      <c r="H838" s="89">
        <v>56900</v>
      </c>
      <c r="I838" s="88" t="s">
        <v>732</v>
      </c>
      <c r="J838" s="88"/>
      <c r="K838" s="88" t="s">
        <v>2644</v>
      </c>
      <c r="L838" s="88" t="s">
        <v>1948</v>
      </c>
      <c r="M838" s="88"/>
      <c r="N838" s="88" t="s">
        <v>2663</v>
      </c>
      <c r="O838" s="90">
        <f>VLOOKUP(N838,'[4]บัญชีครุภัณฑ์  updete 20 มค 65'!$I$5:$N$1078,5,FALSE)</f>
        <v>56900</v>
      </c>
      <c r="P838" s="90">
        <f t="shared" si="37"/>
        <v>0</v>
      </c>
      <c r="Q838" s="90"/>
      <c r="R838" s="90"/>
      <c r="S838" s="88" t="s">
        <v>48</v>
      </c>
      <c r="T838" s="88" t="s">
        <v>58</v>
      </c>
    </row>
    <row r="839" spans="1:20" ht="55.5">
      <c r="A839" s="87" t="s">
        <v>2644</v>
      </c>
      <c r="B839" s="87" t="s">
        <v>2645</v>
      </c>
      <c r="C839" s="87" t="s">
        <v>2665</v>
      </c>
      <c r="D839" s="87"/>
      <c r="E839" s="88" t="s">
        <v>731</v>
      </c>
      <c r="F839" s="87" t="s">
        <v>2664</v>
      </c>
      <c r="G839" s="87" t="s">
        <v>43</v>
      </c>
      <c r="H839" s="89">
        <v>12800</v>
      </c>
      <c r="I839" s="88" t="s">
        <v>732</v>
      </c>
      <c r="J839" s="88"/>
      <c r="K839" s="88" t="s">
        <v>2644</v>
      </c>
      <c r="L839" s="88" t="s">
        <v>1948</v>
      </c>
      <c r="M839" s="88"/>
      <c r="N839" s="88" t="s">
        <v>2665</v>
      </c>
      <c r="O839" s="90">
        <f>VLOOKUP(N839,'[4]บัญชีครุภัณฑ์  updete 20 มค 65'!$I$5:$N$1078,5,FALSE)</f>
        <v>12800</v>
      </c>
      <c r="P839" s="90">
        <f t="shared" si="37"/>
        <v>0</v>
      </c>
      <c r="Q839" s="90"/>
      <c r="R839" s="90"/>
      <c r="S839" s="88" t="s">
        <v>48</v>
      </c>
      <c r="T839" s="88" t="s">
        <v>58</v>
      </c>
    </row>
    <row r="840" spans="1:20" ht="55.5">
      <c r="A840" s="87" t="s">
        <v>2644</v>
      </c>
      <c r="B840" s="87" t="s">
        <v>2645</v>
      </c>
      <c r="C840" s="87" t="s">
        <v>2667</v>
      </c>
      <c r="D840" s="87"/>
      <c r="E840" s="88" t="s">
        <v>731</v>
      </c>
      <c r="F840" s="87" t="s">
        <v>2666</v>
      </c>
      <c r="G840" s="87" t="s">
        <v>43</v>
      </c>
      <c r="H840" s="89">
        <v>14600</v>
      </c>
      <c r="I840" s="88" t="s">
        <v>732</v>
      </c>
      <c r="J840" s="88"/>
      <c r="K840" s="88" t="s">
        <v>2644</v>
      </c>
      <c r="L840" s="88" t="s">
        <v>1948</v>
      </c>
      <c r="M840" s="88"/>
      <c r="N840" s="88" t="s">
        <v>2667</v>
      </c>
      <c r="O840" s="90">
        <f>VLOOKUP(N840,'[4]บัญชีครุภัณฑ์  updete 20 มค 65'!$I$5:$N$1078,5,FALSE)</f>
        <v>14600</v>
      </c>
      <c r="P840" s="90">
        <f t="shared" si="37"/>
        <v>0</v>
      </c>
      <c r="Q840" s="90"/>
      <c r="R840" s="90"/>
      <c r="S840" s="88" t="s">
        <v>48</v>
      </c>
      <c r="T840" s="88" t="s">
        <v>58</v>
      </c>
    </row>
    <row r="841" spans="1:20" ht="55.5">
      <c r="A841" s="87" t="s">
        <v>2644</v>
      </c>
      <c r="B841" s="87" t="s">
        <v>2645</v>
      </c>
      <c r="C841" s="87" t="s">
        <v>2669</v>
      </c>
      <c r="D841" s="87"/>
      <c r="E841" s="88" t="s">
        <v>731</v>
      </c>
      <c r="F841" s="87" t="s">
        <v>2668</v>
      </c>
      <c r="G841" s="87" t="s">
        <v>43</v>
      </c>
      <c r="H841" s="89">
        <v>23000</v>
      </c>
      <c r="I841" s="88" t="s">
        <v>732</v>
      </c>
      <c r="J841" s="88"/>
      <c r="K841" s="88" t="s">
        <v>2644</v>
      </c>
      <c r="L841" s="88" t="s">
        <v>1948</v>
      </c>
      <c r="M841" s="88"/>
      <c r="N841" s="88" t="s">
        <v>2669</v>
      </c>
      <c r="O841" s="90">
        <f>VLOOKUP(N841,'[4]บัญชีครุภัณฑ์  updete 20 มค 65'!$I$5:$N$1078,5,FALSE)</f>
        <v>23000</v>
      </c>
      <c r="P841" s="90">
        <f t="shared" si="37"/>
        <v>0</v>
      </c>
      <c r="Q841" s="90"/>
      <c r="R841" s="90"/>
      <c r="S841" s="88" t="s">
        <v>48</v>
      </c>
      <c r="T841" s="88" t="s">
        <v>58</v>
      </c>
    </row>
    <row r="842" spans="1:20" ht="55.5">
      <c r="A842" s="87" t="s">
        <v>2644</v>
      </c>
      <c r="B842" s="87" t="s">
        <v>2645</v>
      </c>
      <c r="C842" s="87" t="s">
        <v>2671</v>
      </c>
      <c r="D842" s="87"/>
      <c r="E842" s="88" t="s">
        <v>731</v>
      </c>
      <c r="F842" s="87" t="s">
        <v>2670</v>
      </c>
      <c r="G842" s="87" t="s">
        <v>43</v>
      </c>
      <c r="H842" s="89">
        <v>9500</v>
      </c>
      <c r="I842" s="88" t="s">
        <v>732</v>
      </c>
      <c r="J842" s="88"/>
      <c r="K842" s="88" t="s">
        <v>2644</v>
      </c>
      <c r="L842" s="88" t="s">
        <v>1948</v>
      </c>
      <c r="M842" s="88"/>
      <c r="N842" s="88" t="s">
        <v>2671</v>
      </c>
      <c r="O842" s="90">
        <f>VLOOKUP(N842,'[4]บัญชีครุภัณฑ์  updete 20 มค 65'!$I$5:$N$1078,5,FALSE)</f>
        <v>9500</v>
      </c>
      <c r="P842" s="90">
        <f t="shared" si="37"/>
        <v>0</v>
      </c>
      <c r="Q842" s="90"/>
      <c r="R842" s="90"/>
      <c r="S842" s="88" t="s">
        <v>48</v>
      </c>
      <c r="T842" s="88" t="s">
        <v>58</v>
      </c>
    </row>
    <row r="843" spans="1:20" ht="55.5">
      <c r="A843" s="87" t="s">
        <v>2644</v>
      </c>
      <c r="B843" s="87" t="s">
        <v>2645</v>
      </c>
      <c r="C843" s="87" t="s">
        <v>2673</v>
      </c>
      <c r="D843" s="87"/>
      <c r="E843" s="88" t="s">
        <v>731</v>
      </c>
      <c r="F843" s="87" t="s">
        <v>2672</v>
      </c>
      <c r="G843" s="87" t="s">
        <v>43</v>
      </c>
      <c r="H843" s="89">
        <v>10600</v>
      </c>
      <c r="I843" s="88" t="s">
        <v>732</v>
      </c>
      <c r="J843" s="88"/>
      <c r="K843" s="88" t="s">
        <v>2644</v>
      </c>
      <c r="L843" s="88" t="s">
        <v>1948</v>
      </c>
      <c r="M843" s="88"/>
      <c r="N843" s="88" t="s">
        <v>2673</v>
      </c>
      <c r="O843" s="90">
        <f>VLOOKUP(N843,'[4]บัญชีครุภัณฑ์  updete 20 มค 65'!$I$5:$N$1078,5,FALSE)</f>
        <v>10600</v>
      </c>
      <c r="P843" s="90">
        <f t="shared" si="37"/>
        <v>0</v>
      </c>
      <c r="Q843" s="90"/>
      <c r="R843" s="90"/>
      <c r="S843" s="88" t="s">
        <v>48</v>
      </c>
      <c r="T843" s="88" t="s">
        <v>58</v>
      </c>
    </row>
    <row r="844" spans="1:20" ht="55.5">
      <c r="A844" s="87" t="s">
        <v>2644</v>
      </c>
      <c r="B844" s="87" t="s">
        <v>2645</v>
      </c>
      <c r="C844" s="87" t="s">
        <v>2675</v>
      </c>
      <c r="D844" s="87"/>
      <c r="E844" s="88" t="s">
        <v>731</v>
      </c>
      <c r="F844" s="87" t="s">
        <v>2674</v>
      </c>
      <c r="G844" s="87" t="s">
        <v>43</v>
      </c>
      <c r="H844" s="89">
        <v>13800</v>
      </c>
      <c r="I844" s="88" t="s">
        <v>732</v>
      </c>
      <c r="J844" s="88"/>
      <c r="K844" s="88" t="s">
        <v>2644</v>
      </c>
      <c r="L844" s="88" t="s">
        <v>1948</v>
      </c>
      <c r="M844" s="88"/>
      <c r="N844" s="88" t="s">
        <v>2675</v>
      </c>
      <c r="O844" s="90">
        <f>VLOOKUP(N844,'[4]บัญชีครุภัณฑ์  updete 20 มค 65'!$I$5:$N$1078,5,FALSE)</f>
        <v>13800</v>
      </c>
      <c r="P844" s="90">
        <f t="shared" si="37"/>
        <v>0</v>
      </c>
      <c r="Q844" s="90"/>
      <c r="R844" s="90"/>
      <c r="S844" s="88" t="s">
        <v>48</v>
      </c>
      <c r="T844" s="88" t="s">
        <v>58</v>
      </c>
    </row>
    <row r="845" spans="1:20" ht="55.5">
      <c r="A845" s="87" t="s">
        <v>2644</v>
      </c>
      <c r="B845" s="87" t="s">
        <v>2645</v>
      </c>
      <c r="C845" s="87" t="s">
        <v>2677</v>
      </c>
      <c r="D845" s="87"/>
      <c r="E845" s="88" t="s">
        <v>731</v>
      </c>
      <c r="F845" s="87" t="s">
        <v>2676</v>
      </c>
      <c r="G845" s="87" t="s">
        <v>43</v>
      </c>
      <c r="H845" s="89">
        <v>12000</v>
      </c>
      <c r="I845" s="88" t="s">
        <v>732</v>
      </c>
      <c r="J845" s="88"/>
      <c r="K845" s="88" t="s">
        <v>2644</v>
      </c>
      <c r="L845" s="88" t="s">
        <v>1948</v>
      </c>
      <c r="M845" s="88"/>
      <c r="N845" s="88" t="s">
        <v>2677</v>
      </c>
      <c r="O845" s="90">
        <f>VLOOKUP(N845,'[4]บัญชีครุภัณฑ์  updete 20 มค 65'!$I$5:$N$1078,5,FALSE)</f>
        <v>12000</v>
      </c>
      <c r="P845" s="90">
        <f t="shared" si="37"/>
        <v>0</v>
      </c>
      <c r="Q845" s="90"/>
      <c r="R845" s="90"/>
      <c r="S845" s="88" t="s">
        <v>48</v>
      </c>
      <c r="T845" s="88" t="s">
        <v>58</v>
      </c>
    </row>
    <row r="846" spans="1:20" ht="55.5">
      <c r="A846" s="87" t="s">
        <v>2644</v>
      </c>
      <c r="B846" s="87" t="s">
        <v>2645</v>
      </c>
      <c r="C846" s="87" t="s">
        <v>2679</v>
      </c>
      <c r="D846" s="87"/>
      <c r="E846" s="88" t="s">
        <v>731</v>
      </c>
      <c r="F846" s="87" t="s">
        <v>2678</v>
      </c>
      <c r="G846" s="87" t="s">
        <v>43</v>
      </c>
      <c r="H846" s="89">
        <v>170000</v>
      </c>
      <c r="I846" s="88" t="s">
        <v>732</v>
      </c>
      <c r="J846" s="88"/>
      <c r="K846" s="88" t="s">
        <v>2644</v>
      </c>
      <c r="L846" s="88" t="s">
        <v>1948</v>
      </c>
      <c r="M846" s="88"/>
      <c r="N846" s="88" t="s">
        <v>2679</v>
      </c>
      <c r="O846" s="90">
        <f>VLOOKUP(N846,'[4]บัญชีครุภัณฑ์  updete 20 มค 65'!$I$5:$N$1078,5,FALSE)</f>
        <v>170000</v>
      </c>
      <c r="P846" s="90">
        <f t="shared" si="37"/>
        <v>0</v>
      </c>
      <c r="Q846" s="90"/>
      <c r="R846" s="90"/>
      <c r="S846" s="88" t="s">
        <v>48</v>
      </c>
      <c r="T846" s="88" t="s">
        <v>58</v>
      </c>
    </row>
    <row r="847" spans="1:20" ht="55.5">
      <c r="A847" s="87" t="s">
        <v>2644</v>
      </c>
      <c r="B847" s="87" t="s">
        <v>2645</v>
      </c>
      <c r="C847" s="87" t="s">
        <v>2681</v>
      </c>
      <c r="D847" s="87"/>
      <c r="E847" s="88" t="s">
        <v>731</v>
      </c>
      <c r="F847" s="87" t="s">
        <v>2680</v>
      </c>
      <c r="G847" s="87" t="s">
        <v>43</v>
      </c>
      <c r="H847" s="89">
        <v>11000</v>
      </c>
      <c r="I847" s="88" t="s">
        <v>732</v>
      </c>
      <c r="J847" s="88"/>
      <c r="K847" s="88" t="s">
        <v>2644</v>
      </c>
      <c r="L847" s="88" t="s">
        <v>1948</v>
      </c>
      <c r="M847" s="88"/>
      <c r="N847" s="88" t="s">
        <v>2681</v>
      </c>
      <c r="O847" s="90">
        <f>VLOOKUP(N847,'[4]บัญชีครุภัณฑ์  updete 20 มค 65'!$I$5:$N$1078,5,FALSE)</f>
        <v>11000</v>
      </c>
      <c r="P847" s="90">
        <f t="shared" si="37"/>
        <v>0</v>
      </c>
      <c r="Q847" s="90"/>
      <c r="R847" s="90"/>
      <c r="S847" s="88" t="s">
        <v>48</v>
      </c>
      <c r="T847" s="88" t="s">
        <v>58</v>
      </c>
    </row>
    <row r="848" spans="1:20" ht="55.5">
      <c r="A848" s="87" t="s">
        <v>2644</v>
      </c>
      <c r="B848" s="87" t="s">
        <v>2645</v>
      </c>
      <c r="C848" s="87" t="s">
        <v>2683</v>
      </c>
      <c r="D848" s="87"/>
      <c r="E848" s="88" t="s">
        <v>731</v>
      </c>
      <c r="F848" s="87" t="s">
        <v>2682</v>
      </c>
      <c r="G848" s="87" t="s">
        <v>43</v>
      </c>
      <c r="H848" s="89">
        <v>17400</v>
      </c>
      <c r="I848" s="88" t="s">
        <v>732</v>
      </c>
      <c r="J848" s="88"/>
      <c r="K848" s="88" t="s">
        <v>2644</v>
      </c>
      <c r="L848" s="88" t="s">
        <v>1948</v>
      </c>
      <c r="M848" s="88"/>
      <c r="N848" s="88" t="s">
        <v>2683</v>
      </c>
      <c r="O848" s="90">
        <f>VLOOKUP(N848,'[4]บัญชีครุภัณฑ์  updete 20 มค 65'!$I$5:$N$1078,5,FALSE)</f>
        <v>17400</v>
      </c>
      <c r="P848" s="90">
        <f t="shared" si="37"/>
        <v>0</v>
      </c>
      <c r="Q848" s="90"/>
      <c r="R848" s="90"/>
      <c r="S848" s="88" t="s">
        <v>48</v>
      </c>
      <c r="T848" s="88" t="s">
        <v>58</v>
      </c>
    </row>
    <row r="849" spans="1:20" ht="55.5">
      <c r="A849" s="87" t="s">
        <v>2644</v>
      </c>
      <c r="B849" s="87" t="s">
        <v>2645</v>
      </c>
      <c r="C849" s="87" t="s">
        <v>2685</v>
      </c>
      <c r="D849" s="87"/>
      <c r="E849" s="88" t="s">
        <v>731</v>
      </c>
      <c r="F849" s="87" t="s">
        <v>2684</v>
      </c>
      <c r="G849" s="87" t="s">
        <v>2686</v>
      </c>
      <c r="H849" s="89">
        <v>9900</v>
      </c>
      <c r="I849" s="88" t="s">
        <v>732</v>
      </c>
      <c r="J849" s="88"/>
      <c r="K849" s="88" t="s">
        <v>2644</v>
      </c>
      <c r="L849" s="88" t="s">
        <v>1948</v>
      </c>
      <c r="M849" s="88"/>
      <c r="N849" s="88" t="s">
        <v>2685</v>
      </c>
      <c r="O849" s="90">
        <f>VLOOKUP(N849,'[4]บัญชีครุภัณฑ์  updete 20 มค 65'!$I$5:$N$1078,5,FALSE)</f>
        <v>9900</v>
      </c>
      <c r="P849" s="90">
        <f t="shared" si="37"/>
        <v>0</v>
      </c>
      <c r="Q849" s="90"/>
      <c r="R849" s="90"/>
      <c r="S849" s="88" t="s">
        <v>48</v>
      </c>
      <c r="T849" s="88" t="s">
        <v>58</v>
      </c>
    </row>
    <row r="850" spans="1:20" ht="55.5">
      <c r="A850" s="87" t="s">
        <v>2644</v>
      </c>
      <c r="B850" s="87" t="s">
        <v>2645</v>
      </c>
      <c r="C850" s="87" t="s">
        <v>2688</v>
      </c>
      <c r="D850" s="87"/>
      <c r="E850" s="88" t="s">
        <v>731</v>
      </c>
      <c r="F850" s="87" t="s">
        <v>2687</v>
      </c>
      <c r="G850" s="87" t="s">
        <v>2686</v>
      </c>
      <c r="H850" s="89">
        <v>8000</v>
      </c>
      <c r="I850" s="88" t="s">
        <v>732</v>
      </c>
      <c r="J850" s="88"/>
      <c r="K850" s="88" t="s">
        <v>2644</v>
      </c>
      <c r="L850" s="88" t="s">
        <v>1948</v>
      </c>
      <c r="M850" s="88"/>
      <c r="N850" s="88" t="s">
        <v>2688</v>
      </c>
      <c r="O850" s="90">
        <f>VLOOKUP(N850,'[4]บัญชีครุภัณฑ์  updete 20 มค 65'!$I$5:$N$1078,5,FALSE)</f>
        <v>8000</v>
      </c>
      <c r="P850" s="90">
        <f t="shared" si="37"/>
        <v>0</v>
      </c>
      <c r="Q850" s="90"/>
      <c r="R850" s="90"/>
      <c r="S850" s="88" t="s">
        <v>48</v>
      </c>
      <c r="T850" s="88" t="s">
        <v>58</v>
      </c>
    </row>
    <row r="851" spans="1:20" ht="55.5">
      <c r="A851" s="87" t="s">
        <v>2644</v>
      </c>
      <c r="B851" s="87" t="s">
        <v>2645</v>
      </c>
      <c r="C851" s="87" t="s">
        <v>2690</v>
      </c>
      <c r="D851" s="87"/>
      <c r="E851" s="88" t="s">
        <v>731</v>
      </c>
      <c r="F851" s="87" t="s">
        <v>2689</v>
      </c>
      <c r="G851" s="87" t="s">
        <v>43</v>
      </c>
      <c r="H851" s="89">
        <v>18600</v>
      </c>
      <c r="I851" s="88" t="s">
        <v>732</v>
      </c>
      <c r="J851" s="88"/>
      <c r="K851" s="88" t="s">
        <v>2644</v>
      </c>
      <c r="L851" s="88" t="s">
        <v>1948</v>
      </c>
      <c r="M851" s="88"/>
      <c r="N851" s="88" t="s">
        <v>2690</v>
      </c>
      <c r="O851" s="90">
        <f>VLOOKUP(N851,'[4]บัญชีครุภัณฑ์  updete 20 มค 65'!$I$5:$N$1078,5,FALSE)</f>
        <v>18600</v>
      </c>
      <c r="P851" s="90">
        <f t="shared" si="37"/>
        <v>0</v>
      </c>
      <c r="Q851" s="90"/>
      <c r="R851" s="90"/>
      <c r="S851" s="88" t="s">
        <v>48</v>
      </c>
      <c r="T851" s="88" t="s">
        <v>58</v>
      </c>
    </row>
    <row r="852" spans="1:20" ht="55.5">
      <c r="A852" s="87" t="s">
        <v>2644</v>
      </c>
      <c r="B852" s="87" t="s">
        <v>2645</v>
      </c>
      <c r="C852" s="87" t="s">
        <v>2692</v>
      </c>
      <c r="D852" s="87"/>
      <c r="E852" s="88" t="s">
        <v>731</v>
      </c>
      <c r="F852" s="87" t="s">
        <v>2691</v>
      </c>
      <c r="G852" s="87" t="s">
        <v>43</v>
      </c>
      <c r="H852" s="89">
        <v>18000</v>
      </c>
      <c r="I852" s="88" t="s">
        <v>732</v>
      </c>
      <c r="J852" s="88"/>
      <c r="K852" s="88" t="s">
        <v>2644</v>
      </c>
      <c r="L852" s="88" t="s">
        <v>1948</v>
      </c>
      <c r="M852" s="88"/>
      <c r="N852" s="88" t="s">
        <v>2692</v>
      </c>
      <c r="O852" s="90">
        <f>VLOOKUP(N852,'[4]บัญชีครุภัณฑ์  updete 20 มค 65'!$I$5:$N$1078,5,FALSE)</f>
        <v>18000</v>
      </c>
      <c r="P852" s="90">
        <f t="shared" si="37"/>
        <v>0</v>
      </c>
      <c r="Q852" s="90"/>
      <c r="R852" s="90"/>
      <c r="S852" s="88" t="s">
        <v>48</v>
      </c>
      <c r="T852" s="88" t="s">
        <v>58</v>
      </c>
    </row>
    <row r="853" spans="1:20" ht="55.5">
      <c r="A853" s="87" t="s">
        <v>2644</v>
      </c>
      <c r="B853" s="87" t="s">
        <v>2645</v>
      </c>
      <c r="C853" s="87" t="s">
        <v>2694</v>
      </c>
      <c r="D853" s="87"/>
      <c r="E853" s="88" t="s">
        <v>731</v>
      </c>
      <c r="F853" s="87" t="s">
        <v>2693</v>
      </c>
      <c r="G853" s="87" t="s">
        <v>43</v>
      </c>
      <c r="H853" s="89">
        <v>268000</v>
      </c>
      <c r="I853" s="88" t="s">
        <v>732</v>
      </c>
      <c r="J853" s="88"/>
      <c r="K853" s="88" t="s">
        <v>2644</v>
      </c>
      <c r="L853" s="88" t="s">
        <v>1948</v>
      </c>
      <c r="M853" s="88"/>
      <c r="N853" s="88" t="s">
        <v>2694</v>
      </c>
      <c r="O853" s="90">
        <f>VLOOKUP(N853,'[4]บัญชีครุภัณฑ์  updete 20 มค 65'!$I$5:$N$1078,5,FALSE)</f>
        <v>268000</v>
      </c>
      <c r="P853" s="90">
        <f t="shared" si="37"/>
        <v>0</v>
      </c>
      <c r="Q853" s="90"/>
      <c r="R853" s="90"/>
      <c r="S853" s="88" t="s">
        <v>48</v>
      </c>
      <c r="T853" s="88" t="s">
        <v>58</v>
      </c>
    </row>
    <row r="854" spans="1:20" ht="55.5">
      <c r="A854" s="87" t="s">
        <v>2644</v>
      </c>
      <c r="B854" s="87" t="s">
        <v>2645</v>
      </c>
      <c r="C854" s="87" t="s">
        <v>2696</v>
      </c>
      <c r="D854" s="87"/>
      <c r="E854" s="88" t="s">
        <v>731</v>
      </c>
      <c r="F854" s="87" t="s">
        <v>2695</v>
      </c>
      <c r="G854" s="87" t="s">
        <v>43</v>
      </c>
      <c r="H854" s="89">
        <v>805000</v>
      </c>
      <c r="I854" s="88" t="s">
        <v>732</v>
      </c>
      <c r="J854" s="88"/>
      <c r="K854" s="88" t="s">
        <v>2644</v>
      </c>
      <c r="L854" s="88" t="s">
        <v>1948</v>
      </c>
      <c r="M854" s="88"/>
      <c r="N854" s="88" t="s">
        <v>2696</v>
      </c>
      <c r="O854" s="90">
        <f>VLOOKUP(N854,'[4]บัญชีครุภัณฑ์  updete 20 มค 65'!$I$5:$N$1078,5,FALSE)</f>
        <v>805000</v>
      </c>
      <c r="P854" s="90">
        <f t="shared" si="37"/>
        <v>0</v>
      </c>
      <c r="Q854" s="90"/>
      <c r="R854" s="90"/>
      <c r="S854" s="88" t="s">
        <v>48</v>
      </c>
      <c r="T854" s="88" t="s">
        <v>58</v>
      </c>
    </row>
    <row r="855" spans="1:20" ht="55.5">
      <c r="A855" s="87" t="s">
        <v>2644</v>
      </c>
      <c r="B855" s="87" t="s">
        <v>2645</v>
      </c>
      <c r="C855" s="87" t="s">
        <v>2698</v>
      </c>
      <c r="D855" s="87"/>
      <c r="E855" s="88" t="s">
        <v>731</v>
      </c>
      <c r="F855" s="87" t="s">
        <v>2697</v>
      </c>
      <c r="G855" s="87" t="s">
        <v>43</v>
      </c>
      <c r="H855" s="89">
        <v>963000</v>
      </c>
      <c r="I855" s="88" t="s">
        <v>732</v>
      </c>
      <c r="J855" s="88"/>
      <c r="K855" s="88" t="s">
        <v>2644</v>
      </c>
      <c r="L855" s="88" t="s">
        <v>1948</v>
      </c>
      <c r="M855" s="88"/>
      <c r="N855" s="88" t="s">
        <v>2698</v>
      </c>
      <c r="O855" s="90">
        <f>VLOOKUP(N855,'[4]บัญชีครุภัณฑ์  updete 20 มค 65'!$I$5:$N$1078,5,FALSE)</f>
        <v>963000</v>
      </c>
      <c r="P855" s="90">
        <f t="shared" si="37"/>
        <v>0</v>
      </c>
      <c r="Q855" s="90"/>
      <c r="R855" s="90"/>
      <c r="S855" s="88" t="s">
        <v>48</v>
      </c>
      <c r="T855" s="88" t="s">
        <v>58</v>
      </c>
    </row>
    <row r="856" spans="1:20" ht="55.5">
      <c r="A856" s="87" t="s">
        <v>2644</v>
      </c>
      <c r="B856" s="87" t="s">
        <v>2645</v>
      </c>
      <c r="C856" s="87" t="s">
        <v>2700</v>
      </c>
      <c r="D856" s="87"/>
      <c r="E856" s="88" t="s">
        <v>731</v>
      </c>
      <c r="F856" s="87" t="s">
        <v>2699</v>
      </c>
      <c r="G856" s="87" t="s">
        <v>43</v>
      </c>
      <c r="H856" s="89">
        <v>215000</v>
      </c>
      <c r="I856" s="88" t="s">
        <v>732</v>
      </c>
      <c r="J856" s="88"/>
      <c r="K856" s="88" t="s">
        <v>2644</v>
      </c>
      <c r="L856" s="88" t="s">
        <v>1948</v>
      </c>
      <c r="M856" s="88"/>
      <c r="N856" s="88" t="s">
        <v>2700</v>
      </c>
      <c r="O856" s="90">
        <f>VLOOKUP(N856,'[4]บัญชีครุภัณฑ์  updete 20 มค 65'!$I$5:$N$1078,5,FALSE)</f>
        <v>215000</v>
      </c>
      <c r="P856" s="90">
        <f t="shared" si="37"/>
        <v>0</v>
      </c>
      <c r="Q856" s="90"/>
      <c r="R856" s="90"/>
      <c r="S856" s="88" t="s">
        <v>48</v>
      </c>
      <c r="T856" s="88" t="s">
        <v>58</v>
      </c>
    </row>
    <row r="857" spans="1:20" ht="55.5">
      <c r="A857" s="87" t="s">
        <v>2644</v>
      </c>
      <c r="B857" s="87" t="s">
        <v>2645</v>
      </c>
      <c r="C857" s="87" t="s">
        <v>2702</v>
      </c>
      <c r="D857" s="87"/>
      <c r="E857" s="88" t="s">
        <v>731</v>
      </c>
      <c r="F857" s="87" t="s">
        <v>2701</v>
      </c>
      <c r="G857" s="87" t="s">
        <v>43</v>
      </c>
      <c r="H857" s="89">
        <v>284000</v>
      </c>
      <c r="I857" s="88" t="s">
        <v>732</v>
      </c>
      <c r="J857" s="88"/>
      <c r="K857" s="88" t="s">
        <v>2644</v>
      </c>
      <c r="L857" s="88" t="s">
        <v>1948</v>
      </c>
      <c r="M857" s="88"/>
      <c r="N857" s="88" t="s">
        <v>2702</v>
      </c>
      <c r="O857" s="90">
        <f>VLOOKUP(N857,'[4]บัญชีครุภัณฑ์  updete 20 มค 65'!$I$5:$N$1078,5,FALSE)</f>
        <v>284000</v>
      </c>
      <c r="P857" s="90">
        <f t="shared" si="37"/>
        <v>0</v>
      </c>
      <c r="Q857" s="90"/>
      <c r="R857" s="90"/>
      <c r="S857" s="88" t="s">
        <v>48</v>
      </c>
      <c r="T857" s="88" t="s">
        <v>58</v>
      </c>
    </row>
    <row r="858" spans="1:20" ht="55.5">
      <c r="A858" s="87" t="s">
        <v>2644</v>
      </c>
      <c r="B858" s="87" t="s">
        <v>2645</v>
      </c>
      <c r="C858" s="87" t="s">
        <v>2704</v>
      </c>
      <c r="D858" s="87"/>
      <c r="E858" s="88" t="s">
        <v>731</v>
      </c>
      <c r="F858" s="87" t="s">
        <v>2703</v>
      </c>
      <c r="G858" s="87" t="s">
        <v>43</v>
      </c>
      <c r="H858" s="89">
        <v>430000</v>
      </c>
      <c r="I858" s="88" t="s">
        <v>732</v>
      </c>
      <c r="J858" s="88"/>
      <c r="K858" s="88" t="s">
        <v>2644</v>
      </c>
      <c r="L858" s="88" t="s">
        <v>1948</v>
      </c>
      <c r="M858" s="88"/>
      <c r="N858" s="88" t="s">
        <v>2704</v>
      </c>
      <c r="O858" s="90">
        <f>VLOOKUP(N858,'[4]บัญชีครุภัณฑ์  updete 20 มค 65'!$I$5:$N$1078,5,FALSE)</f>
        <v>430000</v>
      </c>
      <c r="P858" s="90">
        <f t="shared" si="37"/>
        <v>0</v>
      </c>
      <c r="Q858" s="90"/>
      <c r="R858" s="90"/>
      <c r="S858" s="88" t="s">
        <v>48</v>
      </c>
      <c r="T858" s="88" t="s">
        <v>58</v>
      </c>
    </row>
    <row r="859" spans="1:20" ht="55.5">
      <c r="A859" s="87" t="s">
        <v>2644</v>
      </c>
      <c r="B859" s="87" t="s">
        <v>2645</v>
      </c>
      <c r="C859" s="87" t="s">
        <v>2706</v>
      </c>
      <c r="D859" s="87" t="s">
        <v>2707</v>
      </c>
      <c r="E859" s="88" t="s">
        <v>44</v>
      </c>
      <c r="F859" s="87" t="s">
        <v>2705</v>
      </c>
      <c r="G859" s="87" t="s">
        <v>43</v>
      </c>
      <c r="H859" s="89">
        <v>530000</v>
      </c>
      <c r="I859" s="88"/>
      <c r="J859" s="88"/>
      <c r="K859" s="88" t="s">
        <v>325</v>
      </c>
      <c r="L859" s="88" t="s">
        <v>326</v>
      </c>
      <c r="M859" s="88"/>
      <c r="N859" s="88" t="s">
        <v>2706</v>
      </c>
      <c r="O859" s="90">
        <f>VLOOKUP(N859,'[4]บัญชีครุภัณฑ์  updete 20 มค 65'!$I$5:$N$1078,5,FALSE)</f>
        <v>535000</v>
      </c>
      <c r="P859" s="90">
        <f t="shared" si="37"/>
        <v>5000</v>
      </c>
      <c r="Q859" s="91">
        <f>P859*100/O859</f>
        <v>0.93457943925233644</v>
      </c>
      <c r="R859" s="91" t="s">
        <v>87</v>
      </c>
      <c r="S859" s="88" t="s">
        <v>48</v>
      </c>
      <c r="T859" s="88" t="s">
        <v>64</v>
      </c>
    </row>
    <row r="860" spans="1:20" s="86" customFormat="1" ht="55.5">
      <c r="A860" s="82" t="s">
        <v>2708</v>
      </c>
      <c r="B860" s="82" t="s">
        <v>2709</v>
      </c>
      <c r="C860" s="82" t="s">
        <v>2711</v>
      </c>
      <c r="D860" s="82"/>
      <c r="E860" s="83"/>
      <c r="F860" s="82" t="s">
        <v>2710</v>
      </c>
      <c r="G860" s="82"/>
      <c r="H860" s="84"/>
      <c r="I860" s="83"/>
      <c r="J860" s="83"/>
      <c r="K860" s="83"/>
      <c r="L860" s="83"/>
      <c r="M860" s="83"/>
      <c r="N860" s="83"/>
      <c r="O860" s="85"/>
      <c r="P860" s="85"/>
      <c r="Q860" s="85"/>
      <c r="R860" s="85"/>
      <c r="S860" s="83"/>
      <c r="T860" s="83"/>
    </row>
    <row r="861" spans="1:20" ht="55.5">
      <c r="A861" s="87" t="s">
        <v>2708</v>
      </c>
      <c r="B861" s="87" t="s">
        <v>2709</v>
      </c>
      <c r="C861" s="95" t="s">
        <v>2713</v>
      </c>
      <c r="D861" s="87"/>
      <c r="E861" s="88" t="s">
        <v>437</v>
      </c>
      <c r="F861" s="87" t="s">
        <v>2712</v>
      </c>
      <c r="G861" s="87" t="s">
        <v>339</v>
      </c>
      <c r="H861" s="89">
        <v>2100000</v>
      </c>
      <c r="I861" s="88" t="s">
        <v>1612</v>
      </c>
      <c r="J861" s="88" t="s">
        <v>2714</v>
      </c>
      <c r="K861" s="88" t="s">
        <v>2715</v>
      </c>
      <c r="L861" s="88" t="s">
        <v>2716</v>
      </c>
      <c r="M861" s="88" t="s">
        <v>2717</v>
      </c>
      <c r="N861" s="88" t="s">
        <v>2713</v>
      </c>
      <c r="O861" s="90">
        <f>VLOOKUP(N861,'[4]บัญชีครุภัณฑ์  updete 20 มค 65'!$I$5:$N$1078,5,FALSE)</f>
        <v>2100000</v>
      </c>
      <c r="P861" s="90">
        <f t="shared" ref="P861:P876" si="38">+O861-H861</f>
        <v>0</v>
      </c>
      <c r="Q861" s="90"/>
      <c r="R861" s="90"/>
      <c r="S861" s="88" t="s">
        <v>82</v>
      </c>
      <c r="T861" s="88" t="s">
        <v>58</v>
      </c>
    </row>
    <row r="862" spans="1:20" ht="55.5">
      <c r="A862" s="87" t="s">
        <v>2708</v>
      </c>
      <c r="B862" s="87" t="s">
        <v>2709</v>
      </c>
      <c r="C862" s="95" t="s">
        <v>2719</v>
      </c>
      <c r="D862" s="87"/>
      <c r="E862" s="88" t="s">
        <v>437</v>
      </c>
      <c r="F862" s="87" t="s">
        <v>2718</v>
      </c>
      <c r="G862" s="87" t="s">
        <v>339</v>
      </c>
      <c r="H862" s="89">
        <v>5180000</v>
      </c>
      <c r="I862" s="88" t="s">
        <v>1612</v>
      </c>
      <c r="J862" s="88" t="s">
        <v>2714</v>
      </c>
      <c r="K862" s="88" t="s">
        <v>2715</v>
      </c>
      <c r="L862" s="88" t="s">
        <v>2716</v>
      </c>
      <c r="M862" s="88" t="s">
        <v>2717</v>
      </c>
      <c r="N862" s="88" t="s">
        <v>2719</v>
      </c>
      <c r="O862" s="90">
        <f>VLOOKUP(N862,'[4]บัญชีครุภัณฑ์  updete 20 มค 65'!$I$5:$N$1078,5,FALSE)</f>
        <v>5180000</v>
      </c>
      <c r="P862" s="90">
        <f t="shared" si="38"/>
        <v>0</v>
      </c>
      <c r="Q862" s="90"/>
      <c r="R862" s="90"/>
      <c r="S862" s="88" t="s">
        <v>117</v>
      </c>
      <c r="T862" s="88" t="s">
        <v>58</v>
      </c>
    </row>
    <row r="863" spans="1:20" ht="55.5">
      <c r="A863" s="87" t="s">
        <v>2708</v>
      </c>
      <c r="B863" s="87" t="s">
        <v>2709</v>
      </c>
      <c r="C863" s="95" t="s">
        <v>2721</v>
      </c>
      <c r="D863" s="87"/>
      <c r="E863" s="88" t="s">
        <v>437</v>
      </c>
      <c r="F863" s="87" t="s">
        <v>2720</v>
      </c>
      <c r="G863" s="87" t="s">
        <v>339</v>
      </c>
      <c r="H863" s="89">
        <v>2374000</v>
      </c>
      <c r="I863" s="88" t="s">
        <v>1612</v>
      </c>
      <c r="J863" s="88" t="s">
        <v>2722</v>
      </c>
      <c r="K863" s="88" t="s">
        <v>2715</v>
      </c>
      <c r="L863" s="88" t="s">
        <v>2716</v>
      </c>
      <c r="M863" s="88" t="s">
        <v>2723</v>
      </c>
      <c r="N863" s="88" t="s">
        <v>2721</v>
      </c>
      <c r="O863" s="90">
        <f>VLOOKUP(N863,'[4]บัญชีครุภัณฑ์  updete 20 มค 65'!$I$5:$N$1078,5,FALSE)</f>
        <v>2374000</v>
      </c>
      <c r="P863" s="90">
        <f t="shared" si="38"/>
        <v>0</v>
      </c>
      <c r="Q863" s="90"/>
      <c r="R863" s="90"/>
      <c r="S863" s="88" t="s">
        <v>82</v>
      </c>
      <c r="T863" s="88" t="s">
        <v>58</v>
      </c>
    </row>
    <row r="864" spans="1:20" ht="55.5">
      <c r="A864" s="87" t="s">
        <v>2708</v>
      </c>
      <c r="B864" s="87" t="s">
        <v>2709</v>
      </c>
      <c r="C864" s="95" t="s">
        <v>2725</v>
      </c>
      <c r="D864" s="87"/>
      <c r="E864" s="88" t="s">
        <v>437</v>
      </c>
      <c r="F864" s="87" t="s">
        <v>2724</v>
      </c>
      <c r="G864" s="87" t="s">
        <v>339</v>
      </c>
      <c r="H864" s="89">
        <v>2480000</v>
      </c>
      <c r="I864" s="88" t="s">
        <v>1612</v>
      </c>
      <c r="J864" s="88" t="s">
        <v>2722</v>
      </c>
      <c r="K864" s="88" t="s">
        <v>2715</v>
      </c>
      <c r="L864" s="88" t="s">
        <v>2716</v>
      </c>
      <c r="M864" s="88" t="s">
        <v>2723</v>
      </c>
      <c r="N864" s="88" t="s">
        <v>2725</v>
      </c>
      <c r="O864" s="90">
        <f>VLOOKUP(N864,'[4]บัญชีครุภัณฑ์  updete 20 มค 65'!$I$5:$N$1078,5,FALSE)</f>
        <v>2480000</v>
      </c>
      <c r="P864" s="90">
        <f t="shared" si="38"/>
        <v>0</v>
      </c>
      <c r="Q864" s="90"/>
      <c r="R864" s="90"/>
      <c r="S864" s="88" t="s">
        <v>82</v>
      </c>
      <c r="T864" s="88" t="s">
        <v>58</v>
      </c>
    </row>
    <row r="865" spans="1:20" ht="55.5">
      <c r="A865" s="87" t="s">
        <v>2708</v>
      </c>
      <c r="B865" s="87" t="s">
        <v>2709</v>
      </c>
      <c r="C865" s="95" t="s">
        <v>2727</v>
      </c>
      <c r="D865" s="87"/>
      <c r="E865" s="88" t="s">
        <v>437</v>
      </c>
      <c r="F865" s="87" t="s">
        <v>2726</v>
      </c>
      <c r="G865" s="87" t="s">
        <v>339</v>
      </c>
      <c r="H865" s="89">
        <v>2980000</v>
      </c>
      <c r="I865" s="88" t="s">
        <v>1612</v>
      </c>
      <c r="J865" s="88" t="s">
        <v>2722</v>
      </c>
      <c r="K865" s="88" t="s">
        <v>2715</v>
      </c>
      <c r="L865" s="88" t="s">
        <v>2716</v>
      </c>
      <c r="M865" s="88" t="s">
        <v>2723</v>
      </c>
      <c r="N865" s="88" t="s">
        <v>2727</v>
      </c>
      <c r="O865" s="90">
        <f>VLOOKUP(N865,'[4]บัญชีครุภัณฑ์  updete 20 มค 65'!$I$5:$N$1078,5,FALSE)</f>
        <v>2980000</v>
      </c>
      <c r="P865" s="90">
        <f t="shared" si="38"/>
        <v>0</v>
      </c>
      <c r="Q865" s="90"/>
      <c r="R865" s="90"/>
      <c r="S865" s="88" t="s">
        <v>82</v>
      </c>
      <c r="T865" s="88" t="s">
        <v>58</v>
      </c>
    </row>
    <row r="866" spans="1:20" ht="83.25">
      <c r="A866" s="87" t="s">
        <v>2708</v>
      </c>
      <c r="B866" s="87" t="s">
        <v>2709</v>
      </c>
      <c r="C866" s="95" t="s">
        <v>2729</v>
      </c>
      <c r="D866" s="87"/>
      <c r="E866" s="88" t="s">
        <v>437</v>
      </c>
      <c r="F866" s="87" t="s">
        <v>2728</v>
      </c>
      <c r="G866" s="87" t="s">
        <v>339</v>
      </c>
      <c r="H866" s="89">
        <v>5464500</v>
      </c>
      <c r="I866" s="88" t="s">
        <v>1612</v>
      </c>
      <c r="J866" s="88" t="s">
        <v>2722</v>
      </c>
      <c r="K866" s="88" t="s">
        <v>2715</v>
      </c>
      <c r="L866" s="88" t="s">
        <v>2716</v>
      </c>
      <c r="M866" s="88" t="s">
        <v>2723</v>
      </c>
      <c r="N866" s="88" t="s">
        <v>2729</v>
      </c>
      <c r="O866" s="90">
        <f>VLOOKUP(N866,'[4]บัญชีครุภัณฑ์  updete 20 มค 65'!$I$5:$N$1078,5,FALSE)</f>
        <v>5464500</v>
      </c>
      <c r="P866" s="90">
        <f t="shared" si="38"/>
        <v>0</v>
      </c>
      <c r="Q866" s="90"/>
      <c r="R866" s="90"/>
      <c r="S866" s="88" t="s">
        <v>117</v>
      </c>
      <c r="T866" s="88" t="s">
        <v>58</v>
      </c>
    </row>
    <row r="867" spans="1:20" ht="83.25">
      <c r="A867" s="87" t="s">
        <v>2708</v>
      </c>
      <c r="B867" s="87" t="s">
        <v>2709</v>
      </c>
      <c r="C867" s="95" t="s">
        <v>2731</v>
      </c>
      <c r="D867" s="87"/>
      <c r="E867" s="88" t="s">
        <v>437</v>
      </c>
      <c r="F867" s="87" t="s">
        <v>2730</v>
      </c>
      <c r="G867" s="87" t="s">
        <v>339</v>
      </c>
      <c r="H867" s="89">
        <v>5570500</v>
      </c>
      <c r="I867" s="88" t="s">
        <v>1612</v>
      </c>
      <c r="J867" s="88" t="s">
        <v>2722</v>
      </c>
      <c r="K867" s="88" t="s">
        <v>2715</v>
      </c>
      <c r="L867" s="88" t="s">
        <v>2716</v>
      </c>
      <c r="M867" s="88" t="s">
        <v>2723</v>
      </c>
      <c r="N867" s="88" t="s">
        <v>2731</v>
      </c>
      <c r="O867" s="90">
        <f>VLOOKUP(N867,'[4]บัญชีครุภัณฑ์  updete 20 มค 65'!$I$5:$N$1078,5,FALSE)</f>
        <v>5570500</v>
      </c>
      <c r="P867" s="90">
        <f t="shared" si="38"/>
        <v>0</v>
      </c>
      <c r="Q867" s="90"/>
      <c r="R867" s="90"/>
      <c r="S867" s="88" t="s">
        <v>117</v>
      </c>
      <c r="T867" s="88" t="s">
        <v>58</v>
      </c>
    </row>
    <row r="868" spans="1:20" ht="83.25">
      <c r="A868" s="87" t="s">
        <v>2708</v>
      </c>
      <c r="B868" s="87" t="s">
        <v>2709</v>
      </c>
      <c r="C868" s="95" t="s">
        <v>2733</v>
      </c>
      <c r="D868" s="87"/>
      <c r="E868" s="88" t="s">
        <v>437</v>
      </c>
      <c r="F868" s="87" t="s">
        <v>2732</v>
      </c>
      <c r="G868" s="87" t="s">
        <v>339</v>
      </c>
      <c r="H868" s="89">
        <v>6070500</v>
      </c>
      <c r="I868" s="88" t="s">
        <v>1612</v>
      </c>
      <c r="J868" s="88" t="s">
        <v>2722</v>
      </c>
      <c r="K868" s="88" t="s">
        <v>2715</v>
      </c>
      <c r="L868" s="88" t="s">
        <v>2716</v>
      </c>
      <c r="M868" s="88" t="s">
        <v>2723</v>
      </c>
      <c r="N868" s="88" t="s">
        <v>2733</v>
      </c>
      <c r="O868" s="90">
        <f>VLOOKUP(N868,'[4]บัญชีครุภัณฑ์  updete 20 มค 65'!$I$5:$N$1078,5,FALSE)</f>
        <v>6070500</v>
      </c>
      <c r="P868" s="90">
        <f t="shared" si="38"/>
        <v>0</v>
      </c>
      <c r="Q868" s="90"/>
      <c r="R868" s="90"/>
      <c r="S868" s="88" t="s">
        <v>117</v>
      </c>
      <c r="T868" s="88" t="s">
        <v>58</v>
      </c>
    </row>
    <row r="869" spans="1:20" ht="55.5">
      <c r="A869" s="87" t="s">
        <v>2708</v>
      </c>
      <c r="B869" s="87" t="s">
        <v>2709</v>
      </c>
      <c r="C869" s="95" t="s">
        <v>2735</v>
      </c>
      <c r="D869" s="87"/>
      <c r="E869" s="88" t="s">
        <v>437</v>
      </c>
      <c r="F869" s="87" t="s">
        <v>2734</v>
      </c>
      <c r="G869" s="87" t="s">
        <v>339</v>
      </c>
      <c r="H869" s="89">
        <v>2080000</v>
      </c>
      <c r="I869" s="88" t="s">
        <v>2736</v>
      </c>
      <c r="J869" s="88" t="s">
        <v>2714</v>
      </c>
      <c r="K869" s="88" t="s">
        <v>2715</v>
      </c>
      <c r="L869" s="88" t="s">
        <v>2716</v>
      </c>
      <c r="M869" s="88" t="s">
        <v>2737</v>
      </c>
      <c r="N869" s="88" t="s">
        <v>2738</v>
      </c>
      <c r="O869" s="90">
        <f>VLOOKUP(N869,'[4]บัญชีครุภัณฑ์  updete 20 มค 65'!$I$5:$N$1078,5,FALSE)</f>
        <v>2080000</v>
      </c>
      <c r="P869" s="90">
        <f t="shared" si="38"/>
        <v>0</v>
      </c>
      <c r="Q869" s="90"/>
      <c r="R869" s="90"/>
      <c r="S869" s="88" t="s">
        <v>82</v>
      </c>
      <c r="T869" s="88" t="s">
        <v>58</v>
      </c>
    </row>
    <row r="870" spans="1:20" ht="55.5">
      <c r="A870" s="87" t="s">
        <v>2708</v>
      </c>
      <c r="B870" s="87" t="s">
        <v>2709</v>
      </c>
      <c r="C870" s="95" t="s">
        <v>2740</v>
      </c>
      <c r="D870" s="87" t="s">
        <v>2741</v>
      </c>
      <c r="E870" s="88" t="s">
        <v>437</v>
      </c>
      <c r="F870" s="87" t="s">
        <v>2739</v>
      </c>
      <c r="G870" s="87" t="s">
        <v>339</v>
      </c>
      <c r="H870" s="89">
        <v>2358000</v>
      </c>
      <c r="I870" s="88" t="s">
        <v>2736</v>
      </c>
      <c r="J870" s="88" t="s">
        <v>2714</v>
      </c>
      <c r="K870" s="88" t="s">
        <v>2715</v>
      </c>
      <c r="L870" s="88" t="s">
        <v>2716</v>
      </c>
      <c r="M870" s="88" t="s">
        <v>2737</v>
      </c>
      <c r="N870" s="88" t="s">
        <v>2742</v>
      </c>
      <c r="O870" s="90">
        <f>VLOOKUP(N870,'[4]บัญชีครุภัณฑ์  updete 20 มค 65'!$I$5:$N$1078,5,FALSE)</f>
        <v>2358000</v>
      </c>
      <c r="P870" s="90">
        <f t="shared" si="38"/>
        <v>0</v>
      </c>
      <c r="Q870" s="90"/>
      <c r="R870" s="90"/>
      <c r="S870" s="88" t="s">
        <v>82</v>
      </c>
      <c r="T870" s="88" t="s">
        <v>58</v>
      </c>
    </row>
    <row r="871" spans="1:20" ht="55.5">
      <c r="A871" s="87" t="s">
        <v>2708</v>
      </c>
      <c r="B871" s="87" t="s">
        <v>2709</v>
      </c>
      <c r="C871" s="95" t="s">
        <v>2744</v>
      </c>
      <c r="D871" s="87" t="s">
        <v>2741</v>
      </c>
      <c r="E871" s="88" t="s">
        <v>437</v>
      </c>
      <c r="F871" s="87" t="s">
        <v>2743</v>
      </c>
      <c r="G871" s="87" t="s">
        <v>339</v>
      </c>
      <c r="H871" s="89">
        <v>2458000</v>
      </c>
      <c r="I871" s="88" t="s">
        <v>2736</v>
      </c>
      <c r="J871" s="88" t="s">
        <v>2722</v>
      </c>
      <c r="K871" s="88" t="s">
        <v>2715</v>
      </c>
      <c r="L871" s="88" t="s">
        <v>2716</v>
      </c>
      <c r="M871" s="88" t="s">
        <v>2745</v>
      </c>
      <c r="N871" s="88" t="s">
        <v>2744</v>
      </c>
      <c r="O871" s="90">
        <f>VLOOKUP(N871,'[4]บัญชีครุภัณฑ์  updete 20 มค 65'!$I$5:$N$1078,5,FALSE)</f>
        <v>2458000</v>
      </c>
      <c r="P871" s="90">
        <f t="shared" si="38"/>
        <v>0</v>
      </c>
      <c r="Q871" s="90"/>
      <c r="R871" s="90"/>
      <c r="S871" s="88" t="s">
        <v>82</v>
      </c>
      <c r="T871" s="88" t="s">
        <v>58</v>
      </c>
    </row>
    <row r="872" spans="1:20" ht="55.5">
      <c r="A872" s="87" t="s">
        <v>2708</v>
      </c>
      <c r="B872" s="87" t="s">
        <v>2709</v>
      </c>
      <c r="C872" s="95" t="s">
        <v>2747</v>
      </c>
      <c r="D872" s="87"/>
      <c r="E872" s="88" t="s">
        <v>437</v>
      </c>
      <c r="F872" s="87" t="s">
        <v>2746</v>
      </c>
      <c r="G872" s="87" t="s">
        <v>339</v>
      </c>
      <c r="H872" s="89">
        <v>8500000</v>
      </c>
      <c r="I872" s="88" t="s">
        <v>1612</v>
      </c>
      <c r="J872" s="88" t="s">
        <v>2748</v>
      </c>
      <c r="K872" s="88" t="s">
        <v>2715</v>
      </c>
      <c r="L872" s="88" t="s">
        <v>2716</v>
      </c>
      <c r="M872" s="88" t="s">
        <v>2723</v>
      </c>
      <c r="N872" s="88" t="s">
        <v>2747</v>
      </c>
      <c r="O872" s="90">
        <f>VLOOKUP(N872,'[4]บัญชีครุภัณฑ์  updete 20 มค 65'!$I$5:$N$1078,5,FALSE)</f>
        <v>8500000</v>
      </c>
      <c r="P872" s="90">
        <f t="shared" si="38"/>
        <v>0</v>
      </c>
      <c r="Q872" s="90"/>
      <c r="R872" s="90"/>
      <c r="S872" s="88" t="s">
        <v>117</v>
      </c>
      <c r="T872" s="88" t="s">
        <v>58</v>
      </c>
    </row>
    <row r="873" spans="1:20" ht="55.5">
      <c r="A873" s="87" t="s">
        <v>2708</v>
      </c>
      <c r="B873" s="87" t="s">
        <v>2709</v>
      </c>
      <c r="C873" s="87" t="s">
        <v>2750</v>
      </c>
      <c r="D873" s="87" t="s">
        <v>2751</v>
      </c>
      <c r="E873" s="88" t="s">
        <v>44</v>
      </c>
      <c r="F873" s="87" t="s">
        <v>2749</v>
      </c>
      <c r="G873" s="87" t="s">
        <v>339</v>
      </c>
      <c r="H873" s="89">
        <v>1800000</v>
      </c>
      <c r="I873" s="88"/>
      <c r="J873" s="88"/>
      <c r="K873" s="88" t="s">
        <v>2752</v>
      </c>
      <c r="L873" s="88" t="s">
        <v>2753</v>
      </c>
      <c r="M873" s="88"/>
      <c r="N873" s="88" t="s">
        <v>2754</v>
      </c>
      <c r="O873" s="90">
        <f>VLOOKUP(N873,'[4]บัญชีครุภัณฑ์  updete 20 มค 65'!$I$5:$N$1078,5,FALSE)</f>
        <v>1800000</v>
      </c>
      <c r="P873" s="90">
        <f t="shared" si="38"/>
        <v>0</v>
      </c>
      <c r="Q873" s="90"/>
      <c r="R873" s="90"/>
      <c r="S873" s="88" t="s">
        <v>82</v>
      </c>
      <c r="T873" s="88" t="s">
        <v>53</v>
      </c>
    </row>
    <row r="874" spans="1:20" ht="55.5">
      <c r="A874" s="87" t="s">
        <v>2708</v>
      </c>
      <c r="B874" s="87" t="s">
        <v>2709</v>
      </c>
      <c r="C874" s="87" t="s">
        <v>2756</v>
      </c>
      <c r="D874" s="87" t="s">
        <v>2757</v>
      </c>
      <c r="E874" s="88" t="s">
        <v>44</v>
      </c>
      <c r="F874" s="87" t="s">
        <v>2755</v>
      </c>
      <c r="G874" s="87" t="s">
        <v>339</v>
      </c>
      <c r="H874" s="89">
        <v>2500000</v>
      </c>
      <c r="I874" s="88"/>
      <c r="J874" s="88"/>
      <c r="K874" s="88" t="s">
        <v>2752</v>
      </c>
      <c r="L874" s="88" t="s">
        <v>2753</v>
      </c>
      <c r="M874" s="88"/>
      <c r="N874" s="88" t="s">
        <v>2758</v>
      </c>
      <c r="O874" s="90">
        <f>VLOOKUP(N874,'[4]บัญชีครุภัณฑ์  updete 20 มค 65'!$I$5:$N$1078,5,FALSE)</f>
        <v>2500000</v>
      </c>
      <c r="P874" s="90">
        <f t="shared" si="38"/>
        <v>0</v>
      </c>
      <c r="Q874" s="90"/>
      <c r="R874" s="90"/>
      <c r="S874" s="88" t="s">
        <v>82</v>
      </c>
      <c r="T874" s="88" t="s">
        <v>53</v>
      </c>
    </row>
    <row r="875" spans="1:20" ht="55.5">
      <c r="A875" s="87" t="s">
        <v>2708</v>
      </c>
      <c r="B875" s="87" t="s">
        <v>2709</v>
      </c>
      <c r="C875" s="87" t="s">
        <v>2760</v>
      </c>
      <c r="D875" s="87" t="s">
        <v>2761</v>
      </c>
      <c r="E875" s="88" t="s">
        <v>44</v>
      </c>
      <c r="F875" s="87" t="s">
        <v>2759</v>
      </c>
      <c r="G875" s="87" t="s">
        <v>339</v>
      </c>
      <c r="H875" s="89">
        <v>7000000</v>
      </c>
      <c r="I875" s="88"/>
      <c r="J875" s="88"/>
      <c r="K875" s="88" t="s">
        <v>2752</v>
      </c>
      <c r="L875" s="88" t="s">
        <v>2753</v>
      </c>
      <c r="M875" s="88"/>
      <c r="N875" s="88" t="s">
        <v>2760</v>
      </c>
      <c r="O875" s="90">
        <f>VLOOKUP(N875,'[4]บัญชีครุภัณฑ์  updete 20 มค 65'!$I$5:$N$1078,5,FALSE)</f>
        <v>7338000</v>
      </c>
      <c r="P875" s="90">
        <f t="shared" si="38"/>
        <v>338000</v>
      </c>
      <c r="Q875" s="91">
        <f>P875*100/O875</f>
        <v>4.6061597165440178</v>
      </c>
      <c r="R875" s="91" t="s">
        <v>87</v>
      </c>
      <c r="S875" s="88" t="s">
        <v>117</v>
      </c>
      <c r="T875" s="88" t="s">
        <v>64</v>
      </c>
    </row>
    <row r="876" spans="1:20" ht="55.5">
      <c r="A876" s="87" t="s">
        <v>2708</v>
      </c>
      <c r="B876" s="87" t="s">
        <v>2709</v>
      </c>
      <c r="C876" s="87" t="s">
        <v>2763</v>
      </c>
      <c r="D876" s="87" t="s">
        <v>2764</v>
      </c>
      <c r="E876" s="88" t="s">
        <v>44</v>
      </c>
      <c r="F876" s="87" t="s">
        <v>2762</v>
      </c>
      <c r="G876" s="87" t="s">
        <v>339</v>
      </c>
      <c r="H876" s="89">
        <v>10000000</v>
      </c>
      <c r="I876" s="88"/>
      <c r="J876" s="88"/>
      <c r="K876" s="88" t="s">
        <v>2752</v>
      </c>
      <c r="L876" s="88" t="s">
        <v>2753</v>
      </c>
      <c r="M876" s="88"/>
      <c r="N876" s="88" t="s">
        <v>2763</v>
      </c>
      <c r="O876" s="90">
        <f>VLOOKUP(N876,'[4]บัญชีครุภัณฑ์  updete 20 มค 65'!$I$5:$N$1078,5,FALSE)</f>
        <v>10165000</v>
      </c>
      <c r="P876" s="90">
        <f t="shared" si="38"/>
        <v>165000</v>
      </c>
      <c r="Q876" s="91">
        <f>P876*100/O876</f>
        <v>1.6232169208066896</v>
      </c>
      <c r="R876" s="91" t="s">
        <v>87</v>
      </c>
      <c r="S876" s="88" t="s">
        <v>117</v>
      </c>
      <c r="T876" s="88" t="s">
        <v>64</v>
      </c>
    </row>
    <row r="877" spans="1:20" ht="55.5">
      <c r="A877" s="87" t="s">
        <v>2708</v>
      </c>
      <c r="B877" s="87" t="s">
        <v>2709</v>
      </c>
      <c r="C877" s="87" t="s">
        <v>2766</v>
      </c>
      <c r="D877" s="87" t="s">
        <v>2767</v>
      </c>
      <c r="E877" s="88" t="s">
        <v>44</v>
      </c>
      <c r="F877" s="87" t="s">
        <v>2765</v>
      </c>
      <c r="G877" s="87" t="s">
        <v>43</v>
      </c>
      <c r="H877" s="89">
        <v>35000000</v>
      </c>
      <c r="I877" s="88"/>
      <c r="J877" s="88"/>
      <c r="K877" s="88" t="s">
        <v>147</v>
      </c>
      <c r="L877" s="88" t="s">
        <v>148</v>
      </c>
      <c r="M877" s="88"/>
      <c r="N877" s="88" t="s">
        <v>47</v>
      </c>
      <c r="O877" s="90"/>
      <c r="P877" s="90"/>
      <c r="Q877" s="90"/>
      <c r="R877" s="90"/>
      <c r="S877" s="88" t="s">
        <v>140</v>
      </c>
      <c r="T877" s="88" t="s">
        <v>47</v>
      </c>
    </row>
    <row r="878" spans="1:20" s="86" customFormat="1">
      <c r="A878" s="82" t="s">
        <v>2708</v>
      </c>
      <c r="B878" s="82" t="s">
        <v>2768</v>
      </c>
      <c r="C878" s="82" t="s">
        <v>2770</v>
      </c>
      <c r="D878" s="82"/>
      <c r="E878" s="83"/>
      <c r="F878" s="82" t="s">
        <v>2769</v>
      </c>
      <c r="G878" s="82"/>
      <c r="H878" s="84"/>
      <c r="I878" s="83"/>
      <c r="J878" s="83"/>
      <c r="K878" s="83"/>
      <c r="L878" s="83"/>
      <c r="M878" s="83"/>
      <c r="N878" s="83"/>
      <c r="O878" s="85"/>
      <c r="P878" s="85"/>
      <c r="Q878" s="85"/>
      <c r="R878" s="85"/>
      <c r="S878" s="83"/>
      <c r="T878" s="83"/>
    </row>
    <row r="879" spans="1:20">
      <c r="A879" s="87" t="s">
        <v>2708</v>
      </c>
      <c r="B879" s="87" t="s">
        <v>2768</v>
      </c>
      <c r="C879" s="87" t="s">
        <v>2772</v>
      </c>
      <c r="D879" s="87"/>
      <c r="E879" s="88" t="s">
        <v>731</v>
      </c>
      <c r="F879" s="87" t="s">
        <v>2771</v>
      </c>
      <c r="G879" s="87" t="s">
        <v>339</v>
      </c>
      <c r="H879" s="89">
        <v>577000</v>
      </c>
      <c r="I879" s="88" t="s">
        <v>732</v>
      </c>
      <c r="J879" s="88"/>
      <c r="K879" s="88" t="s">
        <v>2773</v>
      </c>
      <c r="L879" s="88" t="s">
        <v>2774</v>
      </c>
      <c r="M879" s="88"/>
      <c r="N879" s="88" t="s">
        <v>2772</v>
      </c>
      <c r="O879" s="90">
        <f>VLOOKUP(N879,'[4]บัญชีครุภัณฑ์  updete 20 มค 65'!$I$5:$N$1078,5,FALSE)</f>
        <v>577000</v>
      </c>
      <c r="P879" s="90">
        <f t="shared" ref="P879:P919" si="39">+O879-H879</f>
        <v>0</v>
      </c>
      <c r="Q879" s="90"/>
      <c r="R879" s="90"/>
      <c r="S879" s="88" t="s">
        <v>48</v>
      </c>
      <c r="T879" s="88" t="s">
        <v>58</v>
      </c>
    </row>
    <row r="880" spans="1:20" ht="55.5">
      <c r="A880" s="87" t="s">
        <v>2708</v>
      </c>
      <c r="B880" s="87" t="s">
        <v>2768</v>
      </c>
      <c r="C880" s="87" t="s">
        <v>2776</v>
      </c>
      <c r="D880" s="87"/>
      <c r="E880" s="88" t="s">
        <v>731</v>
      </c>
      <c r="F880" s="87" t="s">
        <v>2775</v>
      </c>
      <c r="G880" s="87" t="s">
        <v>339</v>
      </c>
      <c r="H880" s="89">
        <v>740000</v>
      </c>
      <c r="I880" s="88" t="s">
        <v>732</v>
      </c>
      <c r="J880" s="88"/>
      <c r="K880" s="88" t="s">
        <v>2773</v>
      </c>
      <c r="L880" s="88" t="s">
        <v>2774</v>
      </c>
      <c r="M880" s="88"/>
      <c r="N880" s="88" t="s">
        <v>2776</v>
      </c>
      <c r="O880" s="90">
        <f>VLOOKUP(N880,'[4]บัญชีครุภัณฑ์  updete 20 มค 65'!$I$5:$N$1078,5,FALSE)</f>
        <v>740000</v>
      </c>
      <c r="P880" s="90">
        <f t="shared" si="39"/>
        <v>0</v>
      </c>
      <c r="Q880" s="90"/>
      <c r="R880" s="90"/>
      <c r="S880" s="88" t="s">
        <v>48</v>
      </c>
      <c r="T880" s="88" t="s">
        <v>58</v>
      </c>
    </row>
    <row r="881" spans="1:20" ht="55.5">
      <c r="A881" s="87" t="s">
        <v>2708</v>
      </c>
      <c r="B881" s="87" t="s">
        <v>2768</v>
      </c>
      <c r="C881" s="87" t="s">
        <v>2778</v>
      </c>
      <c r="D881" s="87"/>
      <c r="E881" s="88" t="s">
        <v>731</v>
      </c>
      <c r="F881" s="87" t="s">
        <v>2777</v>
      </c>
      <c r="G881" s="87" t="s">
        <v>339</v>
      </c>
      <c r="H881" s="89">
        <v>965000</v>
      </c>
      <c r="I881" s="88" t="s">
        <v>732</v>
      </c>
      <c r="J881" s="88"/>
      <c r="K881" s="88" t="s">
        <v>2773</v>
      </c>
      <c r="L881" s="88" t="s">
        <v>2774</v>
      </c>
      <c r="M881" s="88"/>
      <c r="N881" s="88" t="s">
        <v>2778</v>
      </c>
      <c r="O881" s="90">
        <f>VLOOKUP(N881,'[4]บัญชีครุภัณฑ์  updete 20 มค 65'!$I$5:$N$1078,5,FALSE)</f>
        <v>965000</v>
      </c>
      <c r="P881" s="90">
        <f t="shared" si="39"/>
        <v>0</v>
      </c>
      <c r="Q881" s="90"/>
      <c r="R881" s="90"/>
      <c r="S881" s="88" t="s">
        <v>48</v>
      </c>
      <c r="T881" s="88" t="s">
        <v>58</v>
      </c>
    </row>
    <row r="882" spans="1:20" ht="55.5">
      <c r="A882" s="87" t="s">
        <v>2708</v>
      </c>
      <c r="B882" s="87" t="s">
        <v>2768</v>
      </c>
      <c r="C882" s="87" t="s">
        <v>2780</v>
      </c>
      <c r="D882" s="87"/>
      <c r="E882" s="88" t="s">
        <v>731</v>
      </c>
      <c r="F882" s="87" t="s">
        <v>2779</v>
      </c>
      <c r="G882" s="87" t="s">
        <v>339</v>
      </c>
      <c r="H882" s="89">
        <v>939000</v>
      </c>
      <c r="I882" s="88" t="s">
        <v>732</v>
      </c>
      <c r="J882" s="88"/>
      <c r="K882" s="88" t="s">
        <v>2773</v>
      </c>
      <c r="L882" s="88" t="s">
        <v>2774</v>
      </c>
      <c r="M882" s="88"/>
      <c r="N882" s="88" t="s">
        <v>2780</v>
      </c>
      <c r="O882" s="90">
        <f>VLOOKUP(N882,'[4]บัญชีครุภัณฑ์  updete 20 มค 65'!$I$5:$N$1078,5,FALSE)</f>
        <v>939000</v>
      </c>
      <c r="P882" s="90">
        <f t="shared" si="39"/>
        <v>0</v>
      </c>
      <c r="Q882" s="90"/>
      <c r="R882" s="90"/>
      <c r="S882" s="88" t="s">
        <v>48</v>
      </c>
      <c r="T882" s="88" t="s">
        <v>58</v>
      </c>
    </row>
    <row r="883" spans="1:20" ht="83.25">
      <c r="A883" s="87" t="s">
        <v>2708</v>
      </c>
      <c r="B883" s="87" t="s">
        <v>2768</v>
      </c>
      <c r="C883" s="87" t="s">
        <v>2782</v>
      </c>
      <c r="D883" s="87"/>
      <c r="E883" s="88" t="s">
        <v>731</v>
      </c>
      <c r="F883" s="87" t="s">
        <v>2781</v>
      </c>
      <c r="G883" s="87" t="s">
        <v>339</v>
      </c>
      <c r="H883" s="89">
        <v>575000</v>
      </c>
      <c r="I883" s="88" t="s">
        <v>732</v>
      </c>
      <c r="J883" s="88"/>
      <c r="K883" s="88" t="s">
        <v>2773</v>
      </c>
      <c r="L883" s="88" t="s">
        <v>2774</v>
      </c>
      <c r="M883" s="88"/>
      <c r="N883" s="88" t="s">
        <v>2782</v>
      </c>
      <c r="O883" s="90">
        <f>VLOOKUP(N883,'[4]บัญชีครุภัณฑ์  updete 20 มค 65'!$I$5:$N$1078,5,FALSE)</f>
        <v>575000</v>
      </c>
      <c r="P883" s="90">
        <f t="shared" si="39"/>
        <v>0</v>
      </c>
      <c r="Q883" s="90"/>
      <c r="R883" s="90"/>
      <c r="S883" s="88" t="s">
        <v>48</v>
      </c>
      <c r="T883" s="88" t="s">
        <v>58</v>
      </c>
    </row>
    <row r="884" spans="1:20" ht="83.25">
      <c r="A884" s="87" t="s">
        <v>2708</v>
      </c>
      <c r="B884" s="87" t="s">
        <v>2768</v>
      </c>
      <c r="C884" s="87" t="s">
        <v>2784</v>
      </c>
      <c r="D884" s="87"/>
      <c r="E884" s="88" t="s">
        <v>731</v>
      </c>
      <c r="F884" s="87" t="s">
        <v>2783</v>
      </c>
      <c r="G884" s="87" t="s">
        <v>339</v>
      </c>
      <c r="H884" s="89">
        <v>598000</v>
      </c>
      <c r="I884" s="88" t="s">
        <v>732</v>
      </c>
      <c r="J884" s="88"/>
      <c r="K884" s="88" t="s">
        <v>2773</v>
      </c>
      <c r="L884" s="88" t="s">
        <v>2774</v>
      </c>
      <c r="M884" s="88"/>
      <c r="N884" s="88" t="s">
        <v>2784</v>
      </c>
      <c r="O884" s="90">
        <f>VLOOKUP(N884,'[4]บัญชีครุภัณฑ์  updete 20 มค 65'!$I$5:$N$1078,5,FALSE)</f>
        <v>598000</v>
      </c>
      <c r="P884" s="90">
        <f t="shared" si="39"/>
        <v>0</v>
      </c>
      <c r="Q884" s="90"/>
      <c r="R884" s="90"/>
      <c r="S884" s="88" t="s">
        <v>48</v>
      </c>
      <c r="T884" s="88" t="s">
        <v>58</v>
      </c>
    </row>
    <row r="885" spans="1:20" ht="83.25">
      <c r="A885" s="87" t="s">
        <v>2708</v>
      </c>
      <c r="B885" s="87" t="s">
        <v>2768</v>
      </c>
      <c r="C885" s="87" t="s">
        <v>2786</v>
      </c>
      <c r="D885" s="87"/>
      <c r="E885" s="88" t="s">
        <v>731</v>
      </c>
      <c r="F885" s="87" t="s">
        <v>2785</v>
      </c>
      <c r="G885" s="87" t="s">
        <v>339</v>
      </c>
      <c r="H885" s="89">
        <v>610900</v>
      </c>
      <c r="I885" s="88" t="s">
        <v>732</v>
      </c>
      <c r="J885" s="88"/>
      <c r="K885" s="88" t="s">
        <v>2773</v>
      </c>
      <c r="L885" s="88" t="s">
        <v>2774</v>
      </c>
      <c r="M885" s="88"/>
      <c r="N885" s="88" t="s">
        <v>2786</v>
      </c>
      <c r="O885" s="90">
        <f>VLOOKUP(N885,'[4]บัญชีครุภัณฑ์  updete 20 มค 65'!$I$5:$N$1078,5,FALSE)</f>
        <v>610900</v>
      </c>
      <c r="P885" s="90">
        <f t="shared" si="39"/>
        <v>0</v>
      </c>
      <c r="Q885" s="90"/>
      <c r="R885" s="90"/>
      <c r="S885" s="88" t="s">
        <v>48</v>
      </c>
      <c r="T885" s="88" t="s">
        <v>58</v>
      </c>
    </row>
    <row r="886" spans="1:20" ht="83.25">
      <c r="A886" s="87" t="s">
        <v>2708</v>
      </c>
      <c r="B886" s="87" t="s">
        <v>2768</v>
      </c>
      <c r="C886" s="87" t="s">
        <v>2788</v>
      </c>
      <c r="D886" s="87"/>
      <c r="E886" s="88" t="s">
        <v>731</v>
      </c>
      <c r="F886" s="87" t="s">
        <v>2787</v>
      </c>
      <c r="G886" s="87" t="s">
        <v>339</v>
      </c>
      <c r="H886" s="89">
        <v>713000</v>
      </c>
      <c r="I886" s="88" t="s">
        <v>732</v>
      </c>
      <c r="J886" s="88"/>
      <c r="K886" s="88" t="s">
        <v>2773</v>
      </c>
      <c r="L886" s="88" t="s">
        <v>2774</v>
      </c>
      <c r="M886" s="88"/>
      <c r="N886" s="88" t="s">
        <v>2788</v>
      </c>
      <c r="O886" s="90">
        <f>VLOOKUP(N886,'[4]บัญชีครุภัณฑ์  updete 20 มค 65'!$I$5:$N$1078,5,FALSE)</f>
        <v>713000</v>
      </c>
      <c r="P886" s="90">
        <f t="shared" si="39"/>
        <v>0</v>
      </c>
      <c r="Q886" s="90"/>
      <c r="R886" s="90"/>
      <c r="S886" s="88" t="s">
        <v>48</v>
      </c>
      <c r="T886" s="88" t="s">
        <v>58</v>
      </c>
    </row>
    <row r="887" spans="1:20" ht="111">
      <c r="A887" s="87" t="s">
        <v>2708</v>
      </c>
      <c r="B887" s="87" t="s">
        <v>2768</v>
      </c>
      <c r="C887" s="87" t="s">
        <v>2790</v>
      </c>
      <c r="D887" s="87"/>
      <c r="E887" s="88" t="s">
        <v>731</v>
      </c>
      <c r="F887" s="87" t="s">
        <v>2789</v>
      </c>
      <c r="G887" s="87" t="s">
        <v>339</v>
      </c>
      <c r="H887" s="89">
        <v>736000</v>
      </c>
      <c r="I887" s="88" t="s">
        <v>732</v>
      </c>
      <c r="J887" s="88"/>
      <c r="K887" s="88" t="s">
        <v>2773</v>
      </c>
      <c r="L887" s="88" t="s">
        <v>2774</v>
      </c>
      <c r="M887" s="88"/>
      <c r="N887" s="88" t="s">
        <v>2790</v>
      </c>
      <c r="O887" s="90">
        <f>VLOOKUP(N887,'[4]บัญชีครุภัณฑ์  updete 20 มค 65'!$I$5:$N$1078,5,FALSE)</f>
        <v>736000</v>
      </c>
      <c r="P887" s="90">
        <f t="shared" si="39"/>
        <v>0</v>
      </c>
      <c r="Q887" s="90"/>
      <c r="R887" s="90"/>
      <c r="S887" s="88" t="s">
        <v>48</v>
      </c>
      <c r="T887" s="88" t="s">
        <v>58</v>
      </c>
    </row>
    <row r="888" spans="1:20" ht="111">
      <c r="A888" s="87" t="s">
        <v>2708</v>
      </c>
      <c r="B888" s="87" t="s">
        <v>2768</v>
      </c>
      <c r="C888" s="87" t="s">
        <v>2792</v>
      </c>
      <c r="D888" s="87"/>
      <c r="E888" s="88" t="s">
        <v>731</v>
      </c>
      <c r="F888" s="87" t="s">
        <v>2791</v>
      </c>
      <c r="G888" s="87" t="s">
        <v>339</v>
      </c>
      <c r="H888" s="89">
        <v>748900</v>
      </c>
      <c r="I888" s="88" t="s">
        <v>732</v>
      </c>
      <c r="J888" s="88"/>
      <c r="K888" s="88" t="s">
        <v>2773</v>
      </c>
      <c r="L888" s="88" t="s">
        <v>2774</v>
      </c>
      <c r="M888" s="88"/>
      <c r="N888" s="88" t="s">
        <v>2792</v>
      </c>
      <c r="O888" s="90">
        <f>VLOOKUP(N888,'[4]บัญชีครุภัณฑ์  updete 20 มค 65'!$I$5:$N$1078,5,FALSE)</f>
        <v>748900</v>
      </c>
      <c r="P888" s="90">
        <f t="shared" si="39"/>
        <v>0</v>
      </c>
      <c r="Q888" s="90"/>
      <c r="R888" s="90"/>
      <c r="S888" s="88" t="s">
        <v>48</v>
      </c>
      <c r="T888" s="88" t="s">
        <v>58</v>
      </c>
    </row>
    <row r="889" spans="1:20" ht="83.25">
      <c r="A889" s="87" t="s">
        <v>2708</v>
      </c>
      <c r="B889" s="87" t="s">
        <v>2768</v>
      </c>
      <c r="C889" s="87" t="s">
        <v>2794</v>
      </c>
      <c r="D889" s="87"/>
      <c r="E889" s="88" t="s">
        <v>731</v>
      </c>
      <c r="F889" s="87" t="s">
        <v>2793</v>
      </c>
      <c r="G889" s="87" t="s">
        <v>339</v>
      </c>
      <c r="H889" s="89">
        <v>850000</v>
      </c>
      <c r="I889" s="88" t="s">
        <v>732</v>
      </c>
      <c r="J889" s="88"/>
      <c r="K889" s="88" t="s">
        <v>2773</v>
      </c>
      <c r="L889" s="88" t="s">
        <v>2774</v>
      </c>
      <c r="M889" s="88"/>
      <c r="N889" s="88" t="s">
        <v>2794</v>
      </c>
      <c r="O889" s="90">
        <f>VLOOKUP(N889,'[4]บัญชีครุภัณฑ์  updete 20 มค 65'!$I$5:$N$1078,5,FALSE)</f>
        <v>850000</v>
      </c>
      <c r="P889" s="90">
        <f t="shared" si="39"/>
        <v>0</v>
      </c>
      <c r="Q889" s="90"/>
      <c r="R889" s="90"/>
      <c r="S889" s="88" t="s">
        <v>48</v>
      </c>
      <c r="T889" s="88" t="s">
        <v>58</v>
      </c>
    </row>
    <row r="890" spans="1:20" ht="83.25">
      <c r="A890" s="87" t="s">
        <v>2708</v>
      </c>
      <c r="B890" s="87" t="s">
        <v>2768</v>
      </c>
      <c r="C890" s="87" t="s">
        <v>2796</v>
      </c>
      <c r="D890" s="87"/>
      <c r="E890" s="88" t="s">
        <v>731</v>
      </c>
      <c r="F890" s="87" t="s">
        <v>2795</v>
      </c>
      <c r="G890" s="87" t="s">
        <v>339</v>
      </c>
      <c r="H890" s="89">
        <v>873000</v>
      </c>
      <c r="I890" s="88" t="s">
        <v>732</v>
      </c>
      <c r="J890" s="88"/>
      <c r="K890" s="88" t="s">
        <v>2773</v>
      </c>
      <c r="L890" s="88" t="s">
        <v>2774</v>
      </c>
      <c r="M890" s="88"/>
      <c r="N890" s="88" t="s">
        <v>2796</v>
      </c>
      <c r="O890" s="90">
        <f>VLOOKUP(N890,'[4]บัญชีครุภัณฑ์  updete 20 มค 65'!$I$5:$N$1078,5,FALSE)</f>
        <v>873000</v>
      </c>
      <c r="P890" s="90">
        <f t="shared" si="39"/>
        <v>0</v>
      </c>
      <c r="Q890" s="90"/>
      <c r="R890" s="90"/>
      <c r="S890" s="88" t="s">
        <v>48</v>
      </c>
      <c r="T890" s="88" t="s">
        <v>58</v>
      </c>
    </row>
    <row r="891" spans="1:20" ht="111">
      <c r="A891" s="87" t="s">
        <v>2708</v>
      </c>
      <c r="B891" s="87" t="s">
        <v>2768</v>
      </c>
      <c r="C891" s="87" t="s">
        <v>2798</v>
      </c>
      <c r="D891" s="87"/>
      <c r="E891" s="88" t="s">
        <v>731</v>
      </c>
      <c r="F891" s="87" t="s">
        <v>2797</v>
      </c>
      <c r="G891" s="87" t="s">
        <v>339</v>
      </c>
      <c r="H891" s="89">
        <v>885900</v>
      </c>
      <c r="I891" s="88" t="s">
        <v>732</v>
      </c>
      <c r="J891" s="88"/>
      <c r="K891" s="88" t="s">
        <v>2773</v>
      </c>
      <c r="L891" s="88" t="s">
        <v>2774</v>
      </c>
      <c r="M891" s="88"/>
      <c r="N891" s="88" t="s">
        <v>2798</v>
      </c>
      <c r="O891" s="90">
        <f>VLOOKUP(N891,'[4]บัญชีครุภัณฑ์  updete 20 มค 65'!$I$5:$N$1078,5,FALSE)</f>
        <v>885900</v>
      </c>
      <c r="P891" s="90">
        <f t="shared" si="39"/>
        <v>0</v>
      </c>
      <c r="Q891" s="90"/>
      <c r="R891" s="90"/>
      <c r="S891" s="88" t="s">
        <v>48</v>
      </c>
      <c r="T891" s="88" t="s">
        <v>58</v>
      </c>
    </row>
    <row r="892" spans="1:20" ht="83.25">
      <c r="A892" s="87" t="s">
        <v>2708</v>
      </c>
      <c r="B892" s="87" t="s">
        <v>2768</v>
      </c>
      <c r="C892" s="87" t="s">
        <v>2800</v>
      </c>
      <c r="D892" s="87"/>
      <c r="E892" s="88" t="s">
        <v>731</v>
      </c>
      <c r="F892" s="87" t="s">
        <v>2799</v>
      </c>
      <c r="G892" s="87" t="s">
        <v>339</v>
      </c>
      <c r="H892" s="89">
        <v>879000</v>
      </c>
      <c r="I892" s="88" t="s">
        <v>732</v>
      </c>
      <c r="J892" s="88"/>
      <c r="K892" s="88" t="s">
        <v>2773</v>
      </c>
      <c r="L892" s="88" t="s">
        <v>2774</v>
      </c>
      <c r="M892" s="88"/>
      <c r="N892" s="88" t="s">
        <v>2800</v>
      </c>
      <c r="O892" s="90">
        <f>VLOOKUP(N892,'[4]บัญชีครุภัณฑ์  updete 20 มค 65'!$I$5:$N$1078,5,FALSE)</f>
        <v>879000</v>
      </c>
      <c r="P892" s="90">
        <f t="shared" si="39"/>
        <v>0</v>
      </c>
      <c r="Q892" s="90"/>
      <c r="R892" s="90"/>
      <c r="S892" s="88" t="s">
        <v>48</v>
      </c>
      <c r="T892" s="88" t="s">
        <v>58</v>
      </c>
    </row>
    <row r="893" spans="1:20" ht="111">
      <c r="A893" s="87" t="s">
        <v>2708</v>
      </c>
      <c r="B893" s="87" t="s">
        <v>2768</v>
      </c>
      <c r="C893" s="87" t="s">
        <v>2802</v>
      </c>
      <c r="D893" s="87"/>
      <c r="E893" s="88" t="s">
        <v>731</v>
      </c>
      <c r="F893" s="87" t="s">
        <v>2801</v>
      </c>
      <c r="G893" s="87" t="s">
        <v>339</v>
      </c>
      <c r="H893" s="89">
        <v>902000</v>
      </c>
      <c r="I893" s="88" t="s">
        <v>732</v>
      </c>
      <c r="J893" s="88"/>
      <c r="K893" s="88" t="s">
        <v>2773</v>
      </c>
      <c r="L893" s="88" t="s">
        <v>2774</v>
      </c>
      <c r="M893" s="88"/>
      <c r="N893" s="88" t="s">
        <v>2802</v>
      </c>
      <c r="O893" s="90">
        <f>VLOOKUP(N893,'[4]บัญชีครุภัณฑ์  updete 20 มค 65'!$I$5:$N$1078,5,FALSE)</f>
        <v>902000</v>
      </c>
      <c r="P893" s="90">
        <f t="shared" si="39"/>
        <v>0</v>
      </c>
      <c r="Q893" s="90"/>
      <c r="R893" s="90"/>
      <c r="S893" s="88" t="s">
        <v>48</v>
      </c>
      <c r="T893" s="88" t="s">
        <v>58</v>
      </c>
    </row>
    <row r="894" spans="1:20" ht="111">
      <c r="A894" s="87" t="s">
        <v>2708</v>
      </c>
      <c r="B894" s="87" t="s">
        <v>2768</v>
      </c>
      <c r="C894" s="87" t="s">
        <v>2804</v>
      </c>
      <c r="D894" s="87"/>
      <c r="E894" s="88" t="s">
        <v>731</v>
      </c>
      <c r="F894" s="87" t="s">
        <v>2803</v>
      </c>
      <c r="G894" s="87" t="s">
        <v>339</v>
      </c>
      <c r="H894" s="89">
        <v>914900</v>
      </c>
      <c r="I894" s="88" t="s">
        <v>732</v>
      </c>
      <c r="J894" s="88"/>
      <c r="K894" s="88" t="s">
        <v>2773</v>
      </c>
      <c r="L894" s="88" t="s">
        <v>2774</v>
      </c>
      <c r="M894" s="88"/>
      <c r="N894" s="88" t="s">
        <v>2804</v>
      </c>
      <c r="O894" s="90">
        <f>VLOOKUP(N894,'[4]บัญชีครุภัณฑ์  updete 20 มค 65'!$I$5:$N$1078,5,FALSE)</f>
        <v>914900</v>
      </c>
      <c r="P894" s="90">
        <f t="shared" si="39"/>
        <v>0</v>
      </c>
      <c r="Q894" s="90"/>
      <c r="R894" s="90"/>
      <c r="S894" s="88" t="s">
        <v>48</v>
      </c>
      <c r="T894" s="88" t="s">
        <v>58</v>
      </c>
    </row>
    <row r="895" spans="1:20" ht="83.25">
      <c r="A895" s="87" t="s">
        <v>2708</v>
      </c>
      <c r="B895" s="87" t="s">
        <v>2768</v>
      </c>
      <c r="C895" s="87" t="s">
        <v>2806</v>
      </c>
      <c r="D895" s="87"/>
      <c r="E895" s="88" t="s">
        <v>731</v>
      </c>
      <c r="F895" s="87" t="s">
        <v>2805</v>
      </c>
      <c r="G895" s="87" t="s">
        <v>339</v>
      </c>
      <c r="H895" s="89">
        <v>1000000</v>
      </c>
      <c r="I895" s="88" t="s">
        <v>732</v>
      </c>
      <c r="J895" s="88"/>
      <c r="K895" s="88" t="s">
        <v>2773</v>
      </c>
      <c r="L895" s="88" t="s">
        <v>2774</v>
      </c>
      <c r="M895" s="88"/>
      <c r="N895" s="88" t="s">
        <v>2806</v>
      </c>
      <c r="O895" s="90">
        <f>VLOOKUP(N895,'[4]บัญชีครุภัณฑ์  updete 20 มค 65'!$I$5:$N$1078,5,FALSE)</f>
        <v>1000000</v>
      </c>
      <c r="P895" s="90">
        <f t="shared" si="39"/>
        <v>0</v>
      </c>
      <c r="Q895" s="90"/>
      <c r="R895" s="90"/>
      <c r="S895" s="88" t="s">
        <v>82</v>
      </c>
      <c r="T895" s="88" t="s">
        <v>58</v>
      </c>
    </row>
    <row r="896" spans="1:20" ht="83.25">
      <c r="A896" s="87" t="s">
        <v>2708</v>
      </c>
      <c r="B896" s="87" t="s">
        <v>2768</v>
      </c>
      <c r="C896" s="87" t="s">
        <v>2808</v>
      </c>
      <c r="D896" s="87"/>
      <c r="E896" s="88" t="s">
        <v>731</v>
      </c>
      <c r="F896" s="87" t="s">
        <v>2807</v>
      </c>
      <c r="G896" s="87" t="s">
        <v>339</v>
      </c>
      <c r="H896" s="89">
        <v>1023000</v>
      </c>
      <c r="I896" s="88" t="s">
        <v>732</v>
      </c>
      <c r="J896" s="88"/>
      <c r="K896" s="88" t="s">
        <v>2773</v>
      </c>
      <c r="L896" s="88" t="s">
        <v>2774</v>
      </c>
      <c r="M896" s="88"/>
      <c r="N896" s="88" t="s">
        <v>2808</v>
      </c>
      <c r="O896" s="90">
        <f>VLOOKUP(N896,'[4]บัญชีครุภัณฑ์  updete 20 มค 65'!$I$5:$N$1078,5,FALSE)</f>
        <v>1023000</v>
      </c>
      <c r="P896" s="90">
        <f t="shared" si="39"/>
        <v>0</v>
      </c>
      <c r="Q896" s="90"/>
      <c r="R896" s="90"/>
      <c r="S896" s="88" t="s">
        <v>82</v>
      </c>
      <c r="T896" s="88" t="s">
        <v>58</v>
      </c>
    </row>
    <row r="897" spans="1:20" ht="111">
      <c r="A897" s="87" t="s">
        <v>2708</v>
      </c>
      <c r="B897" s="87" t="s">
        <v>2768</v>
      </c>
      <c r="C897" s="87" t="s">
        <v>2810</v>
      </c>
      <c r="D897" s="87"/>
      <c r="E897" s="88" t="s">
        <v>731</v>
      </c>
      <c r="F897" s="87" t="s">
        <v>2809</v>
      </c>
      <c r="G897" s="87" t="s">
        <v>339</v>
      </c>
      <c r="H897" s="89">
        <v>1035900</v>
      </c>
      <c r="I897" s="88" t="s">
        <v>732</v>
      </c>
      <c r="J897" s="88"/>
      <c r="K897" s="88" t="s">
        <v>2773</v>
      </c>
      <c r="L897" s="88" t="s">
        <v>2774</v>
      </c>
      <c r="M897" s="88"/>
      <c r="N897" s="88" t="s">
        <v>2810</v>
      </c>
      <c r="O897" s="90">
        <f>VLOOKUP(N897,'[4]บัญชีครุภัณฑ์  updete 20 มค 65'!$I$5:$N$1078,5,FALSE)</f>
        <v>1035900</v>
      </c>
      <c r="P897" s="90">
        <f t="shared" si="39"/>
        <v>0</v>
      </c>
      <c r="Q897" s="90"/>
      <c r="R897" s="90"/>
      <c r="S897" s="88" t="s">
        <v>82</v>
      </c>
      <c r="T897" s="88" t="s">
        <v>58</v>
      </c>
    </row>
    <row r="898" spans="1:20">
      <c r="A898" s="87" t="s">
        <v>2708</v>
      </c>
      <c r="B898" s="87" t="s">
        <v>2768</v>
      </c>
      <c r="C898" s="87" t="s">
        <v>2812</v>
      </c>
      <c r="D898" s="87"/>
      <c r="E898" s="88" t="s">
        <v>731</v>
      </c>
      <c r="F898" s="87" t="s">
        <v>2811</v>
      </c>
      <c r="G898" s="87" t="s">
        <v>2813</v>
      </c>
      <c r="H898" s="89">
        <v>23000</v>
      </c>
      <c r="I898" s="88" t="s">
        <v>732</v>
      </c>
      <c r="J898" s="88"/>
      <c r="K898" s="88" t="s">
        <v>2773</v>
      </c>
      <c r="L898" s="88" t="s">
        <v>2774</v>
      </c>
      <c r="M898" s="88"/>
      <c r="N898" s="88" t="s">
        <v>2812</v>
      </c>
      <c r="O898" s="90">
        <f>VLOOKUP(N898,'[4]บัญชีครุภัณฑ์  updete 20 มค 65'!$I$5:$N$1078,5,FALSE)</f>
        <v>23000</v>
      </c>
      <c r="P898" s="90">
        <f t="shared" si="39"/>
        <v>0</v>
      </c>
      <c r="Q898" s="90"/>
      <c r="R898" s="90"/>
      <c r="S898" s="88" t="s">
        <v>48</v>
      </c>
      <c r="T898" s="88" t="s">
        <v>58</v>
      </c>
    </row>
    <row r="899" spans="1:20">
      <c r="A899" s="87" t="s">
        <v>2708</v>
      </c>
      <c r="B899" s="87" t="s">
        <v>2768</v>
      </c>
      <c r="C899" s="87" t="s">
        <v>2815</v>
      </c>
      <c r="D899" s="87"/>
      <c r="E899" s="88" t="s">
        <v>731</v>
      </c>
      <c r="F899" s="87" t="s">
        <v>2814</v>
      </c>
      <c r="G899" s="87" t="s">
        <v>2813</v>
      </c>
      <c r="H899" s="89">
        <v>35900</v>
      </c>
      <c r="I899" s="88" t="s">
        <v>732</v>
      </c>
      <c r="J899" s="88"/>
      <c r="K899" s="88" t="s">
        <v>2773</v>
      </c>
      <c r="L899" s="88" t="s">
        <v>2774</v>
      </c>
      <c r="M899" s="88"/>
      <c r="N899" s="88" t="s">
        <v>2815</v>
      </c>
      <c r="O899" s="90">
        <f>VLOOKUP(N899,'[4]บัญชีครุภัณฑ์  updete 20 มค 65'!$I$5:$N$1078,5,FALSE)</f>
        <v>35900</v>
      </c>
      <c r="P899" s="90">
        <f t="shared" si="39"/>
        <v>0</v>
      </c>
      <c r="Q899" s="90"/>
      <c r="R899" s="90"/>
      <c r="S899" s="88" t="s">
        <v>48</v>
      </c>
      <c r="T899" s="88" t="s">
        <v>58</v>
      </c>
    </row>
    <row r="900" spans="1:20" ht="83.25">
      <c r="A900" s="87" t="s">
        <v>2708</v>
      </c>
      <c r="B900" s="87" t="s">
        <v>2768</v>
      </c>
      <c r="C900" s="87" t="s">
        <v>2817</v>
      </c>
      <c r="D900" s="87"/>
      <c r="E900" s="88" t="s">
        <v>731</v>
      </c>
      <c r="F900" s="87" t="s">
        <v>2816</v>
      </c>
      <c r="G900" s="87" t="s">
        <v>339</v>
      </c>
      <c r="H900" s="89">
        <v>1087000</v>
      </c>
      <c r="I900" s="88" t="s">
        <v>732</v>
      </c>
      <c r="J900" s="88"/>
      <c r="K900" s="88" t="s">
        <v>2773</v>
      </c>
      <c r="L900" s="88" t="s">
        <v>2774</v>
      </c>
      <c r="M900" s="88"/>
      <c r="N900" s="88" t="s">
        <v>2817</v>
      </c>
      <c r="O900" s="90">
        <f>VLOOKUP(N900,'[4]บัญชีครุภัณฑ์  updete 20 มค 65'!$I$5:$N$1078,5,FALSE)</f>
        <v>1087000</v>
      </c>
      <c r="P900" s="90">
        <f t="shared" si="39"/>
        <v>0</v>
      </c>
      <c r="Q900" s="90"/>
      <c r="R900" s="90"/>
      <c r="S900" s="88" t="s">
        <v>82</v>
      </c>
      <c r="T900" s="88" t="s">
        <v>58</v>
      </c>
    </row>
    <row r="901" spans="1:20" ht="55.5">
      <c r="A901" s="87" t="s">
        <v>2708</v>
      </c>
      <c r="B901" s="87" t="s">
        <v>2768</v>
      </c>
      <c r="C901" s="87" t="s">
        <v>2819</v>
      </c>
      <c r="D901" s="87"/>
      <c r="E901" s="88" t="s">
        <v>731</v>
      </c>
      <c r="F901" s="87" t="s">
        <v>2818</v>
      </c>
      <c r="G901" s="87" t="s">
        <v>339</v>
      </c>
      <c r="H901" s="89">
        <v>1092000</v>
      </c>
      <c r="I901" s="88" t="s">
        <v>732</v>
      </c>
      <c r="J901" s="88"/>
      <c r="K901" s="88" t="s">
        <v>2773</v>
      </c>
      <c r="L901" s="88" t="s">
        <v>2774</v>
      </c>
      <c r="M901" s="88"/>
      <c r="N901" s="88" t="s">
        <v>2819</v>
      </c>
      <c r="O901" s="90">
        <f>VLOOKUP(N901,'[4]บัญชีครุภัณฑ์  updete 20 มค 65'!$I$5:$N$1078,5,FALSE)</f>
        <v>1092000</v>
      </c>
      <c r="P901" s="90">
        <f t="shared" si="39"/>
        <v>0</v>
      </c>
      <c r="Q901" s="90"/>
      <c r="R901" s="90"/>
      <c r="S901" s="88" t="s">
        <v>82</v>
      </c>
      <c r="T901" s="88" t="s">
        <v>58</v>
      </c>
    </row>
    <row r="902" spans="1:20" ht="55.5">
      <c r="A902" s="87" t="s">
        <v>2708</v>
      </c>
      <c r="B902" s="87" t="s">
        <v>2768</v>
      </c>
      <c r="C902" s="87" t="s">
        <v>2821</v>
      </c>
      <c r="D902" s="87"/>
      <c r="E902" s="88" t="s">
        <v>731</v>
      </c>
      <c r="F902" s="87" t="s">
        <v>2820</v>
      </c>
      <c r="G902" s="87" t="s">
        <v>339</v>
      </c>
      <c r="H902" s="89">
        <v>1405000</v>
      </c>
      <c r="I902" s="88" t="s">
        <v>732</v>
      </c>
      <c r="J902" s="88"/>
      <c r="K902" s="88" t="s">
        <v>2773</v>
      </c>
      <c r="L902" s="88" t="s">
        <v>2774</v>
      </c>
      <c r="M902" s="88"/>
      <c r="N902" s="88" t="s">
        <v>2821</v>
      </c>
      <c r="O902" s="90">
        <f>VLOOKUP(N902,'[4]บัญชีครุภัณฑ์  updete 20 มค 65'!$I$5:$N$1078,5,FALSE)</f>
        <v>1405000</v>
      </c>
      <c r="P902" s="90">
        <f t="shared" si="39"/>
        <v>0</v>
      </c>
      <c r="Q902" s="90"/>
      <c r="R902" s="90"/>
      <c r="S902" s="88" t="s">
        <v>82</v>
      </c>
      <c r="T902" s="88" t="s">
        <v>58</v>
      </c>
    </row>
    <row r="903" spans="1:20" ht="83.25">
      <c r="A903" s="87" t="s">
        <v>2708</v>
      </c>
      <c r="B903" s="87" t="s">
        <v>2768</v>
      </c>
      <c r="C903" s="87" t="s">
        <v>2823</v>
      </c>
      <c r="D903" s="87"/>
      <c r="E903" s="88" t="s">
        <v>731</v>
      </c>
      <c r="F903" s="87" t="s">
        <v>2822</v>
      </c>
      <c r="G903" s="87" t="s">
        <v>339</v>
      </c>
      <c r="H903" s="89">
        <v>2060000</v>
      </c>
      <c r="I903" s="88" t="s">
        <v>732</v>
      </c>
      <c r="J903" s="88"/>
      <c r="K903" s="88" t="s">
        <v>2773</v>
      </c>
      <c r="L903" s="88" t="s">
        <v>2774</v>
      </c>
      <c r="M903" s="88"/>
      <c r="N903" s="88" t="s">
        <v>2823</v>
      </c>
      <c r="O903" s="90">
        <f>VLOOKUP(N903,'[4]บัญชีครุภัณฑ์  updete 20 มค 65'!$I$5:$N$1078,5,FALSE)</f>
        <v>2060000</v>
      </c>
      <c r="P903" s="90">
        <f t="shared" si="39"/>
        <v>0</v>
      </c>
      <c r="Q903" s="90"/>
      <c r="R903" s="90"/>
      <c r="S903" s="88" t="s">
        <v>82</v>
      </c>
      <c r="T903" s="88" t="s">
        <v>58</v>
      </c>
    </row>
    <row r="904" spans="1:20" ht="83.25">
      <c r="A904" s="87" t="s">
        <v>2708</v>
      </c>
      <c r="B904" s="87" t="s">
        <v>2768</v>
      </c>
      <c r="C904" s="87" t="s">
        <v>2825</v>
      </c>
      <c r="D904" s="87"/>
      <c r="E904" s="88" t="s">
        <v>731</v>
      </c>
      <c r="F904" s="87" t="s">
        <v>2824</v>
      </c>
      <c r="G904" s="87" t="s">
        <v>339</v>
      </c>
      <c r="H904" s="89">
        <v>2126000</v>
      </c>
      <c r="I904" s="88" t="s">
        <v>732</v>
      </c>
      <c r="J904" s="88"/>
      <c r="K904" s="88" t="s">
        <v>2773</v>
      </c>
      <c r="L904" s="88" t="s">
        <v>2774</v>
      </c>
      <c r="M904" s="88"/>
      <c r="N904" s="88" t="s">
        <v>2825</v>
      </c>
      <c r="O904" s="90">
        <f>VLOOKUP(N904,'[4]บัญชีครุภัณฑ์  updete 20 มค 65'!$I$5:$N$1078,5,FALSE)</f>
        <v>2126000</v>
      </c>
      <c r="P904" s="90">
        <f t="shared" si="39"/>
        <v>0</v>
      </c>
      <c r="Q904" s="90"/>
      <c r="R904" s="90"/>
      <c r="S904" s="88" t="s">
        <v>82</v>
      </c>
      <c r="T904" s="88" t="s">
        <v>58</v>
      </c>
    </row>
    <row r="905" spans="1:20" ht="83.25">
      <c r="A905" s="87" t="s">
        <v>2708</v>
      </c>
      <c r="B905" s="87" t="s">
        <v>2768</v>
      </c>
      <c r="C905" s="87" t="s">
        <v>2827</v>
      </c>
      <c r="D905" s="87"/>
      <c r="E905" s="88" t="s">
        <v>731</v>
      </c>
      <c r="F905" s="87" t="s">
        <v>2826</v>
      </c>
      <c r="G905" s="87" t="s">
        <v>339</v>
      </c>
      <c r="H905" s="89">
        <v>2563000</v>
      </c>
      <c r="I905" s="88" t="s">
        <v>732</v>
      </c>
      <c r="J905" s="88"/>
      <c r="K905" s="88" t="s">
        <v>2773</v>
      </c>
      <c r="L905" s="88" t="s">
        <v>2774</v>
      </c>
      <c r="M905" s="88"/>
      <c r="N905" s="88" t="s">
        <v>2827</v>
      </c>
      <c r="O905" s="90">
        <f>VLOOKUP(N905,'[4]บัญชีครุภัณฑ์  updete 20 มค 65'!$I$5:$N$1078,5,FALSE)</f>
        <v>2563000</v>
      </c>
      <c r="P905" s="90">
        <f t="shared" si="39"/>
        <v>0</v>
      </c>
      <c r="Q905" s="90"/>
      <c r="R905" s="90"/>
      <c r="S905" s="88" t="s">
        <v>82</v>
      </c>
      <c r="T905" s="88" t="s">
        <v>58</v>
      </c>
    </row>
    <row r="906" spans="1:20" ht="83.25">
      <c r="A906" s="87" t="s">
        <v>2708</v>
      </c>
      <c r="B906" s="87" t="s">
        <v>2768</v>
      </c>
      <c r="C906" s="87" t="s">
        <v>2829</v>
      </c>
      <c r="D906" s="87"/>
      <c r="E906" s="88" t="s">
        <v>731</v>
      </c>
      <c r="F906" s="87" t="s">
        <v>2828</v>
      </c>
      <c r="G906" s="87" t="s">
        <v>339</v>
      </c>
      <c r="H906" s="89">
        <v>1000000</v>
      </c>
      <c r="I906" s="88" t="s">
        <v>732</v>
      </c>
      <c r="J906" s="88"/>
      <c r="K906" s="88" t="s">
        <v>2773</v>
      </c>
      <c r="L906" s="88" t="s">
        <v>2774</v>
      </c>
      <c r="M906" s="88"/>
      <c r="N906" s="88" t="s">
        <v>2829</v>
      </c>
      <c r="O906" s="90">
        <f>VLOOKUP(N906,'[4]บัญชีครุภัณฑ์  updete 20 มค 65'!$I$5:$N$1078,5,FALSE)</f>
        <v>1000000</v>
      </c>
      <c r="P906" s="90">
        <f t="shared" si="39"/>
        <v>0</v>
      </c>
      <c r="Q906" s="90"/>
      <c r="R906" s="90"/>
      <c r="S906" s="88" t="s">
        <v>82</v>
      </c>
      <c r="T906" s="88" t="s">
        <v>58</v>
      </c>
    </row>
    <row r="907" spans="1:20" ht="83.25">
      <c r="A907" s="87" t="s">
        <v>2708</v>
      </c>
      <c r="B907" s="87" t="s">
        <v>2768</v>
      </c>
      <c r="C907" s="87" t="s">
        <v>2831</v>
      </c>
      <c r="D907" s="87"/>
      <c r="E907" s="88" t="s">
        <v>731</v>
      </c>
      <c r="F907" s="87" t="s">
        <v>2830</v>
      </c>
      <c r="G907" s="87" t="s">
        <v>339</v>
      </c>
      <c r="H907" s="89">
        <v>2235000</v>
      </c>
      <c r="I907" s="88" t="s">
        <v>732</v>
      </c>
      <c r="J907" s="88"/>
      <c r="K907" s="88" t="s">
        <v>2773</v>
      </c>
      <c r="L907" s="88" t="s">
        <v>2774</v>
      </c>
      <c r="M907" s="88"/>
      <c r="N907" s="88" t="s">
        <v>2831</v>
      </c>
      <c r="O907" s="90">
        <f>VLOOKUP(N907,'[4]บัญชีครุภัณฑ์  updete 20 มค 65'!$I$5:$N$1078,5,FALSE)</f>
        <v>2235000</v>
      </c>
      <c r="P907" s="90">
        <f t="shared" si="39"/>
        <v>0</v>
      </c>
      <c r="Q907" s="90"/>
      <c r="R907" s="90"/>
      <c r="S907" s="88" t="s">
        <v>82</v>
      </c>
      <c r="T907" s="88" t="s">
        <v>58</v>
      </c>
    </row>
    <row r="908" spans="1:20" ht="83.25">
      <c r="A908" s="87" t="s">
        <v>2708</v>
      </c>
      <c r="B908" s="87" t="s">
        <v>2768</v>
      </c>
      <c r="C908" s="87" t="s">
        <v>2833</v>
      </c>
      <c r="D908" s="87"/>
      <c r="E908" s="88" t="s">
        <v>731</v>
      </c>
      <c r="F908" s="87" t="s">
        <v>2832</v>
      </c>
      <c r="G908" s="87" t="s">
        <v>339</v>
      </c>
      <c r="H908" s="89">
        <v>2400000</v>
      </c>
      <c r="I908" s="88" t="s">
        <v>732</v>
      </c>
      <c r="J908" s="88"/>
      <c r="K908" s="88" t="s">
        <v>2773</v>
      </c>
      <c r="L908" s="88" t="s">
        <v>2774</v>
      </c>
      <c r="M908" s="88"/>
      <c r="N908" s="88" t="s">
        <v>2833</v>
      </c>
      <c r="O908" s="90">
        <f>VLOOKUP(N908,'[4]บัญชีครุภัณฑ์  updete 20 มค 65'!$I$5:$N$1078,5,FALSE)</f>
        <v>2400000</v>
      </c>
      <c r="P908" s="90">
        <f t="shared" si="39"/>
        <v>0</v>
      </c>
      <c r="Q908" s="90"/>
      <c r="R908" s="90"/>
      <c r="S908" s="88" t="s">
        <v>82</v>
      </c>
      <c r="T908" s="88" t="s">
        <v>58</v>
      </c>
    </row>
    <row r="909" spans="1:20" ht="55.5">
      <c r="A909" s="87" t="s">
        <v>2708</v>
      </c>
      <c r="B909" s="87" t="s">
        <v>2768</v>
      </c>
      <c r="C909" s="87" t="s">
        <v>2835</v>
      </c>
      <c r="D909" s="87"/>
      <c r="E909" s="88" t="s">
        <v>731</v>
      </c>
      <c r="F909" s="87" t="s">
        <v>2834</v>
      </c>
      <c r="G909" s="87" t="s">
        <v>339</v>
      </c>
      <c r="H909" s="89">
        <v>1358000</v>
      </c>
      <c r="I909" s="88" t="s">
        <v>732</v>
      </c>
      <c r="J909" s="88"/>
      <c r="K909" s="88" t="s">
        <v>2773</v>
      </c>
      <c r="L909" s="88" t="s">
        <v>2774</v>
      </c>
      <c r="M909" s="88"/>
      <c r="N909" s="88" t="s">
        <v>2835</v>
      </c>
      <c r="O909" s="90">
        <f>VLOOKUP(N909,'[4]บัญชีครุภัณฑ์  updete 20 มค 65'!$I$5:$N$1078,5,FALSE)</f>
        <v>1358000</v>
      </c>
      <c r="P909" s="90">
        <f t="shared" si="39"/>
        <v>0</v>
      </c>
      <c r="Q909" s="90"/>
      <c r="R909" s="90"/>
      <c r="S909" s="88" t="s">
        <v>82</v>
      </c>
      <c r="T909" s="88" t="s">
        <v>58</v>
      </c>
    </row>
    <row r="910" spans="1:20" ht="83.25">
      <c r="A910" s="87" t="s">
        <v>2708</v>
      </c>
      <c r="B910" s="87" t="s">
        <v>2768</v>
      </c>
      <c r="C910" s="87" t="s">
        <v>2837</v>
      </c>
      <c r="D910" s="87"/>
      <c r="E910" s="88" t="s">
        <v>731</v>
      </c>
      <c r="F910" s="87" t="s">
        <v>2836</v>
      </c>
      <c r="G910" s="87" t="s">
        <v>339</v>
      </c>
      <c r="H910" s="89">
        <v>1473000</v>
      </c>
      <c r="I910" s="88" t="s">
        <v>732</v>
      </c>
      <c r="J910" s="88"/>
      <c r="K910" s="88" t="s">
        <v>2773</v>
      </c>
      <c r="L910" s="88" t="s">
        <v>2774</v>
      </c>
      <c r="M910" s="88"/>
      <c r="N910" s="88" t="s">
        <v>2837</v>
      </c>
      <c r="O910" s="90">
        <f>VLOOKUP(N910,'[4]บัญชีครุภัณฑ์  updete 20 มค 65'!$I$5:$N$1078,5,FALSE)</f>
        <v>1473000</v>
      </c>
      <c r="P910" s="90">
        <f t="shared" si="39"/>
        <v>0</v>
      </c>
      <c r="Q910" s="90"/>
      <c r="R910" s="90"/>
      <c r="S910" s="88" t="s">
        <v>82</v>
      </c>
      <c r="T910" s="88" t="s">
        <v>58</v>
      </c>
    </row>
    <row r="911" spans="1:20" ht="83.25">
      <c r="A911" s="87" t="s">
        <v>2708</v>
      </c>
      <c r="B911" s="87" t="s">
        <v>2768</v>
      </c>
      <c r="C911" s="87" t="s">
        <v>2839</v>
      </c>
      <c r="D911" s="87"/>
      <c r="E911" s="88" t="s">
        <v>731</v>
      </c>
      <c r="F911" s="87" t="s">
        <v>2838</v>
      </c>
      <c r="G911" s="87" t="s">
        <v>339</v>
      </c>
      <c r="H911" s="89">
        <v>1529000</v>
      </c>
      <c r="I911" s="88" t="s">
        <v>732</v>
      </c>
      <c r="J911" s="88"/>
      <c r="K911" s="88" t="s">
        <v>2773</v>
      </c>
      <c r="L911" s="88" t="s">
        <v>2774</v>
      </c>
      <c r="M911" s="88"/>
      <c r="N911" s="88" t="s">
        <v>2839</v>
      </c>
      <c r="O911" s="90">
        <f>VLOOKUP(N911,'[4]บัญชีครุภัณฑ์  updete 20 มค 65'!$I$5:$N$1078,5,FALSE)</f>
        <v>1529000</v>
      </c>
      <c r="P911" s="90">
        <f t="shared" si="39"/>
        <v>0</v>
      </c>
      <c r="Q911" s="90"/>
      <c r="R911" s="90"/>
      <c r="S911" s="88" t="s">
        <v>82</v>
      </c>
      <c r="T911" s="88" t="s">
        <v>58</v>
      </c>
    </row>
    <row r="912" spans="1:20" ht="83.25">
      <c r="A912" s="87" t="s">
        <v>2708</v>
      </c>
      <c r="B912" s="87" t="s">
        <v>2768</v>
      </c>
      <c r="C912" s="87" t="s">
        <v>2841</v>
      </c>
      <c r="D912" s="87"/>
      <c r="E912" s="88" t="s">
        <v>731</v>
      </c>
      <c r="F912" s="87" t="s">
        <v>2840</v>
      </c>
      <c r="G912" s="87" t="s">
        <v>339</v>
      </c>
      <c r="H912" s="89">
        <v>1359000</v>
      </c>
      <c r="I912" s="88" t="s">
        <v>732</v>
      </c>
      <c r="J912" s="88"/>
      <c r="K912" s="88" t="s">
        <v>2773</v>
      </c>
      <c r="L912" s="88" t="s">
        <v>2774</v>
      </c>
      <c r="M912" s="88"/>
      <c r="N912" s="88" t="s">
        <v>2841</v>
      </c>
      <c r="O912" s="90">
        <f>VLOOKUP(N912,'[4]บัญชีครุภัณฑ์  updete 20 มค 65'!$I$5:$N$1078,5,FALSE)</f>
        <v>1359000</v>
      </c>
      <c r="P912" s="90">
        <f t="shared" si="39"/>
        <v>0</v>
      </c>
      <c r="Q912" s="90"/>
      <c r="R912" s="90"/>
      <c r="S912" s="88" t="s">
        <v>82</v>
      </c>
      <c r="T912" s="88" t="s">
        <v>58</v>
      </c>
    </row>
    <row r="913" spans="1:20" ht="83.25">
      <c r="A913" s="87" t="s">
        <v>2708</v>
      </c>
      <c r="B913" s="87" t="s">
        <v>2768</v>
      </c>
      <c r="C913" s="87" t="s">
        <v>2843</v>
      </c>
      <c r="D913" s="87"/>
      <c r="E913" s="88" t="s">
        <v>731</v>
      </c>
      <c r="F913" s="87" t="s">
        <v>2842</v>
      </c>
      <c r="G913" s="87" t="s">
        <v>339</v>
      </c>
      <c r="H913" s="89">
        <v>1664000</v>
      </c>
      <c r="I913" s="88" t="s">
        <v>732</v>
      </c>
      <c r="J913" s="88"/>
      <c r="K913" s="88" t="s">
        <v>2773</v>
      </c>
      <c r="L913" s="88" t="s">
        <v>2774</v>
      </c>
      <c r="M913" s="88"/>
      <c r="N913" s="88" t="s">
        <v>2843</v>
      </c>
      <c r="O913" s="90">
        <f>VLOOKUP(N913,'[4]บัญชีครุภัณฑ์  updete 20 มค 65'!$I$5:$N$1078,5,FALSE)</f>
        <v>1664000</v>
      </c>
      <c r="P913" s="90">
        <f t="shared" si="39"/>
        <v>0</v>
      </c>
      <c r="Q913" s="90"/>
      <c r="R913" s="90"/>
      <c r="S913" s="88" t="s">
        <v>82</v>
      </c>
      <c r="T913" s="88" t="s">
        <v>58</v>
      </c>
    </row>
    <row r="914" spans="1:20" ht="55.5">
      <c r="A914" s="87" t="s">
        <v>2708</v>
      </c>
      <c r="B914" s="87" t="s">
        <v>2768</v>
      </c>
      <c r="C914" s="87" t="s">
        <v>2845</v>
      </c>
      <c r="D914" s="87"/>
      <c r="E914" s="88" t="s">
        <v>731</v>
      </c>
      <c r="F914" s="87" t="s">
        <v>2844</v>
      </c>
      <c r="G914" s="87" t="s">
        <v>339</v>
      </c>
      <c r="H914" s="89">
        <v>2500000</v>
      </c>
      <c r="I914" s="88" t="s">
        <v>732</v>
      </c>
      <c r="J914" s="88"/>
      <c r="K914" s="88" t="s">
        <v>2773</v>
      </c>
      <c r="L914" s="88" t="s">
        <v>2753</v>
      </c>
      <c r="M914" s="88"/>
      <c r="N914" s="88" t="s">
        <v>2845</v>
      </c>
      <c r="O914" s="90">
        <f>VLOOKUP(N914,'[4]บัญชีครุภัณฑ์  updete 20 มค 65'!$I$5:$N$1078,5,FALSE)</f>
        <v>2500000</v>
      </c>
      <c r="P914" s="90">
        <f t="shared" si="39"/>
        <v>0</v>
      </c>
      <c r="Q914" s="90"/>
      <c r="R914" s="90"/>
      <c r="S914" s="88" t="s">
        <v>82</v>
      </c>
      <c r="T914" s="88" t="s">
        <v>58</v>
      </c>
    </row>
    <row r="915" spans="1:20" ht="55.5">
      <c r="A915" s="87" t="s">
        <v>2708</v>
      </c>
      <c r="B915" s="87" t="s">
        <v>2768</v>
      </c>
      <c r="C915" s="87" t="s">
        <v>2847</v>
      </c>
      <c r="D915" s="87"/>
      <c r="E915" s="88" t="s">
        <v>731</v>
      </c>
      <c r="F915" s="87" t="s">
        <v>2846</v>
      </c>
      <c r="G915" s="87" t="s">
        <v>339</v>
      </c>
      <c r="H915" s="89">
        <v>1120000</v>
      </c>
      <c r="I915" s="88" t="s">
        <v>732</v>
      </c>
      <c r="J915" s="88"/>
      <c r="K915" s="88" t="s">
        <v>2773</v>
      </c>
      <c r="L915" s="88" t="s">
        <v>2753</v>
      </c>
      <c r="M915" s="88"/>
      <c r="N915" s="88" t="s">
        <v>2847</v>
      </c>
      <c r="O915" s="90">
        <f>VLOOKUP(N915,'[4]บัญชีครุภัณฑ์  updete 20 มค 65'!$I$5:$N$1078,5,FALSE)</f>
        <v>1120000</v>
      </c>
      <c r="P915" s="90">
        <f t="shared" si="39"/>
        <v>0</v>
      </c>
      <c r="Q915" s="90"/>
      <c r="R915" s="90"/>
      <c r="S915" s="88" t="s">
        <v>82</v>
      </c>
      <c r="T915" s="88" t="s">
        <v>58</v>
      </c>
    </row>
    <row r="916" spans="1:20">
      <c r="A916" s="87" t="s">
        <v>2708</v>
      </c>
      <c r="B916" s="87" t="s">
        <v>2768</v>
      </c>
      <c r="C916" s="87" t="s">
        <v>2849</v>
      </c>
      <c r="D916" s="87"/>
      <c r="E916" s="88" t="s">
        <v>731</v>
      </c>
      <c r="F916" s="87" t="s">
        <v>2848</v>
      </c>
      <c r="G916" s="87" t="s">
        <v>339</v>
      </c>
      <c r="H916" s="89">
        <v>43500</v>
      </c>
      <c r="I916" s="88" t="s">
        <v>732</v>
      </c>
      <c r="J916" s="88"/>
      <c r="K916" s="88" t="s">
        <v>2773</v>
      </c>
      <c r="L916" s="88" t="s">
        <v>2774</v>
      </c>
      <c r="M916" s="88"/>
      <c r="N916" s="88" t="s">
        <v>2849</v>
      </c>
      <c r="O916" s="90">
        <f>VLOOKUP(N916,'[4]บัญชีครุภัณฑ์  updete 20 มค 65'!$I$5:$N$1078,5,FALSE)</f>
        <v>43500</v>
      </c>
      <c r="P916" s="90">
        <f t="shared" si="39"/>
        <v>0</v>
      </c>
      <c r="Q916" s="90"/>
      <c r="R916" s="90"/>
      <c r="S916" s="88" t="s">
        <v>48</v>
      </c>
      <c r="T916" s="88" t="s">
        <v>58</v>
      </c>
    </row>
    <row r="917" spans="1:20">
      <c r="A917" s="87" t="s">
        <v>2708</v>
      </c>
      <c r="B917" s="87" t="s">
        <v>2768</v>
      </c>
      <c r="C917" s="87" t="s">
        <v>2851</v>
      </c>
      <c r="D917" s="87"/>
      <c r="E917" s="88" t="s">
        <v>731</v>
      </c>
      <c r="F917" s="87" t="s">
        <v>2850</v>
      </c>
      <c r="G917" s="87" t="s">
        <v>339</v>
      </c>
      <c r="H917" s="89">
        <v>50000</v>
      </c>
      <c r="I917" s="88" t="s">
        <v>732</v>
      </c>
      <c r="J917" s="88"/>
      <c r="K917" s="88" t="s">
        <v>2773</v>
      </c>
      <c r="L917" s="88" t="s">
        <v>2774</v>
      </c>
      <c r="M917" s="88"/>
      <c r="N917" s="88" t="s">
        <v>2851</v>
      </c>
      <c r="O917" s="90">
        <f>VLOOKUP(N917,'[4]บัญชีครุภัณฑ์  updete 20 มค 65'!$I$5:$N$1078,5,FALSE)</f>
        <v>50000</v>
      </c>
      <c r="P917" s="90">
        <f t="shared" si="39"/>
        <v>0</v>
      </c>
      <c r="Q917" s="90"/>
      <c r="R917" s="90"/>
      <c r="S917" s="88" t="s">
        <v>48</v>
      </c>
      <c r="T917" s="88" t="s">
        <v>58</v>
      </c>
    </row>
    <row r="918" spans="1:20">
      <c r="A918" s="87" t="s">
        <v>2708</v>
      </c>
      <c r="B918" s="87" t="s">
        <v>2768</v>
      </c>
      <c r="C918" s="87" t="s">
        <v>2853</v>
      </c>
      <c r="D918" s="87"/>
      <c r="E918" s="88" t="s">
        <v>731</v>
      </c>
      <c r="F918" s="87" t="s">
        <v>2852</v>
      </c>
      <c r="G918" s="87" t="s">
        <v>339</v>
      </c>
      <c r="H918" s="89">
        <v>51400</v>
      </c>
      <c r="I918" s="88" t="s">
        <v>732</v>
      </c>
      <c r="J918" s="88"/>
      <c r="K918" s="88" t="s">
        <v>2773</v>
      </c>
      <c r="L918" s="88" t="s">
        <v>2774</v>
      </c>
      <c r="M918" s="88"/>
      <c r="N918" s="88" t="s">
        <v>2853</v>
      </c>
      <c r="O918" s="90">
        <f>VLOOKUP(N918,'[4]บัญชีครุภัณฑ์  updete 20 มค 65'!$I$5:$N$1078,5,FALSE)</f>
        <v>51400</v>
      </c>
      <c r="P918" s="90">
        <f t="shared" si="39"/>
        <v>0</v>
      </c>
      <c r="Q918" s="90"/>
      <c r="R918" s="90"/>
      <c r="S918" s="88" t="s">
        <v>48</v>
      </c>
      <c r="T918" s="88" t="s">
        <v>58</v>
      </c>
    </row>
    <row r="919" spans="1:20">
      <c r="A919" s="87" t="s">
        <v>2708</v>
      </c>
      <c r="B919" s="87" t="s">
        <v>2768</v>
      </c>
      <c r="C919" s="87" t="s">
        <v>2855</v>
      </c>
      <c r="D919" s="87"/>
      <c r="E919" s="88" t="s">
        <v>731</v>
      </c>
      <c r="F919" s="87" t="s">
        <v>2854</v>
      </c>
      <c r="G919" s="87" t="s">
        <v>339</v>
      </c>
      <c r="H919" s="89">
        <v>81900</v>
      </c>
      <c r="I919" s="88" t="s">
        <v>732</v>
      </c>
      <c r="J919" s="88"/>
      <c r="K919" s="88" t="s">
        <v>2773</v>
      </c>
      <c r="L919" s="88" t="s">
        <v>2774</v>
      </c>
      <c r="M919" s="88"/>
      <c r="N919" s="88" t="s">
        <v>2855</v>
      </c>
      <c r="O919" s="90">
        <f>VLOOKUP(N919,'[4]บัญชีครุภัณฑ์  updete 20 มค 65'!$I$5:$N$1078,5,FALSE)</f>
        <v>81900</v>
      </c>
      <c r="P919" s="90">
        <f t="shared" si="39"/>
        <v>0</v>
      </c>
      <c r="Q919" s="90"/>
      <c r="R919" s="90"/>
      <c r="S919" s="88" t="s">
        <v>48</v>
      </c>
      <c r="T919" s="88" t="s">
        <v>58</v>
      </c>
    </row>
    <row r="920" spans="1:20" ht="166.5">
      <c r="A920" s="87" t="s">
        <v>2708</v>
      </c>
      <c r="B920" s="87" t="s">
        <v>2768</v>
      </c>
      <c r="C920" s="95" t="s">
        <v>2857</v>
      </c>
      <c r="D920" s="87"/>
      <c r="E920" s="88" t="s">
        <v>437</v>
      </c>
      <c r="F920" s="87" t="s">
        <v>2856</v>
      </c>
      <c r="G920" s="87" t="s">
        <v>339</v>
      </c>
      <c r="H920" s="89">
        <v>1585000</v>
      </c>
      <c r="I920" s="88" t="s">
        <v>2404</v>
      </c>
      <c r="J920" s="88" t="s">
        <v>2858</v>
      </c>
      <c r="K920" s="88" t="s">
        <v>2859</v>
      </c>
      <c r="L920" s="88" t="s">
        <v>2860</v>
      </c>
      <c r="M920" s="88" t="s">
        <v>2861</v>
      </c>
      <c r="N920" s="88" t="s">
        <v>2857</v>
      </c>
      <c r="O920" s="90"/>
      <c r="P920" s="90"/>
      <c r="Q920" s="90"/>
      <c r="R920" s="90"/>
      <c r="S920" s="88" t="s">
        <v>82</v>
      </c>
      <c r="T920" s="88" t="s">
        <v>58</v>
      </c>
    </row>
    <row r="921" spans="1:20" ht="166.5">
      <c r="A921" s="87" t="s">
        <v>2708</v>
      </c>
      <c r="B921" s="87" t="s">
        <v>2768</v>
      </c>
      <c r="C921" s="95" t="s">
        <v>2863</v>
      </c>
      <c r="D921" s="87"/>
      <c r="E921" s="88" t="s">
        <v>437</v>
      </c>
      <c r="F921" s="87" t="s">
        <v>2862</v>
      </c>
      <c r="G921" s="87" t="s">
        <v>339</v>
      </c>
      <c r="H921" s="89">
        <v>1745000</v>
      </c>
      <c r="I921" s="88" t="s">
        <v>2404</v>
      </c>
      <c r="J921" s="88" t="s">
        <v>2858</v>
      </c>
      <c r="K921" s="88" t="s">
        <v>2859</v>
      </c>
      <c r="L921" s="88" t="s">
        <v>2860</v>
      </c>
      <c r="M921" s="88" t="s">
        <v>2861</v>
      </c>
      <c r="N921" s="88" t="s">
        <v>2863</v>
      </c>
      <c r="O921" s="90"/>
      <c r="P921" s="90"/>
      <c r="Q921" s="90"/>
      <c r="R921" s="90"/>
      <c r="S921" s="88" t="s">
        <v>82</v>
      </c>
      <c r="T921" s="88" t="s">
        <v>58</v>
      </c>
    </row>
    <row r="922" spans="1:20" ht="166.5">
      <c r="A922" s="87" t="s">
        <v>2708</v>
      </c>
      <c r="B922" s="87" t="s">
        <v>2768</v>
      </c>
      <c r="C922" s="95" t="s">
        <v>2865</v>
      </c>
      <c r="D922" s="87"/>
      <c r="E922" s="88" t="s">
        <v>437</v>
      </c>
      <c r="F922" s="87" t="s">
        <v>2864</v>
      </c>
      <c r="G922" s="87" t="s">
        <v>339</v>
      </c>
      <c r="H922" s="89">
        <v>1665000</v>
      </c>
      <c r="I922" s="88" t="s">
        <v>2404</v>
      </c>
      <c r="J922" s="88" t="s">
        <v>2858</v>
      </c>
      <c r="K922" s="88" t="s">
        <v>2859</v>
      </c>
      <c r="L922" s="88" t="s">
        <v>2860</v>
      </c>
      <c r="M922" s="88" t="s">
        <v>2861</v>
      </c>
      <c r="N922" s="88" t="s">
        <v>2865</v>
      </c>
      <c r="O922" s="90"/>
      <c r="P922" s="90"/>
      <c r="Q922" s="90"/>
      <c r="R922" s="90"/>
      <c r="S922" s="88" t="s">
        <v>82</v>
      </c>
      <c r="T922" s="88" t="s">
        <v>58</v>
      </c>
    </row>
    <row r="923" spans="1:20" ht="166.5">
      <c r="A923" s="87" t="s">
        <v>2708</v>
      </c>
      <c r="B923" s="87" t="s">
        <v>2768</v>
      </c>
      <c r="C923" s="95" t="s">
        <v>2867</v>
      </c>
      <c r="D923" s="87"/>
      <c r="E923" s="88" t="s">
        <v>437</v>
      </c>
      <c r="F923" s="87" t="s">
        <v>2866</v>
      </c>
      <c r="G923" s="87" t="s">
        <v>339</v>
      </c>
      <c r="H923" s="89">
        <v>1825000</v>
      </c>
      <c r="I923" s="88" t="s">
        <v>2404</v>
      </c>
      <c r="J923" s="88" t="s">
        <v>2858</v>
      </c>
      <c r="K923" s="88" t="s">
        <v>2859</v>
      </c>
      <c r="L923" s="88" t="s">
        <v>2860</v>
      </c>
      <c r="M923" s="88" t="s">
        <v>2861</v>
      </c>
      <c r="N923" s="88" t="s">
        <v>2867</v>
      </c>
      <c r="O923" s="90"/>
      <c r="P923" s="90"/>
      <c r="Q923" s="90"/>
      <c r="R923" s="90"/>
      <c r="S923" s="88" t="s">
        <v>82</v>
      </c>
      <c r="T923" s="88" t="s">
        <v>58</v>
      </c>
    </row>
    <row r="924" spans="1:20" ht="166.5">
      <c r="A924" s="87" t="s">
        <v>2708</v>
      </c>
      <c r="B924" s="87" t="s">
        <v>2768</v>
      </c>
      <c r="C924" s="95" t="s">
        <v>2869</v>
      </c>
      <c r="D924" s="87"/>
      <c r="E924" s="88" t="s">
        <v>437</v>
      </c>
      <c r="F924" s="87" t="s">
        <v>2868</v>
      </c>
      <c r="G924" s="87" t="s">
        <v>339</v>
      </c>
      <c r="H924" s="89">
        <v>1665000</v>
      </c>
      <c r="I924" s="88" t="s">
        <v>2404</v>
      </c>
      <c r="J924" s="88" t="s">
        <v>2858</v>
      </c>
      <c r="K924" s="88" t="s">
        <v>2859</v>
      </c>
      <c r="L924" s="88" t="s">
        <v>2860</v>
      </c>
      <c r="M924" s="88" t="s">
        <v>2861</v>
      </c>
      <c r="N924" s="88" t="s">
        <v>2869</v>
      </c>
      <c r="O924" s="90"/>
      <c r="P924" s="90"/>
      <c r="Q924" s="90"/>
      <c r="R924" s="90"/>
      <c r="S924" s="88" t="s">
        <v>82</v>
      </c>
      <c r="T924" s="88" t="s">
        <v>58</v>
      </c>
    </row>
    <row r="925" spans="1:20" ht="166.5">
      <c r="A925" s="87" t="s">
        <v>2708</v>
      </c>
      <c r="B925" s="87" t="s">
        <v>2768</v>
      </c>
      <c r="C925" s="95" t="s">
        <v>2871</v>
      </c>
      <c r="D925" s="87"/>
      <c r="E925" s="88" t="s">
        <v>437</v>
      </c>
      <c r="F925" s="87" t="s">
        <v>2870</v>
      </c>
      <c r="G925" s="87" t="s">
        <v>339</v>
      </c>
      <c r="H925" s="89">
        <v>1825000</v>
      </c>
      <c r="I925" s="88" t="s">
        <v>2404</v>
      </c>
      <c r="J925" s="88" t="s">
        <v>2858</v>
      </c>
      <c r="K925" s="88" t="s">
        <v>2859</v>
      </c>
      <c r="L925" s="88" t="s">
        <v>2860</v>
      </c>
      <c r="M925" s="88" t="s">
        <v>2861</v>
      </c>
      <c r="N925" s="88" t="s">
        <v>2871</v>
      </c>
      <c r="O925" s="90"/>
      <c r="P925" s="90"/>
      <c r="Q925" s="90"/>
      <c r="R925" s="90"/>
      <c r="S925" s="88" t="s">
        <v>82</v>
      </c>
      <c r="T925" s="88" t="s">
        <v>58</v>
      </c>
    </row>
    <row r="926" spans="1:20" ht="166.5">
      <c r="A926" s="87" t="s">
        <v>2708</v>
      </c>
      <c r="B926" s="87" t="s">
        <v>2768</v>
      </c>
      <c r="C926" s="95" t="s">
        <v>2873</v>
      </c>
      <c r="D926" s="87"/>
      <c r="E926" s="88" t="s">
        <v>437</v>
      </c>
      <c r="F926" s="87" t="s">
        <v>2872</v>
      </c>
      <c r="G926" s="87" t="s">
        <v>339</v>
      </c>
      <c r="H926" s="89">
        <v>1675000</v>
      </c>
      <c r="I926" s="88" t="s">
        <v>2404</v>
      </c>
      <c r="J926" s="88" t="s">
        <v>2858</v>
      </c>
      <c r="K926" s="88" t="s">
        <v>2859</v>
      </c>
      <c r="L926" s="88" t="s">
        <v>2860</v>
      </c>
      <c r="M926" s="88" t="s">
        <v>2861</v>
      </c>
      <c r="N926" s="88" t="s">
        <v>2873</v>
      </c>
      <c r="O926" s="90"/>
      <c r="P926" s="90"/>
      <c r="Q926" s="90"/>
      <c r="R926" s="90"/>
      <c r="S926" s="88" t="s">
        <v>82</v>
      </c>
      <c r="T926" s="88" t="s">
        <v>58</v>
      </c>
    </row>
    <row r="927" spans="1:20" ht="166.5">
      <c r="A927" s="87" t="s">
        <v>2708</v>
      </c>
      <c r="B927" s="87" t="s">
        <v>2768</v>
      </c>
      <c r="C927" s="95" t="s">
        <v>2875</v>
      </c>
      <c r="D927" s="87"/>
      <c r="E927" s="88" t="s">
        <v>437</v>
      </c>
      <c r="F927" s="87" t="s">
        <v>2874</v>
      </c>
      <c r="G927" s="87" t="s">
        <v>339</v>
      </c>
      <c r="H927" s="89">
        <v>1835000</v>
      </c>
      <c r="I927" s="88" t="s">
        <v>2404</v>
      </c>
      <c r="J927" s="88" t="s">
        <v>2858</v>
      </c>
      <c r="K927" s="88" t="s">
        <v>2859</v>
      </c>
      <c r="L927" s="88" t="s">
        <v>2860</v>
      </c>
      <c r="M927" s="88" t="s">
        <v>2861</v>
      </c>
      <c r="N927" s="88" t="s">
        <v>2875</v>
      </c>
      <c r="O927" s="90"/>
      <c r="P927" s="90"/>
      <c r="Q927" s="90"/>
      <c r="R927" s="90"/>
      <c r="S927" s="88" t="s">
        <v>82</v>
      </c>
      <c r="T927" s="88" t="s">
        <v>58</v>
      </c>
    </row>
    <row r="928" spans="1:20" ht="166.5">
      <c r="A928" s="87" t="s">
        <v>2708</v>
      </c>
      <c r="B928" s="87" t="s">
        <v>2768</v>
      </c>
      <c r="C928" s="95" t="s">
        <v>2877</v>
      </c>
      <c r="D928" s="87"/>
      <c r="E928" s="88" t="s">
        <v>437</v>
      </c>
      <c r="F928" s="87" t="s">
        <v>2876</v>
      </c>
      <c r="G928" s="87" t="s">
        <v>339</v>
      </c>
      <c r="H928" s="89">
        <v>1615000</v>
      </c>
      <c r="I928" s="88" t="s">
        <v>2404</v>
      </c>
      <c r="J928" s="88" t="s">
        <v>2858</v>
      </c>
      <c r="K928" s="88" t="s">
        <v>2859</v>
      </c>
      <c r="L928" s="88" t="s">
        <v>2860</v>
      </c>
      <c r="M928" s="88" t="s">
        <v>2861</v>
      </c>
      <c r="N928" s="88" t="s">
        <v>2877</v>
      </c>
      <c r="O928" s="90"/>
      <c r="P928" s="90"/>
      <c r="Q928" s="90"/>
      <c r="R928" s="90"/>
      <c r="S928" s="88" t="s">
        <v>82</v>
      </c>
      <c r="T928" s="88" t="s">
        <v>58</v>
      </c>
    </row>
    <row r="929" spans="1:20" ht="166.5">
      <c r="A929" s="87" t="s">
        <v>2708</v>
      </c>
      <c r="B929" s="87" t="s">
        <v>2768</v>
      </c>
      <c r="C929" s="95" t="s">
        <v>2879</v>
      </c>
      <c r="D929" s="87"/>
      <c r="E929" s="88" t="s">
        <v>437</v>
      </c>
      <c r="F929" s="87" t="s">
        <v>2878</v>
      </c>
      <c r="G929" s="87" t="s">
        <v>339</v>
      </c>
      <c r="H929" s="89">
        <v>1775000</v>
      </c>
      <c r="I929" s="88" t="s">
        <v>2404</v>
      </c>
      <c r="J929" s="88" t="s">
        <v>2858</v>
      </c>
      <c r="K929" s="88" t="s">
        <v>2859</v>
      </c>
      <c r="L929" s="88" t="s">
        <v>2860</v>
      </c>
      <c r="M929" s="88" t="s">
        <v>2861</v>
      </c>
      <c r="N929" s="88" t="s">
        <v>2879</v>
      </c>
      <c r="O929" s="90"/>
      <c r="P929" s="90"/>
      <c r="Q929" s="90"/>
      <c r="R929" s="90"/>
      <c r="S929" s="88" t="s">
        <v>82</v>
      </c>
      <c r="T929" s="88" t="s">
        <v>58</v>
      </c>
    </row>
    <row r="930" spans="1:20" ht="138.75">
      <c r="A930" s="87" t="s">
        <v>2708</v>
      </c>
      <c r="B930" s="87" t="s">
        <v>2768</v>
      </c>
      <c r="C930" s="95" t="s">
        <v>2881</v>
      </c>
      <c r="D930" s="87"/>
      <c r="E930" s="88" t="s">
        <v>437</v>
      </c>
      <c r="F930" s="87" t="s">
        <v>2880</v>
      </c>
      <c r="G930" s="87" t="s">
        <v>339</v>
      </c>
      <c r="H930" s="89">
        <v>1675000</v>
      </c>
      <c r="I930" s="88" t="s">
        <v>2404</v>
      </c>
      <c r="J930" s="88" t="s">
        <v>2858</v>
      </c>
      <c r="K930" s="88" t="s">
        <v>2859</v>
      </c>
      <c r="L930" s="88" t="s">
        <v>2860</v>
      </c>
      <c r="M930" s="88" t="s">
        <v>2861</v>
      </c>
      <c r="N930" s="88" t="s">
        <v>2881</v>
      </c>
      <c r="O930" s="90">
        <f>VLOOKUP(N930,'[4]บัญชีครุภัณฑ์  updete 20 มค 65'!$I$5:$N$1078,5,FALSE)</f>
        <v>1675000</v>
      </c>
      <c r="P930" s="90">
        <f>+O930-H930</f>
        <v>0</v>
      </c>
      <c r="Q930" s="90"/>
      <c r="R930" s="90"/>
      <c r="S930" s="88" t="s">
        <v>82</v>
      </c>
      <c r="T930" s="88" t="s">
        <v>58</v>
      </c>
    </row>
    <row r="931" spans="1:20" ht="138.75">
      <c r="A931" s="87" t="s">
        <v>2708</v>
      </c>
      <c r="B931" s="87" t="s">
        <v>2768</v>
      </c>
      <c r="C931" s="95" t="s">
        <v>2883</v>
      </c>
      <c r="D931" s="87"/>
      <c r="E931" s="88" t="s">
        <v>437</v>
      </c>
      <c r="F931" s="87" t="s">
        <v>2882</v>
      </c>
      <c r="G931" s="87" t="s">
        <v>339</v>
      </c>
      <c r="H931" s="89">
        <v>1835000</v>
      </c>
      <c r="I931" s="88" t="s">
        <v>2404</v>
      </c>
      <c r="J931" s="88" t="s">
        <v>2858</v>
      </c>
      <c r="K931" s="88" t="s">
        <v>2859</v>
      </c>
      <c r="L931" s="88" t="s">
        <v>2860</v>
      </c>
      <c r="M931" s="88" t="s">
        <v>2861</v>
      </c>
      <c r="N931" s="88" t="s">
        <v>2883</v>
      </c>
      <c r="O931" s="90"/>
      <c r="P931" s="90"/>
      <c r="Q931" s="90"/>
      <c r="R931" s="90"/>
      <c r="S931" s="88" t="s">
        <v>82</v>
      </c>
      <c r="T931" s="88" t="s">
        <v>58</v>
      </c>
    </row>
    <row r="932" spans="1:20" ht="138.75">
      <c r="A932" s="87" t="s">
        <v>2708</v>
      </c>
      <c r="B932" s="87" t="s">
        <v>2768</v>
      </c>
      <c r="C932" s="95" t="s">
        <v>2885</v>
      </c>
      <c r="D932" s="87"/>
      <c r="E932" s="88" t="s">
        <v>437</v>
      </c>
      <c r="F932" s="87" t="s">
        <v>2884</v>
      </c>
      <c r="G932" s="87" t="s">
        <v>339</v>
      </c>
      <c r="H932" s="89">
        <v>1755000</v>
      </c>
      <c r="I932" s="88" t="s">
        <v>2404</v>
      </c>
      <c r="J932" s="88" t="s">
        <v>2858</v>
      </c>
      <c r="K932" s="88" t="s">
        <v>2859</v>
      </c>
      <c r="L932" s="88" t="s">
        <v>2860</v>
      </c>
      <c r="M932" s="88" t="s">
        <v>2861</v>
      </c>
      <c r="N932" s="88" t="s">
        <v>2885</v>
      </c>
      <c r="O932" s="90">
        <f>VLOOKUP(N932,'[4]บัญชีครุภัณฑ์  updete 20 มค 65'!$I$5:$N$1078,5,FALSE)</f>
        <v>1755000</v>
      </c>
      <c r="P932" s="90">
        <f>+O932-H932</f>
        <v>0</v>
      </c>
      <c r="Q932" s="90"/>
      <c r="R932" s="90"/>
      <c r="S932" s="88" t="s">
        <v>82</v>
      </c>
      <c r="T932" s="88" t="s">
        <v>58</v>
      </c>
    </row>
    <row r="933" spans="1:20" ht="138.75">
      <c r="A933" s="87" t="s">
        <v>2708</v>
      </c>
      <c r="B933" s="87" t="s">
        <v>2768</v>
      </c>
      <c r="C933" s="95" t="s">
        <v>2887</v>
      </c>
      <c r="D933" s="87"/>
      <c r="E933" s="88" t="s">
        <v>437</v>
      </c>
      <c r="F933" s="87" t="s">
        <v>2886</v>
      </c>
      <c r="G933" s="87" t="s">
        <v>339</v>
      </c>
      <c r="H933" s="89">
        <v>1915000</v>
      </c>
      <c r="I933" s="88" t="s">
        <v>2404</v>
      </c>
      <c r="J933" s="88" t="s">
        <v>2858</v>
      </c>
      <c r="K933" s="88" t="s">
        <v>2859</v>
      </c>
      <c r="L933" s="88" t="s">
        <v>2860</v>
      </c>
      <c r="M933" s="88" t="s">
        <v>2861</v>
      </c>
      <c r="N933" s="88" t="s">
        <v>2887</v>
      </c>
      <c r="O933" s="90"/>
      <c r="P933" s="90"/>
      <c r="Q933" s="90"/>
      <c r="R933" s="90"/>
      <c r="S933" s="88" t="s">
        <v>82</v>
      </c>
      <c r="T933" s="88" t="s">
        <v>58</v>
      </c>
    </row>
    <row r="934" spans="1:20" ht="138.75">
      <c r="A934" s="87" t="s">
        <v>2708</v>
      </c>
      <c r="B934" s="87" t="s">
        <v>2768</v>
      </c>
      <c r="C934" s="95" t="s">
        <v>2889</v>
      </c>
      <c r="D934" s="87"/>
      <c r="E934" s="88" t="s">
        <v>437</v>
      </c>
      <c r="F934" s="87" t="s">
        <v>2888</v>
      </c>
      <c r="G934" s="87" t="s">
        <v>339</v>
      </c>
      <c r="H934" s="89">
        <v>1915000</v>
      </c>
      <c r="I934" s="88" t="s">
        <v>2404</v>
      </c>
      <c r="J934" s="88" t="s">
        <v>2858</v>
      </c>
      <c r="K934" s="88" t="s">
        <v>2859</v>
      </c>
      <c r="L934" s="88" t="s">
        <v>2860</v>
      </c>
      <c r="M934" s="88" t="s">
        <v>2861</v>
      </c>
      <c r="N934" s="88" t="s">
        <v>2889</v>
      </c>
      <c r="O934" s="90"/>
      <c r="P934" s="90"/>
      <c r="Q934" s="90"/>
      <c r="R934" s="90"/>
      <c r="S934" s="88" t="s">
        <v>82</v>
      </c>
      <c r="T934" s="88" t="s">
        <v>58</v>
      </c>
    </row>
    <row r="935" spans="1:20" ht="138.75">
      <c r="A935" s="87" t="s">
        <v>2708</v>
      </c>
      <c r="B935" s="87" t="s">
        <v>2768</v>
      </c>
      <c r="C935" s="95" t="s">
        <v>2891</v>
      </c>
      <c r="D935" s="87"/>
      <c r="E935" s="88" t="s">
        <v>437</v>
      </c>
      <c r="F935" s="87" t="s">
        <v>2890</v>
      </c>
      <c r="G935" s="87" t="s">
        <v>339</v>
      </c>
      <c r="H935" s="89">
        <v>1925000</v>
      </c>
      <c r="I935" s="88" t="s">
        <v>2404</v>
      </c>
      <c r="J935" s="88" t="s">
        <v>2858</v>
      </c>
      <c r="K935" s="88" t="s">
        <v>2859</v>
      </c>
      <c r="L935" s="88" t="s">
        <v>2860</v>
      </c>
      <c r="M935" s="88" t="s">
        <v>2861</v>
      </c>
      <c r="N935" s="88" t="s">
        <v>2891</v>
      </c>
      <c r="O935" s="90"/>
      <c r="P935" s="90"/>
      <c r="Q935" s="90"/>
      <c r="R935" s="90"/>
      <c r="S935" s="88" t="s">
        <v>82</v>
      </c>
      <c r="T935" s="88" t="s">
        <v>58</v>
      </c>
    </row>
    <row r="936" spans="1:20" ht="138.75">
      <c r="A936" s="87" t="s">
        <v>2708</v>
      </c>
      <c r="B936" s="87" t="s">
        <v>2768</v>
      </c>
      <c r="C936" s="95" t="s">
        <v>2893</v>
      </c>
      <c r="D936" s="87"/>
      <c r="E936" s="88" t="s">
        <v>437</v>
      </c>
      <c r="F936" s="87" t="s">
        <v>2892</v>
      </c>
      <c r="G936" s="87" t="s">
        <v>339</v>
      </c>
      <c r="H936" s="89">
        <v>1755000</v>
      </c>
      <c r="I936" s="88" t="s">
        <v>2404</v>
      </c>
      <c r="J936" s="88" t="s">
        <v>2858</v>
      </c>
      <c r="K936" s="88" t="s">
        <v>2859</v>
      </c>
      <c r="L936" s="88" t="s">
        <v>2860</v>
      </c>
      <c r="M936" s="88" t="s">
        <v>2861</v>
      </c>
      <c r="N936" s="88" t="s">
        <v>2893</v>
      </c>
      <c r="O936" s="90">
        <f>VLOOKUP(N936,'[4]บัญชีครุภัณฑ์  updete 20 มค 65'!$I$5:$N$1078,5,FALSE)</f>
        <v>1755000</v>
      </c>
      <c r="P936" s="90">
        <f>+O936-H936</f>
        <v>0</v>
      </c>
      <c r="Q936" s="90"/>
      <c r="R936" s="90"/>
      <c r="S936" s="88" t="s">
        <v>82</v>
      </c>
      <c r="T936" s="88" t="s">
        <v>58</v>
      </c>
    </row>
    <row r="937" spans="1:20" ht="138.75">
      <c r="A937" s="87" t="s">
        <v>2708</v>
      </c>
      <c r="B937" s="87" t="s">
        <v>2768</v>
      </c>
      <c r="C937" s="95" t="s">
        <v>2895</v>
      </c>
      <c r="D937" s="87"/>
      <c r="E937" s="88" t="s">
        <v>437</v>
      </c>
      <c r="F937" s="87" t="s">
        <v>2894</v>
      </c>
      <c r="G937" s="87" t="s">
        <v>339</v>
      </c>
      <c r="H937" s="89">
        <v>1765000</v>
      </c>
      <c r="I937" s="88" t="s">
        <v>2404</v>
      </c>
      <c r="J937" s="88" t="s">
        <v>2858</v>
      </c>
      <c r="K937" s="88" t="s">
        <v>2859</v>
      </c>
      <c r="L937" s="88" t="s">
        <v>2860</v>
      </c>
      <c r="M937" s="88" t="s">
        <v>2861</v>
      </c>
      <c r="N937" s="88" t="s">
        <v>2895</v>
      </c>
      <c r="O937" s="90">
        <f>VLOOKUP(N937,'[4]บัญชีครุภัณฑ์  updete 20 มค 65'!$I$5:$N$1078,5,FALSE)</f>
        <v>1765000</v>
      </c>
      <c r="P937" s="90">
        <f>+O937-H937</f>
        <v>0</v>
      </c>
      <c r="Q937" s="90"/>
      <c r="R937" s="90"/>
      <c r="S937" s="88" t="s">
        <v>82</v>
      </c>
      <c r="T937" s="88" t="s">
        <v>58</v>
      </c>
    </row>
    <row r="938" spans="1:20" ht="138.75">
      <c r="A938" s="87" t="s">
        <v>2708</v>
      </c>
      <c r="B938" s="87" t="s">
        <v>2768</v>
      </c>
      <c r="C938" s="95" t="s">
        <v>2897</v>
      </c>
      <c r="D938" s="87"/>
      <c r="E938" s="88" t="s">
        <v>437</v>
      </c>
      <c r="F938" s="87" t="s">
        <v>2896</v>
      </c>
      <c r="G938" s="87" t="s">
        <v>339</v>
      </c>
      <c r="H938" s="89">
        <v>1705000</v>
      </c>
      <c r="I938" s="88" t="s">
        <v>2404</v>
      </c>
      <c r="J938" s="88" t="s">
        <v>2858</v>
      </c>
      <c r="K938" s="88" t="s">
        <v>2859</v>
      </c>
      <c r="L938" s="88" t="s">
        <v>2860</v>
      </c>
      <c r="M938" s="88" t="s">
        <v>2861</v>
      </c>
      <c r="N938" s="88" t="s">
        <v>2897</v>
      </c>
      <c r="O938" s="90">
        <f>VLOOKUP(N938,'[4]บัญชีครุภัณฑ์  updete 20 มค 65'!$I$5:$N$1078,5,FALSE)</f>
        <v>1705000</v>
      </c>
      <c r="P938" s="90">
        <f>+O938-H938</f>
        <v>0</v>
      </c>
      <c r="Q938" s="90"/>
      <c r="R938" s="90"/>
      <c r="S938" s="88" t="s">
        <v>82</v>
      </c>
      <c r="T938" s="88" t="s">
        <v>58</v>
      </c>
    </row>
    <row r="939" spans="1:20" ht="138.75">
      <c r="A939" s="87" t="s">
        <v>2708</v>
      </c>
      <c r="B939" s="87" t="s">
        <v>2768</v>
      </c>
      <c r="C939" s="95" t="s">
        <v>2899</v>
      </c>
      <c r="D939" s="87"/>
      <c r="E939" s="88" t="s">
        <v>437</v>
      </c>
      <c r="F939" s="87" t="s">
        <v>2898</v>
      </c>
      <c r="G939" s="87" t="s">
        <v>339</v>
      </c>
      <c r="H939" s="89">
        <v>1865000</v>
      </c>
      <c r="I939" s="88" t="s">
        <v>2404</v>
      </c>
      <c r="J939" s="88" t="s">
        <v>2858</v>
      </c>
      <c r="K939" s="88" t="s">
        <v>2859</v>
      </c>
      <c r="L939" s="88" t="s">
        <v>2860</v>
      </c>
      <c r="M939" s="88" t="s">
        <v>2861</v>
      </c>
      <c r="N939" s="88" t="s">
        <v>2899</v>
      </c>
      <c r="O939" s="90"/>
      <c r="P939" s="90"/>
      <c r="Q939" s="90"/>
      <c r="R939" s="90"/>
      <c r="S939" s="88" t="s">
        <v>82</v>
      </c>
      <c r="T939" s="88" t="s">
        <v>58</v>
      </c>
    </row>
    <row r="940" spans="1:20" ht="111">
      <c r="A940" s="87" t="s">
        <v>2708</v>
      </c>
      <c r="B940" s="87" t="s">
        <v>2768</v>
      </c>
      <c r="C940" s="95" t="s">
        <v>2901</v>
      </c>
      <c r="D940" s="87"/>
      <c r="E940" s="88" t="s">
        <v>437</v>
      </c>
      <c r="F940" s="87" t="s">
        <v>2900</v>
      </c>
      <c r="G940" s="87" t="s">
        <v>339</v>
      </c>
      <c r="H940" s="89">
        <v>1860000</v>
      </c>
      <c r="I940" s="88" t="s">
        <v>2902</v>
      </c>
      <c r="J940" s="88" t="s">
        <v>2858</v>
      </c>
      <c r="K940" s="88" t="s">
        <v>2859</v>
      </c>
      <c r="L940" s="88" t="s">
        <v>2860</v>
      </c>
      <c r="M940" s="88" t="s">
        <v>2861</v>
      </c>
      <c r="N940" s="88" t="s">
        <v>2901</v>
      </c>
      <c r="O940" s="90">
        <f>VLOOKUP(N940,'[4]บัญชีครุภัณฑ์  updete 20 มค 65'!$I$5:$N$1078,5,FALSE)</f>
        <v>1860000</v>
      </c>
      <c r="P940" s="90">
        <f t="shared" ref="P940:P959" si="40">+O940-H940</f>
        <v>0</v>
      </c>
      <c r="Q940" s="90"/>
      <c r="R940" s="90"/>
      <c r="S940" s="88" t="s">
        <v>82</v>
      </c>
      <c r="T940" s="88" t="s">
        <v>58</v>
      </c>
    </row>
    <row r="941" spans="1:20" ht="138.75">
      <c r="A941" s="87" t="s">
        <v>2708</v>
      </c>
      <c r="B941" s="87" t="s">
        <v>2768</v>
      </c>
      <c r="C941" s="95" t="s">
        <v>2904</v>
      </c>
      <c r="D941" s="87"/>
      <c r="E941" s="88" t="s">
        <v>437</v>
      </c>
      <c r="F941" s="87" t="s">
        <v>2903</v>
      </c>
      <c r="G941" s="87" t="s">
        <v>339</v>
      </c>
      <c r="H941" s="89">
        <v>2020000</v>
      </c>
      <c r="I941" s="88" t="s">
        <v>2902</v>
      </c>
      <c r="J941" s="88" t="s">
        <v>2858</v>
      </c>
      <c r="K941" s="88" t="s">
        <v>2859</v>
      </c>
      <c r="L941" s="88" t="s">
        <v>2860</v>
      </c>
      <c r="M941" s="88" t="s">
        <v>2861</v>
      </c>
      <c r="N941" s="88" t="s">
        <v>2904</v>
      </c>
      <c r="O941" s="90">
        <f>VLOOKUP(N941,'[4]บัญชีครุภัณฑ์  updete 20 มค 65'!$I$5:$N$1078,5,FALSE)</f>
        <v>2020000</v>
      </c>
      <c r="P941" s="90">
        <f t="shared" si="40"/>
        <v>0</v>
      </c>
      <c r="Q941" s="90"/>
      <c r="R941" s="90"/>
      <c r="S941" s="88" t="s">
        <v>82</v>
      </c>
      <c r="T941" s="88" t="s">
        <v>58</v>
      </c>
    </row>
    <row r="942" spans="1:20" ht="111">
      <c r="A942" s="87" t="s">
        <v>2708</v>
      </c>
      <c r="B942" s="87" t="s">
        <v>2768</v>
      </c>
      <c r="C942" s="95" t="s">
        <v>2906</v>
      </c>
      <c r="D942" s="87"/>
      <c r="E942" s="88" t="s">
        <v>437</v>
      </c>
      <c r="F942" s="87" t="s">
        <v>2905</v>
      </c>
      <c r="G942" s="87" t="s">
        <v>339</v>
      </c>
      <c r="H942" s="89">
        <v>1890000</v>
      </c>
      <c r="I942" s="88" t="s">
        <v>2902</v>
      </c>
      <c r="J942" s="88" t="s">
        <v>2858</v>
      </c>
      <c r="K942" s="88" t="s">
        <v>2859</v>
      </c>
      <c r="L942" s="88" t="s">
        <v>2860</v>
      </c>
      <c r="M942" s="88" t="s">
        <v>2861</v>
      </c>
      <c r="N942" s="88" t="s">
        <v>2906</v>
      </c>
      <c r="O942" s="90">
        <f>VLOOKUP(N942,'[4]บัญชีครุภัณฑ์  updete 20 มค 65'!$I$5:$N$1078,5,FALSE)</f>
        <v>1890000</v>
      </c>
      <c r="P942" s="90">
        <f t="shared" si="40"/>
        <v>0</v>
      </c>
      <c r="Q942" s="90"/>
      <c r="R942" s="90"/>
      <c r="S942" s="88" t="s">
        <v>82</v>
      </c>
      <c r="T942" s="88" t="s">
        <v>58</v>
      </c>
    </row>
    <row r="943" spans="1:20" ht="138.75">
      <c r="A943" s="87" t="s">
        <v>2708</v>
      </c>
      <c r="B943" s="87" t="s">
        <v>2768</v>
      </c>
      <c r="C943" s="95" t="s">
        <v>2908</v>
      </c>
      <c r="D943" s="87"/>
      <c r="E943" s="88" t="s">
        <v>437</v>
      </c>
      <c r="F943" s="87" t="s">
        <v>2907</v>
      </c>
      <c r="G943" s="87" t="s">
        <v>339</v>
      </c>
      <c r="H943" s="89">
        <v>2050000</v>
      </c>
      <c r="I943" s="88" t="s">
        <v>2902</v>
      </c>
      <c r="J943" s="88" t="s">
        <v>2858</v>
      </c>
      <c r="K943" s="88" t="s">
        <v>2859</v>
      </c>
      <c r="L943" s="88" t="s">
        <v>2860</v>
      </c>
      <c r="M943" s="88" t="s">
        <v>2861</v>
      </c>
      <c r="N943" s="88" t="s">
        <v>2908</v>
      </c>
      <c r="O943" s="90">
        <f>VLOOKUP(N943,'[4]บัญชีครุภัณฑ์  updete 20 มค 65'!$I$5:$N$1078,5,FALSE)</f>
        <v>2050000</v>
      </c>
      <c r="P943" s="90">
        <f t="shared" si="40"/>
        <v>0</v>
      </c>
      <c r="Q943" s="90"/>
      <c r="R943" s="90"/>
      <c r="S943" s="88" t="s">
        <v>82</v>
      </c>
      <c r="T943" s="88" t="s">
        <v>58</v>
      </c>
    </row>
    <row r="944" spans="1:20" ht="111">
      <c r="A944" s="87" t="s">
        <v>2708</v>
      </c>
      <c r="B944" s="87" t="s">
        <v>2768</v>
      </c>
      <c r="C944" s="95" t="s">
        <v>2910</v>
      </c>
      <c r="D944" s="87"/>
      <c r="E944" s="88" t="s">
        <v>437</v>
      </c>
      <c r="F944" s="87" t="s">
        <v>2909</v>
      </c>
      <c r="G944" s="87" t="s">
        <v>339</v>
      </c>
      <c r="H944" s="89">
        <v>1940000</v>
      </c>
      <c r="I944" s="88" t="s">
        <v>2902</v>
      </c>
      <c r="J944" s="88" t="s">
        <v>2858</v>
      </c>
      <c r="K944" s="88" t="s">
        <v>2859</v>
      </c>
      <c r="L944" s="88" t="s">
        <v>2860</v>
      </c>
      <c r="M944" s="88" t="s">
        <v>2861</v>
      </c>
      <c r="N944" s="88" t="s">
        <v>2910</v>
      </c>
      <c r="O944" s="90">
        <f>VLOOKUP(N944,'[4]บัญชีครุภัณฑ์  updete 20 มค 65'!$I$5:$N$1078,5,FALSE)</f>
        <v>1940000</v>
      </c>
      <c r="P944" s="90">
        <f t="shared" si="40"/>
        <v>0</v>
      </c>
      <c r="Q944" s="90"/>
      <c r="R944" s="90"/>
      <c r="S944" s="88" t="s">
        <v>82</v>
      </c>
      <c r="T944" s="88" t="s">
        <v>58</v>
      </c>
    </row>
    <row r="945" spans="1:20" ht="138.75">
      <c r="A945" s="87" t="s">
        <v>2708</v>
      </c>
      <c r="B945" s="87" t="s">
        <v>2768</v>
      </c>
      <c r="C945" s="87" t="s">
        <v>2912</v>
      </c>
      <c r="D945" s="87"/>
      <c r="E945" s="88" t="s">
        <v>437</v>
      </c>
      <c r="F945" s="87" t="s">
        <v>2911</v>
      </c>
      <c r="G945" s="87" t="s">
        <v>339</v>
      </c>
      <c r="H945" s="89">
        <v>2100000</v>
      </c>
      <c r="I945" s="88" t="s">
        <v>2902</v>
      </c>
      <c r="J945" s="88" t="s">
        <v>2858</v>
      </c>
      <c r="K945" s="88" t="s">
        <v>2859</v>
      </c>
      <c r="L945" s="88" t="s">
        <v>2860</v>
      </c>
      <c r="M945" s="88" t="s">
        <v>2861</v>
      </c>
      <c r="N945" s="88" t="s">
        <v>2912</v>
      </c>
      <c r="O945" s="90">
        <f>VLOOKUP(N945,'[4]บัญชีครุภัณฑ์  updete 20 มค 65'!$I$5:$N$1078,5,FALSE)</f>
        <v>2100000</v>
      </c>
      <c r="P945" s="90">
        <f t="shared" si="40"/>
        <v>0</v>
      </c>
      <c r="Q945" s="90"/>
      <c r="R945" s="90"/>
      <c r="S945" s="88" t="s">
        <v>82</v>
      </c>
      <c r="T945" s="88" t="s">
        <v>58</v>
      </c>
    </row>
    <row r="946" spans="1:20" ht="111">
      <c r="A946" s="87" t="s">
        <v>2708</v>
      </c>
      <c r="B946" s="87" t="s">
        <v>2768</v>
      </c>
      <c r="C946" s="87" t="s">
        <v>2914</v>
      </c>
      <c r="D946" s="87"/>
      <c r="E946" s="88" t="s">
        <v>437</v>
      </c>
      <c r="F946" s="87" t="s">
        <v>2913</v>
      </c>
      <c r="G946" s="87" t="s">
        <v>339</v>
      </c>
      <c r="H946" s="89">
        <v>1950000</v>
      </c>
      <c r="I946" s="88" t="s">
        <v>2902</v>
      </c>
      <c r="J946" s="88" t="s">
        <v>2858</v>
      </c>
      <c r="K946" s="88" t="s">
        <v>2859</v>
      </c>
      <c r="L946" s="88" t="s">
        <v>2860</v>
      </c>
      <c r="M946" s="88" t="s">
        <v>2861</v>
      </c>
      <c r="N946" s="88" t="s">
        <v>2914</v>
      </c>
      <c r="O946" s="90">
        <f>VLOOKUP(N946,'[4]บัญชีครุภัณฑ์  updete 20 มค 65'!$I$5:$N$1078,5,FALSE)</f>
        <v>1950000</v>
      </c>
      <c r="P946" s="90">
        <f t="shared" si="40"/>
        <v>0</v>
      </c>
      <c r="Q946" s="90"/>
      <c r="R946" s="90"/>
      <c r="S946" s="88" t="s">
        <v>82</v>
      </c>
      <c r="T946" s="88" t="s">
        <v>58</v>
      </c>
    </row>
    <row r="947" spans="1:20" ht="138.75">
      <c r="A947" s="87" t="s">
        <v>2708</v>
      </c>
      <c r="B947" s="87" t="s">
        <v>2768</v>
      </c>
      <c r="C947" s="87" t="s">
        <v>2916</v>
      </c>
      <c r="D947" s="87"/>
      <c r="E947" s="88" t="s">
        <v>437</v>
      </c>
      <c r="F947" s="87" t="s">
        <v>2915</v>
      </c>
      <c r="G947" s="87" t="s">
        <v>339</v>
      </c>
      <c r="H947" s="89">
        <v>2110000</v>
      </c>
      <c r="I947" s="88" t="s">
        <v>2902</v>
      </c>
      <c r="J947" s="88" t="s">
        <v>2858</v>
      </c>
      <c r="K947" s="88" t="s">
        <v>2859</v>
      </c>
      <c r="L947" s="88" t="s">
        <v>2860</v>
      </c>
      <c r="M947" s="88" t="s">
        <v>2861</v>
      </c>
      <c r="N947" s="88" t="s">
        <v>2916</v>
      </c>
      <c r="O947" s="90">
        <f>VLOOKUP(N947,'[4]บัญชีครุภัณฑ์  updete 20 มค 65'!$I$5:$N$1078,5,FALSE)</f>
        <v>2110000</v>
      </c>
      <c r="P947" s="90">
        <f t="shared" si="40"/>
        <v>0</v>
      </c>
      <c r="Q947" s="90"/>
      <c r="R947" s="90"/>
      <c r="S947" s="88" t="s">
        <v>82</v>
      </c>
      <c r="T947" s="88" t="s">
        <v>58</v>
      </c>
    </row>
    <row r="948" spans="1:20" ht="111">
      <c r="A948" s="87" t="s">
        <v>2708</v>
      </c>
      <c r="B948" s="87" t="s">
        <v>2768</v>
      </c>
      <c r="C948" s="87" t="s">
        <v>2918</v>
      </c>
      <c r="D948" s="87"/>
      <c r="E948" s="88" t="s">
        <v>437</v>
      </c>
      <c r="F948" s="87" t="s">
        <v>2917</v>
      </c>
      <c r="G948" s="87" t="s">
        <v>339</v>
      </c>
      <c r="H948" s="89">
        <v>1940000</v>
      </c>
      <c r="I948" s="88" t="s">
        <v>2902</v>
      </c>
      <c r="J948" s="88" t="s">
        <v>2858</v>
      </c>
      <c r="K948" s="88" t="s">
        <v>2859</v>
      </c>
      <c r="L948" s="88" t="s">
        <v>2860</v>
      </c>
      <c r="M948" s="88" t="s">
        <v>2861</v>
      </c>
      <c r="N948" s="88" t="s">
        <v>2918</v>
      </c>
      <c r="O948" s="90">
        <f>VLOOKUP(N948,'[4]บัญชีครุภัณฑ์  updete 20 มค 65'!$I$5:$N$1078,5,FALSE)</f>
        <v>1940000</v>
      </c>
      <c r="P948" s="90">
        <f t="shared" si="40"/>
        <v>0</v>
      </c>
      <c r="Q948" s="90"/>
      <c r="R948" s="90"/>
      <c r="S948" s="88" t="s">
        <v>82</v>
      </c>
      <c r="T948" s="88" t="s">
        <v>58</v>
      </c>
    </row>
    <row r="949" spans="1:20" ht="138.75">
      <c r="A949" s="87" t="s">
        <v>2708</v>
      </c>
      <c r="B949" s="87" t="s">
        <v>2768</v>
      </c>
      <c r="C949" s="87" t="s">
        <v>2920</v>
      </c>
      <c r="D949" s="87"/>
      <c r="E949" s="88" t="s">
        <v>437</v>
      </c>
      <c r="F949" s="87" t="s">
        <v>2919</v>
      </c>
      <c r="G949" s="87" t="s">
        <v>339</v>
      </c>
      <c r="H949" s="89">
        <v>2100000</v>
      </c>
      <c r="I949" s="88" t="s">
        <v>2902</v>
      </c>
      <c r="J949" s="88" t="s">
        <v>2858</v>
      </c>
      <c r="K949" s="88" t="s">
        <v>2859</v>
      </c>
      <c r="L949" s="88" t="s">
        <v>2860</v>
      </c>
      <c r="M949" s="88" t="s">
        <v>2861</v>
      </c>
      <c r="N949" s="88" t="s">
        <v>2920</v>
      </c>
      <c r="O949" s="90">
        <f>VLOOKUP(N949,'[4]บัญชีครุภัณฑ์  updete 20 มค 65'!$I$5:$N$1078,5,FALSE)</f>
        <v>2100000</v>
      </c>
      <c r="P949" s="90">
        <f t="shared" si="40"/>
        <v>0</v>
      </c>
      <c r="Q949" s="90"/>
      <c r="R949" s="90"/>
      <c r="S949" s="88" t="s">
        <v>82</v>
      </c>
      <c r="T949" s="88" t="s">
        <v>58</v>
      </c>
    </row>
    <row r="950" spans="1:20" ht="111">
      <c r="A950" s="87" t="s">
        <v>2708</v>
      </c>
      <c r="B950" s="87" t="s">
        <v>2768</v>
      </c>
      <c r="C950" s="87" t="s">
        <v>2922</v>
      </c>
      <c r="D950" s="87"/>
      <c r="E950" s="88" t="s">
        <v>437</v>
      </c>
      <c r="F950" s="87" t="s">
        <v>2921</v>
      </c>
      <c r="G950" s="87" t="s">
        <v>339</v>
      </c>
      <c r="H950" s="89">
        <v>1590000</v>
      </c>
      <c r="I950" s="88" t="s">
        <v>2404</v>
      </c>
      <c r="J950" s="88" t="s">
        <v>2858</v>
      </c>
      <c r="K950" s="88" t="s">
        <v>2859</v>
      </c>
      <c r="L950" s="88" t="s">
        <v>2860</v>
      </c>
      <c r="M950" s="88" t="s">
        <v>2861</v>
      </c>
      <c r="N950" s="88" t="s">
        <v>2922</v>
      </c>
      <c r="O950" s="90">
        <f>VLOOKUP(N950,'[4]บัญชีครุภัณฑ์  updete 20 มค 65'!$I$5:$N$1078,5,FALSE)</f>
        <v>1590000</v>
      </c>
      <c r="P950" s="90">
        <f t="shared" si="40"/>
        <v>0</v>
      </c>
      <c r="Q950" s="90"/>
      <c r="R950" s="90"/>
      <c r="S950" s="88" t="s">
        <v>82</v>
      </c>
      <c r="T950" s="88" t="s">
        <v>58</v>
      </c>
    </row>
    <row r="951" spans="1:20" ht="138.75">
      <c r="A951" s="87" t="s">
        <v>2708</v>
      </c>
      <c r="B951" s="87" t="s">
        <v>2768</v>
      </c>
      <c r="C951" s="87" t="s">
        <v>2924</v>
      </c>
      <c r="D951" s="87"/>
      <c r="E951" s="88" t="s">
        <v>437</v>
      </c>
      <c r="F951" s="87" t="s">
        <v>2923</v>
      </c>
      <c r="G951" s="87" t="s">
        <v>339</v>
      </c>
      <c r="H951" s="89">
        <v>1750000</v>
      </c>
      <c r="I951" s="88" t="s">
        <v>2404</v>
      </c>
      <c r="J951" s="88" t="s">
        <v>2858</v>
      </c>
      <c r="K951" s="88" t="s">
        <v>2859</v>
      </c>
      <c r="L951" s="88" t="s">
        <v>2860</v>
      </c>
      <c r="M951" s="88" t="s">
        <v>2861</v>
      </c>
      <c r="N951" s="88" t="s">
        <v>2924</v>
      </c>
      <c r="O951" s="90">
        <f>VLOOKUP(N951,'[4]บัญชีครุภัณฑ์  updete 20 มค 65'!$I$5:$N$1078,5,FALSE)</f>
        <v>1750000</v>
      </c>
      <c r="P951" s="90">
        <f t="shared" si="40"/>
        <v>0</v>
      </c>
      <c r="Q951" s="90"/>
      <c r="R951" s="90"/>
      <c r="S951" s="88" t="s">
        <v>82</v>
      </c>
      <c r="T951" s="88" t="s">
        <v>58</v>
      </c>
    </row>
    <row r="952" spans="1:20" ht="111">
      <c r="A952" s="87" t="s">
        <v>2708</v>
      </c>
      <c r="B952" s="87" t="s">
        <v>2768</v>
      </c>
      <c r="C952" s="87" t="s">
        <v>2926</v>
      </c>
      <c r="D952" s="87"/>
      <c r="E952" s="88" t="s">
        <v>437</v>
      </c>
      <c r="F952" s="87" t="s">
        <v>2925</v>
      </c>
      <c r="G952" s="87" t="s">
        <v>339</v>
      </c>
      <c r="H952" s="89">
        <v>1620000</v>
      </c>
      <c r="I952" s="88" t="s">
        <v>2404</v>
      </c>
      <c r="J952" s="88" t="s">
        <v>2858</v>
      </c>
      <c r="K952" s="88" t="s">
        <v>2859</v>
      </c>
      <c r="L952" s="88" t="s">
        <v>2860</v>
      </c>
      <c r="M952" s="88" t="s">
        <v>2861</v>
      </c>
      <c r="N952" s="88" t="s">
        <v>2926</v>
      </c>
      <c r="O952" s="90">
        <f>VLOOKUP(N952,'[4]บัญชีครุภัณฑ์  updete 20 มค 65'!$I$5:$N$1078,5,FALSE)</f>
        <v>1620000</v>
      </c>
      <c r="P952" s="90">
        <f t="shared" si="40"/>
        <v>0</v>
      </c>
      <c r="Q952" s="90"/>
      <c r="R952" s="90"/>
      <c r="S952" s="88" t="s">
        <v>82</v>
      </c>
      <c r="T952" s="88" t="s">
        <v>58</v>
      </c>
    </row>
    <row r="953" spans="1:20" ht="138.75">
      <c r="A953" s="87" t="s">
        <v>2708</v>
      </c>
      <c r="B953" s="87" t="s">
        <v>2768</v>
      </c>
      <c r="C953" s="87" t="s">
        <v>2928</v>
      </c>
      <c r="D953" s="87"/>
      <c r="E953" s="88" t="s">
        <v>437</v>
      </c>
      <c r="F953" s="87" t="s">
        <v>2927</v>
      </c>
      <c r="G953" s="87" t="s">
        <v>339</v>
      </c>
      <c r="H953" s="89">
        <v>1780000</v>
      </c>
      <c r="I953" s="88" t="s">
        <v>2404</v>
      </c>
      <c r="J953" s="88" t="s">
        <v>2858</v>
      </c>
      <c r="K953" s="88" t="s">
        <v>2859</v>
      </c>
      <c r="L953" s="88" t="s">
        <v>2860</v>
      </c>
      <c r="M953" s="88" t="s">
        <v>2861</v>
      </c>
      <c r="N953" s="88" t="s">
        <v>2928</v>
      </c>
      <c r="O953" s="90">
        <f>VLOOKUP(N953,'[4]บัญชีครุภัณฑ์  updete 20 มค 65'!$I$5:$N$1078,5,FALSE)</f>
        <v>1780000</v>
      </c>
      <c r="P953" s="90">
        <f t="shared" si="40"/>
        <v>0</v>
      </c>
      <c r="Q953" s="90"/>
      <c r="R953" s="90"/>
      <c r="S953" s="88" t="s">
        <v>82</v>
      </c>
      <c r="T953" s="88" t="s">
        <v>58</v>
      </c>
    </row>
    <row r="954" spans="1:20" ht="111">
      <c r="A954" s="87" t="s">
        <v>2708</v>
      </c>
      <c r="B954" s="87" t="s">
        <v>2768</v>
      </c>
      <c r="C954" s="87" t="s">
        <v>2930</v>
      </c>
      <c r="D954" s="87"/>
      <c r="E954" s="88" t="s">
        <v>437</v>
      </c>
      <c r="F954" s="87" t="s">
        <v>2929</v>
      </c>
      <c r="G954" s="87" t="s">
        <v>339</v>
      </c>
      <c r="H954" s="89">
        <v>1670000</v>
      </c>
      <c r="I954" s="88" t="s">
        <v>2404</v>
      </c>
      <c r="J954" s="88" t="s">
        <v>2858</v>
      </c>
      <c r="K954" s="88" t="s">
        <v>2859</v>
      </c>
      <c r="L954" s="88" t="s">
        <v>2860</v>
      </c>
      <c r="M954" s="88" t="s">
        <v>2861</v>
      </c>
      <c r="N954" s="88" t="s">
        <v>2930</v>
      </c>
      <c r="O954" s="90">
        <f>VLOOKUP(N954,'[4]บัญชีครุภัณฑ์  updete 20 มค 65'!$I$5:$N$1078,5,FALSE)</f>
        <v>1670000</v>
      </c>
      <c r="P954" s="90">
        <f t="shared" si="40"/>
        <v>0</v>
      </c>
      <c r="Q954" s="90"/>
      <c r="R954" s="90"/>
      <c r="S954" s="88" t="s">
        <v>82</v>
      </c>
      <c r="T954" s="88" t="s">
        <v>58</v>
      </c>
    </row>
    <row r="955" spans="1:20" ht="138.75">
      <c r="A955" s="87" t="s">
        <v>2708</v>
      </c>
      <c r="B955" s="87" t="s">
        <v>2768</v>
      </c>
      <c r="C955" s="87" t="s">
        <v>2932</v>
      </c>
      <c r="D955" s="87"/>
      <c r="E955" s="88" t="s">
        <v>437</v>
      </c>
      <c r="F955" s="87" t="s">
        <v>2931</v>
      </c>
      <c r="G955" s="87" t="s">
        <v>339</v>
      </c>
      <c r="H955" s="89">
        <v>1830000</v>
      </c>
      <c r="I955" s="88" t="s">
        <v>2404</v>
      </c>
      <c r="J955" s="88" t="s">
        <v>2858</v>
      </c>
      <c r="K955" s="88" t="s">
        <v>2859</v>
      </c>
      <c r="L955" s="88" t="s">
        <v>2860</v>
      </c>
      <c r="M955" s="88" t="s">
        <v>2861</v>
      </c>
      <c r="N955" s="88" t="s">
        <v>2932</v>
      </c>
      <c r="O955" s="90">
        <f>VLOOKUP(N955,'[4]บัญชีครุภัณฑ์  updete 20 มค 65'!$I$5:$N$1078,5,FALSE)</f>
        <v>1830000</v>
      </c>
      <c r="P955" s="90">
        <f t="shared" si="40"/>
        <v>0</v>
      </c>
      <c r="Q955" s="90"/>
      <c r="R955" s="90"/>
      <c r="S955" s="88" t="s">
        <v>82</v>
      </c>
      <c r="T955" s="88" t="s">
        <v>58</v>
      </c>
    </row>
    <row r="956" spans="1:20" ht="111">
      <c r="A956" s="87" t="s">
        <v>2708</v>
      </c>
      <c r="B956" s="87" t="s">
        <v>2768</v>
      </c>
      <c r="C956" s="87" t="s">
        <v>2934</v>
      </c>
      <c r="D956" s="87"/>
      <c r="E956" s="88" t="s">
        <v>437</v>
      </c>
      <c r="F956" s="87" t="s">
        <v>2933</v>
      </c>
      <c r="G956" s="87" t="s">
        <v>339</v>
      </c>
      <c r="H956" s="89">
        <v>1680000</v>
      </c>
      <c r="I956" s="88" t="s">
        <v>2404</v>
      </c>
      <c r="J956" s="88" t="s">
        <v>2858</v>
      </c>
      <c r="K956" s="88" t="s">
        <v>2859</v>
      </c>
      <c r="L956" s="88" t="s">
        <v>2860</v>
      </c>
      <c r="M956" s="88" t="s">
        <v>2861</v>
      </c>
      <c r="N956" s="88" t="s">
        <v>2934</v>
      </c>
      <c r="O956" s="90">
        <f>VLOOKUP(N956,'[4]บัญชีครุภัณฑ์  updete 20 มค 65'!$I$5:$N$1078,5,FALSE)</f>
        <v>1680000</v>
      </c>
      <c r="P956" s="90">
        <f t="shared" si="40"/>
        <v>0</v>
      </c>
      <c r="Q956" s="90"/>
      <c r="R956" s="90"/>
      <c r="S956" s="88" t="s">
        <v>82</v>
      </c>
      <c r="T956" s="88" t="s">
        <v>58</v>
      </c>
    </row>
    <row r="957" spans="1:20" ht="138.75">
      <c r="A957" s="87" t="s">
        <v>2708</v>
      </c>
      <c r="B957" s="87" t="s">
        <v>2768</v>
      </c>
      <c r="C957" s="87" t="s">
        <v>2936</v>
      </c>
      <c r="D957" s="87"/>
      <c r="E957" s="88" t="s">
        <v>437</v>
      </c>
      <c r="F957" s="87" t="s">
        <v>2935</v>
      </c>
      <c r="G957" s="87" t="s">
        <v>339</v>
      </c>
      <c r="H957" s="89">
        <v>1840000</v>
      </c>
      <c r="I957" s="88" t="s">
        <v>2404</v>
      </c>
      <c r="J957" s="88" t="s">
        <v>2858</v>
      </c>
      <c r="K957" s="88" t="s">
        <v>2859</v>
      </c>
      <c r="L957" s="88" t="s">
        <v>2860</v>
      </c>
      <c r="M957" s="88" t="s">
        <v>2861</v>
      </c>
      <c r="N957" s="88" t="s">
        <v>2936</v>
      </c>
      <c r="O957" s="90">
        <f>VLOOKUP(N957,'[4]บัญชีครุภัณฑ์  updete 20 มค 65'!$I$5:$N$1078,5,FALSE)</f>
        <v>1840000</v>
      </c>
      <c r="P957" s="90">
        <f t="shared" si="40"/>
        <v>0</v>
      </c>
      <c r="Q957" s="90"/>
      <c r="R957" s="90"/>
      <c r="S957" s="88" t="s">
        <v>82</v>
      </c>
      <c r="T957" s="88" t="s">
        <v>58</v>
      </c>
    </row>
    <row r="958" spans="1:20" ht="111">
      <c r="A958" s="87" t="s">
        <v>2708</v>
      </c>
      <c r="B958" s="87" t="s">
        <v>2768</v>
      </c>
      <c r="C958" s="87" t="s">
        <v>2938</v>
      </c>
      <c r="D958" s="87"/>
      <c r="E958" s="88" t="s">
        <v>437</v>
      </c>
      <c r="F958" s="87" t="s">
        <v>2937</v>
      </c>
      <c r="G958" s="87" t="s">
        <v>339</v>
      </c>
      <c r="H958" s="89">
        <v>1670000</v>
      </c>
      <c r="I958" s="88" t="s">
        <v>2404</v>
      </c>
      <c r="J958" s="88" t="s">
        <v>2858</v>
      </c>
      <c r="K958" s="88" t="s">
        <v>2859</v>
      </c>
      <c r="L958" s="88" t="s">
        <v>2860</v>
      </c>
      <c r="M958" s="88" t="s">
        <v>2861</v>
      </c>
      <c r="N958" s="88" t="s">
        <v>2938</v>
      </c>
      <c r="O958" s="90">
        <f>VLOOKUP(N958,'[4]บัญชีครุภัณฑ์  updete 20 มค 65'!$I$5:$N$1078,5,FALSE)</f>
        <v>1670000</v>
      </c>
      <c r="P958" s="90">
        <f t="shared" si="40"/>
        <v>0</v>
      </c>
      <c r="Q958" s="90"/>
      <c r="R958" s="90"/>
      <c r="S958" s="88" t="s">
        <v>82</v>
      </c>
      <c r="T958" s="88" t="s">
        <v>58</v>
      </c>
    </row>
    <row r="959" spans="1:20" ht="138.75">
      <c r="A959" s="87" t="s">
        <v>2708</v>
      </c>
      <c r="B959" s="87" t="s">
        <v>2768</v>
      </c>
      <c r="C959" s="87" t="s">
        <v>2940</v>
      </c>
      <c r="D959" s="87"/>
      <c r="E959" s="88" t="s">
        <v>437</v>
      </c>
      <c r="F959" s="87" t="s">
        <v>2939</v>
      </c>
      <c r="G959" s="87" t="s">
        <v>339</v>
      </c>
      <c r="H959" s="89">
        <v>1830000</v>
      </c>
      <c r="I959" s="88" t="s">
        <v>2404</v>
      </c>
      <c r="J959" s="88" t="s">
        <v>2858</v>
      </c>
      <c r="K959" s="88" t="s">
        <v>2859</v>
      </c>
      <c r="L959" s="88" t="s">
        <v>2860</v>
      </c>
      <c r="M959" s="88" t="s">
        <v>2861</v>
      </c>
      <c r="N959" s="88" t="s">
        <v>2940</v>
      </c>
      <c r="O959" s="90">
        <f>VLOOKUP(N959,'[4]บัญชีครุภัณฑ์  updete 20 มค 65'!$I$5:$N$1078,5,FALSE)</f>
        <v>1830000</v>
      </c>
      <c r="P959" s="90">
        <f t="shared" si="40"/>
        <v>0</v>
      </c>
      <c r="Q959" s="90"/>
      <c r="R959" s="90"/>
      <c r="S959" s="88" t="s">
        <v>82</v>
      </c>
      <c r="T959" s="88" t="s">
        <v>58</v>
      </c>
    </row>
    <row r="960" spans="1:20" s="86" customFormat="1">
      <c r="A960" s="82" t="s">
        <v>1086</v>
      </c>
      <c r="B960" s="82" t="s">
        <v>2941</v>
      </c>
      <c r="C960" s="82" t="s">
        <v>2943</v>
      </c>
      <c r="D960" s="82"/>
      <c r="E960" s="83"/>
      <c r="F960" s="82" t="s">
        <v>2942</v>
      </c>
      <c r="G960" s="82"/>
      <c r="H960" s="84"/>
      <c r="I960" s="83"/>
      <c r="J960" s="83"/>
      <c r="K960" s="83"/>
      <c r="L960" s="83"/>
      <c r="M960" s="83"/>
      <c r="N960" s="83"/>
      <c r="O960" s="85"/>
      <c r="P960" s="85"/>
      <c r="Q960" s="85"/>
      <c r="R960" s="85"/>
      <c r="S960" s="83"/>
      <c r="T960" s="83"/>
    </row>
    <row r="961" spans="1:20" ht="55.5">
      <c r="A961" s="87" t="s">
        <v>1086</v>
      </c>
      <c r="B961" s="87" t="s">
        <v>2941</v>
      </c>
      <c r="C961" s="87" t="s">
        <v>2945</v>
      </c>
      <c r="D961" s="87"/>
      <c r="E961" s="88" t="s">
        <v>731</v>
      </c>
      <c r="F961" s="87" t="s">
        <v>2944</v>
      </c>
      <c r="G961" s="87" t="s">
        <v>43</v>
      </c>
      <c r="H961" s="89">
        <v>235400</v>
      </c>
      <c r="I961" s="88" t="s">
        <v>732</v>
      </c>
      <c r="J961" s="88"/>
      <c r="K961" s="88" t="s">
        <v>1086</v>
      </c>
      <c r="L961" s="88" t="s">
        <v>326</v>
      </c>
      <c r="M961" s="88"/>
      <c r="N961" s="88" t="s">
        <v>2945</v>
      </c>
      <c r="O961" s="90">
        <f>VLOOKUP(N961,'[4]บัญชีครุภัณฑ์  updete 20 มค 65'!$I$5:$N$1078,5,FALSE)</f>
        <v>235400</v>
      </c>
      <c r="P961" s="90">
        <f t="shared" ref="P961:P973" si="41">+O961-H961</f>
        <v>0</v>
      </c>
      <c r="Q961" s="90"/>
      <c r="R961" s="90"/>
      <c r="S961" s="88" t="s">
        <v>48</v>
      </c>
      <c r="T961" s="88" t="s">
        <v>58</v>
      </c>
    </row>
    <row r="962" spans="1:20">
      <c r="A962" s="87" t="s">
        <v>1086</v>
      </c>
      <c r="B962" s="87" t="s">
        <v>2941</v>
      </c>
      <c r="C962" s="87" t="s">
        <v>2947</v>
      </c>
      <c r="D962" s="87"/>
      <c r="E962" s="88" t="s">
        <v>731</v>
      </c>
      <c r="F962" s="87" t="s">
        <v>2946</v>
      </c>
      <c r="G962" s="87" t="s">
        <v>43</v>
      </c>
      <c r="H962" s="89">
        <v>75000</v>
      </c>
      <c r="I962" s="88" t="s">
        <v>732</v>
      </c>
      <c r="J962" s="88"/>
      <c r="K962" s="88" t="s">
        <v>1086</v>
      </c>
      <c r="L962" s="88" t="s">
        <v>326</v>
      </c>
      <c r="M962" s="88"/>
      <c r="N962" s="88" t="s">
        <v>2947</v>
      </c>
      <c r="O962" s="90">
        <f>VLOOKUP(N962,'[4]บัญชีครุภัณฑ์  updete 20 มค 65'!$I$5:$N$1078,5,FALSE)</f>
        <v>75000</v>
      </c>
      <c r="P962" s="90">
        <f t="shared" si="41"/>
        <v>0</v>
      </c>
      <c r="Q962" s="90"/>
      <c r="R962" s="90"/>
      <c r="S962" s="88" t="s">
        <v>48</v>
      </c>
      <c r="T962" s="88" t="s">
        <v>58</v>
      </c>
    </row>
    <row r="963" spans="1:20" ht="55.5">
      <c r="A963" s="87" t="s">
        <v>1086</v>
      </c>
      <c r="B963" s="87" t="s">
        <v>2941</v>
      </c>
      <c r="C963" s="87" t="s">
        <v>2949</v>
      </c>
      <c r="D963" s="87"/>
      <c r="E963" s="88" t="s">
        <v>731</v>
      </c>
      <c r="F963" s="87" t="s">
        <v>2948</v>
      </c>
      <c r="G963" s="87" t="s">
        <v>43</v>
      </c>
      <c r="H963" s="89">
        <v>85000</v>
      </c>
      <c r="I963" s="88" t="s">
        <v>732</v>
      </c>
      <c r="J963" s="88"/>
      <c r="K963" s="88" t="s">
        <v>1086</v>
      </c>
      <c r="L963" s="88" t="s">
        <v>326</v>
      </c>
      <c r="M963" s="88"/>
      <c r="N963" s="88" t="s">
        <v>2949</v>
      </c>
      <c r="O963" s="90">
        <f>VLOOKUP(N963,'[4]บัญชีครุภัณฑ์  updete 20 มค 65'!$I$5:$N$1078,5,FALSE)</f>
        <v>85000</v>
      </c>
      <c r="P963" s="90">
        <f t="shared" si="41"/>
        <v>0</v>
      </c>
      <c r="Q963" s="90"/>
      <c r="R963" s="90"/>
      <c r="S963" s="88" t="s">
        <v>48</v>
      </c>
      <c r="T963" s="88" t="s">
        <v>58</v>
      </c>
    </row>
    <row r="964" spans="1:20" ht="55.5">
      <c r="A964" s="87" t="s">
        <v>1086</v>
      </c>
      <c r="B964" s="87" t="s">
        <v>2941</v>
      </c>
      <c r="C964" s="95" t="s">
        <v>2951</v>
      </c>
      <c r="D964" s="87" t="s">
        <v>2952</v>
      </c>
      <c r="E964" s="88" t="s">
        <v>437</v>
      </c>
      <c r="F964" s="87" t="s">
        <v>2950</v>
      </c>
      <c r="G964" s="87" t="s">
        <v>43</v>
      </c>
      <c r="H964" s="89">
        <v>374500</v>
      </c>
      <c r="I964" s="88" t="s">
        <v>2953</v>
      </c>
      <c r="J964" s="88" t="s">
        <v>2954</v>
      </c>
      <c r="K964" s="88" t="s">
        <v>920</v>
      </c>
      <c r="L964" s="88" t="s">
        <v>921</v>
      </c>
      <c r="M964" s="88" t="s">
        <v>2955</v>
      </c>
      <c r="N964" s="88" t="s">
        <v>2951</v>
      </c>
      <c r="O964" s="90">
        <f>VLOOKUP(N964,'[4]บัญชีครุภัณฑ์  updete 20 มค 65'!$I$5:$N$1078,5,FALSE)</f>
        <v>374500</v>
      </c>
      <c r="P964" s="90">
        <f t="shared" si="41"/>
        <v>0</v>
      </c>
      <c r="Q964" s="90"/>
      <c r="R964" s="90"/>
      <c r="S964" s="88" t="s">
        <v>48</v>
      </c>
      <c r="T964" s="88" t="s">
        <v>58</v>
      </c>
    </row>
    <row r="965" spans="1:20" ht="55.5">
      <c r="A965" s="87" t="s">
        <v>1086</v>
      </c>
      <c r="B965" s="87" t="s">
        <v>2941</v>
      </c>
      <c r="C965" s="95" t="s">
        <v>2957</v>
      </c>
      <c r="D965" s="87" t="s">
        <v>2958</v>
      </c>
      <c r="E965" s="88" t="s">
        <v>437</v>
      </c>
      <c r="F965" s="87" t="s">
        <v>2956</v>
      </c>
      <c r="G965" s="87" t="s">
        <v>43</v>
      </c>
      <c r="H965" s="89">
        <v>374500</v>
      </c>
      <c r="I965" s="88" t="s">
        <v>2953</v>
      </c>
      <c r="J965" s="88" t="s">
        <v>2954</v>
      </c>
      <c r="K965" s="88" t="s">
        <v>920</v>
      </c>
      <c r="L965" s="88" t="s">
        <v>921</v>
      </c>
      <c r="M965" s="88" t="s">
        <v>2955</v>
      </c>
      <c r="N965" s="88" t="s">
        <v>2957</v>
      </c>
      <c r="O965" s="90">
        <f>VLOOKUP(N965,'[4]บัญชีครุภัณฑ์  updete 20 มค 65'!$I$5:$N$1078,5,FALSE)</f>
        <v>374500</v>
      </c>
      <c r="P965" s="90">
        <f t="shared" si="41"/>
        <v>0</v>
      </c>
      <c r="Q965" s="90"/>
      <c r="R965" s="90"/>
      <c r="S965" s="88" t="s">
        <v>48</v>
      </c>
      <c r="T965" s="88" t="s">
        <v>58</v>
      </c>
    </row>
    <row r="966" spans="1:20" ht="83.25">
      <c r="A966" s="87" t="s">
        <v>1086</v>
      </c>
      <c r="B966" s="87" t="s">
        <v>2941</v>
      </c>
      <c r="C966" s="95" t="s">
        <v>2960</v>
      </c>
      <c r="D966" s="87"/>
      <c r="E966" s="88" t="s">
        <v>437</v>
      </c>
      <c r="F966" s="87" t="s">
        <v>2959</v>
      </c>
      <c r="G966" s="87" t="s">
        <v>43</v>
      </c>
      <c r="H966" s="89">
        <v>481500</v>
      </c>
      <c r="I966" s="88" t="s">
        <v>2953</v>
      </c>
      <c r="J966" s="88" t="s">
        <v>2954</v>
      </c>
      <c r="K966" s="88" t="s">
        <v>920</v>
      </c>
      <c r="L966" s="88" t="s">
        <v>921</v>
      </c>
      <c r="M966" s="88" t="s">
        <v>2961</v>
      </c>
      <c r="N966" s="88" t="s">
        <v>2960</v>
      </c>
      <c r="O966" s="90">
        <f>VLOOKUP(N966,'[4]บัญชีครุภัณฑ์  updete 20 มค 65'!$I$5:$N$1078,5,FALSE)</f>
        <v>481500</v>
      </c>
      <c r="P966" s="90">
        <f t="shared" si="41"/>
        <v>0</v>
      </c>
      <c r="Q966" s="90"/>
      <c r="R966" s="90"/>
      <c r="S966" s="88" t="s">
        <v>48</v>
      </c>
      <c r="T966" s="88" t="s">
        <v>58</v>
      </c>
    </row>
    <row r="967" spans="1:20" ht="83.25">
      <c r="A967" s="87" t="s">
        <v>1086</v>
      </c>
      <c r="B967" s="87" t="s">
        <v>2941</v>
      </c>
      <c r="C967" s="95" t="s">
        <v>2963</v>
      </c>
      <c r="D967" s="87"/>
      <c r="E967" s="88" t="s">
        <v>437</v>
      </c>
      <c r="F967" s="87" t="s">
        <v>2962</v>
      </c>
      <c r="G967" s="87" t="s">
        <v>43</v>
      </c>
      <c r="H967" s="89">
        <v>428000</v>
      </c>
      <c r="I967" s="88" t="s">
        <v>2953</v>
      </c>
      <c r="J967" s="88" t="s">
        <v>2954</v>
      </c>
      <c r="K967" s="88" t="s">
        <v>920</v>
      </c>
      <c r="L967" s="88" t="s">
        <v>921</v>
      </c>
      <c r="M967" s="88" t="s">
        <v>2961</v>
      </c>
      <c r="N967" s="88" t="s">
        <v>2963</v>
      </c>
      <c r="O967" s="90">
        <f>VLOOKUP(N967,'[4]บัญชีครุภัณฑ์  updete 20 มค 65'!$I$5:$N$1078,5,FALSE)</f>
        <v>428000</v>
      </c>
      <c r="P967" s="90">
        <f t="shared" si="41"/>
        <v>0</v>
      </c>
      <c r="Q967" s="90"/>
      <c r="R967" s="90"/>
      <c r="S967" s="88" t="s">
        <v>48</v>
      </c>
      <c r="T967" s="88" t="s">
        <v>58</v>
      </c>
    </row>
    <row r="968" spans="1:20" ht="55.5">
      <c r="A968" s="87" t="s">
        <v>1086</v>
      </c>
      <c r="B968" s="87" t="s">
        <v>2941</v>
      </c>
      <c r="C968" s="95" t="s">
        <v>2965</v>
      </c>
      <c r="D968" s="87" t="s">
        <v>2966</v>
      </c>
      <c r="E968" s="88" t="s">
        <v>437</v>
      </c>
      <c r="F968" s="87" t="s">
        <v>2964</v>
      </c>
      <c r="G968" s="87" t="s">
        <v>334</v>
      </c>
      <c r="H968" s="89">
        <v>17500</v>
      </c>
      <c r="I968" s="88" t="s">
        <v>2967</v>
      </c>
      <c r="J968" s="88" t="s">
        <v>2968</v>
      </c>
      <c r="K968" s="88" t="s">
        <v>920</v>
      </c>
      <c r="L968" s="88" t="s">
        <v>921</v>
      </c>
      <c r="M968" s="88" t="s">
        <v>2969</v>
      </c>
      <c r="N968" s="88" t="s">
        <v>2965</v>
      </c>
      <c r="O968" s="90">
        <f>VLOOKUP(N968,'[4]บัญชีครุภัณฑ์  updete 20 มค 65'!$I$5:$N$1078,5,FALSE)</f>
        <v>17500</v>
      </c>
      <c r="P968" s="90">
        <f t="shared" si="41"/>
        <v>0</v>
      </c>
      <c r="Q968" s="90"/>
      <c r="R968" s="90"/>
      <c r="S968" s="88" t="s">
        <v>48</v>
      </c>
      <c r="T968" s="88" t="s">
        <v>58</v>
      </c>
    </row>
    <row r="969" spans="1:20" ht="55.5">
      <c r="A969" s="87" t="s">
        <v>1086</v>
      </c>
      <c r="B969" s="87" t="s">
        <v>2941</v>
      </c>
      <c r="C969" s="95" t="s">
        <v>2971</v>
      </c>
      <c r="D969" s="87" t="s">
        <v>2972</v>
      </c>
      <c r="E969" s="88" t="s">
        <v>437</v>
      </c>
      <c r="F969" s="87" t="s">
        <v>2970</v>
      </c>
      <c r="G969" s="87" t="s">
        <v>339</v>
      </c>
      <c r="H969" s="89">
        <v>36000</v>
      </c>
      <c r="I969" s="88" t="s">
        <v>2973</v>
      </c>
      <c r="J969" s="88" t="s">
        <v>2974</v>
      </c>
      <c r="K969" s="88" t="s">
        <v>920</v>
      </c>
      <c r="L969" s="88" t="s">
        <v>921</v>
      </c>
      <c r="M969" s="88" t="s">
        <v>2975</v>
      </c>
      <c r="N969" s="88" t="s">
        <v>2971</v>
      </c>
      <c r="O969" s="90">
        <f>VLOOKUP(N969,'[4]บัญชีครุภัณฑ์  updete 20 มค 65'!$I$5:$N$1078,5,FALSE)</f>
        <v>36000</v>
      </c>
      <c r="P969" s="90">
        <f t="shared" si="41"/>
        <v>0</v>
      </c>
      <c r="Q969" s="90"/>
      <c r="R969" s="90"/>
      <c r="S969" s="88" t="s">
        <v>48</v>
      </c>
      <c r="T969" s="88" t="s">
        <v>58</v>
      </c>
    </row>
    <row r="970" spans="1:20" ht="55.5">
      <c r="A970" s="87" t="s">
        <v>1086</v>
      </c>
      <c r="B970" s="87" t="s">
        <v>2941</v>
      </c>
      <c r="C970" s="95" t="s">
        <v>2977</v>
      </c>
      <c r="D970" s="87" t="s">
        <v>2978</v>
      </c>
      <c r="E970" s="88" t="s">
        <v>437</v>
      </c>
      <c r="F970" s="87" t="s">
        <v>2976</v>
      </c>
      <c r="G970" s="87" t="s">
        <v>43</v>
      </c>
      <c r="H970" s="89">
        <v>3700000</v>
      </c>
      <c r="I970" s="88" t="s">
        <v>2979</v>
      </c>
      <c r="J970" s="88" t="s">
        <v>2980</v>
      </c>
      <c r="K970" s="88" t="s">
        <v>920</v>
      </c>
      <c r="L970" s="88" t="s">
        <v>921</v>
      </c>
      <c r="M970" s="88" t="s">
        <v>2981</v>
      </c>
      <c r="N970" s="88" t="s">
        <v>2977</v>
      </c>
      <c r="O970" s="90">
        <f>VLOOKUP(N970,'[4]บัญชีครุภัณฑ์  updete 20 มค 65'!$I$5:$N$1078,5,FALSE)</f>
        <v>3700000</v>
      </c>
      <c r="P970" s="90">
        <f t="shared" si="41"/>
        <v>0</v>
      </c>
      <c r="Q970" s="90"/>
      <c r="R970" s="90"/>
      <c r="S970" s="88" t="s">
        <v>92</v>
      </c>
      <c r="T970" s="88" t="s">
        <v>58</v>
      </c>
    </row>
    <row r="971" spans="1:20">
      <c r="A971" s="87" t="s">
        <v>1086</v>
      </c>
      <c r="B971" s="87" t="s">
        <v>2941</v>
      </c>
      <c r="C971" s="95" t="s">
        <v>2983</v>
      </c>
      <c r="D971" s="87" t="s">
        <v>2984</v>
      </c>
      <c r="E971" s="88" t="s">
        <v>437</v>
      </c>
      <c r="F971" s="87" t="s">
        <v>2982</v>
      </c>
      <c r="G971" s="87" t="s">
        <v>43</v>
      </c>
      <c r="H971" s="89">
        <v>4400000</v>
      </c>
      <c r="I971" s="88" t="s">
        <v>940</v>
      </c>
      <c r="J971" s="88" t="s">
        <v>2985</v>
      </c>
      <c r="K971" s="88" t="s">
        <v>920</v>
      </c>
      <c r="L971" s="88" t="s">
        <v>921</v>
      </c>
      <c r="M971" s="88" t="s">
        <v>2986</v>
      </c>
      <c r="N971" s="88" t="s">
        <v>2983</v>
      </c>
      <c r="O971" s="90">
        <f>VLOOKUP(N971,'[4]บัญชีครุภัณฑ์  updete 20 มค 65'!$I$5:$N$1078,5,FALSE)</f>
        <v>4400000</v>
      </c>
      <c r="P971" s="90">
        <f t="shared" si="41"/>
        <v>0</v>
      </c>
      <c r="Q971" s="90"/>
      <c r="R971" s="90"/>
      <c r="S971" s="88" t="s">
        <v>92</v>
      </c>
      <c r="T971" s="88" t="s">
        <v>58</v>
      </c>
    </row>
    <row r="972" spans="1:20">
      <c r="A972" s="87" t="s">
        <v>1086</v>
      </c>
      <c r="B972" s="87" t="s">
        <v>2941</v>
      </c>
      <c r="C972" s="95" t="s">
        <v>2988</v>
      </c>
      <c r="D972" s="87" t="s">
        <v>2989</v>
      </c>
      <c r="E972" s="88" t="s">
        <v>437</v>
      </c>
      <c r="F972" s="87" t="s">
        <v>2987</v>
      </c>
      <c r="G972" s="87" t="s">
        <v>334</v>
      </c>
      <c r="H972" s="89">
        <v>9700</v>
      </c>
      <c r="I972" s="88" t="s">
        <v>2990</v>
      </c>
      <c r="J972" s="88" t="s">
        <v>2991</v>
      </c>
      <c r="K972" s="88" t="s">
        <v>920</v>
      </c>
      <c r="L972" s="88" t="s">
        <v>921</v>
      </c>
      <c r="M972" s="88" t="s">
        <v>2992</v>
      </c>
      <c r="N972" s="88" t="s">
        <v>2988</v>
      </c>
      <c r="O972" s="90">
        <f>VLOOKUP(N972,'[4]บัญชีครุภัณฑ์  updete 20 มค 65'!$I$5:$N$1078,5,FALSE)</f>
        <v>9700</v>
      </c>
      <c r="P972" s="90">
        <f t="shared" si="41"/>
        <v>0</v>
      </c>
      <c r="Q972" s="90"/>
      <c r="R972" s="90"/>
      <c r="S972" s="88" t="s">
        <v>48</v>
      </c>
      <c r="T972" s="88" t="s">
        <v>58</v>
      </c>
    </row>
    <row r="973" spans="1:20" ht="55.5">
      <c r="A973" s="87" t="s">
        <v>1086</v>
      </c>
      <c r="B973" s="87" t="s">
        <v>2941</v>
      </c>
      <c r="C973" s="95" t="s">
        <v>2994</v>
      </c>
      <c r="D973" s="87" t="s">
        <v>2995</v>
      </c>
      <c r="E973" s="88" t="s">
        <v>437</v>
      </c>
      <c r="F973" s="87" t="s">
        <v>2993</v>
      </c>
      <c r="G973" s="87" t="s">
        <v>43</v>
      </c>
      <c r="H973" s="89">
        <v>470000</v>
      </c>
      <c r="I973" s="88" t="s">
        <v>2996</v>
      </c>
      <c r="J973" s="88" t="s">
        <v>2997</v>
      </c>
      <c r="K973" s="88" t="s">
        <v>920</v>
      </c>
      <c r="L973" s="88" t="s">
        <v>921</v>
      </c>
      <c r="M973" s="88" t="s">
        <v>2998</v>
      </c>
      <c r="N973" s="88" t="s">
        <v>2994</v>
      </c>
      <c r="O973" s="90">
        <f>VLOOKUP(N973,'[4]บัญชีครุภัณฑ์  updete 20 มค 65'!$I$5:$N$1078,5,FALSE)</f>
        <v>470000</v>
      </c>
      <c r="P973" s="90">
        <f t="shared" si="41"/>
        <v>0</v>
      </c>
      <c r="Q973" s="90"/>
      <c r="R973" s="90"/>
      <c r="S973" s="88" t="s">
        <v>48</v>
      </c>
      <c r="T973" s="88" t="s">
        <v>58</v>
      </c>
    </row>
    <row r="974" spans="1:20" s="86" customFormat="1">
      <c r="A974" s="82" t="s">
        <v>1947</v>
      </c>
      <c r="B974" s="82" t="s">
        <v>2999</v>
      </c>
      <c r="C974" s="82" t="s">
        <v>3001</v>
      </c>
      <c r="D974" s="82"/>
      <c r="E974" s="83"/>
      <c r="F974" s="82" t="s">
        <v>3000</v>
      </c>
      <c r="G974" s="82"/>
      <c r="H974" s="84"/>
      <c r="I974" s="83"/>
      <c r="J974" s="83"/>
      <c r="K974" s="83"/>
      <c r="L974" s="83"/>
      <c r="M974" s="83"/>
      <c r="N974" s="83"/>
      <c r="O974" s="85"/>
      <c r="P974" s="85"/>
      <c r="Q974" s="85"/>
      <c r="R974" s="85"/>
      <c r="S974" s="83"/>
      <c r="T974" s="83"/>
    </row>
    <row r="975" spans="1:20">
      <c r="A975" s="87" t="s">
        <v>1947</v>
      </c>
      <c r="B975" s="87" t="s">
        <v>2999</v>
      </c>
      <c r="C975" s="87" t="s">
        <v>3003</v>
      </c>
      <c r="D975" s="87" t="s">
        <v>3004</v>
      </c>
      <c r="E975" s="88" t="s">
        <v>44</v>
      </c>
      <c r="F975" s="87" t="s">
        <v>3002</v>
      </c>
      <c r="G975" s="87" t="s">
        <v>2299</v>
      </c>
      <c r="H975" s="89">
        <v>13000</v>
      </c>
      <c r="I975" s="88"/>
      <c r="J975" s="88"/>
      <c r="K975" s="88" t="s">
        <v>1947</v>
      </c>
      <c r="L975" s="88" t="s">
        <v>1948</v>
      </c>
      <c r="M975" s="88"/>
      <c r="N975" s="88" t="s">
        <v>3003</v>
      </c>
      <c r="O975" s="90">
        <f>VLOOKUP(N975,'[4]บัญชีครุภัณฑ์  updete 20 มค 65'!$I$5:$N$1078,5,FALSE)</f>
        <v>13000</v>
      </c>
      <c r="P975" s="90">
        <f t="shared" ref="P975:P1006" si="42">+O975-H975</f>
        <v>0</v>
      </c>
      <c r="Q975" s="90"/>
      <c r="R975" s="90"/>
      <c r="S975" s="88" t="s">
        <v>48</v>
      </c>
      <c r="T975" s="88" t="s">
        <v>58</v>
      </c>
    </row>
    <row r="976" spans="1:20">
      <c r="A976" s="87" t="s">
        <v>1947</v>
      </c>
      <c r="B976" s="87" t="s">
        <v>2999</v>
      </c>
      <c r="C976" s="87" t="s">
        <v>3006</v>
      </c>
      <c r="D976" s="87" t="s">
        <v>3007</v>
      </c>
      <c r="E976" s="88" t="s">
        <v>44</v>
      </c>
      <c r="F976" s="87" t="s">
        <v>3005</v>
      </c>
      <c r="G976" s="87" t="s">
        <v>2299</v>
      </c>
      <c r="H976" s="89">
        <v>15000</v>
      </c>
      <c r="I976" s="88"/>
      <c r="J976" s="88"/>
      <c r="K976" s="88" t="s">
        <v>1947</v>
      </c>
      <c r="L976" s="88" t="s">
        <v>1948</v>
      </c>
      <c r="M976" s="88"/>
      <c r="N976" s="88" t="s">
        <v>3006</v>
      </c>
      <c r="O976" s="90">
        <f>VLOOKUP(N976,'[4]บัญชีครุภัณฑ์  updete 20 มค 65'!$I$5:$N$1078,5,FALSE)</f>
        <v>15000</v>
      </c>
      <c r="P976" s="90">
        <f t="shared" si="42"/>
        <v>0</v>
      </c>
      <c r="Q976" s="90"/>
      <c r="R976" s="90"/>
      <c r="S976" s="88" t="s">
        <v>48</v>
      </c>
      <c r="T976" s="88" t="s">
        <v>58</v>
      </c>
    </row>
    <row r="977" spans="1:20" ht="55.5">
      <c r="A977" s="87" t="s">
        <v>1947</v>
      </c>
      <c r="B977" s="87" t="s">
        <v>2999</v>
      </c>
      <c r="C977" s="87" t="s">
        <v>3009</v>
      </c>
      <c r="D977" s="87"/>
      <c r="E977" s="88" t="s">
        <v>731</v>
      </c>
      <c r="F977" s="87" t="s">
        <v>3008</v>
      </c>
      <c r="G977" s="87" t="s">
        <v>43</v>
      </c>
      <c r="H977" s="89">
        <v>87500</v>
      </c>
      <c r="I977" s="88" t="s">
        <v>732</v>
      </c>
      <c r="J977" s="88"/>
      <c r="K977" s="88" t="s">
        <v>1947</v>
      </c>
      <c r="L977" s="88" t="s">
        <v>1948</v>
      </c>
      <c r="M977" s="88"/>
      <c r="N977" s="88" t="s">
        <v>3009</v>
      </c>
      <c r="O977" s="90">
        <f>VLOOKUP(N977,'[4]บัญชีครุภัณฑ์  updete 20 มค 65'!$I$5:$N$1078,5,FALSE)</f>
        <v>87500</v>
      </c>
      <c r="P977" s="90">
        <f t="shared" si="42"/>
        <v>0</v>
      </c>
      <c r="Q977" s="90"/>
      <c r="R977" s="90"/>
      <c r="S977" s="88" t="s">
        <v>48</v>
      </c>
      <c r="T977" s="88" t="s">
        <v>58</v>
      </c>
    </row>
    <row r="978" spans="1:20" ht="55.5">
      <c r="A978" s="87" t="s">
        <v>1947</v>
      </c>
      <c r="B978" s="87" t="s">
        <v>2999</v>
      </c>
      <c r="C978" s="87" t="s">
        <v>3011</v>
      </c>
      <c r="D978" s="87"/>
      <c r="E978" s="88" t="s">
        <v>731</v>
      </c>
      <c r="F978" s="87" t="s">
        <v>3010</v>
      </c>
      <c r="G978" s="87" t="s">
        <v>43</v>
      </c>
      <c r="H978" s="89">
        <v>120000</v>
      </c>
      <c r="I978" s="88" t="s">
        <v>732</v>
      </c>
      <c r="J978" s="88"/>
      <c r="K978" s="88" t="s">
        <v>1947</v>
      </c>
      <c r="L978" s="88" t="s">
        <v>1948</v>
      </c>
      <c r="M978" s="88"/>
      <c r="N978" s="88" t="s">
        <v>3011</v>
      </c>
      <c r="O978" s="90">
        <f>VLOOKUP(N978,'[4]บัญชีครุภัณฑ์  updete 20 มค 65'!$I$5:$N$1078,5,FALSE)</f>
        <v>120000</v>
      </c>
      <c r="P978" s="90">
        <f t="shared" si="42"/>
        <v>0</v>
      </c>
      <c r="Q978" s="90"/>
      <c r="R978" s="90"/>
      <c r="S978" s="88" t="s">
        <v>48</v>
      </c>
      <c r="T978" s="88" t="s">
        <v>58</v>
      </c>
    </row>
    <row r="979" spans="1:20" ht="55.5">
      <c r="A979" s="87" t="s">
        <v>1947</v>
      </c>
      <c r="B979" s="87" t="s">
        <v>2999</v>
      </c>
      <c r="C979" s="87" t="s">
        <v>3013</v>
      </c>
      <c r="D979" s="87"/>
      <c r="E979" s="88" t="s">
        <v>731</v>
      </c>
      <c r="F979" s="87" t="s">
        <v>3012</v>
      </c>
      <c r="G979" s="87" t="s">
        <v>43</v>
      </c>
      <c r="H979" s="89">
        <v>180000</v>
      </c>
      <c r="I979" s="88" t="s">
        <v>732</v>
      </c>
      <c r="J979" s="88"/>
      <c r="K979" s="88" t="s">
        <v>1947</v>
      </c>
      <c r="L979" s="88" t="s">
        <v>1948</v>
      </c>
      <c r="M979" s="88"/>
      <c r="N979" s="88" t="s">
        <v>3013</v>
      </c>
      <c r="O979" s="90">
        <f>VLOOKUP(N979,'[4]บัญชีครุภัณฑ์  updete 20 มค 65'!$I$5:$N$1078,5,FALSE)</f>
        <v>180000</v>
      </c>
      <c r="P979" s="90">
        <f t="shared" si="42"/>
        <v>0</v>
      </c>
      <c r="Q979" s="90"/>
      <c r="R979" s="90"/>
      <c r="S979" s="88" t="s">
        <v>48</v>
      </c>
      <c r="T979" s="88" t="s">
        <v>58</v>
      </c>
    </row>
    <row r="980" spans="1:20" ht="55.5">
      <c r="A980" s="87" t="s">
        <v>1947</v>
      </c>
      <c r="B980" s="87" t="s">
        <v>2999</v>
      </c>
      <c r="C980" s="87" t="s">
        <v>3015</v>
      </c>
      <c r="D980" s="87"/>
      <c r="E980" s="88" t="s">
        <v>731</v>
      </c>
      <c r="F980" s="87" t="s">
        <v>3014</v>
      </c>
      <c r="G980" s="87" t="s">
        <v>43</v>
      </c>
      <c r="H980" s="89">
        <v>200000</v>
      </c>
      <c r="I980" s="88" t="s">
        <v>732</v>
      </c>
      <c r="J980" s="88"/>
      <c r="K980" s="88" t="s">
        <v>1947</v>
      </c>
      <c r="L980" s="88" t="s">
        <v>1948</v>
      </c>
      <c r="M980" s="88"/>
      <c r="N980" s="88" t="s">
        <v>3015</v>
      </c>
      <c r="O980" s="90">
        <f>VLOOKUP(N980,'[4]บัญชีครุภัณฑ์  updete 20 มค 65'!$I$5:$N$1078,5,FALSE)</f>
        <v>200000</v>
      </c>
      <c r="P980" s="90">
        <f t="shared" si="42"/>
        <v>0</v>
      </c>
      <c r="Q980" s="90"/>
      <c r="R980" s="90"/>
      <c r="S980" s="88" t="s">
        <v>48</v>
      </c>
      <c r="T980" s="88" t="s">
        <v>58</v>
      </c>
    </row>
    <row r="981" spans="1:20" ht="55.5">
      <c r="A981" s="87" t="s">
        <v>1947</v>
      </c>
      <c r="B981" s="87" t="s">
        <v>2999</v>
      </c>
      <c r="C981" s="87" t="s">
        <v>3017</v>
      </c>
      <c r="D981" s="87"/>
      <c r="E981" s="88" t="s">
        <v>731</v>
      </c>
      <c r="F981" s="87" t="s">
        <v>3016</v>
      </c>
      <c r="G981" s="87" t="s">
        <v>43</v>
      </c>
      <c r="H981" s="89">
        <v>120000</v>
      </c>
      <c r="I981" s="88" t="s">
        <v>732</v>
      </c>
      <c r="J981" s="88"/>
      <c r="K981" s="88" t="s">
        <v>1947</v>
      </c>
      <c r="L981" s="88" t="s">
        <v>1948</v>
      </c>
      <c r="M981" s="88"/>
      <c r="N981" s="88" t="s">
        <v>3017</v>
      </c>
      <c r="O981" s="90">
        <f>VLOOKUP(N981,'[4]บัญชีครุภัณฑ์  updete 20 มค 65'!$I$5:$N$1078,5,FALSE)</f>
        <v>120000</v>
      </c>
      <c r="P981" s="90">
        <f t="shared" si="42"/>
        <v>0</v>
      </c>
      <c r="Q981" s="90"/>
      <c r="R981" s="90"/>
      <c r="S981" s="88" t="s">
        <v>48</v>
      </c>
      <c r="T981" s="88" t="s">
        <v>58</v>
      </c>
    </row>
    <row r="982" spans="1:20" ht="55.5">
      <c r="A982" s="87" t="s">
        <v>1947</v>
      </c>
      <c r="B982" s="87" t="s">
        <v>2999</v>
      </c>
      <c r="C982" s="87" t="s">
        <v>3019</v>
      </c>
      <c r="D982" s="87"/>
      <c r="E982" s="88" t="s">
        <v>731</v>
      </c>
      <c r="F982" s="87" t="s">
        <v>3018</v>
      </c>
      <c r="G982" s="87" t="s">
        <v>43</v>
      </c>
      <c r="H982" s="89">
        <v>250000</v>
      </c>
      <c r="I982" s="88" t="s">
        <v>732</v>
      </c>
      <c r="J982" s="88"/>
      <c r="K982" s="88" t="s">
        <v>1947</v>
      </c>
      <c r="L982" s="88" t="s">
        <v>1948</v>
      </c>
      <c r="M982" s="88"/>
      <c r="N982" s="88" t="s">
        <v>3019</v>
      </c>
      <c r="O982" s="90">
        <f>VLOOKUP(N982,'[4]บัญชีครุภัณฑ์  updete 20 มค 65'!$I$5:$N$1078,5,FALSE)</f>
        <v>250000</v>
      </c>
      <c r="P982" s="90">
        <f t="shared" si="42"/>
        <v>0</v>
      </c>
      <c r="Q982" s="90"/>
      <c r="R982" s="90"/>
      <c r="S982" s="88" t="s">
        <v>48</v>
      </c>
      <c r="T982" s="88" t="s">
        <v>58</v>
      </c>
    </row>
    <row r="983" spans="1:20" ht="55.5">
      <c r="A983" s="87" t="s">
        <v>1947</v>
      </c>
      <c r="B983" s="87" t="s">
        <v>2999</v>
      </c>
      <c r="C983" s="87" t="s">
        <v>3021</v>
      </c>
      <c r="D983" s="87"/>
      <c r="E983" s="88" t="s">
        <v>731</v>
      </c>
      <c r="F983" s="87" t="s">
        <v>3020</v>
      </c>
      <c r="G983" s="87" t="s">
        <v>43</v>
      </c>
      <c r="H983" s="89">
        <v>300000</v>
      </c>
      <c r="I983" s="88" t="s">
        <v>732</v>
      </c>
      <c r="J983" s="88"/>
      <c r="K983" s="88" t="s">
        <v>1947</v>
      </c>
      <c r="L983" s="88" t="s">
        <v>1948</v>
      </c>
      <c r="M983" s="88"/>
      <c r="N983" s="88" t="s">
        <v>3021</v>
      </c>
      <c r="O983" s="90">
        <f>VLOOKUP(N983,'[4]บัญชีครุภัณฑ์  updete 20 มค 65'!$I$5:$N$1078,5,FALSE)</f>
        <v>300000</v>
      </c>
      <c r="P983" s="90">
        <f t="shared" si="42"/>
        <v>0</v>
      </c>
      <c r="Q983" s="90"/>
      <c r="R983" s="90"/>
      <c r="S983" s="88" t="s">
        <v>48</v>
      </c>
      <c r="T983" s="88" t="s">
        <v>58</v>
      </c>
    </row>
    <row r="984" spans="1:20" ht="55.5">
      <c r="A984" s="87" t="s">
        <v>1947</v>
      </c>
      <c r="B984" s="87" t="s">
        <v>2999</v>
      </c>
      <c r="C984" s="87" t="s">
        <v>3023</v>
      </c>
      <c r="D984" s="87"/>
      <c r="E984" s="88" t="s">
        <v>731</v>
      </c>
      <c r="F984" s="87" t="s">
        <v>3022</v>
      </c>
      <c r="G984" s="87" t="s">
        <v>43</v>
      </c>
      <c r="H984" s="89">
        <v>400000</v>
      </c>
      <c r="I984" s="88" t="s">
        <v>732</v>
      </c>
      <c r="J984" s="88"/>
      <c r="K984" s="88" t="s">
        <v>1947</v>
      </c>
      <c r="L984" s="88" t="s">
        <v>1948</v>
      </c>
      <c r="M984" s="88"/>
      <c r="N984" s="88" t="s">
        <v>3023</v>
      </c>
      <c r="O984" s="90">
        <f>VLOOKUP(N984,'[4]บัญชีครุภัณฑ์  updete 20 มค 65'!$I$5:$N$1078,5,FALSE)</f>
        <v>400000</v>
      </c>
      <c r="P984" s="90">
        <f t="shared" si="42"/>
        <v>0</v>
      </c>
      <c r="Q984" s="90"/>
      <c r="R984" s="90"/>
      <c r="S984" s="88" t="s">
        <v>48</v>
      </c>
      <c r="T984" s="88" t="s">
        <v>58</v>
      </c>
    </row>
    <row r="985" spans="1:20" ht="55.5">
      <c r="A985" s="87" t="s">
        <v>1947</v>
      </c>
      <c r="B985" s="87" t="s">
        <v>2999</v>
      </c>
      <c r="C985" s="87" t="s">
        <v>3025</v>
      </c>
      <c r="D985" s="87"/>
      <c r="E985" s="88" t="s">
        <v>731</v>
      </c>
      <c r="F985" s="87" t="s">
        <v>3024</v>
      </c>
      <c r="G985" s="87" t="s">
        <v>43</v>
      </c>
      <c r="H985" s="89">
        <v>111000</v>
      </c>
      <c r="I985" s="88" t="s">
        <v>732</v>
      </c>
      <c r="J985" s="88"/>
      <c r="K985" s="88" t="s">
        <v>1947</v>
      </c>
      <c r="L985" s="88" t="s">
        <v>1948</v>
      </c>
      <c r="M985" s="88"/>
      <c r="N985" s="88" t="s">
        <v>3025</v>
      </c>
      <c r="O985" s="90">
        <f>VLOOKUP(N985,'[4]บัญชีครุภัณฑ์  updete 20 มค 65'!$I$5:$N$1078,5,FALSE)</f>
        <v>111000</v>
      </c>
      <c r="P985" s="90">
        <f t="shared" si="42"/>
        <v>0</v>
      </c>
      <c r="Q985" s="90"/>
      <c r="R985" s="90"/>
      <c r="S985" s="88" t="s">
        <v>48</v>
      </c>
      <c r="T985" s="88" t="s">
        <v>58</v>
      </c>
    </row>
    <row r="986" spans="1:20" ht="55.5">
      <c r="A986" s="87" t="s">
        <v>1947</v>
      </c>
      <c r="B986" s="87" t="s">
        <v>2999</v>
      </c>
      <c r="C986" s="87" t="s">
        <v>3027</v>
      </c>
      <c r="D986" s="87"/>
      <c r="E986" s="88" t="s">
        <v>731</v>
      </c>
      <c r="F986" s="87" t="s">
        <v>3026</v>
      </c>
      <c r="G986" s="87" t="s">
        <v>43</v>
      </c>
      <c r="H986" s="89">
        <v>180000</v>
      </c>
      <c r="I986" s="88" t="s">
        <v>732</v>
      </c>
      <c r="J986" s="88"/>
      <c r="K986" s="88" t="s">
        <v>1947</v>
      </c>
      <c r="L986" s="88" t="s">
        <v>1948</v>
      </c>
      <c r="M986" s="88"/>
      <c r="N986" s="88" t="s">
        <v>3027</v>
      </c>
      <c r="O986" s="90">
        <f>VLOOKUP(N986,'[4]บัญชีครุภัณฑ์  updete 20 มค 65'!$I$5:$N$1078,5,FALSE)</f>
        <v>180000</v>
      </c>
      <c r="P986" s="90">
        <f t="shared" si="42"/>
        <v>0</v>
      </c>
      <c r="Q986" s="90"/>
      <c r="R986" s="90"/>
      <c r="S986" s="88" t="s">
        <v>48</v>
      </c>
      <c r="T986" s="88" t="s">
        <v>58</v>
      </c>
    </row>
    <row r="987" spans="1:20">
      <c r="A987" s="87" t="s">
        <v>1947</v>
      </c>
      <c r="B987" s="87" t="s">
        <v>2999</v>
      </c>
      <c r="C987" s="87" t="s">
        <v>3029</v>
      </c>
      <c r="D987" s="87"/>
      <c r="E987" s="88" t="s">
        <v>731</v>
      </c>
      <c r="F987" s="87" t="s">
        <v>3028</v>
      </c>
      <c r="G987" s="87" t="s">
        <v>43</v>
      </c>
      <c r="H987" s="89">
        <v>19300</v>
      </c>
      <c r="I987" s="88" t="s">
        <v>732</v>
      </c>
      <c r="J987" s="88"/>
      <c r="K987" s="88" t="s">
        <v>1947</v>
      </c>
      <c r="L987" s="88" t="s">
        <v>1948</v>
      </c>
      <c r="M987" s="88"/>
      <c r="N987" s="88" t="s">
        <v>3029</v>
      </c>
      <c r="O987" s="90">
        <f>VLOOKUP(N987,'[4]บัญชีครุภัณฑ์  updete 20 มค 65'!$I$5:$N$1078,5,FALSE)</f>
        <v>19300</v>
      </c>
      <c r="P987" s="90">
        <f t="shared" si="42"/>
        <v>0</v>
      </c>
      <c r="Q987" s="90"/>
      <c r="R987" s="90"/>
      <c r="S987" s="88" t="s">
        <v>48</v>
      </c>
      <c r="T987" s="88" t="s">
        <v>58</v>
      </c>
    </row>
    <row r="988" spans="1:20">
      <c r="A988" s="87" t="s">
        <v>1947</v>
      </c>
      <c r="B988" s="87" t="s">
        <v>2999</v>
      </c>
      <c r="C988" s="87" t="s">
        <v>3031</v>
      </c>
      <c r="D988" s="87"/>
      <c r="E988" s="88" t="s">
        <v>731</v>
      </c>
      <c r="F988" s="87" t="s">
        <v>3030</v>
      </c>
      <c r="G988" s="87" t="s">
        <v>43</v>
      </c>
      <c r="H988" s="89">
        <v>30000</v>
      </c>
      <c r="I988" s="88" t="s">
        <v>732</v>
      </c>
      <c r="J988" s="88"/>
      <c r="K988" s="88" t="s">
        <v>1947</v>
      </c>
      <c r="L988" s="88" t="s">
        <v>1948</v>
      </c>
      <c r="M988" s="88"/>
      <c r="N988" s="88" t="s">
        <v>3031</v>
      </c>
      <c r="O988" s="90">
        <f>VLOOKUP(N988,'[4]บัญชีครุภัณฑ์  updete 20 มค 65'!$I$5:$N$1078,5,FALSE)</f>
        <v>30000</v>
      </c>
      <c r="P988" s="90">
        <f t="shared" si="42"/>
        <v>0</v>
      </c>
      <c r="Q988" s="90"/>
      <c r="R988" s="90"/>
      <c r="S988" s="88" t="s">
        <v>48</v>
      </c>
      <c r="T988" s="88" t="s">
        <v>58</v>
      </c>
    </row>
    <row r="989" spans="1:20">
      <c r="A989" s="87" t="s">
        <v>1947</v>
      </c>
      <c r="B989" s="87" t="s">
        <v>2999</v>
      </c>
      <c r="C989" s="87" t="s">
        <v>3033</v>
      </c>
      <c r="D989" s="87"/>
      <c r="E989" s="88" t="s">
        <v>731</v>
      </c>
      <c r="F989" s="87" t="s">
        <v>3032</v>
      </c>
      <c r="G989" s="87" t="s">
        <v>43</v>
      </c>
      <c r="H989" s="89">
        <v>66600</v>
      </c>
      <c r="I989" s="88" t="s">
        <v>732</v>
      </c>
      <c r="J989" s="88"/>
      <c r="K989" s="88" t="s">
        <v>1947</v>
      </c>
      <c r="L989" s="88" t="s">
        <v>1948</v>
      </c>
      <c r="M989" s="88"/>
      <c r="N989" s="88" t="s">
        <v>3033</v>
      </c>
      <c r="O989" s="90">
        <f>VLOOKUP(N989,'[4]บัญชีครุภัณฑ์  updete 20 มค 65'!$I$5:$N$1078,5,FALSE)</f>
        <v>66600</v>
      </c>
      <c r="P989" s="90">
        <f t="shared" si="42"/>
        <v>0</v>
      </c>
      <c r="Q989" s="90"/>
      <c r="R989" s="90"/>
      <c r="S989" s="88" t="s">
        <v>48</v>
      </c>
      <c r="T989" s="88" t="s">
        <v>58</v>
      </c>
    </row>
    <row r="990" spans="1:20">
      <c r="A990" s="87" t="s">
        <v>1947</v>
      </c>
      <c r="B990" s="87" t="s">
        <v>2999</v>
      </c>
      <c r="C990" s="87" t="s">
        <v>3035</v>
      </c>
      <c r="D990" s="87"/>
      <c r="E990" s="88" t="s">
        <v>731</v>
      </c>
      <c r="F990" s="87" t="s">
        <v>3034</v>
      </c>
      <c r="G990" s="87" t="s">
        <v>43</v>
      </c>
      <c r="H990" s="89">
        <v>20000</v>
      </c>
      <c r="I990" s="88" t="s">
        <v>732</v>
      </c>
      <c r="J990" s="88"/>
      <c r="K990" s="88" t="s">
        <v>1947</v>
      </c>
      <c r="L990" s="88" t="s">
        <v>1948</v>
      </c>
      <c r="M990" s="88"/>
      <c r="N990" s="88" t="s">
        <v>3035</v>
      </c>
      <c r="O990" s="90">
        <f>VLOOKUP(N990,'[4]บัญชีครุภัณฑ์  updete 20 มค 65'!$I$5:$N$1078,5,FALSE)</f>
        <v>20000</v>
      </c>
      <c r="P990" s="90">
        <f t="shared" si="42"/>
        <v>0</v>
      </c>
      <c r="Q990" s="90"/>
      <c r="R990" s="90"/>
      <c r="S990" s="88" t="s">
        <v>48</v>
      </c>
      <c r="T990" s="88" t="s">
        <v>58</v>
      </c>
    </row>
    <row r="991" spans="1:20">
      <c r="A991" s="87" t="s">
        <v>1947</v>
      </c>
      <c r="B991" s="87" t="s">
        <v>2999</v>
      </c>
      <c r="C991" s="87" t="s">
        <v>3037</v>
      </c>
      <c r="D991" s="87"/>
      <c r="E991" s="88" t="s">
        <v>731</v>
      </c>
      <c r="F991" s="87" t="s">
        <v>3036</v>
      </c>
      <c r="G991" s="87" t="s">
        <v>43</v>
      </c>
      <c r="H991" s="89">
        <v>42700</v>
      </c>
      <c r="I991" s="88" t="s">
        <v>732</v>
      </c>
      <c r="J991" s="88"/>
      <c r="K991" s="88" t="s">
        <v>1947</v>
      </c>
      <c r="L991" s="88" t="s">
        <v>1948</v>
      </c>
      <c r="M991" s="88"/>
      <c r="N991" s="88" t="s">
        <v>3037</v>
      </c>
      <c r="O991" s="90">
        <f>VLOOKUP(N991,'[4]บัญชีครุภัณฑ์  updete 20 มค 65'!$I$5:$N$1078,5,FALSE)</f>
        <v>42700</v>
      </c>
      <c r="P991" s="90">
        <f t="shared" si="42"/>
        <v>0</v>
      </c>
      <c r="Q991" s="90"/>
      <c r="R991" s="90"/>
      <c r="S991" s="88" t="s">
        <v>48</v>
      </c>
      <c r="T991" s="88" t="s">
        <v>58</v>
      </c>
    </row>
    <row r="992" spans="1:20">
      <c r="A992" s="87" t="s">
        <v>1947</v>
      </c>
      <c r="B992" s="87" t="s">
        <v>2999</v>
      </c>
      <c r="C992" s="87" t="s">
        <v>3039</v>
      </c>
      <c r="D992" s="87"/>
      <c r="E992" s="88" t="s">
        <v>731</v>
      </c>
      <c r="F992" s="87" t="s">
        <v>3038</v>
      </c>
      <c r="G992" s="87" t="s">
        <v>43</v>
      </c>
      <c r="H992" s="89">
        <v>69900</v>
      </c>
      <c r="I992" s="88" t="s">
        <v>732</v>
      </c>
      <c r="J992" s="88"/>
      <c r="K992" s="88" t="s">
        <v>1947</v>
      </c>
      <c r="L992" s="88" t="s">
        <v>1948</v>
      </c>
      <c r="M992" s="88"/>
      <c r="N992" s="88" t="s">
        <v>3039</v>
      </c>
      <c r="O992" s="90">
        <f>VLOOKUP(N992,'[4]บัญชีครุภัณฑ์  updete 20 มค 65'!$I$5:$N$1078,5,FALSE)</f>
        <v>69900</v>
      </c>
      <c r="P992" s="90">
        <f t="shared" si="42"/>
        <v>0</v>
      </c>
      <c r="Q992" s="90"/>
      <c r="R992" s="90"/>
      <c r="S992" s="88" t="s">
        <v>48</v>
      </c>
      <c r="T992" s="88" t="s">
        <v>58</v>
      </c>
    </row>
    <row r="993" spans="1:20" ht="55.5">
      <c r="A993" s="87" t="s">
        <v>1947</v>
      </c>
      <c r="B993" s="87" t="s">
        <v>2999</v>
      </c>
      <c r="C993" s="87" t="s">
        <v>3041</v>
      </c>
      <c r="D993" s="87"/>
      <c r="E993" s="88" t="s">
        <v>731</v>
      </c>
      <c r="F993" s="87" t="s">
        <v>3040</v>
      </c>
      <c r="G993" s="87" t="s">
        <v>43</v>
      </c>
      <c r="H993" s="89">
        <v>11800</v>
      </c>
      <c r="I993" s="88" t="s">
        <v>732</v>
      </c>
      <c r="J993" s="88"/>
      <c r="K993" s="88" t="s">
        <v>1947</v>
      </c>
      <c r="L993" s="88" t="s">
        <v>1948</v>
      </c>
      <c r="M993" s="88"/>
      <c r="N993" s="88" t="s">
        <v>3041</v>
      </c>
      <c r="O993" s="90">
        <f>VLOOKUP(N993,'[4]บัญชีครุภัณฑ์  updete 20 มค 65'!$I$5:$N$1078,5,FALSE)</f>
        <v>11800</v>
      </c>
      <c r="P993" s="90">
        <f t="shared" si="42"/>
        <v>0</v>
      </c>
      <c r="Q993" s="90"/>
      <c r="R993" s="90"/>
      <c r="S993" s="88" t="s">
        <v>48</v>
      </c>
      <c r="T993" s="88" t="s">
        <v>58</v>
      </c>
    </row>
    <row r="994" spans="1:20" ht="55.5">
      <c r="A994" s="87" t="s">
        <v>1947</v>
      </c>
      <c r="B994" s="87" t="s">
        <v>2999</v>
      </c>
      <c r="C994" s="87" t="s">
        <v>3043</v>
      </c>
      <c r="D994" s="87"/>
      <c r="E994" s="88" t="s">
        <v>731</v>
      </c>
      <c r="F994" s="87" t="s">
        <v>3042</v>
      </c>
      <c r="G994" s="87" t="s">
        <v>43</v>
      </c>
      <c r="H994" s="89">
        <v>19300</v>
      </c>
      <c r="I994" s="88" t="s">
        <v>732</v>
      </c>
      <c r="J994" s="88"/>
      <c r="K994" s="88" t="s">
        <v>1947</v>
      </c>
      <c r="L994" s="88" t="s">
        <v>1948</v>
      </c>
      <c r="M994" s="88"/>
      <c r="N994" s="88" t="s">
        <v>3043</v>
      </c>
      <c r="O994" s="90">
        <f>VLOOKUP(N994,'[4]บัญชีครุภัณฑ์  updete 20 มค 65'!$I$5:$N$1078,5,FALSE)</f>
        <v>19300</v>
      </c>
      <c r="P994" s="90">
        <f t="shared" si="42"/>
        <v>0</v>
      </c>
      <c r="Q994" s="90"/>
      <c r="R994" s="90"/>
      <c r="S994" s="88" t="s">
        <v>48</v>
      </c>
      <c r="T994" s="88" t="s">
        <v>58</v>
      </c>
    </row>
    <row r="995" spans="1:20">
      <c r="A995" s="87" t="s">
        <v>1947</v>
      </c>
      <c r="B995" s="87" t="s">
        <v>2999</v>
      </c>
      <c r="C995" s="87" t="s">
        <v>3045</v>
      </c>
      <c r="D995" s="87"/>
      <c r="E995" s="88" t="s">
        <v>731</v>
      </c>
      <c r="F995" s="87" t="s">
        <v>3044</v>
      </c>
      <c r="G995" s="87" t="s">
        <v>43</v>
      </c>
      <c r="H995" s="89">
        <v>43300</v>
      </c>
      <c r="I995" s="88" t="s">
        <v>732</v>
      </c>
      <c r="J995" s="88"/>
      <c r="K995" s="88" t="s">
        <v>1947</v>
      </c>
      <c r="L995" s="88" t="s">
        <v>1948</v>
      </c>
      <c r="M995" s="88"/>
      <c r="N995" s="88" t="s">
        <v>3045</v>
      </c>
      <c r="O995" s="90">
        <f>VLOOKUP(N995,'[4]บัญชีครุภัณฑ์  updete 20 มค 65'!$I$5:$N$1078,5,FALSE)</f>
        <v>43300</v>
      </c>
      <c r="P995" s="90">
        <f t="shared" si="42"/>
        <v>0</v>
      </c>
      <c r="Q995" s="90"/>
      <c r="R995" s="90"/>
      <c r="S995" s="88" t="s">
        <v>48</v>
      </c>
      <c r="T995" s="88" t="s">
        <v>58</v>
      </c>
    </row>
    <row r="996" spans="1:20">
      <c r="A996" s="87" t="s">
        <v>1947</v>
      </c>
      <c r="B996" s="87" t="s">
        <v>2999</v>
      </c>
      <c r="C996" s="87" t="s">
        <v>3047</v>
      </c>
      <c r="D996" s="87"/>
      <c r="E996" s="88" t="s">
        <v>731</v>
      </c>
      <c r="F996" s="87" t="s">
        <v>3046</v>
      </c>
      <c r="G996" s="87" t="s">
        <v>43</v>
      </c>
      <c r="H996" s="89">
        <v>67500</v>
      </c>
      <c r="I996" s="88" t="s">
        <v>732</v>
      </c>
      <c r="J996" s="88"/>
      <c r="K996" s="88" t="s">
        <v>1947</v>
      </c>
      <c r="L996" s="88" t="s">
        <v>1948</v>
      </c>
      <c r="M996" s="88"/>
      <c r="N996" s="88" t="s">
        <v>3047</v>
      </c>
      <c r="O996" s="90">
        <f>VLOOKUP(N996,'[4]บัญชีครุภัณฑ์  updete 20 มค 65'!$I$5:$N$1078,5,FALSE)</f>
        <v>67500</v>
      </c>
      <c r="P996" s="90">
        <f t="shared" si="42"/>
        <v>0</v>
      </c>
      <c r="Q996" s="90"/>
      <c r="R996" s="90"/>
      <c r="S996" s="88" t="s">
        <v>48</v>
      </c>
      <c r="T996" s="88" t="s">
        <v>58</v>
      </c>
    </row>
    <row r="997" spans="1:20" ht="55.5">
      <c r="A997" s="87" t="s">
        <v>1947</v>
      </c>
      <c r="B997" s="87" t="s">
        <v>2999</v>
      </c>
      <c r="C997" s="87" t="s">
        <v>3049</v>
      </c>
      <c r="D997" s="87"/>
      <c r="E997" s="88" t="s">
        <v>731</v>
      </c>
      <c r="F997" s="87" t="s">
        <v>3048</v>
      </c>
      <c r="G997" s="87" t="s">
        <v>43</v>
      </c>
      <c r="H997" s="89">
        <v>23500</v>
      </c>
      <c r="I997" s="88" t="s">
        <v>732</v>
      </c>
      <c r="J997" s="88"/>
      <c r="K997" s="88" t="s">
        <v>1947</v>
      </c>
      <c r="L997" s="88" t="s">
        <v>1948</v>
      </c>
      <c r="M997" s="88"/>
      <c r="N997" s="88" t="s">
        <v>3049</v>
      </c>
      <c r="O997" s="90">
        <f>VLOOKUP(N997,'[4]บัญชีครุภัณฑ์  updete 20 มค 65'!$I$5:$N$1078,5,FALSE)</f>
        <v>23500</v>
      </c>
      <c r="P997" s="90">
        <f t="shared" si="42"/>
        <v>0</v>
      </c>
      <c r="Q997" s="90"/>
      <c r="R997" s="90"/>
      <c r="S997" s="88" t="s">
        <v>48</v>
      </c>
      <c r="T997" s="88" t="s">
        <v>58</v>
      </c>
    </row>
    <row r="998" spans="1:20" ht="55.5">
      <c r="A998" s="87" t="s">
        <v>1947</v>
      </c>
      <c r="B998" s="87" t="s">
        <v>2999</v>
      </c>
      <c r="C998" s="87" t="s">
        <v>3051</v>
      </c>
      <c r="D998" s="87"/>
      <c r="E998" s="88" t="s">
        <v>731</v>
      </c>
      <c r="F998" s="87" t="s">
        <v>3050</v>
      </c>
      <c r="G998" s="87" t="s">
        <v>43</v>
      </c>
      <c r="H998" s="89">
        <v>25700</v>
      </c>
      <c r="I998" s="88" t="s">
        <v>732</v>
      </c>
      <c r="J998" s="88"/>
      <c r="K998" s="88" t="s">
        <v>1947</v>
      </c>
      <c r="L998" s="88" t="s">
        <v>1948</v>
      </c>
      <c r="M998" s="88"/>
      <c r="N998" s="88" t="s">
        <v>3051</v>
      </c>
      <c r="O998" s="90">
        <f>VLOOKUP(N998,'[4]บัญชีครุภัณฑ์  updete 20 มค 65'!$I$5:$N$1078,5,FALSE)</f>
        <v>25700</v>
      </c>
      <c r="P998" s="90">
        <f t="shared" si="42"/>
        <v>0</v>
      </c>
      <c r="Q998" s="90"/>
      <c r="R998" s="90"/>
      <c r="S998" s="88" t="s">
        <v>48</v>
      </c>
      <c r="T998" s="88" t="s">
        <v>58</v>
      </c>
    </row>
    <row r="999" spans="1:20" ht="55.5">
      <c r="A999" s="87" t="s">
        <v>1947</v>
      </c>
      <c r="B999" s="87" t="s">
        <v>2999</v>
      </c>
      <c r="C999" s="87" t="s">
        <v>3053</v>
      </c>
      <c r="D999" s="87"/>
      <c r="E999" s="88" t="s">
        <v>731</v>
      </c>
      <c r="F999" s="87" t="s">
        <v>3052</v>
      </c>
      <c r="G999" s="87" t="s">
        <v>43</v>
      </c>
      <c r="H999" s="89">
        <v>27200</v>
      </c>
      <c r="I999" s="88" t="s">
        <v>732</v>
      </c>
      <c r="J999" s="88"/>
      <c r="K999" s="88" t="s">
        <v>1947</v>
      </c>
      <c r="L999" s="88" t="s">
        <v>1948</v>
      </c>
      <c r="M999" s="88"/>
      <c r="N999" s="88" t="s">
        <v>3053</v>
      </c>
      <c r="O999" s="90">
        <f>VLOOKUP(N999,'[4]บัญชีครุภัณฑ์  updete 20 มค 65'!$I$5:$N$1078,5,FALSE)</f>
        <v>27200</v>
      </c>
      <c r="P999" s="90">
        <f t="shared" si="42"/>
        <v>0</v>
      </c>
      <c r="Q999" s="90"/>
      <c r="R999" s="90"/>
      <c r="S999" s="88" t="s">
        <v>48</v>
      </c>
      <c r="T999" s="88" t="s">
        <v>58</v>
      </c>
    </row>
    <row r="1000" spans="1:20" ht="55.5">
      <c r="A1000" s="87" t="s">
        <v>1947</v>
      </c>
      <c r="B1000" s="87" t="s">
        <v>2999</v>
      </c>
      <c r="C1000" s="87" t="s">
        <v>3055</v>
      </c>
      <c r="D1000" s="87"/>
      <c r="E1000" s="88" t="s">
        <v>731</v>
      </c>
      <c r="F1000" s="87" t="s">
        <v>3054</v>
      </c>
      <c r="G1000" s="87" t="s">
        <v>43</v>
      </c>
      <c r="H1000" s="89">
        <v>30900</v>
      </c>
      <c r="I1000" s="88" t="s">
        <v>732</v>
      </c>
      <c r="J1000" s="88"/>
      <c r="K1000" s="88" t="s">
        <v>1947</v>
      </c>
      <c r="L1000" s="88" t="s">
        <v>1948</v>
      </c>
      <c r="M1000" s="88"/>
      <c r="N1000" s="88" t="s">
        <v>3055</v>
      </c>
      <c r="O1000" s="90">
        <f>VLOOKUP(N1000,'[4]บัญชีครุภัณฑ์  updete 20 มค 65'!$I$5:$N$1078,5,FALSE)</f>
        <v>30900</v>
      </c>
      <c r="P1000" s="90">
        <f t="shared" si="42"/>
        <v>0</v>
      </c>
      <c r="Q1000" s="90"/>
      <c r="R1000" s="90"/>
      <c r="S1000" s="88" t="s">
        <v>48</v>
      </c>
      <c r="T1000" s="88" t="s">
        <v>58</v>
      </c>
    </row>
    <row r="1001" spans="1:20" ht="55.5">
      <c r="A1001" s="87" t="s">
        <v>1947</v>
      </c>
      <c r="B1001" s="87" t="s">
        <v>2999</v>
      </c>
      <c r="C1001" s="87" t="s">
        <v>3057</v>
      </c>
      <c r="D1001" s="87"/>
      <c r="E1001" s="88" t="s">
        <v>731</v>
      </c>
      <c r="F1001" s="87" t="s">
        <v>3056</v>
      </c>
      <c r="G1001" s="87" t="s">
        <v>43</v>
      </c>
      <c r="H1001" s="89">
        <v>32200</v>
      </c>
      <c r="I1001" s="88" t="s">
        <v>732</v>
      </c>
      <c r="J1001" s="88"/>
      <c r="K1001" s="88" t="s">
        <v>1947</v>
      </c>
      <c r="L1001" s="88" t="s">
        <v>1948</v>
      </c>
      <c r="M1001" s="88"/>
      <c r="N1001" s="88" t="s">
        <v>3057</v>
      </c>
      <c r="O1001" s="90">
        <f>VLOOKUP(N1001,'[4]บัญชีครุภัณฑ์  updete 20 มค 65'!$I$5:$N$1078,5,FALSE)</f>
        <v>32200</v>
      </c>
      <c r="P1001" s="90">
        <f t="shared" si="42"/>
        <v>0</v>
      </c>
      <c r="Q1001" s="90"/>
      <c r="R1001" s="90"/>
      <c r="S1001" s="88" t="s">
        <v>48</v>
      </c>
      <c r="T1001" s="88" t="s">
        <v>58</v>
      </c>
    </row>
    <row r="1002" spans="1:20" ht="55.5">
      <c r="A1002" s="87" t="s">
        <v>1947</v>
      </c>
      <c r="B1002" s="87" t="s">
        <v>2999</v>
      </c>
      <c r="C1002" s="87" t="s">
        <v>3059</v>
      </c>
      <c r="D1002" s="87"/>
      <c r="E1002" s="88" t="s">
        <v>731</v>
      </c>
      <c r="F1002" s="87" t="s">
        <v>3058</v>
      </c>
      <c r="G1002" s="87" t="s">
        <v>43</v>
      </c>
      <c r="H1002" s="89">
        <v>36300</v>
      </c>
      <c r="I1002" s="88" t="s">
        <v>732</v>
      </c>
      <c r="J1002" s="88"/>
      <c r="K1002" s="88" t="s">
        <v>1947</v>
      </c>
      <c r="L1002" s="88" t="s">
        <v>1948</v>
      </c>
      <c r="M1002" s="88"/>
      <c r="N1002" s="88" t="s">
        <v>3059</v>
      </c>
      <c r="O1002" s="90">
        <f>VLOOKUP(N1002,'[4]บัญชีครุภัณฑ์  updete 20 มค 65'!$I$5:$N$1078,5,FALSE)</f>
        <v>36300</v>
      </c>
      <c r="P1002" s="90">
        <f t="shared" si="42"/>
        <v>0</v>
      </c>
      <c r="Q1002" s="90"/>
      <c r="R1002" s="90"/>
      <c r="S1002" s="88" t="s">
        <v>48</v>
      </c>
      <c r="T1002" s="88" t="s">
        <v>58</v>
      </c>
    </row>
    <row r="1003" spans="1:20" ht="55.5">
      <c r="A1003" s="87" t="s">
        <v>1947</v>
      </c>
      <c r="B1003" s="87" t="s">
        <v>2999</v>
      </c>
      <c r="C1003" s="87" t="s">
        <v>3061</v>
      </c>
      <c r="D1003" s="87"/>
      <c r="E1003" s="88" t="s">
        <v>731</v>
      </c>
      <c r="F1003" s="87" t="s">
        <v>3060</v>
      </c>
      <c r="G1003" s="87" t="s">
        <v>43</v>
      </c>
      <c r="H1003" s="89">
        <v>41500</v>
      </c>
      <c r="I1003" s="88" t="s">
        <v>732</v>
      </c>
      <c r="J1003" s="88"/>
      <c r="K1003" s="88" t="s">
        <v>1947</v>
      </c>
      <c r="L1003" s="88" t="s">
        <v>1948</v>
      </c>
      <c r="M1003" s="88"/>
      <c r="N1003" s="88" t="s">
        <v>3061</v>
      </c>
      <c r="O1003" s="90">
        <f>VLOOKUP(N1003,'[4]บัญชีครุภัณฑ์  updete 20 มค 65'!$I$5:$N$1078,5,FALSE)</f>
        <v>41500</v>
      </c>
      <c r="P1003" s="90">
        <f t="shared" si="42"/>
        <v>0</v>
      </c>
      <c r="Q1003" s="90"/>
      <c r="R1003" s="90"/>
      <c r="S1003" s="88" t="s">
        <v>48</v>
      </c>
      <c r="T1003" s="88" t="s">
        <v>58</v>
      </c>
    </row>
    <row r="1004" spans="1:20" ht="55.5">
      <c r="A1004" s="87" t="s">
        <v>1947</v>
      </c>
      <c r="B1004" s="87" t="s">
        <v>2999</v>
      </c>
      <c r="C1004" s="87" t="s">
        <v>3063</v>
      </c>
      <c r="D1004" s="87"/>
      <c r="E1004" s="88" t="s">
        <v>731</v>
      </c>
      <c r="F1004" s="87" t="s">
        <v>3062</v>
      </c>
      <c r="G1004" s="87" t="s">
        <v>43</v>
      </c>
      <c r="H1004" s="89">
        <v>43000</v>
      </c>
      <c r="I1004" s="88" t="s">
        <v>732</v>
      </c>
      <c r="J1004" s="88"/>
      <c r="K1004" s="88" t="s">
        <v>1947</v>
      </c>
      <c r="L1004" s="88" t="s">
        <v>1948</v>
      </c>
      <c r="M1004" s="88"/>
      <c r="N1004" s="88" t="s">
        <v>3063</v>
      </c>
      <c r="O1004" s="90">
        <f>VLOOKUP(N1004,'[4]บัญชีครุภัณฑ์  updete 20 มค 65'!$I$5:$N$1078,5,FALSE)</f>
        <v>43000</v>
      </c>
      <c r="P1004" s="90">
        <f t="shared" si="42"/>
        <v>0</v>
      </c>
      <c r="Q1004" s="90"/>
      <c r="R1004" s="90"/>
      <c r="S1004" s="88" t="s">
        <v>48</v>
      </c>
      <c r="T1004" s="88" t="s">
        <v>58</v>
      </c>
    </row>
    <row r="1005" spans="1:20" ht="55.5">
      <c r="A1005" s="87" t="s">
        <v>1947</v>
      </c>
      <c r="B1005" s="87" t="s">
        <v>2999</v>
      </c>
      <c r="C1005" s="87" t="s">
        <v>3065</v>
      </c>
      <c r="D1005" s="87"/>
      <c r="E1005" s="88" t="s">
        <v>731</v>
      </c>
      <c r="F1005" s="87" t="s">
        <v>3064</v>
      </c>
      <c r="G1005" s="87" t="s">
        <v>43</v>
      </c>
      <c r="H1005" s="89">
        <v>45500</v>
      </c>
      <c r="I1005" s="88" t="s">
        <v>732</v>
      </c>
      <c r="J1005" s="88"/>
      <c r="K1005" s="88" t="s">
        <v>1947</v>
      </c>
      <c r="L1005" s="88" t="s">
        <v>1948</v>
      </c>
      <c r="M1005" s="88"/>
      <c r="N1005" s="88" t="s">
        <v>3065</v>
      </c>
      <c r="O1005" s="90">
        <f>VLOOKUP(N1005,'[4]บัญชีครุภัณฑ์  updete 20 มค 65'!$I$5:$N$1078,5,FALSE)</f>
        <v>45500</v>
      </c>
      <c r="P1005" s="90">
        <f t="shared" si="42"/>
        <v>0</v>
      </c>
      <c r="Q1005" s="90"/>
      <c r="R1005" s="90"/>
      <c r="S1005" s="88" t="s">
        <v>48</v>
      </c>
      <c r="T1005" s="88" t="s">
        <v>58</v>
      </c>
    </row>
    <row r="1006" spans="1:20" ht="55.5">
      <c r="A1006" s="87" t="s">
        <v>1947</v>
      </c>
      <c r="B1006" s="87" t="s">
        <v>2999</v>
      </c>
      <c r="C1006" s="87" t="s">
        <v>3067</v>
      </c>
      <c r="D1006" s="87"/>
      <c r="E1006" s="88" t="s">
        <v>731</v>
      </c>
      <c r="F1006" s="87" t="s">
        <v>3066</v>
      </c>
      <c r="G1006" s="87" t="s">
        <v>43</v>
      </c>
      <c r="H1006" s="89">
        <v>49500</v>
      </c>
      <c r="I1006" s="88" t="s">
        <v>732</v>
      </c>
      <c r="J1006" s="88"/>
      <c r="K1006" s="88" t="s">
        <v>1947</v>
      </c>
      <c r="L1006" s="88" t="s">
        <v>1948</v>
      </c>
      <c r="M1006" s="88"/>
      <c r="N1006" s="88" t="s">
        <v>3067</v>
      </c>
      <c r="O1006" s="90">
        <f>VLOOKUP(N1006,'[4]บัญชีครุภัณฑ์  updete 20 มค 65'!$I$5:$N$1078,5,FALSE)</f>
        <v>49500</v>
      </c>
      <c r="P1006" s="90">
        <f t="shared" si="42"/>
        <v>0</v>
      </c>
      <c r="Q1006" s="90"/>
      <c r="R1006" s="90"/>
      <c r="S1006" s="88" t="s">
        <v>48</v>
      </c>
      <c r="T1006" s="88" t="s">
        <v>58</v>
      </c>
    </row>
    <row r="1007" spans="1:20" ht="55.5">
      <c r="A1007" s="87" t="s">
        <v>1947</v>
      </c>
      <c r="B1007" s="87" t="s">
        <v>2999</v>
      </c>
      <c r="C1007" s="87" t="s">
        <v>3069</v>
      </c>
      <c r="D1007" s="87"/>
      <c r="E1007" s="88" t="s">
        <v>731</v>
      </c>
      <c r="F1007" s="87" t="s">
        <v>3068</v>
      </c>
      <c r="G1007" s="87" t="s">
        <v>43</v>
      </c>
      <c r="H1007" s="89">
        <v>52000</v>
      </c>
      <c r="I1007" s="88" t="s">
        <v>732</v>
      </c>
      <c r="J1007" s="88"/>
      <c r="K1007" s="88" t="s">
        <v>1947</v>
      </c>
      <c r="L1007" s="88" t="s">
        <v>1948</v>
      </c>
      <c r="M1007" s="88"/>
      <c r="N1007" s="88" t="s">
        <v>3069</v>
      </c>
      <c r="O1007" s="90">
        <f>VLOOKUP(N1007,'[4]บัญชีครุภัณฑ์  updete 20 มค 65'!$I$5:$N$1078,5,FALSE)</f>
        <v>52000</v>
      </c>
      <c r="P1007" s="90">
        <f t="shared" ref="P1007:P1038" si="43">+O1007-H1007</f>
        <v>0</v>
      </c>
      <c r="Q1007" s="90"/>
      <c r="R1007" s="90"/>
      <c r="S1007" s="88" t="s">
        <v>48</v>
      </c>
      <c r="T1007" s="88" t="s">
        <v>58</v>
      </c>
    </row>
    <row r="1008" spans="1:20" ht="55.5">
      <c r="A1008" s="87" t="s">
        <v>1947</v>
      </c>
      <c r="B1008" s="87" t="s">
        <v>2999</v>
      </c>
      <c r="C1008" s="87" t="s">
        <v>3071</v>
      </c>
      <c r="D1008" s="87"/>
      <c r="E1008" s="88" t="s">
        <v>731</v>
      </c>
      <c r="F1008" s="87" t="s">
        <v>3070</v>
      </c>
      <c r="G1008" s="87" t="s">
        <v>43</v>
      </c>
      <c r="H1008" s="89">
        <v>53500</v>
      </c>
      <c r="I1008" s="88" t="s">
        <v>732</v>
      </c>
      <c r="J1008" s="88"/>
      <c r="K1008" s="88" t="s">
        <v>1947</v>
      </c>
      <c r="L1008" s="88" t="s">
        <v>1948</v>
      </c>
      <c r="M1008" s="88"/>
      <c r="N1008" s="88" t="s">
        <v>3071</v>
      </c>
      <c r="O1008" s="90">
        <f>VLOOKUP(N1008,'[4]บัญชีครุภัณฑ์  updete 20 มค 65'!$I$5:$N$1078,5,FALSE)</f>
        <v>53500</v>
      </c>
      <c r="P1008" s="90">
        <f t="shared" si="43"/>
        <v>0</v>
      </c>
      <c r="Q1008" s="90"/>
      <c r="R1008" s="90"/>
      <c r="S1008" s="88" t="s">
        <v>48</v>
      </c>
      <c r="T1008" s="88" t="s">
        <v>58</v>
      </c>
    </row>
    <row r="1009" spans="1:20" ht="55.5">
      <c r="A1009" s="87" t="s">
        <v>1947</v>
      </c>
      <c r="B1009" s="87" t="s">
        <v>2999</v>
      </c>
      <c r="C1009" s="87" t="s">
        <v>3073</v>
      </c>
      <c r="D1009" s="87"/>
      <c r="E1009" s="88" t="s">
        <v>731</v>
      </c>
      <c r="F1009" s="87" t="s">
        <v>3072</v>
      </c>
      <c r="G1009" s="87" t="s">
        <v>43</v>
      </c>
      <c r="H1009" s="89">
        <v>56000</v>
      </c>
      <c r="I1009" s="88" t="s">
        <v>732</v>
      </c>
      <c r="J1009" s="88"/>
      <c r="K1009" s="88" t="s">
        <v>1947</v>
      </c>
      <c r="L1009" s="88" t="s">
        <v>1948</v>
      </c>
      <c r="M1009" s="88"/>
      <c r="N1009" s="88" t="s">
        <v>3073</v>
      </c>
      <c r="O1009" s="90">
        <f>VLOOKUP(N1009,'[4]บัญชีครุภัณฑ์  updete 20 มค 65'!$I$5:$N$1078,5,FALSE)</f>
        <v>56000</v>
      </c>
      <c r="P1009" s="90">
        <f t="shared" si="43"/>
        <v>0</v>
      </c>
      <c r="Q1009" s="90"/>
      <c r="R1009" s="90"/>
      <c r="S1009" s="88" t="s">
        <v>48</v>
      </c>
      <c r="T1009" s="88" t="s">
        <v>58</v>
      </c>
    </row>
    <row r="1010" spans="1:20" ht="55.5">
      <c r="A1010" s="87" t="s">
        <v>1947</v>
      </c>
      <c r="B1010" s="87" t="s">
        <v>2999</v>
      </c>
      <c r="C1010" s="87" t="s">
        <v>3075</v>
      </c>
      <c r="D1010" s="87"/>
      <c r="E1010" s="88" t="s">
        <v>731</v>
      </c>
      <c r="F1010" s="87" t="s">
        <v>3074</v>
      </c>
      <c r="G1010" s="87" t="s">
        <v>43</v>
      </c>
      <c r="H1010" s="89">
        <v>30900</v>
      </c>
      <c r="I1010" s="88" t="s">
        <v>732</v>
      </c>
      <c r="J1010" s="88"/>
      <c r="K1010" s="88" t="s">
        <v>1947</v>
      </c>
      <c r="L1010" s="88" t="s">
        <v>1948</v>
      </c>
      <c r="M1010" s="88"/>
      <c r="N1010" s="88" t="s">
        <v>3075</v>
      </c>
      <c r="O1010" s="90">
        <f>VLOOKUP(N1010,'[4]บัญชีครุภัณฑ์  updete 20 มค 65'!$I$5:$N$1078,5,FALSE)</f>
        <v>30900</v>
      </c>
      <c r="P1010" s="90">
        <f t="shared" si="43"/>
        <v>0</v>
      </c>
      <c r="Q1010" s="90"/>
      <c r="R1010" s="90"/>
      <c r="S1010" s="88" t="s">
        <v>48</v>
      </c>
      <c r="T1010" s="88" t="s">
        <v>58</v>
      </c>
    </row>
    <row r="1011" spans="1:20" ht="55.5">
      <c r="A1011" s="87" t="s">
        <v>1947</v>
      </c>
      <c r="B1011" s="87" t="s">
        <v>2999</v>
      </c>
      <c r="C1011" s="87" t="s">
        <v>3077</v>
      </c>
      <c r="D1011" s="87"/>
      <c r="E1011" s="88" t="s">
        <v>731</v>
      </c>
      <c r="F1011" s="87" t="s">
        <v>3076</v>
      </c>
      <c r="G1011" s="87" t="s">
        <v>43</v>
      </c>
      <c r="H1011" s="89">
        <v>33500</v>
      </c>
      <c r="I1011" s="88" t="s">
        <v>732</v>
      </c>
      <c r="J1011" s="88"/>
      <c r="K1011" s="88" t="s">
        <v>1947</v>
      </c>
      <c r="L1011" s="88" t="s">
        <v>1948</v>
      </c>
      <c r="M1011" s="88"/>
      <c r="N1011" s="88" t="s">
        <v>3077</v>
      </c>
      <c r="O1011" s="90">
        <f>VLOOKUP(N1011,'[4]บัญชีครุภัณฑ์  updete 20 มค 65'!$I$5:$N$1078,5,FALSE)</f>
        <v>33500</v>
      </c>
      <c r="P1011" s="90">
        <f t="shared" si="43"/>
        <v>0</v>
      </c>
      <c r="Q1011" s="90"/>
      <c r="R1011" s="90"/>
      <c r="S1011" s="88" t="s">
        <v>48</v>
      </c>
      <c r="T1011" s="88" t="s">
        <v>58</v>
      </c>
    </row>
    <row r="1012" spans="1:20" ht="55.5">
      <c r="A1012" s="87" t="s">
        <v>1947</v>
      </c>
      <c r="B1012" s="87" t="s">
        <v>2999</v>
      </c>
      <c r="C1012" s="87" t="s">
        <v>3079</v>
      </c>
      <c r="D1012" s="87"/>
      <c r="E1012" s="88" t="s">
        <v>731</v>
      </c>
      <c r="F1012" s="87" t="s">
        <v>3078</v>
      </c>
      <c r="G1012" s="87" t="s">
        <v>43</v>
      </c>
      <c r="H1012" s="89">
        <v>35500</v>
      </c>
      <c r="I1012" s="88" t="s">
        <v>732</v>
      </c>
      <c r="J1012" s="88"/>
      <c r="K1012" s="88" t="s">
        <v>1947</v>
      </c>
      <c r="L1012" s="88" t="s">
        <v>1948</v>
      </c>
      <c r="M1012" s="88"/>
      <c r="N1012" s="88" t="s">
        <v>3079</v>
      </c>
      <c r="O1012" s="90">
        <f>VLOOKUP(N1012,'[4]บัญชีครุภัณฑ์  updete 20 มค 65'!$I$5:$N$1078,5,FALSE)</f>
        <v>35500</v>
      </c>
      <c r="P1012" s="90">
        <f t="shared" si="43"/>
        <v>0</v>
      </c>
      <c r="Q1012" s="90"/>
      <c r="R1012" s="90"/>
      <c r="S1012" s="88" t="s">
        <v>48</v>
      </c>
      <c r="T1012" s="88" t="s">
        <v>58</v>
      </c>
    </row>
    <row r="1013" spans="1:20" ht="55.5">
      <c r="A1013" s="87" t="s">
        <v>1947</v>
      </c>
      <c r="B1013" s="87" t="s">
        <v>2999</v>
      </c>
      <c r="C1013" s="87" t="s">
        <v>3081</v>
      </c>
      <c r="D1013" s="87"/>
      <c r="E1013" s="88" t="s">
        <v>731</v>
      </c>
      <c r="F1013" s="87" t="s">
        <v>3080</v>
      </c>
      <c r="G1013" s="87" t="s">
        <v>43</v>
      </c>
      <c r="H1013" s="89">
        <v>40900</v>
      </c>
      <c r="I1013" s="88" t="s">
        <v>732</v>
      </c>
      <c r="J1013" s="88"/>
      <c r="K1013" s="88" t="s">
        <v>1947</v>
      </c>
      <c r="L1013" s="88" t="s">
        <v>1948</v>
      </c>
      <c r="M1013" s="88"/>
      <c r="N1013" s="88" t="s">
        <v>3081</v>
      </c>
      <c r="O1013" s="90">
        <f>VLOOKUP(N1013,'[4]บัญชีครุภัณฑ์  updete 20 มค 65'!$I$5:$N$1078,5,FALSE)</f>
        <v>40900</v>
      </c>
      <c r="P1013" s="90">
        <f t="shared" si="43"/>
        <v>0</v>
      </c>
      <c r="Q1013" s="90"/>
      <c r="R1013" s="90"/>
      <c r="S1013" s="88" t="s">
        <v>48</v>
      </c>
      <c r="T1013" s="88" t="s">
        <v>58</v>
      </c>
    </row>
    <row r="1014" spans="1:20" ht="55.5">
      <c r="A1014" s="87" t="s">
        <v>1947</v>
      </c>
      <c r="B1014" s="87" t="s">
        <v>2999</v>
      </c>
      <c r="C1014" s="87" t="s">
        <v>3083</v>
      </c>
      <c r="D1014" s="87"/>
      <c r="E1014" s="88" t="s">
        <v>731</v>
      </c>
      <c r="F1014" s="87" t="s">
        <v>3082</v>
      </c>
      <c r="G1014" s="87" t="s">
        <v>43</v>
      </c>
      <c r="H1014" s="89">
        <v>47200</v>
      </c>
      <c r="I1014" s="88" t="s">
        <v>732</v>
      </c>
      <c r="J1014" s="88"/>
      <c r="K1014" s="88" t="s">
        <v>1947</v>
      </c>
      <c r="L1014" s="88" t="s">
        <v>1948</v>
      </c>
      <c r="M1014" s="88"/>
      <c r="N1014" s="88" t="s">
        <v>3083</v>
      </c>
      <c r="O1014" s="90">
        <f>VLOOKUP(N1014,'[4]บัญชีครุภัณฑ์  updete 20 มค 65'!$I$5:$N$1078,5,FALSE)</f>
        <v>47200</v>
      </c>
      <c r="P1014" s="90">
        <f t="shared" si="43"/>
        <v>0</v>
      </c>
      <c r="Q1014" s="90"/>
      <c r="R1014" s="90"/>
      <c r="S1014" s="88" t="s">
        <v>48</v>
      </c>
      <c r="T1014" s="88" t="s">
        <v>58</v>
      </c>
    </row>
    <row r="1015" spans="1:20" ht="55.5">
      <c r="A1015" s="87" t="s">
        <v>1947</v>
      </c>
      <c r="B1015" s="87" t="s">
        <v>2999</v>
      </c>
      <c r="C1015" s="87" t="s">
        <v>3085</v>
      </c>
      <c r="D1015" s="87"/>
      <c r="E1015" s="88" t="s">
        <v>731</v>
      </c>
      <c r="F1015" s="87" t="s">
        <v>3084</v>
      </c>
      <c r="G1015" s="87" t="s">
        <v>43</v>
      </c>
      <c r="H1015" s="89">
        <v>53600</v>
      </c>
      <c r="I1015" s="88" t="s">
        <v>732</v>
      </c>
      <c r="J1015" s="88"/>
      <c r="K1015" s="88" t="s">
        <v>1947</v>
      </c>
      <c r="L1015" s="88" t="s">
        <v>1948</v>
      </c>
      <c r="M1015" s="88"/>
      <c r="N1015" s="88" t="s">
        <v>3085</v>
      </c>
      <c r="O1015" s="90">
        <f>VLOOKUP(N1015,'[4]บัญชีครุภัณฑ์  updete 20 มค 65'!$I$5:$N$1078,5,FALSE)</f>
        <v>53600</v>
      </c>
      <c r="P1015" s="90">
        <f t="shared" si="43"/>
        <v>0</v>
      </c>
      <c r="Q1015" s="90"/>
      <c r="R1015" s="90"/>
      <c r="S1015" s="88" t="s">
        <v>48</v>
      </c>
      <c r="T1015" s="88" t="s">
        <v>58</v>
      </c>
    </row>
    <row r="1016" spans="1:20" ht="55.5">
      <c r="A1016" s="87" t="s">
        <v>1947</v>
      </c>
      <c r="B1016" s="87" t="s">
        <v>2999</v>
      </c>
      <c r="C1016" s="87" t="s">
        <v>3087</v>
      </c>
      <c r="D1016" s="87"/>
      <c r="E1016" s="88" t="s">
        <v>731</v>
      </c>
      <c r="F1016" s="87" t="s">
        <v>3086</v>
      </c>
      <c r="G1016" s="87" t="s">
        <v>43</v>
      </c>
      <c r="H1016" s="89">
        <v>58500</v>
      </c>
      <c r="I1016" s="88" t="s">
        <v>732</v>
      </c>
      <c r="J1016" s="88"/>
      <c r="K1016" s="88" t="s">
        <v>1947</v>
      </c>
      <c r="L1016" s="88" t="s">
        <v>1948</v>
      </c>
      <c r="M1016" s="88"/>
      <c r="N1016" s="88" t="s">
        <v>3087</v>
      </c>
      <c r="O1016" s="90">
        <f>VLOOKUP(N1016,'[4]บัญชีครุภัณฑ์  updete 20 มค 65'!$I$5:$N$1078,5,FALSE)</f>
        <v>58500</v>
      </c>
      <c r="P1016" s="90">
        <f t="shared" si="43"/>
        <v>0</v>
      </c>
      <c r="Q1016" s="90"/>
      <c r="R1016" s="90"/>
      <c r="S1016" s="88" t="s">
        <v>48</v>
      </c>
      <c r="T1016" s="88" t="s">
        <v>58</v>
      </c>
    </row>
    <row r="1017" spans="1:20" ht="55.5">
      <c r="A1017" s="87" t="s">
        <v>1947</v>
      </c>
      <c r="B1017" s="87" t="s">
        <v>2999</v>
      </c>
      <c r="C1017" s="87" t="s">
        <v>3089</v>
      </c>
      <c r="D1017" s="87"/>
      <c r="E1017" s="88" t="s">
        <v>731</v>
      </c>
      <c r="F1017" s="87" t="s">
        <v>3088</v>
      </c>
      <c r="G1017" s="87" t="s">
        <v>43</v>
      </c>
      <c r="H1017" s="89">
        <v>60900</v>
      </c>
      <c r="I1017" s="88" t="s">
        <v>732</v>
      </c>
      <c r="J1017" s="88"/>
      <c r="K1017" s="88" t="s">
        <v>1947</v>
      </c>
      <c r="L1017" s="88" t="s">
        <v>1948</v>
      </c>
      <c r="M1017" s="88"/>
      <c r="N1017" s="88" t="s">
        <v>3089</v>
      </c>
      <c r="O1017" s="90">
        <f>VLOOKUP(N1017,'[4]บัญชีครุภัณฑ์  updete 20 มค 65'!$I$5:$N$1078,5,FALSE)</f>
        <v>60900</v>
      </c>
      <c r="P1017" s="90">
        <f t="shared" si="43"/>
        <v>0</v>
      </c>
      <c r="Q1017" s="90"/>
      <c r="R1017" s="90"/>
      <c r="S1017" s="88" t="s">
        <v>48</v>
      </c>
      <c r="T1017" s="88" t="s">
        <v>58</v>
      </c>
    </row>
    <row r="1018" spans="1:20" ht="55.5">
      <c r="A1018" s="87" t="s">
        <v>1947</v>
      </c>
      <c r="B1018" s="87" t="s">
        <v>2999</v>
      </c>
      <c r="C1018" s="87" t="s">
        <v>3091</v>
      </c>
      <c r="D1018" s="87"/>
      <c r="E1018" s="88" t="s">
        <v>731</v>
      </c>
      <c r="F1018" s="87" t="s">
        <v>3090</v>
      </c>
      <c r="G1018" s="87" t="s">
        <v>43</v>
      </c>
      <c r="H1018" s="89">
        <v>16800</v>
      </c>
      <c r="I1018" s="88" t="s">
        <v>732</v>
      </c>
      <c r="J1018" s="88"/>
      <c r="K1018" s="88" t="s">
        <v>1947</v>
      </c>
      <c r="L1018" s="88" t="s">
        <v>1948</v>
      </c>
      <c r="M1018" s="88"/>
      <c r="N1018" s="88" t="s">
        <v>3091</v>
      </c>
      <c r="O1018" s="90">
        <f>VLOOKUP(N1018,'[4]บัญชีครุภัณฑ์  updete 20 มค 65'!$I$5:$N$1078,5,FALSE)</f>
        <v>16800</v>
      </c>
      <c r="P1018" s="90">
        <f t="shared" si="43"/>
        <v>0</v>
      </c>
      <c r="Q1018" s="90"/>
      <c r="R1018" s="90"/>
      <c r="S1018" s="88" t="s">
        <v>48</v>
      </c>
      <c r="T1018" s="88" t="s">
        <v>58</v>
      </c>
    </row>
    <row r="1019" spans="1:20" ht="55.5">
      <c r="A1019" s="87" t="s">
        <v>1947</v>
      </c>
      <c r="B1019" s="87" t="s">
        <v>2999</v>
      </c>
      <c r="C1019" s="87" t="s">
        <v>3093</v>
      </c>
      <c r="D1019" s="87"/>
      <c r="E1019" s="88" t="s">
        <v>731</v>
      </c>
      <c r="F1019" s="87" t="s">
        <v>3092</v>
      </c>
      <c r="G1019" s="87" t="s">
        <v>43</v>
      </c>
      <c r="H1019" s="89">
        <v>20300</v>
      </c>
      <c r="I1019" s="88" t="s">
        <v>732</v>
      </c>
      <c r="J1019" s="88"/>
      <c r="K1019" s="88" t="s">
        <v>1947</v>
      </c>
      <c r="L1019" s="88" t="s">
        <v>1948</v>
      </c>
      <c r="M1019" s="88"/>
      <c r="N1019" s="88" t="s">
        <v>3093</v>
      </c>
      <c r="O1019" s="90">
        <f>VLOOKUP(N1019,'[4]บัญชีครุภัณฑ์  updete 20 มค 65'!$I$5:$N$1078,5,FALSE)</f>
        <v>20300</v>
      </c>
      <c r="P1019" s="90">
        <f t="shared" si="43"/>
        <v>0</v>
      </c>
      <c r="Q1019" s="90"/>
      <c r="R1019" s="90"/>
      <c r="S1019" s="88" t="s">
        <v>48</v>
      </c>
      <c r="T1019" s="88" t="s">
        <v>58</v>
      </c>
    </row>
    <row r="1020" spans="1:20" ht="55.5">
      <c r="A1020" s="87" t="s">
        <v>1947</v>
      </c>
      <c r="B1020" s="87" t="s">
        <v>2999</v>
      </c>
      <c r="C1020" s="87" t="s">
        <v>3095</v>
      </c>
      <c r="D1020" s="87"/>
      <c r="E1020" s="88" t="s">
        <v>731</v>
      </c>
      <c r="F1020" s="87" t="s">
        <v>3094</v>
      </c>
      <c r="G1020" s="87" t="s">
        <v>43</v>
      </c>
      <c r="H1020" s="89">
        <v>21500</v>
      </c>
      <c r="I1020" s="88" t="s">
        <v>732</v>
      </c>
      <c r="J1020" s="88"/>
      <c r="K1020" s="88" t="s">
        <v>1947</v>
      </c>
      <c r="L1020" s="88" t="s">
        <v>1948</v>
      </c>
      <c r="M1020" s="88"/>
      <c r="N1020" s="88" t="s">
        <v>3095</v>
      </c>
      <c r="O1020" s="90">
        <f>VLOOKUP(N1020,'[4]บัญชีครุภัณฑ์  updete 20 มค 65'!$I$5:$N$1078,5,FALSE)</f>
        <v>21500</v>
      </c>
      <c r="P1020" s="90">
        <f t="shared" si="43"/>
        <v>0</v>
      </c>
      <c r="Q1020" s="90"/>
      <c r="R1020" s="90"/>
      <c r="S1020" s="88" t="s">
        <v>48</v>
      </c>
      <c r="T1020" s="88" t="s">
        <v>58</v>
      </c>
    </row>
    <row r="1021" spans="1:20" ht="55.5">
      <c r="A1021" s="87" t="s">
        <v>1947</v>
      </c>
      <c r="B1021" s="87" t="s">
        <v>2999</v>
      </c>
      <c r="C1021" s="87" t="s">
        <v>3097</v>
      </c>
      <c r="D1021" s="87"/>
      <c r="E1021" s="88" t="s">
        <v>731</v>
      </c>
      <c r="F1021" s="87" t="s">
        <v>3096</v>
      </c>
      <c r="G1021" s="87" t="s">
        <v>43</v>
      </c>
      <c r="H1021" s="89">
        <v>24900</v>
      </c>
      <c r="I1021" s="88" t="s">
        <v>732</v>
      </c>
      <c r="J1021" s="88"/>
      <c r="K1021" s="88" t="s">
        <v>1947</v>
      </c>
      <c r="L1021" s="88" t="s">
        <v>1948</v>
      </c>
      <c r="M1021" s="88"/>
      <c r="N1021" s="88" t="s">
        <v>3097</v>
      </c>
      <c r="O1021" s="90">
        <f>VLOOKUP(N1021,'[4]บัญชีครุภัณฑ์  updete 20 มค 65'!$I$5:$N$1078,5,FALSE)</f>
        <v>24900</v>
      </c>
      <c r="P1021" s="90">
        <f t="shared" si="43"/>
        <v>0</v>
      </c>
      <c r="Q1021" s="90"/>
      <c r="R1021" s="90"/>
      <c r="S1021" s="88" t="s">
        <v>48</v>
      </c>
      <c r="T1021" s="88" t="s">
        <v>58</v>
      </c>
    </row>
    <row r="1022" spans="1:20" ht="55.5">
      <c r="A1022" s="87" t="s">
        <v>1947</v>
      </c>
      <c r="B1022" s="87" t="s">
        <v>2999</v>
      </c>
      <c r="C1022" s="87" t="s">
        <v>3099</v>
      </c>
      <c r="D1022" s="87"/>
      <c r="E1022" s="88" t="s">
        <v>731</v>
      </c>
      <c r="F1022" s="87" t="s">
        <v>3098</v>
      </c>
      <c r="G1022" s="87" t="s">
        <v>43</v>
      </c>
      <c r="H1022" s="89">
        <v>18500</v>
      </c>
      <c r="I1022" s="88" t="s">
        <v>732</v>
      </c>
      <c r="J1022" s="88"/>
      <c r="K1022" s="88" t="s">
        <v>1947</v>
      </c>
      <c r="L1022" s="88" t="s">
        <v>1948</v>
      </c>
      <c r="M1022" s="88"/>
      <c r="N1022" s="88" t="s">
        <v>3099</v>
      </c>
      <c r="O1022" s="90">
        <f>VLOOKUP(N1022,'[4]บัญชีครุภัณฑ์  updete 20 มค 65'!$I$5:$N$1078,5,FALSE)</f>
        <v>18500</v>
      </c>
      <c r="P1022" s="90">
        <f t="shared" si="43"/>
        <v>0</v>
      </c>
      <c r="Q1022" s="90"/>
      <c r="R1022" s="90"/>
      <c r="S1022" s="88" t="s">
        <v>48</v>
      </c>
      <c r="T1022" s="88" t="s">
        <v>58</v>
      </c>
    </row>
    <row r="1023" spans="1:20" ht="55.5">
      <c r="A1023" s="87" t="s">
        <v>1947</v>
      </c>
      <c r="B1023" s="87" t="s">
        <v>2999</v>
      </c>
      <c r="C1023" s="87" t="s">
        <v>3101</v>
      </c>
      <c r="D1023" s="87"/>
      <c r="E1023" s="88" t="s">
        <v>731</v>
      </c>
      <c r="F1023" s="87" t="s">
        <v>3100</v>
      </c>
      <c r="G1023" s="87" t="s">
        <v>43</v>
      </c>
      <c r="H1023" s="89">
        <v>24900</v>
      </c>
      <c r="I1023" s="88" t="s">
        <v>732</v>
      </c>
      <c r="J1023" s="88"/>
      <c r="K1023" s="88" t="s">
        <v>1947</v>
      </c>
      <c r="L1023" s="88" t="s">
        <v>1948</v>
      </c>
      <c r="M1023" s="88"/>
      <c r="N1023" s="88" t="s">
        <v>3101</v>
      </c>
      <c r="O1023" s="90">
        <f>VLOOKUP(N1023,'[4]บัญชีครุภัณฑ์  updete 20 มค 65'!$I$5:$N$1078,5,FALSE)</f>
        <v>24900</v>
      </c>
      <c r="P1023" s="90">
        <f t="shared" si="43"/>
        <v>0</v>
      </c>
      <c r="Q1023" s="90"/>
      <c r="R1023" s="90"/>
      <c r="S1023" s="88" t="s">
        <v>48</v>
      </c>
      <c r="T1023" s="88" t="s">
        <v>58</v>
      </c>
    </row>
    <row r="1024" spans="1:20" ht="55.5">
      <c r="A1024" s="87" t="s">
        <v>1947</v>
      </c>
      <c r="B1024" s="87" t="s">
        <v>2999</v>
      </c>
      <c r="C1024" s="87" t="s">
        <v>3103</v>
      </c>
      <c r="D1024" s="87"/>
      <c r="E1024" s="88" t="s">
        <v>731</v>
      </c>
      <c r="F1024" s="87" t="s">
        <v>3102</v>
      </c>
      <c r="G1024" s="87" t="s">
        <v>43</v>
      </c>
      <c r="H1024" s="89">
        <v>27900</v>
      </c>
      <c r="I1024" s="88" t="s">
        <v>732</v>
      </c>
      <c r="J1024" s="88"/>
      <c r="K1024" s="88" t="s">
        <v>1947</v>
      </c>
      <c r="L1024" s="88" t="s">
        <v>1948</v>
      </c>
      <c r="M1024" s="88"/>
      <c r="N1024" s="88" t="s">
        <v>3103</v>
      </c>
      <c r="O1024" s="90">
        <f>VLOOKUP(N1024,'[4]บัญชีครุภัณฑ์  updete 20 มค 65'!$I$5:$N$1078,5,FALSE)</f>
        <v>27900</v>
      </c>
      <c r="P1024" s="90">
        <f t="shared" si="43"/>
        <v>0</v>
      </c>
      <c r="Q1024" s="90"/>
      <c r="R1024" s="90"/>
      <c r="S1024" s="88" t="s">
        <v>48</v>
      </c>
      <c r="T1024" s="88" t="s">
        <v>58</v>
      </c>
    </row>
    <row r="1025" spans="1:20" ht="55.5">
      <c r="A1025" s="87" t="s">
        <v>1947</v>
      </c>
      <c r="B1025" s="87" t="s">
        <v>2999</v>
      </c>
      <c r="C1025" s="87" t="s">
        <v>3105</v>
      </c>
      <c r="D1025" s="87"/>
      <c r="E1025" s="88" t="s">
        <v>731</v>
      </c>
      <c r="F1025" s="87" t="s">
        <v>3104</v>
      </c>
      <c r="G1025" s="87" t="s">
        <v>43</v>
      </c>
      <c r="H1025" s="89">
        <v>37900</v>
      </c>
      <c r="I1025" s="88" t="s">
        <v>732</v>
      </c>
      <c r="J1025" s="88"/>
      <c r="K1025" s="88" t="s">
        <v>1947</v>
      </c>
      <c r="L1025" s="88" t="s">
        <v>1948</v>
      </c>
      <c r="M1025" s="88"/>
      <c r="N1025" s="88" t="s">
        <v>3105</v>
      </c>
      <c r="O1025" s="90">
        <f>VLOOKUP(N1025,'[4]บัญชีครุภัณฑ์  updete 20 มค 65'!$I$5:$N$1078,5,FALSE)</f>
        <v>37900</v>
      </c>
      <c r="P1025" s="90">
        <f t="shared" si="43"/>
        <v>0</v>
      </c>
      <c r="Q1025" s="90"/>
      <c r="R1025" s="90"/>
      <c r="S1025" s="88" t="s">
        <v>48</v>
      </c>
      <c r="T1025" s="88" t="s">
        <v>58</v>
      </c>
    </row>
    <row r="1026" spans="1:20" ht="55.5">
      <c r="A1026" s="87" t="s">
        <v>1947</v>
      </c>
      <c r="B1026" s="87" t="s">
        <v>2999</v>
      </c>
      <c r="C1026" s="87" t="s">
        <v>3107</v>
      </c>
      <c r="D1026" s="87"/>
      <c r="E1026" s="88" t="s">
        <v>731</v>
      </c>
      <c r="F1026" s="87" t="s">
        <v>3106</v>
      </c>
      <c r="G1026" s="87" t="s">
        <v>43</v>
      </c>
      <c r="H1026" s="89">
        <v>56500</v>
      </c>
      <c r="I1026" s="88" t="s">
        <v>732</v>
      </c>
      <c r="J1026" s="88"/>
      <c r="K1026" s="88" t="s">
        <v>1947</v>
      </c>
      <c r="L1026" s="88" t="s">
        <v>1948</v>
      </c>
      <c r="M1026" s="88"/>
      <c r="N1026" s="88" t="s">
        <v>3107</v>
      </c>
      <c r="O1026" s="90">
        <f>VLOOKUP(N1026,'[4]บัญชีครุภัณฑ์  updete 20 มค 65'!$I$5:$N$1078,5,FALSE)</f>
        <v>56500</v>
      </c>
      <c r="P1026" s="90">
        <f t="shared" si="43"/>
        <v>0</v>
      </c>
      <c r="Q1026" s="90"/>
      <c r="R1026" s="90"/>
      <c r="S1026" s="88" t="s">
        <v>48</v>
      </c>
      <c r="T1026" s="88" t="s">
        <v>58</v>
      </c>
    </row>
    <row r="1027" spans="1:20" ht="55.5">
      <c r="A1027" s="87" t="s">
        <v>1947</v>
      </c>
      <c r="B1027" s="87" t="s">
        <v>2999</v>
      </c>
      <c r="C1027" s="87" t="s">
        <v>3109</v>
      </c>
      <c r="D1027" s="87"/>
      <c r="E1027" s="88" t="s">
        <v>731</v>
      </c>
      <c r="F1027" s="87" t="s">
        <v>3108</v>
      </c>
      <c r="G1027" s="87" t="s">
        <v>43</v>
      </c>
      <c r="H1027" s="89">
        <v>57500</v>
      </c>
      <c r="I1027" s="88" t="s">
        <v>732</v>
      </c>
      <c r="J1027" s="88"/>
      <c r="K1027" s="88" t="s">
        <v>1947</v>
      </c>
      <c r="L1027" s="88" t="s">
        <v>1948</v>
      </c>
      <c r="M1027" s="88"/>
      <c r="N1027" s="88" t="s">
        <v>3109</v>
      </c>
      <c r="O1027" s="90">
        <f>VLOOKUP(N1027,'[4]บัญชีครุภัณฑ์  updete 20 มค 65'!$I$5:$N$1078,5,FALSE)</f>
        <v>57500</v>
      </c>
      <c r="P1027" s="90">
        <f t="shared" si="43"/>
        <v>0</v>
      </c>
      <c r="Q1027" s="90"/>
      <c r="R1027" s="90"/>
      <c r="S1027" s="88" t="s">
        <v>48</v>
      </c>
      <c r="T1027" s="88" t="s">
        <v>58</v>
      </c>
    </row>
    <row r="1028" spans="1:20" ht="83.25">
      <c r="A1028" s="87" t="s">
        <v>1947</v>
      </c>
      <c r="B1028" s="87" t="s">
        <v>2999</v>
      </c>
      <c r="C1028" s="87" t="s">
        <v>3111</v>
      </c>
      <c r="D1028" s="87"/>
      <c r="E1028" s="88" t="s">
        <v>731</v>
      </c>
      <c r="F1028" s="87" t="s">
        <v>3110</v>
      </c>
      <c r="G1028" s="87" t="s">
        <v>43</v>
      </c>
      <c r="H1028" s="89">
        <v>47000</v>
      </c>
      <c r="I1028" s="88" t="s">
        <v>732</v>
      </c>
      <c r="J1028" s="88"/>
      <c r="K1028" s="88" t="s">
        <v>1947</v>
      </c>
      <c r="L1028" s="88" t="s">
        <v>1948</v>
      </c>
      <c r="M1028" s="88"/>
      <c r="N1028" s="88" t="s">
        <v>3111</v>
      </c>
      <c r="O1028" s="90">
        <f>VLOOKUP(N1028,'[4]บัญชีครุภัณฑ์  updete 20 มค 65'!$I$5:$N$1078,5,FALSE)</f>
        <v>47000</v>
      </c>
      <c r="P1028" s="90">
        <f t="shared" si="43"/>
        <v>0</v>
      </c>
      <c r="Q1028" s="90"/>
      <c r="R1028" s="90"/>
      <c r="S1028" s="88" t="s">
        <v>48</v>
      </c>
      <c r="T1028" s="88" t="s">
        <v>58</v>
      </c>
    </row>
    <row r="1029" spans="1:20" ht="83.25">
      <c r="A1029" s="87" t="s">
        <v>1947</v>
      </c>
      <c r="B1029" s="87" t="s">
        <v>2999</v>
      </c>
      <c r="C1029" s="87" t="s">
        <v>3113</v>
      </c>
      <c r="D1029" s="87"/>
      <c r="E1029" s="88" t="s">
        <v>731</v>
      </c>
      <c r="F1029" s="87" t="s">
        <v>3112</v>
      </c>
      <c r="G1029" s="87" t="s">
        <v>43</v>
      </c>
      <c r="H1029" s="89">
        <v>55000</v>
      </c>
      <c r="I1029" s="88" t="s">
        <v>732</v>
      </c>
      <c r="J1029" s="88"/>
      <c r="K1029" s="88" t="s">
        <v>1947</v>
      </c>
      <c r="L1029" s="88" t="s">
        <v>1948</v>
      </c>
      <c r="M1029" s="88"/>
      <c r="N1029" s="88" t="s">
        <v>3113</v>
      </c>
      <c r="O1029" s="90">
        <f>VLOOKUP(N1029,'[4]บัญชีครุภัณฑ์  updete 20 มค 65'!$I$5:$N$1078,5,FALSE)</f>
        <v>55000</v>
      </c>
      <c r="P1029" s="90">
        <f t="shared" si="43"/>
        <v>0</v>
      </c>
      <c r="Q1029" s="90"/>
      <c r="R1029" s="90"/>
      <c r="S1029" s="88" t="s">
        <v>48</v>
      </c>
      <c r="T1029" s="88" t="s">
        <v>58</v>
      </c>
    </row>
    <row r="1030" spans="1:20">
      <c r="A1030" s="87" t="s">
        <v>1947</v>
      </c>
      <c r="B1030" s="87" t="s">
        <v>2999</v>
      </c>
      <c r="C1030" s="87" t="s">
        <v>3115</v>
      </c>
      <c r="D1030" s="87"/>
      <c r="E1030" s="88" t="s">
        <v>731</v>
      </c>
      <c r="F1030" s="87" t="s">
        <v>3114</v>
      </c>
      <c r="G1030" s="87" t="s">
        <v>43</v>
      </c>
      <c r="H1030" s="89">
        <v>9900</v>
      </c>
      <c r="I1030" s="88" t="s">
        <v>732</v>
      </c>
      <c r="J1030" s="88"/>
      <c r="K1030" s="88" t="s">
        <v>1947</v>
      </c>
      <c r="L1030" s="88" t="s">
        <v>1948</v>
      </c>
      <c r="M1030" s="88"/>
      <c r="N1030" s="88" t="s">
        <v>3115</v>
      </c>
      <c r="O1030" s="90">
        <f>VLOOKUP(N1030,'[4]บัญชีครุภัณฑ์  updete 20 มค 65'!$I$5:$N$1078,5,FALSE)</f>
        <v>9900</v>
      </c>
      <c r="P1030" s="90">
        <f t="shared" si="43"/>
        <v>0</v>
      </c>
      <c r="Q1030" s="90"/>
      <c r="R1030" s="90"/>
      <c r="S1030" s="88" t="s">
        <v>48</v>
      </c>
      <c r="T1030" s="88" t="s">
        <v>58</v>
      </c>
    </row>
    <row r="1031" spans="1:20">
      <c r="A1031" s="87" t="s">
        <v>1947</v>
      </c>
      <c r="B1031" s="87" t="s">
        <v>2999</v>
      </c>
      <c r="C1031" s="87" t="s">
        <v>3117</v>
      </c>
      <c r="D1031" s="87"/>
      <c r="E1031" s="88" t="s">
        <v>731</v>
      </c>
      <c r="F1031" s="87" t="s">
        <v>3116</v>
      </c>
      <c r="G1031" s="87" t="s">
        <v>43</v>
      </c>
      <c r="H1031" s="89">
        <v>14000</v>
      </c>
      <c r="I1031" s="88" t="s">
        <v>732</v>
      </c>
      <c r="J1031" s="88"/>
      <c r="K1031" s="88" t="s">
        <v>1947</v>
      </c>
      <c r="L1031" s="88" t="s">
        <v>1948</v>
      </c>
      <c r="M1031" s="88"/>
      <c r="N1031" s="88" t="s">
        <v>3117</v>
      </c>
      <c r="O1031" s="90">
        <f>VLOOKUP(N1031,'[4]บัญชีครุภัณฑ์  updete 20 มค 65'!$I$5:$N$1078,5,FALSE)</f>
        <v>14000</v>
      </c>
      <c r="P1031" s="90">
        <f t="shared" si="43"/>
        <v>0</v>
      </c>
      <c r="Q1031" s="90"/>
      <c r="R1031" s="90"/>
      <c r="S1031" s="88" t="s">
        <v>48</v>
      </c>
      <c r="T1031" s="88" t="s">
        <v>58</v>
      </c>
    </row>
    <row r="1032" spans="1:20">
      <c r="A1032" s="87" t="s">
        <v>1947</v>
      </c>
      <c r="B1032" s="87" t="s">
        <v>2999</v>
      </c>
      <c r="C1032" s="87" t="s">
        <v>3119</v>
      </c>
      <c r="D1032" s="87"/>
      <c r="E1032" s="88" t="s">
        <v>731</v>
      </c>
      <c r="F1032" s="87" t="s">
        <v>3118</v>
      </c>
      <c r="G1032" s="87" t="s">
        <v>43</v>
      </c>
      <c r="H1032" s="89">
        <v>19900</v>
      </c>
      <c r="I1032" s="88" t="s">
        <v>732</v>
      </c>
      <c r="J1032" s="88"/>
      <c r="K1032" s="88" t="s">
        <v>1947</v>
      </c>
      <c r="L1032" s="88" t="s">
        <v>1948</v>
      </c>
      <c r="M1032" s="88"/>
      <c r="N1032" s="88" t="s">
        <v>3119</v>
      </c>
      <c r="O1032" s="90">
        <f>VLOOKUP(N1032,'[4]บัญชีครุภัณฑ์  updete 20 มค 65'!$I$5:$N$1078,5,FALSE)</f>
        <v>19900</v>
      </c>
      <c r="P1032" s="90">
        <f t="shared" si="43"/>
        <v>0</v>
      </c>
      <c r="Q1032" s="90"/>
      <c r="R1032" s="90"/>
      <c r="S1032" s="88" t="s">
        <v>48</v>
      </c>
      <c r="T1032" s="88" t="s">
        <v>58</v>
      </c>
    </row>
    <row r="1033" spans="1:20">
      <c r="A1033" s="87" t="s">
        <v>1947</v>
      </c>
      <c r="B1033" s="87" t="s">
        <v>2999</v>
      </c>
      <c r="C1033" s="87" t="s">
        <v>3121</v>
      </c>
      <c r="D1033" s="87"/>
      <c r="E1033" s="88" t="s">
        <v>731</v>
      </c>
      <c r="F1033" s="87" t="s">
        <v>3120</v>
      </c>
      <c r="G1033" s="87" t="s">
        <v>3122</v>
      </c>
      <c r="H1033" s="89">
        <v>5200</v>
      </c>
      <c r="I1033" s="88" t="s">
        <v>732</v>
      </c>
      <c r="J1033" s="88"/>
      <c r="K1033" s="88" t="s">
        <v>1947</v>
      </c>
      <c r="L1033" s="88" t="s">
        <v>1948</v>
      </c>
      <c r="M1033" s="88"/>
      <c r="N1033" s="88" t="s">
        <v>3121</v>
      </c>
      <c r="O1033" s="90">
        <f>VLOOKUP(N1033,'[4]บัญชีครุภัณฑ์  updete 20 มค 65'!$I$5:$N$1078,5,FALSE)</f>
        <v>5200</v>
      </c>
      <c r="P1033" s="90">
        <f t="shared" si="43"/>
        <v>0</v>
      </c>
      <c r="Q1033" s="90"/>
      <c r="R1033" s="90"/>
      <c r="S1033" s="88" t="s">
        <v>48</v>
      </c>
      <c r="T1033" s="88" t="s">
        <v>58</v>
      </c>
    </row>
    <row r="1034" spans="1:20">
      <c r="A1034" s="87" t="s">
        <v>1947</v>
      </c>
      <c r="B1034" s="87" t="s">
        <v>2999</v>
      </c>
      <c r="C1034" s="87" t="s">
        <v>3124</v>
      </c>
      <c r="D1034" s="87"/>
      <c r="E1034" s="88" t="s">
        <v>731</v>
      </c>
      <c r="F1034" s="87" t="s">
        <v>3123</v>
      </c>
      <c r="G1034" s="87" t="s">
        <v>3122</v>
      </c>
      <c r="H1034" s="89">
        <v>7000</v>
      </c>
      <c r="I1034" s="88" t="s">
        <v>732</v>
      </c>
      <c r="J1034" s="88"/>
      <c r="K1034" s="88" t="s">
        <v>1947</v>
      </c>
      <c r="L1034" s="88" t="s">
        <v>1948</v>
      </c>
      <c r="M1034" s="88"/>
      <c r="N1034" s="88" t="s">
        <v>3124</v>
      </c>
      <c r="O1034" s="90">
        <f>VLOOKUP(N1034,'[4]บัญชีครุภัณฑ์  updete 20 มค 65'!$I$5:$N$1078,5,FALSE)</f>
        <v>7000</v>
      </c>
      <c r="P1034" s="90">
        <f t="shared" si="43"/>
        <v>0</v>
      </c>
      <c r="Q1034" s="90"/>
      <c r="R1034" s="90"/>
      <c r="S1034" s="88" t="s">
        <v>48</v>
      </c>
      <c r="T1034" s="88" t="s">
        <v>58</v>
      </c>
    </row>
    <row r="1035" spans="1:20">
      <c r="A1035" s="87" t="s">
        <v>1947</v>
      </c>
      <c r="B1035" s="87" t="s">
        <v>2999</v>
      </c>
      <c r="C1035" s="87" t="s">
        <v>3126</v>
      </c>
      <c r="D1035" s="87"/>
      <c r="E1035" s="88" t="s">
        <v>731</v>
      </c>
      <c r="F1035" s="87" t="s">
        <v>3125</v>
      </c>
      <c r="G1035" s="87" t="s">
        <v>3122</v>
      </c>
      <c r="H1035" s="89">
        <v>8300</v>
      </c>
      <c r="I1035" s="88" t="s">
        <v>732</v>
      </c>
      <c r="J1035" s="88"/>
      <c r="K1035" s="88" t="s">
        <v>1947</v>
      </c>
      <c r="L1035" s="88" t="s">
        <v>1948</v>
      </c>
      <c r="M1035" s="88"/>
      <c r="N1035" s="88" t="s">
        <v>3126</v>
      </c>
      <c r="O1035" s="90">
        <f>VLOOKUP(N1035,'[4]บัญชีครุภัณฑ์  updete 20 มค 65'!$I$5:$N$1078,5,FALSE)</f>
        <v>8300</v>
      </c>
      <c r="P1035" s="90">
        <f t="shared" si="43"/>
        <v>0</v>
      </c>
      <c r="Q1035" s="90"/>
      <c r="R1035" s="90"/>
      <c r="S1035" s="88" t="s">
        <v>48</v>
      </c>
      <c r="T1035" s="88" t="s">
        <v>58</v>
      </c>
    </row>
    <row r="1036" spans="1:20">
      <c r="A1036" s="87" t="s">
        <v>1947</v>
      </c>
      <c r="B1036" s="87" t="s">
        <v>2999</v>
      </c>
      <c r="C1036" s="87" t="s">
        <v>3128</v>
      </c>
      <c r="D1036" s="87"/>
      <c r="E1036" s="88" t="s">
        <v>731</v>
      </c>
      <c r="F1036" s="87" t="s">
        <v>3127</v>
      </c>
      <c r="G1036" s="87" t="s">
        <v>3122</v>
      </c>
      <c r="H1036" s="89">
        <v>10000</v>
      </c>
      <c r="I1036" s="88" t="s">
        <v>732</v>
      </c>
      <c r="J1036" s="88"/>
      <c r="K1036" s="88" t="s">
        <v>1947</v>
      </c>
      <c r="L1036" s="88" t="s">
        <v>1948</v>
      </c>
      <c r="M1036" s="88"/>
      <c r="N1036" s="88" t="s">
        <v>3128</v>
      </c>
      <c r="O1036" s="90">
        <f>VLOOKUP(N1036,'[4]บัญชีครุภัณฑ์  updete 20 มค 65'!$I$5:$N$1078,5,FALSE)</f>
        <v>10000</v>
      </c>
      <c r="P1036" s="90">
        <f t="shared" si="43"/>
        <v>0</v>
      </c>
      <c r="Q1036" s="90"/>
      <c r="R1036" s="90"/>
      <c r="S1036" s="88" t="s">
        <v>48</v>
      </c>
      <c r="T1036" s="88" t="s">
        <v>58</v>
      </c>
    </row>
    <row r="1037" spans="1:20">
      <c r="A1037" s="87" t="s">
        <v>1947</v>
      </c>
      <c r="B1037" s="87" t="s">
        <v>2999</v>
      </c>
      <c r="C1037" s="87" t="s">
        <v>3130</v>
      </c>
      <c r="D1037" s="87"/>
      <c r="E1037" s="88" t="s">
        <v>731</v>
      </c>
      <c r="F1037" s="87" t="s">
        <v>3129</v>
      </c>
      <c r="G1037" s="87" t="s">
        <v>3122</v>
      </c>
      <c r="H1037" s="89">
        <v>6400</v>
      </c>
      <c r="I1037" s="88" t="s">
        <v>732</v>
      </c>
      <c r="J1037" s="88"/>
      <c r="K1037" s="88" t="s">
        <v>1947</v>
      </c>
      <c r="L1037" s="88" t="s">
        <v>1948</v>
      </c>
      <c r="M1037" s="88"/>
      <c r="N1037" s="88" t="s">
        <v>3130</v>
      </c>
      <c r="O1037" s="90">
        <f>VLOOKUP(N1037,'[4]บัญชีครุภัณฑ์  updete 20 มค 65'!$I$5:$N$1078,5,FALSE)</f>
        <v>6400</v>
      </c>
      <c r="P1037" s="90">
        <f t="shared" si="43"/>
        <v>0</v>
      </c>
      <c r="Q1037" s="90"/>
      <c r="R1037" s="90"/>
      <c r="S1037" s="88" t="s">
        <v>48</v>
      </c>
      <c r="T1037" s="88" t="s">
        <v>58</v>
      </c>
    </row>
    <row r="1038" spans="1:20">
      <c r="A1038" s="87" t="s">
        <v>1947</v>
      </c>
      <c r="B1038" s="87" t="s">
        <v>2999</v>
      </c>
      <c r="C1038" s="87" t="s">
        <v>3132</v>
      </c>
      <c r="D1038" s="87"/>
      <c r="E1038" s="88" t="s">
        <v>731</v>
      </c>
      <c r="F1038" s="87" t="s">
        <v>3131</v>
      </c>
      <c r="G1038" s="87" t="s">
        <v>3122</v>
      </c>
      <c r="H1038" s="89">
        <v>9200</v>
      </c>
      <c r="I1038" s="88" t="s">
        <v>732</v>
      </c>
      <c r="J1038" s="88"/>
      <c r="K1038" s="88" t="s">
        <v>1947</v>
      </c>
      <c r="L1038" s="88" t="s">
        <v>1948</v>
      </c>
      <c r="M1038" s="88"/>
      <c r="N1038" s="88" t="s">
        <v>3132</v>
      </c>
      <c r="O1038" s="90">
        <f>VLOOKUP(N1038,'[4]บัญชีครุภัณฑ์  updete 20 มค 65'!$I$5:$N$1078,5,FALSE)</f>
        <v>9200</v>
      </c>
      <c r="P1038" s="90">
        <f t="shared" si="43"/>
        <v>0</v>
      </c>
      <c r="Q1038" s="90"/>
      <c r="R1038" s="90"/>
      <c r="S1038" s="88" t="s">
        <v>48</v>
      </c>
      <c r="T1038" s="88" t="s">
        <v>58</v>
      </c>
    </row>
    <row r="1039" spans="1:20">
      <c r="A1039" s="87" t="s">
        <v>1947</v>
      </c>
      <c r="B1039" s="87" t="s">
        <v>2999</v>
      </c>
      <c r="C1039" s="87" t="s">
        <v>3134</v>
      </c>
      <c r="D1039" s="87"/>
      <c r="E1039" s="88" t="s">
        <v>731</v>
      </c>
      <c r="F1039" s="87" t="s">
        <v>3133</v>
      </c>
      <c r="G1039" s="87" t="s">
        <v>3122</v>
      </c>
      <c r="H1039" s="89">
        <v>12000</v>
      </c>
      <c r="I1039" s="88" t="s">
        <v>732</v>
      </c>
      <c r="J1039" s="88"/>
      <c r="K1039" s="88" t="s">
        <v>1947</v>
      </c>
      <c r="L1039" s="88" t="s">
        <v>1948</v>
      </c>
      <c r="M1039" s="88"/>
      <c r="N1039" s="88" t="s">
        <v>3134</v>
      </c>
      <c r="O1039" s="90">
        <f>VLOOKUP(N1039,'[4]บัญชีครุภัณฑ์  updete 20 มค 65'!$I$5:$N$1078,5,FALSE)</f>
        <v>12000</v>
      </c>
      <c r="P1039" s="90">
        <f t="shared" ref="P1039:P1049" si="44">+O1039-H1039</f>
        <v>0</v>
      </c>
      <c r="Q1039" s="90"/>
      <c r="R1039" s="90"/>
      <c r="S1039" s="88" t="s">
        <v>48</v>
      </c>
      <c r="T1039" s="88" t="s">
        <v>58</v>
      </c>
    </row>
    <row r="1040" spans="1:20">
      <c r="A1040" s="87" t="s">
        <v>1947</v>
      </c>
      <c r="B1040" s="87" t="s">
        <v>2999</v>
      </c>
      <c r="C1040" s="87" t="s">
        <v>3136</v>
      </c>
      <c r="D1040" s="87"/>
      <c r="E1040" s="88" t="s">
        <v>731</v>
      </c>
      <c r="F1040" s="87" t="s">
        <v>3135</v>
      </c>
      <c r="G1040" s="87" t="s">
        <v>3122</v>
      </c>
      <c r="H1040" s="89">
        <v>15200</v>
      </c>
      <c r="I1040" s="88" t="s">
        <v>732</v>
      </c>
      <c r="J1040" s="88"/>
      <c r="K1040" s="88" t="s">
        <v>1947</v>
      </c>
      <c r="L1040" s="88" t="s">
        <v>1948</v>
      </c>
      <c r="M1040" s="88"/>
      <c r="N1040" s="88" t="s">
        <v>3136</v>
      </c>
      <c r="O1040" s="90">
        <f>VLOOKUP(N1040,'[4]บัญชีครุภัณฑ์  updete 20 มค 65'!$I$5:$N$1078,5,FALSE)</f>
        <v>15200</v>
      </c>
      <c r="P1040" s="90">
        <f t="shared" si="44"/>
        <v>0</v>
      </c>
      <c r="Q1040" s="90"/>
      <c r="R1040" s="90"/>
      <c r="S1040" s="88" t="s">
        <v>48</v>
      </c>
      <c r="T1040" s="88" t="s">
        <v>58</v>
      </c>
    </row>
    <row r="1041" spans="1:20">
      <c r="A1041" s="87" t="s">
        <v>1947</v>
      </c>
      <c r="B1041" s="87" t="s">
        <v>2999</v>
      </c>
      <c r="C1041" s="87" t="s">
        <v>3138</v>
      </c>
      <c r="D1041" s="87"/>
      <c r="E1041" s="88" t="s">
        <v>731</v>
      </c>
      <c r="F1041" s="87" t="s">
        <v>3137</v>
      </c>
      <c r="G1041" s="87" t="s">
        <v>3122</v>
      </c>
      <c r="H1041" s="89">
        <v>18800</v>
      </c>
      <c r="I1041" s="88" t="s">
        <v>732</v>
      </c>
      <c r="J1041" s="88"/>
      <c r="K1041" s="88" t="s">
        <v>1947</v>
      </c>
      <c r="L1041" s="88" t="s">
        <v>1948</v>
      </c>
      <c r="M1041" s="88"/>
      <c r="N1041" s="88" t="s">
        <v>3138</v>
      </c>
      <c r="O1041" s="90">
        <f>VLOOKUP(N1041,'[4]บัญชีครุภัณฑ์  updete 20 มค 65'!$I$5:$N$1078,5,FALSE)</f>
        <v>18800</v>
      </c>
      <c r="P1041" s="90">
        <f t="shared" si="44"/>
        <v>0</v>
      </c>
      <c r="Q1041" s="90"/>
      <c r="R1041" s="90"/>
      <c r="S1041" s="88" t="s">
        <v>48</v>
      </c>
      <c r="T1041" s="88" t="s">
        <v>58</v>
      </c>
    </row>
    <row r="1042" spans="1:20">
      <c r="A1042" s="87" t="s">
        <v>1947</v>
      </c>
      <c r="B1042" s="87" t="s">
        <v>2999</v>
      </c>
      <c r="C1042" s="87" t="s">
        <v>3140</v>
      </c>
      <c r="D1042" s="87"/>
      <c r="E1042" s="88" t="s">
        <v>731</v>
      </c>
      <c r="F1042" s="87" t="s">
        <v>3139</v>
      </c>
      <c r="G1042" s="87" t="s">
        <v>43</v>
      </c>
      <c r="H1042" s="89">
        <v>42000</v>
      </c>
      <c r="I1042" s="88" t="s">
        <v>732</v>
      </c>
      <c r="J1042" s="88"/>
      <c r="K1042" s="88" t="s">
        <v>1947</v>
      </c>
      <c r="L1042" s="88" t="s">
        <v>1948</v>
      </c>
      <c r="M1042" s="88"/>
      <c r="N1042" s="88" t="s">
        <v>3140</v>
      </c>
      <c r="O1042" s="90">
        <f>VLOOKUP(N1042,'[4]บัญชีครุภัณฑ์  updete 20 มค 65'!$I$5:$N$1078,5,FALSE)</f>
        <v>42000</v>
      </c>
      <c r="P1042" s="90">
        <f t="shared" si="44"/>
        <v>0</v>
      </c>
      <c r="Q1042" s="90"/>
      <c r="R1042" s="90"/>
      <c r="S1042" s="88" t="s">
        <v>48</v>
      </c>
      <c r="T1042" s="88" t="s">
        <v>58</v>
      </c>
    </row>
    <row r="1043" spans="1:20">
      <c r="A1043" s="87" t="s">
        <v>1947</v>
      </c>
      <c r="B1043" s="87" t="s">
        <v>2999</v>
      </c>
      <c r="C1043" s="87" t="s">
        <v>3142</v>
      </c>
      <c r="D1043" s="87"/>
      <c r="E1043" s="88" t="s">
        <v>731</v>
      </c>
      <c r="F1043" s="87" t="s">
        <v>3141</v>
      </c>
      <c r="G1043" s="87" t="s">
        <v>43</v>
      </c>
      <c r="H1043" s="89">
        <v>8000</v>
      </c>
      <c r="I1043" s="88" t="s">
        <v>732</v>
      </c>
      <c r="J1043" s="88"/>
      <c r="K1043" s="88" t="s">
        <v>1947</v>
      </c>
      <c r="L1043" s="88" t="s">
        <v>1948</v>
      </c>
      <c r="M1043" s="88"/>
      <c r="N1043" s="88" t="s">
        <v>3142</v>
      </c>
      <c r="O1043" s="90">
        <f>VLOOKUP(N1043,'[4]บัญชีครุภัณฑ์  updete 20 มค 65'!$I$5:$N$1078,5,FALSE)</f>
        <v>8000</v>
      </c>
      <c r="P1043" s="90">
        <f t="shared" si="44"/>
        <v>0</v>
      </c>
      <c r="Q1043" s="90"/>
      <c r="R1043" s="90"/>
      <c r="S1043" s="88" t="s">
        <v>48</v>
      </c>
      <c r="T1043" s="88" t="s">
        <v>58</v>
      </c>
    </row>
    <row r="1044" spans="1:20">
      <c r="A1044" s="87" t="s">
        <v>1947</v>
      </c>
      <c r="B1044" s="87" t="s">
        <v>2999</v>
      </c>
      <c r="C1044" s="87" t="s">
        <v>3144</v>
      </c>
      <c r="D1044" s="87"/>
      <c r="E1044" s="88" t="s">
        <v>731</v>
      </c>
      <c r="F1044" s="87" t="s">
        <v>3143</v>
      </c>
      <c r="G1044" s="87" t="s">
        <v>334</v>
      </c>
      <c r="H1044" s="89">
        <v>8000</v>
      </c>
      <c r="I1044" s="88" t="s">
        <v>732</v>
      </c>
      <c r="J1044" s="88"/>
      <c r="K1044" s="88" t="s">
        <v>1947</v>
      </c>
      <c r="L1044" s="88" t="s">
        <v>1948</v>
      </c>
      <c r="M1044" s="88"/>
      <c r="N1044" s="88" t="s">
        <v>3144</v>
      </c>
      <c r="O1044" s="90">
        <f>VLOOKUP(N1044,'[4]บัญชีครุภัณฑ์  updete 20 มค 65'!$I$5:$N$1078,5,FALSE)</f>
        <v>8000</v>
      </c>
      <c r="P1044" s="90">
        <f t="shared" si="44"/>
        <v>0</v>
      </c>
      <c r="Q1044" s="90"/>
      <c r="R1044" s="90"/>
      <c r="S1044" s="88" t="s">
        <v>48</v>
      </c>
      <c r="T1044" s="88" t="s">
        <v>58</v>
      </c>
    </row>
    <row r="1045" spans="1:20">
      <c r="A1045" s="87" t="s">
        <v>1947</v>
      </c>
      <c r="B1045" s="87" t="s">
        <v>2999</v>
      </c>
      <c r="C1045" s="87" t="s">
        <v>3146</v>
      </c>
      <c r="D1045" s="87"/>
      <c r="E1045" s="88" t="s">
        <v>731</v>
      </c>
      <c r="F1045" s="87" t="s">
        <v>3145</v>
      </c>
      <c r="G1045" s="87" t="s">
        <v>452</v>
      </c>
      <c r="H1045" s="89">
        <v>5700</v>
      </c>
      <c r="I1045" s="88" t="s">
        <v>732</v>
      </c>
      <c r="J1045" s="88"/>
      <c r="K1045" s="88" t="s">
        <v>1947</v>
      </c>
      <c r="L1045" s="88" t="s">
        <v>1948</v>
      </c>
      <c r="M1045" s="88"/>
      <c r="N1045" s="88" t="s">
        <v>3146</v>
      </c>
      <c r="O1045" s="90">
        <f>VLOOKUP(N1045,'[4]บัญชีครุภัณฑ์  updete 20 มค 65'!$I$5:$N$1078,5,FALSE)</f>
        <v>5700</v>
      </c>
      <c r="P1045" s="90">
        <f t="shared" si="44"/>
        <v>0</v>
      </c>
      <c r="Q1045" s="90"/>
      <c r="R1045" s="90"/>
      <c r="S1045" s="88" t="s">
        <v>48</v>
      </c>
      <c r="T1045" s="88" t="s">
        <v>58</v>
      </c>
    </row>
    <row r="1046" spans="1:20">
      <c r="A1046" s="87" t="s">
        <v>1947</v>
      </c>
      <c r="B1046" s="87" t="s">
        <v>2999</v>
      </c>
      <c r="C1046" s="87" t="s">
        <v>3148</v>
      </c>
      <c r="D1046" s="87"/>
      <c r="E1046" s="88" t="s">
        <v>731</v>
      </c>
      <c r="F1046" s="87" t="s">
        <v>3147</v>
      </c>
      <c r="G1046" s="87" t="s">
        <v>452</v>
      </c>
      <c r="H1046" s="89">
        <v>6700</v>
      </c>
      <c r="I1046" s="88" t="s">
        <v>732</v>
      </c>
      <c r="J1046" s="88"/>
      <c r="K1046" s="88" t="s">
        <v>1947</v>
      </c>
      <c r="L1046" s="88" t="s">
        <v>1948</v>
      </c>
      <c r="M1046" s="88"/>
      <c r="N1046" s="88" t="s">
        <v>3148</v>
      </c>
      <c r="O1046" s="90">
        <f>VLOOKUP(N1046,'[4]บัญชีครุภัณฑ์  updete 20 มค 65'!$I$5:$N$1078,5,FALSE)</f>
        <v>6700</v>
      </c>
      <c r="P1046" s="90">
        <f t="shared" si="44"/>
        <v>0</v>
      </c>
      <c r="Q1046" s="90"/>
      <c r="R1046" s="90"/>
      <c r="S1046" s="88" t="s">
        <v>48</v>
      </c>
      <c r="T1046" s="88" t="s">
        <v>58</v>
      </c>
    </row>
    <row r="1047" spans="1:20">
      <c r="A1047" s="87" t="s">
        <v>1947</v>
      </c>
      <c r="B1047" s="87" t="s">
        <v>2999</v>
      </c>
      <c r="C1047" s="87" t="s">
        <v>3150</v>
      </c>
      <c r="D1047" s="87"/>
      <c r="E1047" s="88" t="s">
        <v>731</v>
      </c>
      <c r="F1047" s="87" t="s">
        <v>3149</v>
      </c>
      <c r="G1047" s="87" t="s">
        <v>452</v>
      </c>
      <c r="H1047" s="89">
        <v>8000</v>
      </c>
      <c r="I1047" s="88" t="s">
        <v>732</v>
      </c>
      <c r="J1047" s="88"/>
      <c r="K1047" s="88" t="s">
        <v>1947</v>
      </c>
      <c r="L1047" s="88" t="s">
        <v>1948</v>
      </c>
      <c r="M1047" s="88"/>
      <c r="N1047" s="88" t="s">
        <v>3150</v>
      </c>
      <c r="O1047" s="90">
        <f>VLOOKUP(N1047,'[4]บัญชีครุภัณฑ์  updete 20 มค 65'!$I$5:$N$1078,5,FALSE)</f>
        <v>8000</v>
      </c>
      <c r="P1047" s="90">
        <f t="shared" si="44"/>
        <v>0</v>
      </c>
      <c r="Q1047" s="90"/>
      <c r="R1047" s="90"/>
      <c r="S1047" s="88" t="s">
        <v>48</v>
      </c>
      <c r="T1047" s="88" t="s">
        <v>58</v>
      </c>
    </row>
    <row r="1048" spans="1:20">
      <c r="A1048" s="87" t="s">
        <v>1947</v>
      </c>
      <c r="B1048" s="87" t="s">
        <v>2999</v>
      </c>
      <c r="C1048" s="87" t="s">
        <v>3152</v>
      </c>
      <c r="D1048" s="87" t="s">
        <v>3153</v>
      </c>
      <c r="E1048" s="88" t="s">
        <v>44</v>
      </c>
      <c r="F1048" s="87" t="s">
        <v>3151</v>
      </c>
      <c r="G1048" s="87" t="s">
        <v>43</v>
      </c>
      <c r="H1048" s="89">
        <v>100000</v>
      </c>
      <c r="I1048" s="88"/>
      <c r="J1048" s="88"/>
      <c r="K1048" s="88" t="s">
        <v>1947</v>
      </c>
      <c r="L1048" s="88" t="s">
        <v>1948</v>
      </c>
      <c r="M1048" s="88"/>
      <c r="N1048" s="88" t="s">
        <v>3154</v>
      </c>
      <c r="O1048" s="90">
        <f>VLOOKUP(N1048,'[4]บัญชีครุภัณฑ์  updete 20 มค 65'!$I$5:$N$1078,5,FALSE)</f>
        <v>100000</v>
      </c>
      <c r="P1048" s="90">
        <f t="shared" si="44"/>
        <v>0</v>
      </c>
      <c r="Q1048" s="90"/>
      <c r="R1048" s="90"/>
      <c r="S1048" s="88" t="s">
        <v>48</v>
      </c>
      <c r="T1048" s="88" t="s">
        <v>58</v>
      </c>
    </row>
    <row r="1049" spans="1:20">
      <c r="A1049" s="87" t="s">
        <v>1947</v>
      </c>
      <c r="B1049" s="87" t="s">
        <v>2999</v>
      </c>
      <c r="C1049" s="87" t="s">
        <v>3156</v>
      </c>
      <c r="D1049" s="87" t="s">
        <v>3157</v>
      </c>
      <c r="E1049" s="88" t="s">
        <v>44</v>
      </c>
      <c r="F1049" s="87" t="s">
        <v>3155</v>
      </c>
      <c r="G1049" s="87" t="s">
        <v>43</v>
      </c>
      <c r="H1049" s="89">
        <v>28000</v>
      </c>
      <c r="I1049" s="88"/>
      <c r="J1049" s="88"/>
      <c r="K1049" s="88" t="s">
        <v>1947</v>
      </c>
      <c r="L1049" s="88" t="s">
        <v>1948</v>
      </c>
      <c r="M1049" s="88"/>
      <c r="N1049" s="88" t="s">
        <v>3156</v>
      </c>
      <c r="O1049" s="90">
        <f>VLOOKUP(N1049,'[4]บัญชีครุภัณฑ์  updete 20 มค 65'!$I$5:$N$1078,5,FALSE)</f>
        <v>28000</v>
      </c>
      <c r="P1049" s="90">
        <f t="shared" si="44"/>
        <v>0</v>
      </c>
      <c r="Q1049" s="90"/>
      <c r="R1049" s="90"/>
      <c r="S1049" s="88" t="s">
        <v>48</v>
      </c>
      <c r="T1049" s="88" t="s">
        <v>58</v>
      </c>
    </row>
    <row r="1050" spans="1:20" s="86" customFormat="1" ht="55.5">
      <c r="A1050" s="82" t="s">
        <v>1947</v>
      </c>
      <c r="B1050" s="82" t="s">
        <v>3158</v>
      </c>
      <c r="C1050" s="82" t="s">
        <v>3160</v>
      </c>
      <c r="D1050" s="82"/>
      <c r="E1050" s="83"/>
      <c r="F1050" s="82" t="s">
        <v>3159</v>
      </c>
      <c r="G1050" s="82"/>
      <c r="H1050" s="84"/>
      <c r="I1050" s="83"/>
      <c r="J1050" s="83"/>
      <c r="K1050" s="83"/>
      <c r="L1050" s="83"/>
      <c r="M1050" s="83"/>
      <c r="N1050" s="83"/>
      <c r="O1050" s="85"/>
      <c r="P1050" s="85"/>
      <c r="Q1050" s="85"/>
      <c r="R1050" s="85"/>
      <c r="S1050" s="83"/>
      <c r="T1050" s="83"/>
    </row>
    <row r="1051" spans="1:20" ht="83.25">
      <c r="A1051" s="87" t="s">
        <v>1947</v>
      </c>
      <c r="B1051" s="87" t="s">
        <v>3158</v>
      </c>
      <c r="C1051" s="87" t="s">
        <v>3162</v>
      </c>
      <c r="D1051" s="87"/>
      <c r="E1051" s="88" t="s">
        <v>437</v>
      </c>
      <c r="F1051" s="87" t="s">
        <v>3161</v>
      </c>
      <c r="G1051" s="87" t="s">
        <v>334</v>
      </c>
      <c r="H1051" s="89">
        <v>16700</v>
      </c>
      <c r="I1051" s="88" t="s">
        <v>3163</v>
      </c>
      <c r="J1051" s="88" t="s">
        <v>3164</v>
      </c>
      <c r="K1051" s="88" t="s">
        <v>3165</v>
      </c>
      <c r="L1051" s="88" t="s">
        <v>3166</v>
      </c>
      <c r="M1051" s="88" t="s">
        <v>3167</v>
      </c>
      <c r="N1051" s="88" t="s">
        <v>3162</v>
      </c>
      <c r="O1051" s="90">
        <f>VLOOKUP(N1051,'[4]บัญชีครุภัณฑ์  updete 20 มค 65'!$I$5:$N$1078,5,FALSE)</f>
        <v>16700</v>
      </c>
      <c r="P1051" s="90">
        <f t="shared" ref="P1051:P1074" si="45">+O1051-H1051</f>
        <v>0</v>
      </c>
      <c r="Q1051" s="90"/>
      <c r="R1051" s="90"/>
      <c r="S1051" s="88" t="s">
        <v>48</v>
      </c>
      <c r="T1051" s="88" t="s">
        <v>58</v>
      </c>
    </row>
    <row r="1052" spans="1:20" ht="111">
      <c r="A1052" s="87" t="s">
        <v>1947</v>
      </c>
      <c r="B1052" s="87" t="s">
        <v>3158</v>
      </c>
      <c r="C1052" s="87" t="s">
        <v>3169</v>
      </c>
      <c r="D1052" s="87" t="s">
        <v>3170</v>
      </c>
      <c r="E1052" s="88" t="s">
        <v>437</v>
      </c>
      <c r="F1052" s="87" t="s">
        <v>3168</v>
      </c>
      <c r="G1052" s="87" t="s">
        <v>334</v>
      </c>
      <c r="H1052" s="89">
        <v>19900</v>
      </c>
      <c r="I1052" s="88" t="s">
        <v>930</v>
      </c>
      <c r="J1052" s="88" t="s">
        <v>3164</v>
      </c>
      <c r="K1052" s="88" t="s">
        <v>3165</v>
      </c>
      <c r="L1052" s="88" t="s">
        <v>3166</v>
      </c>
      <c r="M1052" s="88" t="s">
        <v>3171</v>
      </c>
      <c r="N1052" s="88" t="s">
        <v>3169</v>
      </c>
      <c r="O1052" s="90">
        <f>VLOOKUP(N1052,'[4]บัญชีครุภัณฑ์  updete 20 มค 65'!$I$5:$N$1078,5,FALSE)</f>
        <v>19900</v>
      </c>
      <c r="P1052" s="90">
        <f t="shared" si="45"/>
        <v>0</v>
      </c>
      <c r="Q1052" s="90"/>
      <c r="R1052" s="90"/>
      <c r="S1052" s="88" t="s">
        <v>48</v>
      </c>
      <c r="T1052" s="88" t="s">
        <v>58</v>
      </c>
    </row>
    <row r="1053" spans="1:20" ht="83.25">
      <c r="A1053" s="87" t="s">
        <v>1947</v>
      </c>
      <c r="B1053" s="87" t="s">
        <v>3158</v>
      </c>
      <c r="C1053" s="87" t="s">
        <v>3173</v>
      </c>
      <c r="D1053" s="87"/>
      <c r="E1053" s="88" t="s">
        <v>437</v>
      </c>
      <c r="F1053" s="87" t="s">
        <v>3172</v>
      </c>
      <c r="G1053" s="87" t="s">
        <v>334</v>
      </c>
      <c r="H1053" s="89">
        <v>20600</v>
      </c>
      <c r="I1053" s="88" t="s">
        <v>3163</v>
      </c>
      <c r="J1053" s="88" t="s">
        <v>3164</v>
      </c>
      <c r="K1053" s="88" t="s">
        <v>3165</v>
      </c>
      <c r="L1053" s="88" t="s">
        <v>3166</v>
      </c>
      <c r="M1053" s="88" t="s">
        <v>3167</v>
      </c>
      <c r="N1053" s="88" t="s">
        <v>3173</v>
      </c>
      <c r="O1053" s="90">
        <f>VLOOKUP(N1053,'[4]บัญชีครุภัณฑ์  updete 20 มค 65'!$I$5:$N$1078,5,FALSE)</f>
        <v>20600</v>
      </c>
      <c r="P1053" s="90">
        <f t="shared" si="45"/>
        <v>0</v>
      </c>
      <c r="Q1053" s="90"/>
      <c r="R1053" s="90"/>
      <c r="S1053" s="88" t="s">
        <v>48</v>
      </c>
      <c r="T1053" s="88" t="s">
        <v>58</v>
      </c>
    </row>
    <row r="1054" spans="1:20" ht="55.5">
      <c r="A1054" s="87" t="s">
        <v>1947</v>
      </c>
      <c r="B1054" s="87" t="s">
        <v>3158</v>
      </c>
      <c r="C1054" s="87" t="s">
        <v>3175</v>
      </c>
      <c r="D1054" s="87"/>
      <c r="E1054" s="88" t="s">
        <v>437</v>
      </c>
      <c r="F1054" s="87" t="s">
        <v>3174</v>
      </c>
      <c r="G1054" s="87" t="s">
        <v>334</v>
      </c>
      <c r="H1054" s="89">
        <v>21600</v>
      </c>
      <c r="I1054" s="88" t="s">
        <v>2990</v>
      </c>
      <c r="J1054" s="88" t="s">
        <v>3164</v>
      </c>
      <c r="K1054" s="88" t="s">
        <v>3165</v>
      </c>
      <c r="L1054" s="88" t="s">
        <v>3166</v>
      </c>
      <c r="M1054" s="88" t="s">
        <v>3176</v>
      </c>
      <c r="N1054" s="88" t="s">
        <v>3175</v>
      </c>
      <c r="O1054" s="90">
        <f>VLOOKUP(N1054,'[4]บัญชีครุภัณฑ์  updete 20 มค 65'!$I$5:$N$1078,5,FALSE)</f>
        <v>21600</v>
      </c>
      <c r="P1054" s="90">
        <f t="shared" si="45"/>
        <v>0</v>
      </c>
      <c r="Q1054" s="90"/>
      <c r="R1054" s="90"/>
      <c r="S1054" s="88" t="s">
        <v>48</v>
      </c>
      <c r="T1054" s="88" t="s">
        <v>58</v>
      </c>
    </row>
    <row r="1055" spans="1:20" ht="111">
      <c r="A1055" s="87" t="s">
        <v>1947</v>
      </c>
      <c r="B1055" s="87" t="s">
        <v>3158</v>
      </c>
      <c r="C1055" s="87" t="s">
        <v>3178</v>
      </c>
      <c r="D1055" s="87" t="s">
        <v>3170</v>
      </c>
      <c r="E1055" s="88" t="s">
        <v>437</v>
      </c>
      <c r="F1055" s="87" t="s">
        <v>3177</v>
      </c>
      <c r="G1055" s="87" t="s">
        <v>334</v>
      </c>
      <c r="H1055" s="89">
        <v>22700</v>
      </c>
      <c r="I1055" s="88" t="s">
        <v>930</v>
      </c>
      <c r="J1055" s="88" t="s">
        <v>3164</v>
      </c>
      <c r="K1055" s="88" t="s">
        <v>3165</v>
      </c>
      <c r="L1055" s="88" t="s">
        <v>3166</v>
      </c>
      <c r="M1055" s="88" t="s">
        <v>3171</v>
      </c>
      <c r="N1055" s="88" t="s">
        <v>3178</v>
      </c>
      <c r="O1055" s="90">
        <f>VLOOKUP(N1055,'[4]บัญชีครุภัณฑ์  updete 20 มค 65'!$I$5:$N$1078,5,FALSE)</f>
        <v>22700</v>
      </c>
      <c r="P1055" s="90">
        <f t="shared" si="45"/>
        <v>0</v>
      </c>
      <c r="Q1055" s="90"/>
      <c r="R1055" s="90"/>
      <c r="S1055" s="88" t="s">
        <v>48</v>
      </c>
      <c r="T1055" s="88" t="s">
        <v>58</v>
      </c>
    </row>
    <row r="1056" spans="1:20" ht="55.5">
      <c r="A1056" s="87" t="s">
        <v>1947</v>
      </c>
      <c r="B1056" s="87" t="s">
        <v>3158</v>
      </c>
      <c r="C1056" s="87" t="s">
        <v>3180</v>
      </c>
      <c r="D1056" s="87"/>
      <c r="E1056" s="88" t="s">
        <v>437</v>
      </c>
      <c r="F1056" s="87" t="s">
        <v>3179</v>
      </c>
      <c r="G1056" s="87" t="s">
        <v>334</v>
      </c>
      <c r="H1056" s="89">
        <v>23600</v>
      </c>
      <c r="I1056" s="88" t="s">
        <v>2990</v>
      </c>
      <c r="J1056" s="88" t="s">
        <v>3164</v>
      </c>
      <c r="K1056" s="88" t="s">
        <v>3165</v>
      </c>
      <c r="L1056" s="88" t="s">
        <v>3166</v>
      </c>
      <c r="M1056" s="88" t="s">
        <v>3176</v>
      </c>
      <c r="N1056" s="88" t="s">
        <v>3180</v>
      </c>
      <c r="O1056" s="90">
        <f>VLOOKUP(N1056,'[4]บัญชีครุภัณฑ์  updete 20 มค 65'!$I$5:$N$1078,5,FALSE)</f>
        <v>23600</v>
      </c>
      <c r="P1056" s="90">
        <f t="shared" si="45"/>
        <v>0</v>
      </c>
      <c r="Q1056" s="90"/>
      <c r="R1056" s="90"/>
      <c r="S1056" s="88" t="s">
        <v>48</v>
      </c>
      <c r="T1056" s="88" t="s">
        <v>58</v>
      </c>
    </row>
    <row r="1057" spans="1:20" ht="55.5">
      <c r="A1057" s="87" t="s">
        <v>1947</v>
      </c>
      <c r="B1057" s="87" t="s">
        <v>3158</v>
      </c>
      <c r="C1057" s="87" t="s">
        <v>3182</v>
      </c>
      <c r="D1057" s="87" t="s">
        <v>3183</v>
      </c>
      <c r="E1057" s="88" t="s">
        <v>437</v>
      </c>
      <c r="F1057" s="87" t="s">
        <v>3181</v>
      </c>
      <c r="G1057" s="87" t="s">
        <v>43</v>
      </c>
      <c r="H1057" s="89">
        <v>24200</v>
      </c>
      <c r="I1057" s="88" t="s">
        <v>3184</v>
      </c>
      <c r="J1057" s="88" t="s">
        <v>3185</v>
      </c>
      <c r="K1057" s="88" t="s">
        <v>3165</v>
      </c>
      <c r="L1057" s="88" t="s">
        <v>3166</v>
      </c>
      <c r="M1057" s="88" t="s">
        <v>3186</v>
      </c>
      <c r="N1057" s="88" t="s">
        <v>3182</v>
      </c>
      <c r="O1057" s="90">
        <f>VLOOKUP(N1057,'[4]บัญชีครุภัณฑ์  updete 20 มค 65'!$I$5:$N$1078,5,FALSE)</f>
        <v>24200</v>
      </c>
      <c r="P1057" s="90">
        <f t="shared" si="45"/>
        <v>0</v>
      </c>
      <c r="Q1057" s="90"/>
      <c r="R1057" s="90"/>
      <c r="S1057" s="88" t="s">
        <v>48</v>
      </c>
      <c r="T1057" s="88" t="s">
        <v>58</v>
      </c>
    </row>
    <row r="1058" spans="1:20" ht="138.75">
      <c r="A1058" s="87" t="s">
        <v>1947</v>
      </c>
      <c r="B1058" s="87" t="s">
        <v>3158</v>
      </c>
      <c r="C1058" s="87" t="s">
        <v>3188</v>
      </c>
      <c r="D1058" s="87" t="s">
        <v>3189</v>
      </c>
      <c r="E1058" s="88" t="s">
        <v>437</v>
      </c>
      <c r="F1058" s="87" t="s">
        <v>3187</v>
      </c>
      <c r="G1058" s="87" t="s">
        <v>334</v>
      </c>
      <c r="H1058" s="89">
        <v>24800</v>
      </c>
      <c r="I1058" s="88" t="s">
        <v>2990</v>
      </c>
      <c r="J1058" s="88" t="s">
        <v>3164</v>
      </c>
      <c r="K1058" s="88" t="s">
        <v>3165</v>
      </c>
      <c r="L1058" s="88" t="s">
        <v>3166</v>
      </c>
      <c r="M1058" s="88" t="s">
        <v>3190</v>
      </c>
      <c r="N1058" s="88" t="s">
        <v>3188</v>
      </c>
      <c r="O1058" s="90">
        <f>VLOOKUP(N1058,'[4]บัญชีครุภัณฑ์  updete 20 มค 65'!$I$5:$N$1078,5,FALSE)</f>
        <v>24800</v>
      </c>
      <c r="P1058" s="90">
        <f t="shared" si="45"/>
        <v>0</v>
      </c>
      <c r="Q1058" s="90"/>
      <c r="R1058" s="90"/>
      <c r="S1058" s="88" t="s">
        <v>48</v>
      </c>
      <c r="T1058" s="88" t="s">
        <v>58</v>
      </c>
    </row>
    <row r="1059" spans="1:20" ht="83.25">
      <c r="A1059" s="87" t="s">
        <v>1947</v>
      </c>
      <c r="B1059" s="87" t="s">
        <v>3158</v>
      </c>
      <c r="C1059" s="87" t="s">
        <v>3192</v>
      </c>
      <c r="D1059" s="87" t="s">
        <v>3193</v>
      </c>
      <c r="E1059" s="88" t="s">
        <v>437</v>
      </c>
      <c r="F1059" s="87" t="s">
        <v>3191</v>
      </c>
      <c r="G1059" s="87" t="s">
        <v>334</v>
      </c>
      <c r="H1059" s="89">
        <v>26000</v>
      </c>
      <c r="I1059" s="88" t="s">
        <v>3194</v>
      </c>
      <c r="J1059" s="88" t="s">
        <v>3164</v>
      </c>
      <c r="K1059" s="88" t="s">
        <v>3165</v>
      </c>
      <c r="L1059" s="88" t="s">
        <v>3166</v>
      </c>
      <c r="M1059" s="88" t="s">
        <v>3195</v>
      </c>
      <c r="N1059" s="88" t="s">
        <v>3192</v>
      </c>
      <c r="O1059" s="90">
        <f>VLOOKUP(N1059,'[4]บัญชีครุภัณฑ์  updete 20 มค 65'!$I$5:$N$1078,5,FALSE)</f>
        <v>26000</v>
      </c>
      <c r="P1059" s="90">
        <f t="shared" si="45"/>
        <v>0</v>
      </c>
      <c r="Q1059" s="90"/>
      <c r="R1059" s="90"/>
      <c r="S1059" s="88" t="s">
        <v>48</v>
      </c>
      <c r="T1059" s="88" t="s">
        <v>58</v>
      </c>
    </row>
    <row r="1060" spans="1:20" ht="83.25">
      <c r="A1060" s="87" t="s">
        <v>1947</v>
      </c>
      <c r="B1060" s="87" t="s">
        <v>3158</v>
      </c>
      <c r="C1060" s="87" t="s">
        <v>3197</v>
      </c>
      <c r="D1060" s="87" t="s">
        <v>3193</v>
      </c>
      <c r="E1060" s="88" t="s">
        <v>437</v>
      </c>
      <c r="F1060" s="87" t="s">
        <v>3196</v>
      </c>
      <c r="G1060" s="87" t="s">
        <v>334</v>
      </c>
      <c r="H1060" s="89">
        <v>26000</v>
      </c>
      <c r="I1060" s="88" t="s">
        <v>3194</v>
      </c>
      <c r="J1060" s="88" t="s">
        <v>3164</v>
      </c>
      <c r="K1060" s="88" t="s">
        <v>3165</v>
      </c>
      <c r="L1060" s="88" t="s">
        <v>3166</v>
      </c>
      <c r="M1060" s="88" t="s">
        <v>3195</v>
      </c>
      <c r="N1060" s="88" t="s">
        <v>3197</v>
      </c>
      <c r="O1060" s="90">
        <f>VLOOKUP(N1060,'[4]บัญชีครุภัณฑ์  updete 20 มค 65'!$I$5:$N$1078,5,FALSE)</f>
        <v>26000</v>
      </c>
      <c r="P1060" s="90">
        <f t="shared" si="45"/>
        <v>0</v>
      </c>
      <c r="Q1060" s="90"/>
      <c r="R1060" s="90"/>
      <c r="S1060" s="88" t="s">
        <v>48</v>
      </c>
      <c r="T1060" s="88" t="s">
        <v>58</v>
      </c>
    </row>
    <row r="1061" spans="1:20" ht="83.25">
      <c r="A1061" s="87" t="s">
        <v>1947</v>
      </c>
      <c r="B1061" s="87" t="s">
        <v>3158</v>
      </c>
      <c r="C1061" s="87" t="s">
        <v>3199</v>
      </c>
      <c r="D1061" s="87"/>
      <c r="E1061" s="88" t="s">
        <v>437</v>
      </c>
      <c r="F1061" s="87" t="s">
        <v>3198</v>
      </c>
      <c r="G1061" s="87" t="s">
        <v>334</v>
      </c>
      <c r="H1061" s="89">
        <v>26000</v>
      </c>
      <c r="I1061" s="88" t="s">
        <v>3163</v>
      </c>
      <c r="J1061" s="88" t="s">
        <v>3164</v>
      </c>
      <c r="K1061" s="88" t="s">
        <v>3165</v>
      </c>
      <c r="L1061" s="88" t="s">
        <v>3166</v>
      </c>
      <c r="M1061" s="88" t="s">
        <v>3167</v>
      </c>
      <c r="N1061" s="88" t="s">
        <v>3199</v>
      </c>
      <c r="O1061" s="90">
        <f>VLOOKUP(N1061,'[4]บัญชีครุภัณฑ์  updete 20 มค 65'!$I$5:$N$1078,5,FALSE)</f>
        <v>26000</v>
      </c>
      <c r="P1061" s="90">
        <f t="shared" si="45"/>
        <v>0</v>
      </c>
      <c r="Q1061" s="90"/>
      <c r="R1061" s="90"/>
      <c r="S1061" s="88" t="s">
        <v>48</v>
      </c>
      <c r="T1061" s="88" t="s">
        <v>58</v>
      </c>
    </row>
    <row r="1062" spans="1:20" ht="83.25">
      <c r="A1062" s="87" t="s">
        <v>1947</v>
      </c>
      <c r="B1062" s="87" t="s">
        <v>3158</v>
      </c>
      <c r="C1062" s="87" t="s">
        <v>3201</v>
      </c>
      <c r="D1062" s="87"/>
      <c r="E1062" s="88" t="s">
        <v>437</v>
      </c>
      <c r="F1062" s="87" t="s">
        <v>3200</v>
      </c>
      <c r="G1062" s="87" t="s">
        <v>334</v>
      </c>
      <c r="H1062" s="89">
        <v>26000</v>
      </c>
      <c r="I1062" s="88" t="s">
        <v>3163</v>
      </c>
      <c r="J1062" s="88" t="s">
        <v>3164</v>
      </c>
      <c r="K1062" s="88" t="s">
        <v>3165</v>
      </c>
      <c r="L1062" s="88" t="s">
        <v>3166</v>
      </c>
      <c r="M1062" s="88" t="s">
        <v>3167</v>
      </c>
      <c r="N1062" s="88" t="s">
        <v>3201</v>
      </c>
      <c r="O1062" s="90">
        <f>VLOOKUP(N1062,'[4]บัญชีครุภัณฑ์  updete 20 มค 65'!$I$5:$N$1078,5,FALSE)</f>
        <v>26000</v>
      </c>
      <c r="P1062" s="90">
        <f t="shared" si="45"/>
        <v>0</v>
      </c>
      <c r="Q1062" s="90"/>
      <c r="R1062" s="90"/>
      <c r="S1062" s="88" t="s">
        <v>48</v>
      </c>
      <c r="T1062" s="88" t="s">
        <v>58</v>
      </c>
    </row>
    <row r="1063" spans="1:20" ht="138.75">
      <c r="A1063" s="87" t="s">
        <v>1947</v>
      </c>
      <c r="B1063" s="87" t="s">
        <v>3158</v>
      </c>
      <c r="C1063" s="87" t="s">
        <v>3203</v>
      </c>
      <c r="D1063" s="87" t="s">
        <v>3204</v>
      </c>
      <c r="E1063" s="88" t="s">
        <v>437</v>
      </c>
      <c r="F1063" s="87" t="s">
        <v>3202</v>
      </c>
      <c r="G1063" s="87" t="s">
        <v>334</v>
      </c>
      <c r="H1063" s="89">
        <v>26500</v>
      </c>
      <c r="I1063" s="88" t="s">
        <v>2990</v>
      </c>
      <c r="J1063" s="88" t="s">
        <v>3164</v>
      </c>
      <c r="K1063" s="88" t="s">
        <v>3165</v>
      </c>
      <c r="L1063" s="88" t="s">
        <v>3166</v>
      </c>
      <c r="M1063" s="88" t="s">
        <v>3190</v>
      </c>
      <c r="N1063" s="88" t="s">
        <v>3203</v>
      </c>
      <c r="O1063" s="90">
        <f>VLOOKUP(N1063,'[4]บัญชีครุภัณฑ์  updete 20 มค 65'!$I$5:$N$1078,5,FALSE)</f>
        <v>26500</v>
      </c>
      <c r="P1063" s="90">
        <f t="shared" si="45"/>
        <v>0</v>
      </c>
      <c r="Q1063" s="90"/>
      <c r="R1063" s="90"/>
      <c r="S1063" s="88" t="s">
        <v>48</v>
      </c>
      <c r="T1063" s="88" t="s">
        <v>58</v>
      </c>
    </row>
    <row r="1064" spans="1:20" ht="55.5">
      <c r="A1064" s="87" t="s">
        <v>1947</v>
      </c>
      <c r="B1064" s="87" t="s">
        <v>3158</v>
      </c>
      <c r="C1064" s="87" t="s">
        <v>3206</v>
      </c>
      <c r="D1064" s="87"/>
      <c r="E1064" s="88" t="s">
        <v>437</v>
      </c>
      <c r="F1064" s="87" t="s">
        <v>3205</v>
      </c>
      <c r="G1064" s="87" t="s">
        <v>334</v>
      </c>
      <c r="H1064" s="89">
        <v>27400</v>
      </c>
      <c r="I1064" s="88" t="s">
        <v>2990</v>
      </c>
      <c r="J1064" s="88" t="s">
        <v>3164</v>
      </c>
      <c r="K1064" s="88" t="s">
        <v>3165</v>
      </c>
      <c r="L1064" s="88" t="s">
        <v>3166</v>
      </c>
      <c r="M1064" s="88" t="s">
        <v>3176</v>
      </c>
      <c r="N1064" s="88" t="s">
        <v>3206</v>
      </c>
      <c r="O1064" s="90">
        <f>VLOOKUP(N1064,'[4]บัญชีครุภัณฑ์  updete 20 มค 65'!$I$5:$N$1078,5,FALSE)</f>
        <v>27400</v>
      </c>
      <c r="P1064" s="90">
        <f t="shared" si="45"/>
        <v>0</v>
      </c>
      <c r="Q1064" s="90"/>
      <c r="R1064" s="90"/>
      <c r="S1064" s="88" t="s">
        <v>48</v>
      </c>
      <c r="T1064" s="88" t="s">
        <v>58</v>
      </c>
    </row>
    <row r="1065" spans="1:20" ht="83.25">
      <c r="A1065" s="87" t="s">
        <v>1947</v>
      </c>
      <c r="B1065" s="87" t="s">
        <v>3158</v>
      </c>
      <c r="C1065" s="87" t="s">
        <v>3208</v>
      </c>
      <c r="D1065" s="87"/>
      <c r="E1065" s="88" t="s">
        <v>437</v>
      </c>
      <c r="F1065" s="87" t="s">
        <v>3207</v>
      </c>
      <c r="G1065" s="87" t="s">
        <v>334</v>
      </c>
      <c r="H1065" s="89">
        <v>27400</v>
      </c>
      <c r="I1065" s="88" t="s">
        <v>3163</v>
      </c>
      <c r="J1065" s="88" t="s">
        <v>3164</v>
      </c>
      <c r="K1065" s="88" t="s">
        <v>3165</v>
      </c>
      <c r="L1065" s="88" t="s">
        <v>3166</v>
      </c>
      <c r="M1065" s="88" t="s">
        <v>3167</v>
      </c>
      <c r="N1065" s="88" t="s">
        <v>3208</v>
      </c>
      <c r="O1065" s="90">
        <f>VLOOKUP(N1065,'[4]บัญชีครุภัณฑ์  updete 20 มค 65'!$I$5:$N$1078,5,FALSE)</f>
        <v>27400</v>
      </c>
      <c r="P1065" s="90">
        <f t="shared" si="45"/>
        <v>0</v>
      </c>
      <c r="Q1065" s="90"/>
      <c r="R1065" s="90"/>
      <c r="S1065" s="88" t="s">
        <v>48</v>
      </c>
      <c r="T1065" s="88" t="s">
        <v>58</v>
      </c>
    </row>
    <row r="1066" spans="1:20" ht="111">
      <c r="A1066" s="87" t="s">
        <v>1947</v>
      </c>
      <c r="B1066" s="87" t="s">
        <v>3158</v>
      </c>
      <c r="C1066" s="87" t="s">
        <v>3210</v>
      </c>
      <c r="D1066" s="87" t="s">
        <v>3170</v>
      </c>
      <c r="E1066" s="88" t="s">
        <v>437</v>
      </c>
      <c r="F1066" s="87" t="s">
        <v>3209</v>
      </c>
      <c r="G1066" s="87" t="s">
        <v>334</v>
      </c>
      <c r="H1066" s="89">
        <v>27900</v>
      </c>
      <c r="I1066" s="88" t="s">
        <v>930</v>
      </c>
      <c r="J1066" s="88" t="s">
        <v>3164</v>
      </c>
      <c r="K1066" s="88" t="s">
        <v>3165</v>
      </c>
      <c r="L1066" s="88" t="s">
        <v>3166</v>
      </c>
      <c r="M1066" s="88" t="s">
        <v>3171</v>
      </c>
      <c r="N1066" s="88" t="s">
        <v>3210</v>
      </c>
      <c r="O1066" s="90">
        <f>VLOOKUP(N1066,'[4]บัญชีครุภัณฑ์  updete 20 มค 65'!$I$5:$N$1078,5,FALSE)</f>
        <v>27900</v>
      </c>
      <c r="P1066" s="90">
        <f t="shared" si="45"/>
        <v>0</v>
      </c>
      <c r="Q1066" s="90"/>
      <c r="R1066" s="90"/>
      <c r="S1066" s="88" t="s">
        <v>48</v>
      </c>
      <c r="T1066" s="88" t="s">
        <v>58</v>
      </c>
    </row>
    <row r="1067" spans="1:20" ht="138.75">
      <c r="A1067" s="87" t="s">
        <v>1947</v>
      </c>
      <c r="B1067" s="87" t="s">
        <v>3158</v>
      </c>
      <c r="C1067" s="87" t="s">
        <v>3212</v>
      </c>
      <c r="D1067" s="87" t="s">
        <v>3204</v>
      </c>
      <c r="E1067" s="88" t="s">
        <v>437</v>
      </c>
      <c r="F1067" s="87" t="s">
        <v>3211</v>
      </c>
      <c r="G1067" s="87" t="s">
        <v>334</v>
      </c>
      <c r="H1067" s="89">
        <v>30000</v>
      </c>
      <c r="I1067" s="88" t="s">
        <v>2990</v>
      </c>
      <c r="J1067" s="88" t="s">
        <v>3164</v>
      </c>
      <c r="K1067" s="88" t="s">
        <v>3165</v>
      </c>
      <c r="L1067" s="88" t="s">
        <v>3166</v>
      </c>
      <c r="M1067" s="88" t="s">
        <v>3190</v>
      </c>
      <c r="N1067" s="88" t="s">
        <v>3212</v>
      </c>
      <c r="O1067" s="90">
        <f>VLOOKUP(N1067,'[4]บัญชีครุภัณฑ์  updete 20 มค 65'!$I$5:$N$1078,5,FALSE)</f>
        <v>30000</v>
      </c>
      <c r="P1067" s="90">
        <f t="shared" si="45"/>
        <v>0</v>
      </c>
      <c r="Q1067" s="90"/>
      <c r="R1067" s="90"/>
      <c r="S1067" s="88" t="s">
        <v>48</v>
      </c>
      <c r="T1067" s="88" t="s">
        <v>58</v>
      </c>
    </row>
    <row r="1068" spans="1:20" ht="83.25">
      <c r="A1068" s="87" t="s">
        <v>1947</v>
      </c>
      <c r="B1068" s="87" t="s">
        <v>3158</v>
      </c>
      <c r="C1068" s="87" t="s">
        <v>3214</v>
      </c>
      <c r="D1068" s="87"/>
      <c r="E1068" s="88" t="s">
        <v>437</v>
      </c>
      <c r="F1068" s="87" t="s">
        <v>3213</v>
      </c>
      <c r="G1068" s="87" t="s">
        <v>334</v>
      </c>
      <c r="H1068" s="89">
        <v>30400</v>
      </c>
      <c r="I1068" s="88" t="s">
        <v>3163</v>
      </c>
      <c r="J1068" s="88" t="s">
        <v>3164</v>
      </c>
      <c r="K1068" s="88" t="s">
        <v>3165</v>
      </c>
      <c r="L1068" s="88" t="s">
        <v>3166</v>
      </c>
      <c r="M1068" s="88" t="s">
        <v>3167</v>
      </c>
      <c r="N1068" s="88" t="s">
        <v>3214</v>
      </c>
      <c r="O1068" s="90">
        <f>VLOOKUP(N1068,'[4]บัญชีครุภัณฑ์  updete 20 มค 65'!$I$5:$N$1078,5,FALSE)</f>
        <v>30400</v>
      </c>
      <c r="P1068" s="90">
        <f t="shared" si="45"/>
        <v>0</v>
      </c>
      <c r="Q1068" s="90"/>
      <c r="R1068" s="90"/>
      <c r="S1068" s="88" t="s">
        <v>48</v>
      </c>
      <c r="T1068" s="88" t="s">
        <v>58</v>
      </c>
    </row>
    <row r="1069" spans="1:20" ht="111">
      <c r="A1069" s="87" t="s">
        <v>1947</v>
      </c>
      <c r="B1069" s="87" t="s">
        <v>3158</v>
      </c>
      <c r="C1069" s="87" t="s">
        <v>3216</v>
      </c>
      <c r="D1069" s="87" t="s">
        <v>3170</v>
      </c>
      <c r="E1069" s="88" t="s">
        <v>437</v>
      </c>
      <c r="F1069" s="87" t="s">
        <v>3215</v>
      </c>
      <c r="G1069" s="87" t="s">
        <v>334</v>
      </c>
      <c r="H1069" s="89">
        <v>31200</v>
      </c>
      <c r="I1069" s="88" t="s">
        <v>930</v>
      </c>
      <c r="J1069" s="88" t="s">
        <v>3164</v>
      </c>
      <c r="K1069" s="88" t="s">
        <v>3165</v>
      </c>
      <c r="L1069" s="88" t="s">
        <v>3166</v>
      </c>
      <c r="M1069" s="88" t="s">
        <v>3171</v>
      </c>
      <c r="N1069" s="88" t="s">
        <v>3216</v>
      </c>
      <c r="O1069" s="90">
        <f>VLOOKUP(N1069,'[4]บัญชีครุภัณฑ์  updete 20 มค 65'!$I$5:$N$1078,5,FALSE)</f>
        <v>31200</v>
      </c>
      <c r="P1069" s="90">
        <f t="shared" si="45"/>
        <v>0</v>
      </c>
      <c r="Q1069" s="90"/>
      <c r="R1069" s="90"/>
      <c r="S1069" s="88" t="s">
        <v>48</v>
      </c>
      <c r="T1069" s="88" t="s">
        <v>58</v>
      </c>
    </row>
    <row r="1070" spans="1:20" ht="55.5">
      <c r="A1070" s="87" t="s">
        <v>1947</v>
      </c>
      <c r="B1070" s="87" t="s">
        <v>3158</v>
      </c>
      <c r="C1070" s="87" t="s">
        <v>3218</v>
      </c>
      <c r="D1070" s="87"/>
      <c r="E1070" s="88" t="s">
        <v>437</v>
      </c>
      <c r="F1070" s="87" t="s">
        <v>3217</v>
      </c>
      <c r="G1070" s="87" t="s">
        <v>334</v>
      </c>
      <c r="H1070" s="89">
        <v>31300</v>
      </c>
      <c r="I1070" s="88" t="s">
        <v>2990</v>
      </c>
      <c r="J1070" s="88" t="s">
        <v>3164</v>
      </c>
      <c r="K1070" s="88" t="s">
        <v>3165</v>
      </c>
      <c r="L1070" s="88" t="s">
        <v>3166</v>
      </c>
      <c r="M1070" s="88" t="s">
        <v>3176</v>
      </c>
      <c r="N1070" s="88" t="s">
        <v>3218</v>
      </c>
      <c r="O1070" s="90">
        <f>VLOOKUP(N1070,'[4]บัญชีครุภัณฑ์  updete 20 มค 65'!$I$5:$N$1078,5,FALSE)</f>
        <v>31300</v>
      </c>
      <c r="P1070" s="90">
        <f t="shared" si="45"/>
        <v>0</v>
      </c>
      <c r="Q1070" s="90"/>
      <c r="R1070" s="90"/>
      <c r="S1070" s="88" t="s">
        <v>48</v>
      </c>
      <c r="T1070" s="88" t="s">
        <v>58</v>
      </c>
    </row>
    <row r="1071" spans="1:20" ht="83.25">
      <c r="A1071" s="87" t="s">
        <v>1947</v>
      </c>
      <c r="B1071" s="87" t="s">
        <v>3158</v>
      </c>
      <c r="C1071" s="87" t="s">
        <v>3220</v>
      </c>
      <c r="D1071" s="87"/>
      <c r="E1071" s="88" t="s">
        <v>437</v>
      </c>
      <c r="F1071" s="87" t="s">
        <v>3219</v>
      </c>
      <c r="G1071" s="87" t="s">
        <v>334</v>
      </c>
      <c r="H1071" s="89">
        <v>31900</v>
      </c>
      <c r="I1071" s="88" t="s">
        <v>3163</v>
      </c>
      <c r="J1071" s="88" t="s">
        <v>3164</v>
      </c>
      <c r="K1071" s="88" t="s">
        <v>3165</v>
      </c>
      <c r="L1071" s="88" t="s">
        <v>3166</v>
      </c>
      <c r="M1071" s="88" t="s">
        <v>3167</v>
      </c>
      <c r="N1071" s="88" t="s">
        <v>3220</v>
      </c>
      <c r="O1071" s="90">
        <f>VLOOKUP(N1071,'[4]บัญชีครุภัณฑ์  updete 20 มค 65'!$I$5:$N$1078,5,FALSE)</f>
        <v>31900</v>
      </c>
      <c r="P1071" s="90">
        <f t="shared" si="45"/>
        <v>0</v>
      </c>
      <c r="Q1071" s="90"/>
      <c r="R1071" s="90"/>
      <c r="S1071" s="88" t="s">
        <v>48</v>
      </c>
      <c r="T1071" s="88" t="s">
        <v>58</v>
      </c>
    </row>
    <row r="1072" spans="1:20" ht="55.5">
      <c r="A1072" s="87" t="s">
        <v>1947</v>
      </c>
      <c r="B1072" s="87" t="s">
        <v>3158</v>
      </c>
      <c r="C1072" s="87" t="s">
        <v>3222</v>
      </c>
      <c r="D1072" s="87" t="s">
        <v>3223</v>
      </c>
      <c r="E1072" s="88" t="s">
        <v>437</v>
      </c>
      <c r="F1072" s="87" t="s">
        <v>3221</v>
      </c>
      <c r="G1072" s="87" t="s">
        <v>43</v>
      </c>
      <c r="H1072" s="89">
        <v>33000</v>
      </c>
      <c r="I1072" s="88" t="s">
        <v>3224</v>
      </c>
      <c r="J1072" s="88" t="s">
        <v>3225</v>
      </c>
      <c r="K1072" s="88" t="s">
        <v>3165</v>
      </c>
      <c r="L1072" s="88" t="s">
        <v>3166</v>
      </c>
      <c r="M1072" s="88" t="s">
        <v>3226</v>
      </c>
      <c r="N1072" s="88" t="s">
        <v>3222</v>
      </c>
      <c r="O1072" s="90">
        <f>VLOOKUP(N1072,'[4]บัญชีครุภัณฑ์  updete 20 มค 65'!$I$5:$N$1078,5,FALSE)</f>
        <v>33000</v>
      </c>
      <c r="P1072" s="90">
        <f t="shared" si="45"/>
        <v>0</v>
      </c>
      <c r="Q1072" s="90"/>
      <c r="R1072" s="90"/>
      <c r="S1072" s="88" t="s">
        <v>48</v>
      </c>
      <c r="T1072" s="88" t="s">
        <v>58</v>
      </c>
    </row>
    <row r="1073" spans="1:20" ht="138.75">
      <c r="A1073" s="87" t="s">
        <v>1947</v>
      </c>
      <c r="B1073" s="87" t="s">
        <v>3158</v>
      </c>
      <c r="C1073" s="87" t="s">
        <v>3228</v>
      </c>
      <c r="D1073" s="87" t="s">
        <v>3204</v>
      </c>
      <c r="E1073" s="88" t="s">
        <v>437</v>
      </c>
      <c r="F1073" s="87" t="s">
        <v>3227</v>
      </c>
      <c r="G1073" s="87" t="s">
        <v>334</v>
      </c>
      <c r="H1073" s="89">
        <v>33900</v>
      </c>
      <c r="I1073" s="88" t="s">
        <v>2990</v>
      </c>
      <c r="J1073" s="88" t="s">
        <v>3164</v>
      </c>
      <c r="K1073" s="88" t="s">
        <v>3165</v>
      </c>
      <c r="L1073" s="88" t="s">
        <v>3166</v>
      </c>
      <c r="M1073" s="88" t="s">
        <v>3190</v>
      </c>
      <c r="N1073" s="88" t="s">
        <v>3228</v>
      </c>
      <c r="O1073" s="90">
        <f>VLOOKUP(N1073,'[4]บัญชีครุภัณฑ์  updete 20 มค 65'!$I$5:$N$1078,5,FALSE)</f>
        <v>33900</v>
      </c>
      <c r="P1073" s="90">
        <f t="shared" si="45"/>
        <v>0</v>
      </c>
      <c r="Q1073" s="90"/>
      <c r="R1073" s="90"/>
      <c r="S1073" s="88" t="s">
        <v>48</v>
      </c>
      <c r="T1073" s="88" t="s">
        <v>58</v>
      </c>
    </row>
    <row r="1074" spans="1:20" ht="83.25">
      <c r="A1074" s="87" t="s">
        <v>1947</v>
      </c>
      <c r="B1074" s="87" t="s">
        <v>3158</v>
      </c>
      <c r="C1074" s="87" t="s">
        <v>3230</v>
      </c>
      <c r="D1074" s="87"/>
      <c r="E1074" s="88" t="s">
        <v>437</v>
      </c>
      <c r="F1074" s="87" t="s">
        <v>3229</v>
      </c>
      <c r="G1074" s="87" t="s">
        <v>334</v>
      </c>
      <c r="H1074" s="89">
        <v>34000</v>
      </c>
      <c r="I1074" s="88" t="s">
        <v>3163</v>
      </c>
      <c r="J1074" s="88" t="s">
        <v>3164</v>
      </c>
      <c r="K1074" s="88" t="s">
        <v>3165</v>
      </c>
      <c r="L1074" s="88" t="s">
        <v>3166</v>
      </c>
      <c r="M1074" s="88" t="s">
        <v>3167</v>
      </c>
      <c r="N1074" s="88" t="s">
        <v>3230</v>
      </c>
      <c r="O1074" s="90">
        <f>VLOOKUP(N1074,'[4]บัญชีครุภัณฑ์  updete 20 มค 65'!$I$5:$N$1078,5,FALSE)</f>
        <v>34000</v>
      </c>
      <c r="P1074" s="90">
        <f t="shared" si="45"/>
        <v>0</v>
      </c>
      <c r="Q1074" s="90"/>
      <c r="R1074" s="90"/>
      <c r="S1074" s="88" t="s">
        <v>48</v>
      </c>
      <c r="T1074" s="88" t="s">
        <v>58</v>
      </c>
    </row>
    <row r="1075" spans="1:20" ht="259.35000000000002" customHeight="1">
      <c r="A1075" s="87" t="s">
        <v>1947</v>
      </c>
      <c r="B1075" s="87" t="s">
        <v>3158</v>
      </c>
      <c r="C1075" s="87" t="s">
        <v>3232</v>
      </c>
      <c r="D1075" s="87" t="s">
        <v>3233</v>
      </c>
      <c r="E1075" s="88" t="s">
        <v>437</v>
      </c>
      <c r="F1075" s="87" t="s">
        <v>3231</v>
      </c>
      <c r="G1075" s="87" t="s">
        <v>334</v>
      </c>
      <c r="H1075" s="89">
        <v>34700</v>
      </c>
      <c r="I1075" s="88" t="s">
        <v>3234</v>
      </c>
      <c r="J1075" s="88" t="s">
        <v>3164</v>
      </c>
      <c r="K1075" s="88" t="s">
        <v>3165</v>
      </c>
      <c r="L1075" s="88" t="s">
        <v>3166</v>
      </c>
      <c r="M1075" s="88" t="s">
        <v>3235</v>
      </c>
      <c r="N1075" s="88" t="s">
        <v>3232</v>
      </c>
      <c r="O1075" s="90"/>
      <c r="P1075" s="90"/>
      <c r="Q1075" s="90"/>
      <c r="R1075" s="90"/>
      <c r="S1075" s="88" t="s">
        <v>48</v>
      </c>
      <c r="T1075" s="88" t="s">
        <v>58</v>
      </c>
    </row>
    <row r="1076" spans="1:20" ht="55.5">
      <c r="A1076" s="87" t="s">
        <v>1947</v>
      </c>
      <c r="B1076" s="87" t="s">
        <v>3158</v>
      </c>
      <c r="C1076" s="87" t="s">
        <v>3237</v>
      </c>
      <c r="D1076" s="87"/>
      <c r="E1076" s="88" t="s">
        <v>437</v>
      </c>
      <c r="F1076" s="87" t="s">
        <v>3236</v>
      </c>
      <c r="G1076" s="87" t="s">
        <v>334</v>
      </c>
      <c r="H1076" s="89">
        <v>35600</v>
      </c>
      <c r="I1076" s="88" t="s">
        <v>2990</v>
      </c>
      <c r="J1076" s="88" t="s">
        <v>3164</v>
      </c>
      <c r="K1076" s="88" t="s">
        <v>3165</v>
      </c>
      <c r="L1076" s="88" t="s">
        <v>3166</v>
      </c>
      <c r="M1076" s="88" t="s">
        <v>3176</v>
      </c>
      <c r="N1076" s="88" t="s">
        <v>3237</v>
      </c>
      <c r="O1076" s="90">
        <f>VLOOKUP(N1076,'[4]บัญชีครุภัณฑ์  updete 20 มค 65'!$I$5:$N$1078,5,FALSE)</f>
        <v>35600</v>
      </c>
      <c r="P1076" s="90">
        <f t="shared" ref="P1076:P1085" si="46">+O1076-H1076</f>
        <v>0</v>
      </c>
      <c r="Q1076" s="90"/>
      <c r="R1076" s="90"/>
      <c r="S1076" s="88" t="s">
        <v>48</v>
      </c>
      <c r="T1076" s="88" t="s">
        <v>58</v>
      </c>
    </row>
    <row r="1077" spans="1:20" ht="111">
      <c r="A1077" s="87" t="s">
        <v>1947</v>
      </c>
      <c r="B1077" s="87" t="s">
        <v>3158</v>
      </c>
      <c r="C1077" s="87" t="s">
        <v>3239</v>
      </c>
      <c r="D1077" s="87" t="s">
        <v>3170</v>
      </c>
      <c r="E1077" s="88" t="s">
        <v>437</v>
      </c>
      <c r="F1077" s="87" t="s">
        <v>3238</v>
      </c>
      <c r="G1077" s="87" t="s">
        <v>334</v>
      </c>
      <c r="H1077" s="89">
        <v>37900</v>
      </c>
      <c r="I1077" s="88" t="s">
        <v>930</v>
      </c>
      <c r="J1077" s="88" t="s">
        <v>3164</v>
      </c>
      <c r="K1077" s="88" t="s">
        <v>3165</v>
      </c>
      <c r="L1077" s="88" t="s">
        <v>3166</v>
      </c>
      <c r="M1077" s="88" t="s">
        <v>3171</v>
      </c>
      <c r="N1077" s="88" t="s">
        <v>3239</v>
      </c>
      <c r="O1077" s="90">
        <f>VLOOKUP(N1077,'[4]บัญชีครุภัณฑ์  updete 20 มค 65'!$I$5:$N$1078,5,FALSE)</f>
        <v>37900</v>
      </c>
      <c r="P1077" s="90">
        <f t="shared" si="46"/>
        <v>0</v>
      </c>
      <c r="Q1077" s="90"/>
      <c r="R1077" s="90"/>
      <c r="S1077" s="88" t="s">
        <v>48</v>
      </c>
      <c r="T1077" s="88" t="s">
        <v>58</v>
      </c>
    </row>
    <row r="1078" spans="1:20" ht="55.5">
      <c r="A1078" s="87" t="s">
        <v>1947</v>
      </c>
      <c r="B1078" s="87" t="s">
        <v>3158</v>
      </c>
      <c r="C1078" s="87" t="s">
        <v>3241</v>
      </c>
      <c r="D1078" s="87" t="s">
        <v>3223</v>
      </c>
      <c r="E1078" s="88" t="s">
        <v>437</v>
      </c>
      <c r="F1078" s="87" t="s">
        <v>3240</v>
      </c>
      <c r="G1078" s="87" t="s">
        <v>43</v>
      </c>
      <c r="H1078" s="89">
        <v>38000</v>
      </c>
      <c r="I1078" s="88" t="s">
        <v>3224</v>
      </c>
      <c r="J1078" s="88" t="s">
        <v>3225</v>
      </c>
      <c r="K1078" s="88" t="s">
        <v>3165</v>
      </c>
      <c r="L1078" s="88" t="s">
        <v>3166</v>
      </c>
      <c r="M1078" s="88" t="s">
        <v>3226</v>
      </c>
      <c r="N1078" s="88" t="s">
        <v>3241</v>
      </c>
      <c r="O1078" s="90">
        <f>VLOOKUP(N1078,'[4]บัญชีครุภัณฑ์  updete 20 มค 65'!$I$5:$N$1078,5,FALSE)</f>
        <v>38000</v>
      </c>
      <c r="P1078" s="90">
        <f t="shared" si="46"/>
        <v>0</v>
      </c>
      <c r="Q1078" s="90"/>
      <c r="R1078" s="90"/>
      <c r="S1078" s="88" t="s">
        <v>48</v>
      </c>
      <c r="T1078" s="88" t="s">
        <v>58</v>
      </c>
    </row>
    <row r="1079" spans="1:20" ht="138.75">
      <c r="A1079" s="87" t="s">
        <v>1947</v>
      </c>
      <c r="B1079" s="87" t="s">
        <v>3158</v>
      </c>
      <c r="C1079" s="87" t="s">
        <v>3243</v>
      </c>
      <c r="D1079" s="87" t="s">
        <v>3204</v>
      </c>
      <c r="E1079" s="88" t="s">
        <v>437</v>
      </c>
      <c r="F1079" s="87" t="s">
        <v>3242</v>
      </c>
      <c r="G1079" s="87" t="s">
        <v>334</v>
      </c>
      <c r="H1079" s="89">
        <v>38000</v>
      </c>
      <c r="I1079" s="88" t="s">
        <v>2990</v>
      </c>
      <c r="J1079" s="88" t="s">
        <v>3164</v>
      </c>
      <c r="K1079" s="88" t="s">
        <v>3165</v>
      </c>
      <c r="L1079" s="88" t="s">
        <v>3166</v>
      </c>
      <c r="M1079" s="88" t="s">
        <v>3190</v>
      </c>
      <c r="N1079" s="88" t="s">
        <v>3243</v>
      </c>
      <c r="O1079" s="90">
        <f>VLOOKUP(N1079,'[4]บัญชีครุภัณฑ์  updete 20 มค 65'!$I$5:$N$1078,5,FALSE)</f>
        <v>38000</v>
      </c>
      <c r="P1079" s="90">
        <f t="shared" si="46"/>
        <v>0</v>
      </c>
      <c r="Q1079" s="90"/>
      <c r="R1079" s="90"/>
      <c r="S1079" s="88" t="s">
        <v>48</v>
      </c>
      <c r="T1079" s="88" t="s">
        <v>58</v>
      </c>
    </row>
    <row r="1080" spans="1:20" ht="83.25">
      <c r="A1080" s="87" t="s">
        <v>1947</v>
      </c>
      <c r="B1080" s="87" t="s">
        <v>3158</v>
      </c>
      <c r="C1080" s="87" t="s">
        <v>3245</v>
      </c>
      <c r="D1080" s="87"/>
      <c r="E1080" s="88" t="s">
        <v>437</v>
      </c>
      <c r="F1080" s="87" t="s">
        <v>3244</v>
      </c>
      <c r="G1080" s="87" t="s">
        <v>334</v>
      </c>
      <c r="H1080" s="89">
        <v>38400</v>
      </c>
      <c r="I1080" s="88" t="s">
        <v>3163</v>
      </c>
      <c r="J1080" s="88" t="s">
        <v>3164</v>
      </c>
      <c r="K1080" s="88" t="s">
        <v>3165</v>
      </c>
      <c r="L1080" s="88" t="s">
        <v>3166</v>
      </c>
      <c r="M1080" s="88" t="s">
        <v>3167</v>
      </c>
      <c r="N1080" s="88" t="s">
        <v>3245</v>
      </c>
      <c r="O1080" s="90">
        <f>VLOOKUP(N1080,'[4]บัญชีครุภัณฑ์  updete 20 มค 65'!$I$5:$N$1078,5,FALSE)</f>
        <v>38400</v>
      </c>
      <c r="P1080" s="90">
        <f t="shared" si="46"/>
        <v>0</v>
      </c>
      <c r="Q1080" s="90"/>
      <c r="R1080" s="90"/>
      <c r="S1080" s="88" t="s">
        <v>48</v>
      </c>
      <c r="T1080" s="88" t="s">
        <v>58</v>
      </c>
    </row>
    <row r="1081" spans="1:20" ht="55.5">
      <c r="A1081" s="87" t="s">
        <v>1947</v>
      </c>
      <c r="B1081" s="87" t="s">
        <v>3158</v>
      </c>
      <c r="C1081" s="87" t="s">
        <v>3247</v>
      </c>
      <c r="D1081" s="87"/>
      <c r="E1081" s="88" t="s">
        <v>437</v>
      </c>
      <c r="F1081" s="87" t="s">
        <v>3246</v>
      </c>
      <c r="G1081" s="87" t="s">
        <v>334</v>
      </c>
      <c r="H1081" s="89">
        <v>41000</v>
      </c>
      <c r="I1081" s="88" t="s">
        <v>2990</v>
      </c>
      <c r="J1081" s="88" t="s">
        <v>3164</v>
      </c>
      <c r="K1081" s="88" t="s">
        <v>3165</v>
      </c>
      <c r="L1081" s="88" t="s">
        <v>3166</v>
      </c>
      <c r="M1081" s="88" t="s">
        <v>3176</v>
      </c>
      <c r="N1081" s="88" t="s">
        <v>3247</v>
      </c>
      <c r="O1081" s="90">
        <f>VLOOKUP(N1081,'[4]บัญชีครุภัณฑ์  updete 20 มค 65'!$I$5:$N$1078,5,FALSE)</f>
        <v>41000</v>
      </c>
      <c r="P1081" s="90">
        <f t="shared" si="46"/>
        <v>0</v>
      </c>
      <c r="Q1081" s="90"/>
      <c r="R1081" s="90"/>
      <c r="S1081" s="88" t="s">
        <v>48</v>
      </c>
      <c r="T1081" s="88" t="s">
        <v>58</v>
      </c>
    </row>
    <row r="1082" spans="1:20" ht="111">
      <c r="A1082" s="87" t="s">
        <v>1947</v>
      </c>
      <c r="B1082" s="87" t="s">
        <v>3158</v>
      </c>
      <c r="C1082" s="87" t="s">
        <v>3249</v>
      </c>
      <c r="D1082" s="87" t="s">
        <v>3170</v>
      </c>
      <c r="E1082" s="88" t="s">
        <v>437</v>
      </c>
      <c r="F1082" s="87" t="s">
        <v>3248</v>
      </c>
      <c r="G1082" s="87" t="s">
        <v>334</v>
      </c>
      <c r="H1082" s="89">
        <v>42600</v>
      </c>
      <c r="I1082" s="88" t="s">
        <v>930</v>
      </c>
      <c r="J1082" s="88" t="s">
        <v>3164</v>
      </c>
      <c r="K1082" s="88" t="s">
        <v>3165</v>
      </c>
      <c r="L1082" s="88" t="s">
        <v>3166</v>
      </c>
      <c r="M1082" s="88" t="s">
        <v>3171</v>
      </c>
      <c r="N1082" s="88" t="s">
        <v>3249</v>
      </c>
      <c r="O1082" s="90">
        <f>VLOOKUP(N1082,'[4]บัญชีครุภัณฑ์  updete 20 มค 65'!$I$5:$N$1078,5,FALSE)</f>
        <v>42600</v>
      </c>
      <c r="P1082" s="90">
        <f t="shared" si="46"/>
        <v>0</v>
      </c>
      <c r="Q1082" s="90"/>
      <c r="R1082" s="90"/>
      <c r="S1082" s="88" t="s">
        <v>48</v>
      </c>
      <c r="T1082" s="88" t="s">
        <v>58</v>
      </c>
    </row>
    <row r="1083" spans="1:20" ht="83.25">
      <c r="A1083" s="87" t="s">
        <v>1947</v>
      </c>
      <c r="B1083" s="87" t="s">
        <v>3158</v>
      </c>
      <c r="C1083" s="87" t="s">
        <v>3251</v>
      </c>
      <c r="D1083" s="87"/>
      <c r="E1083" s="88" t="s">
        <v>437</v>
      </c>
      <c r="F1083" s="87" t="s">
        <v>3250</v>
      </c>
      <c r="G1083" s="87" t="s">
        <v>334</v>
      </c>
      <c r="H1083" s="89">
        <v>42600</v>
      </c>
      <c r="I1083" s="88" t="s">
        <v>3163</v>
      </c>
      <c r="J1083" s="88" t="s">
        <v>3164</v>
      </c>
      <c r="K1083" s="88" t="s">
        <v>3165</v>
      </c>
      <c r="L1083" s="88" t="s">
        <v>3166</v>
      </c>
      <c r="M1083" s="88" t="s">
        <v>3167</v>
      </c>
      <c r="N1083" s="88" t="s">
        <v>3251</v>
      </c>
      <c r="O1083" s="90">
        <f>VLOOKUP(N1083,'[4]บัญชีครุภัณฑ์  updete 20 มค 65'!$I$5:$N$1078,5,FALSE)</f>
        <v>42600</v>
      </c>
      <c r="P1083" s="90">
        <f t="shared" si="46"/>
        <v>0</v>
      </c>
      <c r="Q1083" s="90"/>
      <c r="R1083" s="90"/>
      <c r="S1083" s="88" t="s">
        <v>48</v>
      </c>
      <c r="T1083" s="88" t="s">
        <v>58</v>
      </c>
    </row>
    <row r="1084" spans="1:20" ht="83.25">
      <c r="A1084" s="87" t="s">
        <v>1947</v>
      </c>
      <c r="B1084" s="87" t="s">
        <v>3158</v>
      </c>
      <c r="C1084" s="87" t="s">
        <v>3253</v>
      </c>
      <c r="D1084" s="87"/>
      <c r="E1084" s="88" t="s">
        <v>437</v>
      </c>
      <c r="F1084" s="87" t="s">
        <v>3252</v>
      </c>
      <c r="G1084" s="87" t="s">
        <v>334</v>
      </c>
      <c r="H1084" s="89">
        <v>42800</v>
      </c>
      <c r="I1084" s="88" t="s">
        <v>3163</v>
      </c>
      <c r="J1084" s="88" t="s">
        <v>3164</v>
      </c>
      <c r="K1084" s="88" t="s">
        <v>3165</v>
      </c>
      <c r="L1084" s="88" t="s">
        <v>3166</v>
      </c>
      <c r="M1084" s="88" t="s">
        <v>3167</v>
      </c>
      <c r="N1084" s="88" t="s">
        <v>3253</v>
      </c>
      <c r="O1084" s="90">
        <f>VLOOKUP(N1084,'[4]บัญชีครุภัณฑ์  updete 20 มค 65'!$I$5:$N$1078,5,FALSE)</f>
        <v>42800</v>
      </c>
      <c r="P1084" s="90">
        <f t="shared" si="46"/>
        <v>0</v>
      </c>
      <c r="Q1084" s="90"/>
      <c r="R1084" s="90"/>
      <c r="S1084" s="88" t="s">
        <v>48</v>
      </c>
      <c r="T1084" s="88" t="s">
        <v>58</v>
      </c>
    </row>
    <row r="1085" spans="1:20" ht="138.75">
      <c r="A1085" s="87" t="s">
        <v>1947</v>
      </c>
      <c r="B1085" s="87" t="s">
        <v>3158</v>
      </c>
      <c r="C1085" s="87" t="s">
        <v>3255</v>
      </c>
      <c r="D1085" s="87" t="s">
        <v>3204</v>
      </c>
      <c r="E1085" s="88" t="s">
        <v>437</v>
      </c>
      <c r="F1085" s="87" t="s">
        <v>3254</v>
      </c>
      <c r="G1085" s="87" t="s">
        <v>334</v>
      </c>
      <c r="H1085" s="89">
        <v>42900</v>
      </c>
      <c r="I1085" s="88" t="s">
        <v>2990</v>
      </c>
      <c r="J1085" s="88" t="s">
        <v>3164</v>
      </c>
      <c r="K1085" s="88" t="s">
        <v>3165</v>
      </c>
      <c r="L1085" s="88" t="s">
        <v>3166</v>
      </c>
      <c r="M1085" s="88" t="s">
        <v>3190</v>
      </c>
      <c r="N1085" s="88" t="s">
        <v>3255</v>
      </c>
      <c r="O1085" s="90">
        <f>VLOOKUP(N1085,'[4]บัญชีครุภัณฑ์  updete 20 มค 65'!$I$5:$N$1078,5,FALSE)</f>
        <v>42900</v>
      </c>
      <c r="P1085" s="90">
        <f t="shared" si="46"/>
        <v>0</v>
      </c>
      <c r="Q1085" s="90"/>
      <c r="R1085" s="90"/>
      <c r="S1085" s="88" t="s">
        <v>48</v>
      </c>
      <c r="T1085" s="88" t="s">
        <v>58</v>
      </c>
    </row>
    <row r="1086" spans="1:20" ht="259.35000000000002" customHeight="1">
      <c r="A1086" s="87" t="s">
        <v>1947</v>
      </c>
      <c r="B1086" s="87" t="s">
        <v>3158</v>
      </c>
      <c r="C1086" s="87" t="s">
        <v>3257</v>
      </c>
      <c r="D1086" s="87" t="s">
        <v>3233</v>
      </c>
      <c r="E1086" s="88" t="s">
        <v>437</v>
      </c>
      <c r="F1086" s="87" t="s">
        <v>3256</v>
      </c>
      <c r="G1086" s="87" t="s">
        <v>334</v>
      </c>
      <c r="H1086" s="89">
        <v>43900</v>
      </c>
      <c r="I1086" s="88" t="s">
        <v>3234</v>
      </c>
      <c r="J1086" s="88" t="s">
        <v>3164</v>
      </c>
      <c r="K1086" s="88" t="s">
        <v>3165</v>
      </c>
      <c r="L1086" s="88" t="s">
        <v>3166</v>
      </c>
      <c r="M1086" s="88" t="s">
        <v>3235</v>
      </c>
      <c r="N1086" s="88" t="s">
        <v>3257</v>
      </c>
      <c r="O1086" s="90"/>
      <c r="P1086" s="90"/>
      <c r="Q1086" s="90"/>
      <c r="R1086" s="90"/>
      <c r="S1086" s="88" t="s">
        <v>48</v>
      </c>
      <c r="T1086" s="88" t="s">
        <v>58</v>
      </c>
    </row>
    <row r="1087" spans="1:20" ht="83.25">
      <c r="A1087" s="87" t="s">
        <v>1947</v>
      </c>
      <c r="B1087" s="87" t="s">
        <v>3158</v>
      </c>
      <c r="C1087" s="87" t="s">
        <v>3259</v>
      </c>
      <c r="D1087" s="87"/>
      <c r="E1087" s="88" t="s">
        <v>437</v>
      </c>
      <c r="F1087" s="87" t="s">
        <v>3258</v>
      </c>
      <c r="G1087" s="87" t="s">
        <v>334</v>
      </c>
      <c r="H1087" s="89">
        <v>44800</v>
      </c>
      <c r="I1087" s="88" t="s">
        <v>3163</v>
      </c>
      <c r="J1087" s="88" t="s">
        <v>3164</v>
      </c>
      <c r="K1087" s="88" t="s">
        <v>3165</v>
      </c>
      <c r="L1087" s="88" t="s">
        <v>3166</v>
      </c>
      <c r="M1087" s="88" t="s">
        <v>3167</v>
      </c>
      <c r="N1087" s="88" t="s">
        <v>3259</v>
      </c>
      <c r="O1087" s="90">
        <f>VLOOKUP(N1087,'[4]บัญชีครุภัณฑ์  updete 20 มค 65'!$I$5:$N$1078,5,FALSE)</f>
        <v>44800</v>
      </c>
      <c r="P1087" s="90">
        <f t="shared" ref="P1087:P1101" si="47">+O1087-H1087</f>
        <v>0</v>
      </c>
      <c r="Q1087" s="90"/>
      <c r="R1087" s="90"/>
      <c r="S1087" s="88" t="s">
        <v>48</v>
      </c>
      <c r="T1087" s="88" t="s">
        <v>58</v>
      </c>
    </row>
    <row r="1088" spans="1:20" ht="55.5">
      <c r="A1088" s="87" t="s">
        <v>1947</v>
      </c>
      <c r="B1088" s="87" t="s">
        <v>3158</v>
      </c>
      <c r="C1088" s="87" t="s">
        <v>3261</v>
      </c>
      <c r="D1088" s="87"/>
      <c r="E1088" s="88" t="s">
        <v>437</v>
      </c>
      <c r="F1088" s="87" t="s">
        <v>3260</v>
      </c>
      <c r="G1088" s="87" t="s">
        <v>43</v>
      </c>
      <c r="H1088" s="89">
        <v>45000</v>
      </c>
      <c r="I1088" s="88" t="s">
        <v>3224</v>
      </c>
      <c r="J1088" s="88" t="s">
        <v>3262</v>
      </c>
      <c r="K1088" s="88" t="s">
        <v>3165</v>
      </c>
      <c r="L1088" s="88" t="s">
        <v>3166</v>
      </c>
      <c r="M1088" s="88" t="s">
        <v>3226</v>
      </c>
      <c r="N1088" s="88" t="s">
        <v>3261</v>
      </c>
      <c r="O1088" s="90">
        <f>VLOOKUP(N1088,'[4]บัญชีครุภัณฑ์  updete 20 มค 65'!$I$5:$N$1078,5,FALSE)</f>
        <v>45000</v>
      </c>
      <c r="P1088" s="90">
        <f t="shared" si="47"/>
        <v>0</v>
      </c>
      <c r="Q1088" s="90"/>
      <c r="R1088" s="90"/>
      <c r="S1088" s="88" t="s">
        <v>48</v>
      </c>
      <c r="T1088" s="88" t="s">
        <v>58</v>
      </c>
    </row>
    <row r="1089" spans="1:20" ht="55.5">
      <c r="A1089" s="87" t="s">
        <v>1947</v>
      </c>
      <c r="B1089" s="87" t="s">
        <v>3158</v>
      </c>
      <c r="C1089" s="87" t="s">
        <v>3264</v>
      </c>
      <c r="D1089" s="87"/>
      <c r="E1089" s="88" t="s">
        <v>437</v>
      </c>
      <c r="F1089" s="87" t="s">
        <v>3263</v>
      </c>
      <c r="G1089" s="87" t="s">
        <v>334</v>
      </c>
      <c r="H1089" s="89">
        <v>46700</v>
      </c>
      <c r="I1089" s="88" t="s">
        <v>2990</v>
      </c>
      <c r="J1089" s="88" t="s">
        <v>3164</v>
      </c>
      <c r="K1089" s="88" t="s">
        <v>3165</v>
      </c>
      <c r="L1089" s="88" t="s">
        <v>3166</v>
      </c>
      <c r="M1089" s="88" t="s">
        <v>3176</v>
      </c>
      <c r="N1089" s="88" t="s">
        <v>3264</v>
      </c>
      <c r="O1089" s="90">
        <f>VLOOKUP(N1089,'[4]บัญชีครุภัณฑ์  updete 20 มค 65'!$I$5:$N$1078,5,FALSE)</f>
        <v>46700</v>
      </c>
      <c r="P1089" s="90">
        <f t="shared" si="47"/>
        <v>0</v>
      </c>
      <c r="Q1089" s="90"/>
      <c r="R1089" s="90"/>
      <c r="S1089" s="88" t="s">
        <v>48</v>
      </c>
      <c r="T1089" s="88" t="s">
        <v>58</v>
      </c>
    </row>
    <row r="1090" spans="1:20" ht="138.75">
      <c r="A1090" s="87" t="s">
        <v>1947</v>
      </c>
      <c r="B1090" s="87" t="s">
        <v>3158</v>
      </c>
      <c r="C1090" s="87" t="s">
        <v>3266</v>
      </c>
      <c r="D1090" s="87" t="s">
        <v>3189</v>
      </c>
      <c r="E1090" s="88" t="s">
        <v>437</v>
      </c>
      <c r="F1090" s="87" t="s">
        <v>3265</v>
      </c>
      <c r="G1090" s="87" t="s">
        <v>334</v>
      </c>
      <c r="H1090" s="89">
        <v>49000</v>
      </c>
      <c r="I1090" s="88" t="s">
        <v>2990</v>
      </c>
      <c r="J1090" s="88" t="s">
        <v>3164</v>
      </c>
      <c r="K1090" s="88" t="s">
        <v>3165</v>
      </c>
      <c r="L1090" s="88" t="s">
        <v>3166</v>
      </c>
      <c r="M1090" s="88" t="s">
        <v>3190</v>
      </c>
      <c r="N1090" s="88" t="s">
        <v>3266</v>
      </c>
      <c r="O1090" s="90">
        <f>VLOOKUP(N1090,'[4]บัญชีครุภัณฑ์  updete 20 มค 65'!$I$5:$N$1078,5,FALSE)</f>
        <v>49000</v>
      </c>
      <c r="P1090" s="90">
        <f t="shared" si="47"/>
        <v>0</v>
      </c>
      <c r="Q1090" s="90"/>
      <c r="R1090" s="90"/>
      <c r="S1090" s="88" t="s">
        <v>48</v>
      </c>
      <c r="T1090" s="88" t="s">
        <v>58</v>
      </c>
    </row>
    <row r="1091" spans="1:20" ht="83.25">
      <c r="A1091" s="87" t="s">
        <v>1947</v>
      </c>
      <c r="B1091" s="87" t="s">
        <v>3158</v>
      </c>
      <c r="C1091" s="87" t="s">
        <v>3268</v>
      </c>
      <c r="D1091" s="87"/>
      <c r="E1091" s="88" t="s">
        <v>437</v>
      </c>
      <c r="F1091" s="87" t="s">
        <v>3267</v>
      </c>
      <c r="G1091" s="87" t="s">
        <v>334</v>
      </c>
      <c r="H1091" s="89">
        <v>49400</v>
      </c>
      <c r="I1091" s="88" t="s">
        <v>3163</v>
      </c>
      <c r="J1091" s="88" t="s">
        <v>3164</v>
      </c>
      <c r="K1091" s="88" t="s">
        <v>3165</v>
      </c>
      <c r="L1091" s="88" t="s">
        <v>3166</v>
      </c>
      <c r="M1091" s="88" t="s">
        <v>3167</v>
      </c>
      <c r="N1091" s="88" t="s">
        <v>3268</v>
      </c>
      <c r="O1091" s="90">
        <f>VLOOKUP(N1091,'[4]บัญชีครุภัณฑ์  updete 20 มค 65'!$I$5:$N$1078,5,FALSE)</f>
        <v>49400</v>
      </c>
      <c r="P1091" s="90">
        <f t="shared" si="47"/>
        <v>0</v>
      </c>
      <c r="Q1091" s="90"/>
      <c r="R1091" s="90"/>
      <c r="S1091" s="88" t="s">
        <v>48</v>
      </c>
      <c r="T1091" s="88" t="s">
        <v>58</v>
      </c>
    </row>
    <row r="1092" spans="1:20" ht="111">
      <c r="A1092" s="87" t="s">
        <v>1947</v>
      </c>
      <c r="B1092" s="87" t="s">
        <v>3158</v>
      </c>
      <c r="C1092" s="87" t="s">
        <v>3270</v>
      </c>
      <c r="D1092" s="87" t="s">
        <v>3170</v>
      </c>
      <c r="E1092" s="88" t="s">
        <v>437</v>
      </c>
      <c r="F1092" s="87" t="s">
        <v>3269</v>
      </c>
      <c r="G1092" s="87" t="s">
        <v>334</v>
      </c>
      <c r="H1092" s="89">
        <v>50200</v>
      </c>
      <c r="I1092" s="88" t="s">
        <v>930</v>
      </c>
      <c r="J1092" s="88" t="s">
        <v>3164</v>
      </c>
      <c r="K1092" s="88" t="s">
        <v>3165</v>
      </c>
      <c r="L1092" s="88" t="s">
        <v>3166</v>
      </c>
      <c r="M1092" s="88" t="s">
        <v>3171</v>
      </c>
      <c r="N1092" s="88" t="s">
        <v>3270</v>
      </c>
      <c r="O1092" s="90">
        <f>VLOOKUP(N1092,'[4]บัญชีครุภัณฑ์  updete 20 มค 65'!$I$5:$N$1078,5,FALSE)</f>
        <v>50200</v>
      </c>
      <c r="P1092" s="90">
        <f t="shared" si="47"/>
        <v>0</v>
      </c>
      <c r="Q1092" s="90"/>
      <c r="R1092" s="90"/>
      <c r="S1092" s="88" t="s">
        <v>48</v>
      </c>
      <c r="T1092" s="88" t="s">
        <v>58</v>
      </c>
    </row>
    <row r="1093" spans="1:20" ht="111">
      <c r="A1093" s="87" t="s">
        <v>1947</v>
      </c>
      <c r="B1093" s="87" t="s">
        <v>3158</v>
      </c>
      <c r="C1093" s="87" t="s">
        <v>3272</v>
      </c>
      <c r="D1093" s="87" t="s">
        <v>3170</v>
      </c>
      <c r="E1093" s="88" t="s">
        <v>437</v>
      </c>
      <c r="F1093" s="87" t="s">
        <v>3271</v>
      </c>
      <c r="G1093" s="87" t="s">
        <v>334</v>
      </c>
      <c r="H1093" s="89">
        <v>51200</v>
      </c>
      <c r="I1093" s="88" t="s">
        <v>930</v>
      </c>
      <c r="J1093" s="88" t="s">
        <v>3164</v>
      </c>
      <c r="K1093" s="88" t="s">
        <v>3165</v>
      </c>
      <c r="L1093" s="88" t="s">
        <v>3166</v>
      </c>
      <c r="M1093" s="88" t="s">
        <v>3171</v>
      </c>
      <c r="N1093" s="88" t="s">
        <v>3272</v>
      </c>
      <c r="O1093" s="90">
        <f>VLOOKUP(N1093,'[4]บัญชีครุภัณฑ์  updete 20 มค 65'!$I$5:$N$1078,5,FALSE)</f>
        <v>51200</v>
      </c>
      <c r="P1093" s="90">
        <f t="shared" si="47"/>
        <v>0</v>
      </c>
      <c r="Q1093" s="90"/>
      <c r="R1093" s="90"/>
      <c r="S1093" s="88" t="s">
        <v>48</v>
      </c>
      <c r="T1093" s="88" t="s">
        <v>58</v>
      </c>
    </row>
    <row r="1094" spans="1:20" ht="83.25">
      <c r="A1094" s="87" t="s">
        <v>1947</v>
      </c>
      <c r="B1094" s="87" t="s">
        <v>3158</v>
      </c>
      <c r="C1094" s="87" t="s">
        <v>3274</v>
      </c>
      <c r="D1094" s="87"/>
      <c r="E1094" s="88" t="s">
        <v>437</v>
      </c>
      <c r="F1094" s="87" t="s">
        <v>3273</v>
      </c>
      <c r="G1094" s="87" t="s">
        <v>334</v>
      </c>
      <c r="H1094" s="89">
        <v>51600</v>
      </c>
      <c r="I1094" s="88" t="s">
        <v>3163</v>
      </c>
      <c r="J1094" s="88" t="s">
        <v>3164</v>
      </c>
      <c r="K1094" s="88" t="s">
        <v>3165</v>
      </c>
      <c r="L1094" s="88" t="s">
        <v>3166</v>
      </c>
      <c r="M1094" s="88" t="s">
        <v>3167</v>
      </c>
      <c r="N1094" s="88" t="s">
        <v>3274</v>
      </c>
      <c r="O1094" s="90">
        <f>VLOOKUP(N1094,'[4]บัญชีครุภัณฑ์  updete 20 มค 65'!$I$5:$N$1078,5,FALSE)</f>
        <v>51600</v>
      </c>
      <c r="P1094" s="90">
        <f t="shared" si="47"/>
        <v>0</v>
      </c>
      <c r="Q1094" s="90"/>
      <c r="R1094" s="90"/>
      <c r="S1094" s="88" t="s">
        <v>48</v>
      </c>
      <c r="T1094" s="88" t="s">
        <v>58</v>
      </c>
    </row>
    <row r="1095" spans="1:20" ht="83.25">
      <c r="A1095" s="87" t="s">
        <v>1947</v>
      </c>
      <c r="B1095" s="87" t="s">
        <v>3158</v>
      </c>
      <c r="C1095" s="87" t="s">
        <v>3276</v>
      </c>
      <c r="D1095" s="87"/>
      <c r="E1095" s="88" t="s">
        <v>437</v>
      </c>
      <c r="F1095" s="87" t="s">
        <v>3275</v>
      </c>
      <c r="G1095" s="87" t="s">
        <v>334</v>
      </c>
      <c r="H1095" s="89">
        <v>51600</v>
      </c>
      <c r="I1095" s="88" t="s">
        <v>3163</v>
      </c>
      <c r="J1095" s="88" t="s">
        <v>3164</v>
      </c>
      <c r="K1095" s="88" t="s">
        <v>3165</v>
      </c>
      <c r="L1095" s="88" t="s">
        <v>3166</v>
      </c>
      <c r="M1095" s="88" t="s">
        <v>3167</v>
      </c>
      <c r="N1095" s="88" t="s">
        <v>3276</v>
      </c>
      <c r="O1095" s="90">
        <f>VLOOKUP(N1095,'[4]บัญชีครุภัณฑ์  updete 20 มค 65'!$I$5:$N$1078,5,FALSE)</f>
        <v>51600</v>
      </c>
      <c r="P1095" s="90">
        <f t="shared" si="47"/>
        <v>0</v>
      </c>
      <c r="Q1095" s="90"/>
      <c r="R1095" s="90"/>
      <c r="S1095" s="88" t="s">
        <v>48</v>
      </c>
      <c r="T1095" s="88" t="s">
        <v>58</v>
      </c>
    </row>
    <row r="1096" spans="1:20" ht="83.25">
      <c r="A1096" s="87" t="s">
        <v>1947</v>
      </c>
      <c r="B1096" s="87" t="s">
        <v>3158</v>
      </c>
      <c r="C1096" s="87" t="s">
        <v>3278</v>
      </c>
      <c r="D1096" s="87"/>
      <c r="E1096" s="88" t="s">
        <v>437</v>
      </c>
      <c r="F1096" s="87" t="s">
        <v>3277</v>
      </c>
      <c r="G1096" s="87" t="s">
        <v>334</v>
      </c>
      <c r="H1096" s="89">
        <v>52500</v>
      </c>
      <c r="I1096" s="88" t="s">
        <v>3163</v>
      </c>
      <c r="J1096" s="88" t="s">
        <v>3164</v>
      </c>
      <c r="K1096" s="88" t="s">
        <v>3165</v>
      </c>
      <c r="L1096" s="88" t="s">
        <v>3166</v>
      </c>
      <c r="M1096" s="88" t="s">
        <v>3167</v>
      </c>
      <c r="N1096" s="88" t="s">
        <v>3278</v>
      </c>
      <c r="O1096" s="90">
        <f>VLOOKUP(N1096,'[4]บัญชีครุภัณฑ์  updete 20 มค 65'!$I$5:$N$1078,5,FALSE)</f>
        <v>52500</v>
      </c>
      <c r="P1096" s="90">
        <f t="shared" si="47"/>
        <v>0</v>
      </c>
      <c r="Q1096" s="90"/>
      <c r="R1096" s="90"/>
      <c r="S1096" s="88" t="s">
        <v>48</v>
      </c>
      <c r="T1096" s="88" t="s">
        <v>58</v>
      </c>
    </row>
    <row r="1097" spans="1:20" ht="55.5">
      <c r="A1097" s="87" t="s">
        <v>1947</v>
      </c>
      <c r="B1097" s="87" t="s">
        <v>3158</v>
      </c>
      <c r="C1097" s="87" t="s">
        <v>3280</v>
      </c>
      <c r="D1097" s="87"/>
      <c r="E1097" s="88" t="s">
        <v>437</v>
      </c>
      <c r="F1097" s="87" t="s">
        <v>3279</v>
      </c>
      <c r="G1097" s="87" t="s">
        <v>334</v>
      </c>
      <c r="H1097" s="89">
        <v>53500</v>
      </c>
      <c r="I1097" s="88" t="s">
        <v>2990</v>
      </c>
      <c r="J1097" s="88" t="s">
        <v>3164</v>
      </c>
      <c r="K1097" s="88" t="s">
        <v>3165</v>
      </c>
      <c r="L1097" s="88" t="s">
        <v>3166</v>
      </c>
      <c r="M1097" s="88" t="s">
        <v>3176</v>
      </c>
      <c r="N1097" s="88" t="s">
        <v>3280</v>
      </c>
      <c r="O1097" s="90">
        <f>VLOOKUP(N1097,'[4]บัญชีครุภัณฑ์  updete 20 มค 65'!$I$5:$N$1078,5,FALSE)</f>
        <v>53500</v>
      </c>
      <c r="P1097" s="90">
        <f t="shared" si="47"/>
        <v>0</v>
      </c>
      <c r="Q1097" s="90"/>
      <c r="R1097" s="90"/>
      <c r="S1097" s="88" t="s">
        <v>48</v>
      </c>
      <c r="T1097" s="88" t="s">
        <v>58</v>
      </c>
    </row>
    <row r="1098" spans="1:20" ht="55.5">
      <c r="A1098" s="87" t="s">
        <v>1947</v>
      </c>
      <c r="B1098" s="87" t="s">
        <v>3158</v>
      </c>
      <c r="C1098" s="87" t="s">
        <v>3282</v>
      </c>
      <c r="D1098" s="87"/>
      <c r="E1098" s="88" t="s">
        <v>437</v>
      </c>
      <c r="F1098" s="87" t="s">
        <v>3281</v>
      </c>
      <c r="G1098" s="87" t="s">
        <v>43</v>
      </c>
      <c r="H1098" s="89">
        <v>55000</v>
      </c>
      <c r="I1098" s="88" t="s">
        <v>3224</v>
      </c>
      <c r="J1098" s="88" t="s">
        <v>3262</v>
      </c>
      <c r="K1098" s="88" t="s">
        <v>3165</v>
      </c>
      <c r="L1098" s="88" t="s">
        <v>3166</v>
      </c>
      <c r="M1098" s="88" t="s">
        <v>3226</v>
      </c>
      <c r="N1098" s="88" t="s">
        <v>3282</v>
      </c>
      <c r="O1098" s="90">
        <f>VLOOKUP(N1098,'[4]บัญชีครุภัณฑ์  updete 20 มค 65'!$I$5:$N$1078,5,FALSE)</f>
        <v>55000</v>
      </c>
      <c r="P1098" s="90">
        <f t="shared" si="47"/>
        <v>0</v>
      </c>
      <c r="Q1098" s="90"/>
      <c r="R1098" s="90"/>
      <c r="S1098" s="88" t="s">
        <v>48</v>
      </c>
      <c r="T1098" s="88" t="s">
        <v>58</v>
      </c>
    </row>
    <row r="1099" spans="1:20" ht="55.5">
      <c r="A1099" s="87" t="s">
        <v>1947</v>
      </c>
      <c r="B1099" s="87" t="s">
        <v>3158</v>
      </c>
      <c r="C1099" s="87" t="s">
        <v>3284</v>
      </c>
      <c r="D1099" s="87"/>
      <c r="E1099" s="88" t="s">
        <v>437</v>
      </c>
      <c r="F1099" s="87" t="s">
        <v>3283</v>
      </c>
      <c r="G1099" s="87" t="s">
        <v>334</v>
      </c>
      <c r="H1099" s="89">
        <v>55000</v>
      </c>
      <c r="I1099" s="88" t="s">
        <v>2990</v>
      </c>
      <c r="J1099" s="88" t="s">
        <v>3164</v>
      </c>
      <c r="K1099" s="88" t="s">
        <v>3165</v>
      </c>
      <c r="L1099" s="88" t="s">
        <v>3166</v>
      </c>
      <c r="M1099" s="88" t="s">
        <v>3176</v>
      </c>
      <c r="N1099" s="88" t="s">
        <v>3284</v>
      </c>
      <c r="O1099" s="90">
        <f>VLOOKUP(N1099,'[4]บัญชีครุภัณฑ์  updete 20 มค 65'!$I$5:$N$1078,5,FALSE)</f>
        <v>55000</v>
      </c>
      <c r="P1099" s="90">
        <f t="shared" si="47"/>
        <v>0</v>
      </c>
      <c r="Q1099" s="90"/>
      <c r="R1099" s="90"/>
      <c r="S1099" s="88" t="s">
        <v>48</v>
      </c>
      <c r="T1099" s="88" t="s">
        <v>58</v>
      </c>
    </row>
    <row r="1100" spans="1:20" ht="138.75">
      <c r="A1100" s="87" t="s">
        <v>1947</v>
      </c>
      <c r="B1100" s="87" t="s">
        <v>3158</v>
      </c>
      <c r="C1100" s="87" t="s">
        <v>3286</v>
      </c>
      <c r="D1100" s="87" t="s">
        <v>3204</v>
      </c>
      <c r="E1100" s="88" t="s">
        <v>437</v>
      </c>
      <c r="F1100" s="87" t="s">
        <v>3285</v>
      </c>
      <c r="G1100" s="87" t="s">
        <v>334</v>
      </c>
      <c r="H1100" s="89">
        <v>56000</v>
      </c>
      <c r="I1100" s="88" t="s">
        <v>2990</v>
      </c>
      <c r="J1100" s="88" t="s">
        <v>3164</v>
      </c>
      <c r="K1100" s="88" t="s">
        <v>3165</v>
      </c>
      <c r="L1100" s="88" t="s">
        <v>3166</v>
      </c>
      <c r="M1100" s="88" t="s">
        <v>3190</v>
      </c>
      <c r="N1100" s="88" t="s">
        <v>3286</v>
      </c>
      <c r="O1100" s="90">
        <f>VLOOKUP(N1100,'[4]บัญชีครุภัณฑ์  updete 20 มค 65'!$I$5:$N$1078,5,FALSE)</f>
        <v>56000</v>
      </c>
      <c r="P1100" s="90">
        <f t="shared" si="47"/>
        <v>0</v>
      </c>
      <c r="Q1100" s="90"/>
      <c r="R1100" s="90"/>
      <c r="S1100" s="88" t="s">
        <v>48</v>
      </c>
      <c r="T1100" s="88" t="s">
        <v>58</v>
      </c>
    </row>
    <row r="1101" spans="1:20" ht="138.75">
      <c r="A1101" s="87" t="s">
        <v>1947</v>
      </c>
      <c r="B1101" s="87" t="s">
        <v>3158</v>
      </c>
      <c r="C1101" s="87" t="s">
        <v>3288</v>
      </c>
      <c r="D1101" s="87" t="s">
        <v>3204</v>
      </c>
      <c r="E1101" s="88" t="s">
        <v>437</v>
      </c>
      <c r="F1101" s="87" t="s">
        <v>3287</v>
      </c>
      <c r="G1101" s="87" t="s">
        <v>334</v>
      </c>
      <c r="H1101" s="89">
        <v>58000</v>
      </c>
      <c r="I1101" s="88" t="s">
        <v>2990</v>
      </c>
      <c r="J1101" s="88" t="s">
        <v>3164</v>
      </c>
      <c r="K1101" s="88" t="s">
        <v>3165</v>
      </c>
      <c r="L1101" s="88" t="s">
        <v>3166</v>
      </c>
      <c r="M1101" s="88" t="s">
        <v>3190</v>
      </c>
      <c r="N1101" s="88" t="s">
        <v>3288</v>
      </c>
      <c r="O1101" s="90">
        <f>VLOOKUP(N1101,'[4]บัญชีครุภัณฑ์  updete 20 มค 65'!$I$5:$N$1078,5,FALSE)</f>
        <v>58000</v>
      </c>
      <c r="P1101" s="90">
        <f t="shared" si="47"/>
        <v>0</v>
      </c>
      <c r="Q1101" s="90"/>
      <c r="R1101" s="90"/>
      <c r="S1101" s="88" t="s">
        <v>48</v>
      </c>
      <c r="T1101" s="88" t="s">
        <v>58</v>
      </c>
    </row>
    <row r="1102" spans="1:20" ht="166.5">
      <c r="A1102" s="87" t="s">
        <v>1947</v>
      </c>
      <c r="B1102" s="87" t="s">
        <v>3158</v>
      </c>
      <c r="C1102" s="87" t="s">
        <v>3290</v>
      </c>
      <c r="D1102" s="87" t="s">
        <v>3233</v>
      </c>
      <c r="E1102" s="88" t="s">
        <v>437</v>
      </c>
      <c r="F1102" s="87" t="s">
        <v>3289</v>
      </c>
      <c r="G1102" s="87" t="s">
        <v>334</v>
      </c>
      <c r="H1102" s="89">
        <v>58000</v>
      </c>
      <c r="I1102" s="88" t="s">
        <v>3234</v>
      </c>
      <c r="J1102" s="88" t="s">
        <v>3164</v>
      </c>
      <c r="K1102" s="88" t="s">
        <v>3165</v>
      </c>
      <c r="L1102" s="88" t="s">
        <v>3166</v>
      </c>
      <c r="M1102" s="88" t="s">
        <v>3235</v>
      </c>
      <c r="N1102" s="88" t="s">
        <v>3290</v>
      </c>
      <c r="O1102" s="90"/>
      <c r="P1102" s="90"/>
      <c r="Q1102" s="90"/>
      <c r="R1102" s="90"/>
      <c r="S1102" s="88" t="s">
        <v>48</v>
      </c>
      <c r="T1102" s="88" t="s">
        <v>58</v>
      </c>
    </row>
    <row r="1103" spans="1:20" ht="83.25">
      <c r="A1103" s="87" t="s">
        <v>1947</v>
      </c>
      <c r="B1103" s="87" t="s">
        <v>3158</v>
      </c>
      <c r="C1103" s="87" t="s">
        <v>3292</v>
      </c>
      <c r="D1103" s="87"/>
      <c r="E1103" s="88" t="s">
        <v>437</v>
      </c>
      <c r="F1103" s="87" t="s">
        <v>3291</v>
      </c>
      <c r="G1103" s="87" t="s">
        <v>334</v>
      </c>
      <c r="H1103" s="89">
        <v>59300</v>
      </c>
      <c r="I1103" s="88" t="s">
        <v>3163</v>
      </c>
      <c r="J1103" s="88" t="s">
        <v>3164</v>
      </c>
      <c r="K1103" s="88" t="s">
        <v>3165</v>
      </c>
      <c r="L1103" s="88" t="s">
        <v>3166</v>
      </c>
      <c r="M1103" s="88" t="s">
        <v>3167</v>
      </c>
      <c r="N1103" s="88" t="s">
        <v>3292</v>
      </c>
      <c r="O1103" s="90">
        <f>VLOOKUP(N1103,'[4]บัญชีครุภัณฑ์  updete 20 มค 65'!$I$5:$N$1078,5,FALSE)</f>
        <v>59300</v>
      </c>
      <c r="P1103" s="90">
        <f>+O1103-H1103</f>
        <v>0</v>
      </c>
      <c r="Q1103" s="90"/>
      <c r="R1103" s="90"/>
      <c r="S1103" s="88" t="s">
        <v>48</v>
      </c>
      <c r="T1103" s="88" t="s">
        <v>58</v>
      </c>
    </row>
    <row r="1104" spans="1:20" ht="83.25">
      <c r="A1104" s="87" t="s">
        <v>1947</v>
      </c>
      <c r="B1104" s="87" t="s">
        <v>3158</v>
      </c>
      <c r="C1104" s="87" t="s">
        <v>3294</v>
      </c>
      <c r="D1104" s="87"/>
      <c r="E1104" s="88" t="s">
        <v>437</v>
      </c>
      <c r="F1104" s="87" t="s">
        <v>3293</v>
      </c>
      <c r="G1104" s="87" t="s">
        <v>334</v>
      </c>
      <c r="H1104" s="89">
        <v>59300</v>
      </c>
      <c r="I1104" s="88" t="s">
        <v>3163</v>
      </c>
      <c r="J1104" s="88" t="s">
        <v>3164</v>
      </c>
      <c r="K1104" s="88" t="s">
        <v>3165</v>
      </c>
      <c r="L1104" s="88" t="s">
        <v>3166</v>
      </c>
      <c r="M1104" s="88" t="s">
        <v>3167</v>
      </c>
      <c r="N1104" s="88" t="s">
        <v>3294</v>
      </c>
      <c r="O1104" s="90">
        <f>VLOOKUP(N1104,'[4]บัญชีครุภัณฑ์  updete 20 มค 65'!$I$5:$N$1078,5,FALSE)</f>
        <v>59300</v>
      </c>
      <c r="P1104" s="90">
        <f>+O1104-H1104</f>
        <v>0</v>
      </c>
      <c r="Q1104" s="90"/>
      <c r="R1104" s="90"/>
      <c r="S1104" s="88" t="s">
        <v>48</v>
      </c>
      <c r="T1104" s="88" t="s">
        <v>58</v>
      </c>
    </row>
    <row r="1105" spans="1:20" ht="111">
      <c r="A1105" s="87" t="s">
        <v>1947</v>
      </c>
      <c r="B1105" s="87" t="s">
        <v>3158</v>
      </c>
      <c r="C1105" s="87" t="s">
        <v>3296</v>
      </c>
      <c r="D1105" s="87" t="s">
        <v>3170</v>
      </c>
      <c r="E1105" s="88" t="s">
        <v>437</v>
      </c>
      <c r="F1105" s="87" t="s">
        <v>3295</v>
      </c>
      <c r="G1105" s="87" t="s">
        <v>334</v>
      </c>
      <c r="H1105" s="89">
        <v>60700</v>
      </c>
      <c r="I1105" s="88" t="s">
        <v>930</v>
      </c>
      <c r="J1105" s="88" t="s">
        <v>3164</v>
      </c>
      <c r="K1105" s="88" t="s">
        <v>3165</v>
      </c>
      <c r="L1105" s="88" t="s">
        <v>3166</v>
      </c>
      <c r="M1105" s="88" t="s">
        <v>3171</v>
      </c>
      <c r="N1105" s="88" t="s">
        <v>3296</v>
      </c>
      <c r="O1105" s="90">
        <f>VLOOKUP(N1105,'[4]บัญชีครุภัณฑ์  updete 20 มค 65'!$I$5:$N$1078,5,FALSE)</f>
        <v>60700</v>
      </c>
      <c r="P1105" s="90">
        <f>+O1105-H1105</f>
        <v>0</v>
      </c>
      <c r="Q1105" s="90"/>
      <c r="R1105" s="90"/>
      <c r="S1105" s="88" t="s">
        <v>48</v>
      </c>
      <c r="T1105" s="88" t="s">
        <v>58</v>
      </c>
    </row>
    <row r="1106" spans="1:20" ht="259.35000000000002" customHeight="1">
      <c r="A1106" s="87" t="s">
        <v>1947</v>
      </c>
      <c r="B1106" s="87" t="s">
        <v>3158</v>
      </c>
      <c r="C1106" s="87" t="s">
        <v>3298</v>
      </c>
      <c r="D1106" s="87" t="s">
        <v>3233</v>
      </c>
      <c r="E1106" s="88" t="s">
        <v>437</v>
      </c>
      <c r="F1106" s="87" t="s">
        <v>3297</v>
      </c>
      <c r="G1106" s="87" t="s">
        <v>334</v>
      </c>
      <c r="H1106" s="89">
        <v>61500</v>
      </c>
      <c r="I1106" s="88" t="s">
        <v>3234</v>
      </c>
      <c r="J1106" s="88" t="s">
        <v>3164</v>
      </c>
      <c r="K1106" s="88" t="s">
        <v>3165</v>
      </c>
      <c r="L1106" s="88" t="s">
        <v>3166</v>
      </c>
      <c r="M1106" s="88" t="s">
        <v>3235</v>
      </c>
      <c r="N1106" s="88" t="s">
        <v>3298</v>
      </c>
      <c r="O1106" s="90"/>
      <c r="P1106" s="90"/>
      <c r="Q1106" s="90"/>
      <c r="R1106" s="90"/>
      <c r="S1106" s="88" t="s">
        <v>48</v>
      </c>
      <c r="T1106" s="88" t="s">
        <v>58</v>
      </c>
    </row>
    <row r="1107" spans="1:20" ht="111">
      <c r="A1107" s="87" t="s">
        <v>1947</v>
      </c>
      <c r="B1107" s="87" t="s">
        <v>3158</v>
      </c>
      <c r="C1107" s="87" t="s">
        <v>3300</v>
      </c>
      <c r="D1107" s="87" t="s">
        <v>3170</v>
      </c>
      <c r="E1107" s="88" t="s">
        <v>437</v>
      </c>
      <c r="F1107" s="87" t="s">
        <v>3299</v>
      </c>
      <c r="G1107" s="87" t="s">
        <v>334</v>
      </c>
      <c r="H1107" s="89">
        <v>61600</v>
      </c>
      <c r="I1107" s="88" t="s">
        <v>930</v>
      </c>
      <c r="J1107" s="88" t="s">
        <v>3164</v>
      </c>
      <c r="K1107" s="88" t="s">
        <v>3165</v>
      </c>
      <c r="L1107" s="88" t="s">
        <v>3166</v>
      </c>
      <c r="M1107" s="88" t="s">
        <v>3171</v>
      </c>
      <c r="N1107" s="88" t="s">
        <v>3300</v>
      </c>
      <c r="O1107" s="90">
        <f>VLOOKUP(N1107,'[4]บัญชีครุภัณฑ์  updete 20 มค 65'!$I$5:$N$1078,5,FALSE)</f>
        <v>61600</v>
      </c>
      <c r="P1107" s="90">
        <f t="shared" ref="P1107:P1112" si="48">+O1107-H1107</f>
        <v>0</v>
      </c>
      <c r="Q1107" s="90"/>
      <c r="R1107" s="90"/>
      <c r="S1107" s="88" t="s">
        <v>48</v>
      </c>
      <c r="T1107" s="88" t="s">
        <v>58</v>
      </c>
    </row>
    <row r="1108" spans="1:20" ht="55.5">
      <c r="A1108" s="87" t="s">
        <v>1947</v>
      </c>
      <c r="B1108" s="87" t="s">
        <v>3158</v>
      </c>
      <c r="C1108" s="87" t="s">
        <v>3302</v>
      </c>
      <c r="D1108" s="87"/>
      <c r="E1108" s="88" t="s">
        <v>437</v>
      </c>
      <c r="F1108" s="87" t="s">
        <v>3301</v>
      </c>
      <c r="G1108" s="87" t="s">
        <v>334</v>
      </c>
      <c r="H1108" s="89">
        <v>64300</v>
      </c>
      <c r="I1108" s="88" t="s">
        <v>2990</v>
      </c>
      <c r="J1108" s="88" t="s">
        <v>3164</v>
      </c>
      <c r="K1108" s="88" t="s">
        <v>3165</v>
      </c>
      <c r="L1108" s="88" t="s">
        <v>3166</v>
      </c>
      <c r="M1108" s="88" t="s">
        <v>3176</v>
      </c>
      <c r="N1108" s="88" t="s">
        <v>3302</v>
      </c>
      <c r="O1108" s="90">
        <f>VLOOKUP(N1108,'[4]บัญชีครุภัณฑ์  updete 20 มค 65'!$I$5:$N$1078,5,FALSE)</f>
        <v>64300</v>
      </c>
      <c r="P1108" s="90">
        <f t="shared" si="48"/>
        <v>0</v>
      </c>
      <c r="Q1108" s="90"/>
      <c r="R1108" s="90"/>
      <c r="S1108" s="88" t="s">
        <v>48</v>
      </c>
      <c r="T1108" s="88" t="s">
        <v>58</v>
      </c>
    </row>
    <row r="1109" spans="1:20" ht="55.5">
      <c r="A1109" s="87" t="s">
        <v>1947</v>
      </c>
      <c r="B1109" s="87" t="s">
        <v>3158</v>
      </c>
      <c r="C1109" s="87" t="s">
        <v>3304</v>
      </c>
      <c r="D1109" s="87"/>
      <c r="E1109" s="88" t="s">
        <v>437</v>
      </c>
      <c r="F1109" s="87" t="s">
        <v>3303</v>
      </c>
      <c r="G1109" s="87" t="s">
        <v>334</v>
      </c>
      <c r="H1109" s="89">
        <v>64600</v>
      </c>
      <c r="I1109" s="88" t="s">
        <v>2990</v>
      </c>
      <c r="J1109" s="88" t="s">
        <v>3164</v>
      </c>
      <c r="K1109" s="88" t="s">
        <v>3165</v>
      </c>
      <c r="L1109" s="88" t="s">
        <v>3166</v>
      </c>
      <c r="M1109" s="88" t="s">
        <v>3176</v>
      </c>
      <c r="N1109" s="88" t="s">
        <v>3304</v>
      </c>
      <c r="O1109" s="90">
        <f>VLOOKUP(N1109,'[4]บัญชีครุภัณฑ์  updete 20 มค 65'!$I$5:$N$1078,5,FALSE)</f>
        <v>64600</v>
      </c>
      <c r="P1109" s="90">
        <f t="shared" si="48"/>
        <v>0</v>
      </c>
      <c r="Q1109" s="90"/>
      <c r="R1109" s="90"/>
      <c r="S1109" s="88" t="s">
        <v>48</v>
      </c>
      <c r="T1109" s="88" t="s">
        <v>58</v>
      </c>
    </row>
    <row r="1110" spans="1:20" ht="138.75">
      <c r="A1110" s="87" t="s">
        <v>1947</v>
      </c>
      <c r="B1110" s="87" t="s">
        <v>3158</v>
      </c>
      <c r="C1110" s="87" t="s">
        <v>3306</v>
      </c>
      <c r="D1110" s="87" t="s">
        <v>3204</v>
      </c>
      <c r="E1110" s="88" t="s">
        <v>437</v>
      </c>
      <c r="F1110" s="87" t="s">
        <v>3305</v>
      </c>
      <c r="G1110" s="87" t="s">
        <v>334</v>
      </c>
      <c r="H1110" s="89">
        <v>67000</v>
      </c>
      <c r="I1110" s="88" t="s">
        <v>2990</v>
      </c>
      <c r="J1110" s="88" t="s">
        <v>3164</v>
      </c>
      <c r="K1110" s="88" t="s">
        <v>3165</v>
      </c>
      <c r="L1110" s="88" t="s">
        <v>3166</v>
      </c>
      <c r="M1110" s="88" t="s">
        <v>3190</v>
      </c>
      <c r="N1110" s="88" t="s">
        <v>3306</v>
      </c>
      <c r="O1110" s="90">
        <f>VLOOKUP(N1110,'[4]บัญชีครุภัณฑ์  updete 20 มค 65'!$I$5:$N$1078,5,FALSE)</f>
        <v>67000</v>
      </c>
      <c r="P1110" s="90">
        <f t="shared" si="48"/>
        <v>0</v>
      </c>
      <c r="Q1110" s="90"/>
      <c r="R1110" s="90"/>
      <c r="S1110" s="88" t="s">
        <v>48</v>
      </c>
      <c r="T1110" s="88" t="s">
        <v>58</v>
      </c>
    </row>
    <row r="1111" spans="1:20" ht="138.75">
      <c r="A1111" s="87" t="s">
        <v>1947</v>
      </c>
      <c r="B1111" s="87" t="s">
        <v>3158</v>
      </c>
      <c r="C1111" s="87" t="s">
        <v>3308</v>
      </c>
      <c r="D1111" s="87" t="s">
        <v>3204</v>
      </c>
      <c r="E1111" s="88" t="s">
        <v>437</v>
      </c>
      <c r="F1111" s="87" t="s">
        <v>3307</v>
      </c>
      <c r="G1111" s="87" t="s">
        <v>334</v>
      </c>
      <c r="H1111" s="89">
        <v>67000</v>
      </c>
      <c r="I1111" s="88" t="s">
        <v>2990</v>
      </c>
      <c r="J1111" s="88" t="s">
        <v>3164</v>
      </c>
      <c r="K1111" s="88" t="s">
        <v>3165</v>
      </c>
      <c r="L1111" s="88" t="s">
        <v>3166</v>
      </c>
      <c r="M1111" s="88" t="s">
        <v>3190</v>
      </c>
      <c r="N1111" s="88" t="s">
        <v>3308</v>
      </c>
      <c r="O1111" s="90">
        <f>VLOOKUP(N1111,'[4]บัญชีครุภัณฑ์  updete 20 มค 65'!$I$5:$N$1078,5,FALSE)</f>
        <v>67000</v>
      </c>
      <c r="P1111" s="90">
        <f t="shared" si="48"/>
        <v>0</v>
      </c>
      <c r="Q1111" s="90"/>
      <c r="R1111" s="90"/>
      <c r="S1111" s="88" t="s">
        <v>48</v>
      </c>
      <c r="T1111" s="88" t="s">
        <v>58</v>
      </c>
    </row>
    <row r="1112" spans="1:20" ht="55.5">
      <c r="A1112" s="87" t="s">
        <v>1947</v>
      </c>
      <c r="B1112" s="87" t="s">
        <v>3158</v>
      </c>
      <c r="C1112" s="87" t="s">
        <v>3310</v>
      </c>
      <c r="D1112" s="87" t="s">
        <v>3223</v>
      </c>
      <c r="E1112" s="88" t="s">
        <v>437</v>
      </c>
      <c r="F1112" s="87" t="s">
        <v>3309</v>
      </c>
      <c r="G1112" s="87" t="s">
        <v>43</v>
      </c>
      <c r="H1112" s="89">
        <v>68000</v>
      </c>
      <c r="I1112" s="88" t="s">
        <v>3224</v>
      </c>
      <c r="J1112" s="88" t="s">
        <v>3311</v>
      </c>
      <c r="K1112" s="88" t="s">
        <v>3165</v>
      </c>
      <c r="L1112" s="88" t="s">
        <v>3166</v>
      </c>
      <c r="M1112" s="88" t="s">
        <v>3226</v>
      </c>
      <c r="N1112" s="88" t="s">
        <v>3310</v>
      </c>
      <c r="O1112" s="90">
        <f>VLOOKUP(N1112,'[4]บัญชีครุภัณฑ์  updete 20 มค 65'!$I$5:$N$1078,5,FALSE)</f>
        <v>68000</v>
      </c>
      <c r="P1112" s="90">
        <f t="shared" si="48"/>
        <v>0</v>
      </c>
      <c r="Q1112" s="90"/>
      <c r="R1112" s="90"/>
      <c r="S1112" s="88" t="s">
        <v>48</v>
      </c>
      <c r="T1112" s="88" t="s">
        <v>58</v>
      </c>
    </row>
    <row r="1113" spans="1:20" ht="259.35000000000002" customHeight="1">
      <c r="A1113" s="87" t="s">
        <v>1947</v>
      </c>
      <c r="B1113" s="87" t="s">
        <v>3158</v>
      </c>
      <c r="C1113" s="87" t="s">
        <v>3313</v>
      </c>
      <c r="D1113" s="87" t="s">
        <v>3233</v>
      </c>
      <c r="E1113" s="88" t="s">
        <v>437</v>
      </c>
      <c r="F1113" s="87" t="s">
        <v>3312</v>
      </c>
      <c r="G1113" s="87" t="s">
        <v>334</v>
      </c>
      <c r="H1113" s="89">
        <v>73900</v>
      </c>
      <c r="I1113" s="88" t="s">
        <v>3234</v>
      </c>
      <c r="J1113" s="88" t="s">
        <v>3164</v>
      </c>
      <c r="K1113" s="88" t="s">
        <v>3165</v>
      </c>
      <c r="L1113" s="88" t="s">
        <v>3166</v>
      </c>
      <c r="M1113" s="88" t="s">
        <v>3235</v>
      </c>
      <c r="N1113" s="88" t="s">
        <v>3313</v>
      </c>
      <c r="O1113" s="90"/>
      <c r="P1113" s="90"/>
      <c r="Q1113" s="90"/>
      <c r="R1113" s="90"/>
      <c r="S1113" s="88" t="s">
        <v>48</v>
      </c>
      <c r="T1113" s="88" t="s">
        <v>58</v>
      </c>
    </row>
    <row r="1114" spans="1:20" ht="259.35000000000002" customHeight="1">
      <c r="A1114" s="87" t="s">
        <v>1947</v>
      </c>
      <c r="B1114" s="87" t="s">
        <v>3158</v>
      </c>
      <c r="C1114" s="87" t="s">
        <v>3315</v>
      </c>
      <c r="D1114" s="87" t="s">
        <v>3233</v>
      </c>
      <c r="E1114" s="88" t="s">
        <v>437</v>
      </c>
      <c r="F1114" s="87" t="s">
        <v>3314</v>
      </c>
      <c r="G1114" s="87" t="s">
        <v>334</v>
      </c>
      <c r="H1114" s="89">
        <v>75900</v>
      </c>
      <c r="I1114" s="88" t="s">
        <v>3234</v>
      </c>
      <c r="J1114" s="88" t="s">
        <v>3164</v>
      </c>
      <c r="K1114" s="88" t="s">
        <v>3165</v>
      </c>
      <c r="L1114" s="88" t="s">
        <v>3166</v>
      </c>
      <c r="M1114" s="88" t="s">
        <v>3235</v>
      </c>
      <c r="N1114" s="88" t="s">
        <v>3315</v>
      </c>
      <c r="O1114" s="90"/>
      <c r="P1114" s="90"/>
      <c r="Q1114" s="90"/>
      <c r="R1114" s="90"/>
      <c r="S1114" s="88" t="s">
        <v>48</v>
      </c>
      <c r="T1114" s="88" t="s">
        <v>58</v>
      </c>
    </row>
    <row r="1115" spans="1:20" ht="230.45" customHeight="1">
      <c r="A1115" s="87" t="s">
        <v>1947</v>
      </c>
      <c r="B1115" s="87" t="s">
        <v>3158</v>
      </c>
      <c r="C1115" s="87" t="s">
        <v>3317</v>
      </c>
      <c r="D1115" s="87" t="s">
        <v>3233</v>
      </c>
      <c r="E1115" s="88" t="s">
        <v>437</v>
      </c>
      <c r="F1115" s="87" t="s">
        <v>3316</v>
      </c>
      <c r="G1115" s="87" t="s">
        <v>334</v>
      </c>
      <c r="H1115" s="89">
        <v>77900</v>
      </c>
      <c r="I1115" s="88" t="s">
        <v>3234</v>
      </c>
      <c r="J1115" s="88" t="s">
        <v>3164</v>
      </c>
      <c r="K1115" s="88" t="s">
        <v>3165</v>
      </c>
      <c r="L1115" s="88" t="s">
        <v>3166</v>
      </c>
      <c r="M1115" s="88" t="s">
        <v>3235</v>
      </c>
      <c r="N1115" s="88" t="s">
        <v>3317</v>
      </c>
      <c r="O1115" s="90"/>
      <c r="P1115" s="90"/>
      <c r="Q1115" s="90"/>
      <c r="R1115" s="90"/>
      <c r="S1115" s="88" t="s">
        <v>48</v>
      </c>
      <c r="T1115" s="88" t="s">
        <v>58</v>
      </c>
    </row>
    <row r="1116" spans="1:20" ht="166.5">
      <c r="A1116" s="87" t="s">
        <v>1947</v>
      </c>
      <c r="B1116" s="87" t="s">
        <v>3158</v>
      </c>
      <c r="C1116" s="87" t="s">
        <v>3319</v>
      </c>
      <c r="D1116" s="87" t="s">
        <v>3233</v>
      </c>
      <c r="E1116" s="88" t="s">
        <v>437</v>
      </c>
      <c r="F1116" s="87" t="s">
        <v>3318</v>
      </c>
      <c r="G1116" s="87" t="s">
        <v>334</v>
      </c>
      <c r="H1116" s="89">
        <v>78900</v>
      </c>
      <c r="I1116" s="88" t="s">
        <v>3234</v>
      </c>
      <c r="J1116" s="88" t="s">
        <v>3164</v>
      </c>
      <c r="K1116" s="88" t="s">
        <v>3165</v>
      </c>
      <c r="L1116" s="88" t="s">
        <v>3166</v>
      </c>
      <c r="M1116" s="88" t="s">
        <v>3235</v>
      </c>
      <c r="N1116" s="88" t="s">
        <v>3319</v>
      </c>
      <c r="O1116" s="90"/>
      <c r="P1116" s="90"/>
      <c r="Q1116" s="90"/>
      <c r="R1116" s="90"/>
      <c r="S1116" s="88" t="s">
        <v>48</v>
      </c>
      <c r="T1116" s="88" t="s">
        <v>58</v>
      </c>
    </row>
    <row r="1117" spans="1:20" ht="259.35000000000002" customHeight="1">
      <c r="A1117" s="87" t="s">
        <v>1947</v>
      </c>
      <c r="B1117" s="87" t="s">
        <v>3158</v>
      </c>
      <c r="C1117" s="87" t="s">
        <v>3321</v>
      </c>
      <c r="D1117" s="87" t="s">
        <v>3233</v>
      </c>
      <c r="E1117" s="88" t="s">
        <v>437</v>
      </c>
      <c r="F1117" s="87" t="s">
        <v>3320</v>
      </c>
      <c r="G1117" s="87" t="s">
        <v>334</v>
      </c>
      <c r="H1117" s="89">
        <v>81900</v>
      </c>
      <c r="I1117" s="88" t="s">
        <v>3234</v>
      </c>
      <c r="J1117" s="88" t="s">
        <v>3164</v>
      </c>
      <c r="K1117" s="88" t="s">
        <v>3165</v>
      </c>
      <c r="L1117" s="88" t="s">
        <v>3166</v>
      </c>
      <c r="M1117" s="88" t="s">
        <v>3235</v>
      </c>
      <c r="N1117" s="88" t="s">
        <v>3321</v>
      </c>
      <c r="O1117" s="90"/>
      <c r="P1117" s="90"/>
      <c r="Q1117" s="90"/>
      <c r="R1117" s="90"/>
      <c r="S1117" s="88" t="s">
        <v>48</v>
      </c>
      <c r="T1117" s="88" t="s">
        <v>58</v>
      </c>
    </row>
    <row r="1118" spans="1:20" ht="259.35000000000002" customHeight="1">
      <c r="A1118" s="87" t="s">
        <v>1947</v>
      </c>
      <c r="B1118" s="87" t="s">
        <v>3158</v>
      </c>
      <c r="C1118" s="87" t="s">
        <v>3323</v>
      </c>
      <c r="D1118" s="87" t="s">
        <v>3233</v>
      </c>
      <c r="E1118" s="88" t="s">
        <v>437</v>
      </c>
      <c r="F1118" s="87" t="s">
        <v>3322</v>
      </c>
      <c r="G1118" s="87" t="s">
        <v>334</v>
      </c>
      <c r="H1118" s="89">
        <v>82900</v>
      </c>
      <c r="I1118" s="88" t="s">
        <v>3234</v>
      </c>
      <c r="J1118" s="88" t="s">
        <v>3164</v>
      </c>
      <c r="K1118" s="88" t="s">
        <v>3165</v>
      </c>
      <c r="L1118" s="88" t="s">
        <v>3166</v>
      </c>
      <c r="M1118" s="88" t="s">
        <v>3235</v>
      </c>
      <c r="N1118" s="88" t="s">
        <v>3323</v>
      </c>
      <c r="O1118" s="90"/>
      <c r="P1118" s="90"/>
      <c r="Q1118" s="90"/>
      <c r="R1118" s="90"/>
      <c r="S1118" s="88" t="s">
        <v>48</v>
      </c>
      <c r="T1118" s="88" t="s">
        <v>58</v>
      </c>
    </row>
    <row r="1119" spans="1:20" s="105" customFormat="1">
      <c r="C1119" s="117"/>
      <c r="D1119" s="117"/>
      <c r="E1119" s="102"/>
      <c r="H1119" s="118"/>
      <c r="I1119" s="102"/>
      <c r="J1119" s="102"/>
      <c r="K1119" s="102"/>
      <c r="L1119" s="102"/>
      <c r="M1119" s="102"/>
      <c r="N1119" s="102"/>
      <c r="O1119" s="103"/>
      <c r="P1119" s="103"/>
      <c r="Q1119" s="104"/>
      <c r="R1119" s="104"/>
      <c r="S1119" s="102"/>
      <c r="T1119" s="102"/>
    </row>
    <row r="1120" spans="1:20" s="105" customFormat="1">
      <c r="C1120" s="117"/>
      <c r="D1120" s="117"/>
      <c r="E1120" s="102"/>
      <c r="H1120" s="119"/>
      <c r="I1120" s="102"/>
      <c r="J1120" s="102"/>
      <c r="K1120" s="102"/>
      <c r="L1120" s="102"/>
      <c r="M1120" s="102"/>
      <c r="N1120" s="102"/>
      <c r="O1120" s="103"/>
      <c r="P1120" s="103"/>
      <c r="Q1120" s="104"/>
      <c r="R1120" s="104"/>
      <c r="S1120" s="102"/>
      <c r="T1120" s="102"/>
    </row>
    <row r="1121" spans="3:20" s="105" customFormat="1">
      <c r="C1121" s="117"/>
      <c r="D1121" s="117"/>
      <c r="E1121" s="102"/>
      <c r="H1121" s="119"/>
      <c r="I1121" s="102"/>
      <c r="J1121" s="102"/>
      <c r="K1121" s="102"/>
      <c r="L1121" s="102"/>
      <c r="M1121" s="102"/>
      <c r="N1121" s="102"/>
      <c r="O1121" s="103"/>
      <c r="P1121" s="103"/>
      <c r="Q1121" s="104"/>
      <c r="R1121" s="104"/>
      <c r="S1121" s="102"/>
      <c r="T1121" s="102"/>
    </row>
    <row r="1122" spans="3:20" s="105" customFormat="1">
      <c r="C1122" s="117"/>
      <c r="E1122" s="102"/>
      <c r="H1122" s="119"/>
      <c r="I1122" s="102"/>
      <c r="J1122" s="102"/>
      <c r="K1122" s="102"/>
      <c r="L1122" s="102"/>
      <c r="M1122" s="102"/>
      <c r="N1122" s="102"/>
      <c r="O1122" s="103"/>
      <c r="P1122" s="103"/>
      <c r="Q1122" s="104"/>
      <c r="R1122" s="104"/>
      <c r="S1122" s="102"/>
      <c r="T1122" s="102"/>
    </row>
  </sheetData>
  <autoFilter ref="A3:T1118" xr:uid="{00000000-0009-0000-0000-000001000000}"/>
  <mergeCells count="1">
    <mergeCell ref="N2:T2"/>
  </mergeCells>
  <conditionalFormatting sqref="D14">
    <cfRule type="duplicateValues" dxfId="0" priority="1"/>
  </conditionalFormatting>
  <pageMargins left="0.31496062992125984" right="0.39370078740157483" top="0.59055118110236227" bottom="0.82" header="0.31496062992125984" footer="0.31496062992125984"/>
  <pageSetup paperSize="9" scale="63"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พฤษภาคม 2565</oddFooter>
  </headerFooter>
  <rowBreaks count="43" manualBreakCount="43">
    <brk id="10" max="16383" man="1"/>
    <brk id="28" max="16383" man="1"/>
    <brk id="76" max="16383" man="1"/>
    <brk id="110" max="16383" man="1"/>
    <brk id="133" max="16383" man="1"/>
    <brk id="137" max="16383" man="1"/>
    <brk id="142" max="16383" man="1"/>
    <brk id="197" max="16383" man="1"/>
    <brk id="264" max="16383" man="1"/>
    <brk id="281" max="16383" man="1"/>
    <brk id="294" max="16383" man="1"/>
    <brk id="307" max="16383" man="1"/>
    <brk id="313" max="16383" man="1"/>
    <brk id="337" max="16383" man="1"/>
    <brk id="344" max="16383" man="1"/>
    <brk id="375" max="16383" man="1"/>
    <brk id="387" max="16383" man="1"/>
    <brk id="409" max="16383" man="1"/>
    <brk id="426" max="16383" man="1"/>
    <brk id="464" max="16383" man="1"/>
    <brk id="479" max="16383" man="1"/>
    <brk id="502" max="16383" man="1"/>
    <brk id="511" max="16383" man="1"/>
    <brk id="521" max="16383" man="1"/>
    <brk id="526" max="16383" man="1"/>
    <brk id="542" max="16383" man="1"/>
    <brk id="551" max="16383" man="1"/>
    <brk id="574" max="16383" man="1"/>
    <brk id="595" max="16383" man="1"/>
    <brk id="606" max="16383" man="1"/>
    <brk id="654" max="16383" man="1"/>
    <brk id="674" max="16383" man="1"/>
    <brk id="688" max="16383" man="1"/>
    <brk id="708" max="16383" man="1"/>
    <brk id="721" max="16383" man="1"/>
    <brk id="739" max="16383" man="1"/>
    <brk id="809" max="16383" man="1"/>
    <brk id="829" max="16383" man="1"/>
    <brk id="859" max="16383" man="1"/>
    <brk id="877" max="16383" man="1"/>
    <brk id="959" max="16383" man="1"/>
    <brk id="973" max="16383" man="1"/>
    <brk id="104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Y99"/>
  <sheetViews>
    <sheetView zoomScale="90" zoomScaleNormal="90" zoomScaleSheetLayoutView="100" workbookViewId="0">
      <pane xSplit="4" ySplit="5" topLeftCell="E6" activePane="bottomRight" state="frozen"/>
      <selection pane="topRight" activeCell="E1" sqref="E1"/>
      <selection pane="bottomLeft" activeCell="A6" sqref="A6"/>
      <selection pane="bottomRight" activeCell="C10" sqref="C10"/>
    </sheetView>
  </sheetViews>
  <sheetFormatPr defaultColWidth="9" defaultRowHeight="14.25"/>
  <cols>
    <col min="1" max="1" width="9" style="11"/>
    <col min="2" max="2" width="19.375" style="10" customWidth="1"/>
    <col min="3" max="4" width="33.5" style="11" customWidth="1"/>
    <col min="5" max="5" width="22.75" style="12" customWidth="1"/>
    <col min="6" max="8" width="22.5" style="14" customWidth="1"/>
    <col min="9" max="9" width="10.75" style="11" customWidth="1"/>
    <col min="10" max="10" width="11.125" style="14" customWidth="1"/>
    <col min="11" max="11" width="12.125" style="14" customWidth="1"/>
    <col min="12" max="14" width="10.875" style="14" customWidth="1"/>
    <col min="15" max="15" width="18.25" style="11" customWidth="1"/>
    <col min="16" max="17" width="13.75" style="11" customWidth="1"/>
    <col min="18" max="18" width="69.625" style="11" customWidth="1"/>
    <col min="19" max="19" width="28.75" style="11" customWidth="1"/>
    <col min="20" max="20" width="18.25" style="15" customWidth="1"/>
    <col min="21" max="21" width="11.125" style="11" customWidth="1"/>
    <col min="22" max="22" width="9.25" style="11" customWidth="1"/>
    <col min="23" max="23" width="11.625" style="11" customWidth="1"/>
    <col min="24" max="24" width="32" style="11" customWidth="1"/>
    <col min="25" max="25" width="12" style="11" customWidth="1"/>
    <col min="26" max="257" width="9" style="11"/>
    <col min="258" max="258" width="19.375" style="11" customWidth="1"/>
    <col min="259" max="260" width="33.5" style="11" customWidth="1"/>
    <col min="261" max="261" width="22.75" style="11" customWidth="1"/>
    <col min="262" max="264" width="22.5" style="11" customWidth="1"/>
    <col min="265" max="265" width="10.75" style="11" customWidth="1"/>
    <col min="266" max="266" width="11.125" style="11" customWidth="1"/>
    <col min="267" max="267" width="12.125" style="11" customWidth="1"/>
    <col min="268" max="270" width="10.875" style="11" customWidth="1"/>
    <col min="271" max="271" width="18.25" style="11" customWidth="1"/>
    <col min="272" max="273" width="13.75" style="11" customWidth="1"/>
    <col min="274" max="274" width="69.625" style="11" customWidth="1"/>
    <col min="275" max="275" width="28.75" style="11" customWidth="1"/>
    <col min="276" max="276" width="18.25" style="11" customWidth="1"/>
    <col min="277" max="277" width="11.125" style="11" customWidth="1"/>
    <col min="278" max="278" width="9.25" style="11" customWidth="1"/>
    <col min="279" max="279" width="11.625" style="11" customWidth="1"/>
    <col min="280" max="280" width="32" style="11" customWidth="1"/>
    <col min="281" max="281" width="12" style="11" customWidth="1"/>
    <col min="282" max="513" width="9" style="11"/>
    <col min="514" max="514" width="19.375" style="11" customWidth="1"/>
    <col min="515" max="516" width="33.5" style="11" customWidth="1"/>
    <col min="517" max="517" width="22.75" style="11" customWidth="1"/>
    <col min="518" max="520" width="22.5" style="11" customWidth="1"/>
    <col min="521" max="521" width="10.75" style="11" customWidth="1"/>
    <col min="522" max="522" width="11.125" style="11" customWidth="1"/>
    <col min="523" max="523" width="12.125" style="11" customWidth="1"/>
    <col min="524" max="526" width="10.875" style="11" customWidth="1"/>
    <col min="527" max="527" width="18.25" style="11" customWidth="1"/>
    <col min="528" max="529" width="13.75" style="11" customWidth="1"/>
    <col min="530" max="530" width="69.625" style="11" customWidth="1"/>
    <col min="531" max="531" width="28.75" style="11" customWidth="1"/>
    <col min="532" max="532" width="18.25" style="11" customWidth="1"/>
    <col min="533" max="533" width="11.125" style="11" customWidth="1"/>
    <col min="534" max="534" width="9.25" style="11" customWidth="1"/>
    <col min="535" max="535" width="11.625" style="11" customWidth="1"/>
    <col min="536" max="536" width="32" style="11" customWidth="1"/>
    <col min="537" max="537" width="12" style="11" customWidth="1"/>
    <col min="538" max="769" width="9" style="11"/>
    <col min="770" max="770" width="19.375" style="11" customWidth="1"/>
    <col min="771" max="772" width="33.5" style="11" customWidth="1"/>
    <col min="773" max="773" width="22.75" style="11" customWidth="1"/>
    <col min="774" max="776" width="22.5" style="11" customWidth="1"/>
    <col min="777" max="777" width="10.75" style="11" customWidth="1"/>
    <col min="778" max="778" width="11.125" style="11" customWidth="1"/>
    <col min="779" max="779" width="12.125" style="11" customWidth="1"/>
    <col min="780" max="782" width="10.875" style="11" customWidth="1"/>
    <col min="783" max="783" width="18.25" style="11" customWidth="1"/>
    <col min="784" max="785" width="13.75" style="11" customWidth="1"/>
    <col min="786" max="786" width="69.625" style="11" customWidth="1"/>
    <col min="787" max="787" width="28.75" style="11" customWidth="1"/>
    <col min="788" max="788" width="18.25" style="11" customWidth="1"/>
    <col min="789" max="789" width="11.125" style="11" customWidth="1"/>
    <col min="790" max="790" width="9.25" style="11" customWidth="1"/>
    <col min="791" max="791" width="11.625" style="11" customWidth="1"/>
    <col min="792" max="792" width="32" style="11" customWidth="1"/>
    <col min="793" max="793" width="12" style="11" customWidth="1"/>
    <col min="794" max="1025" width="9" style="11"/>
    <col min="1026" max="1026" width="19.375" style="11" customWidth="1"/>
    <col min="1027" max="1028" width="33.5" style="11" customWidth="1"/>
    <col min="1029" max="1029" width="22.75" style="11" customWidth="1"/>
    <col min="1030" max="1032" width="22.5" style="11" customWidth="1"/>
    <col min="1033" max="1033" width="10.75" style="11" customWidth="1"/>
    <col min="1034" max="1034" width="11.125" style="11" customWidth="1"/>
    <col min="1035" max="1035" width="12.125" style="11" customWidth="1"/>
    <col min="1036" max="1038" width="10.875" style="11" customWidth="1"/>
    <col min="1039" max="1039" width="18.25" style="11" customWidth="1"/>
    <col min="1040" max="1041" width="13.75" style="11" customWidth="1"/>
    <col min="1042" max="1042" width="69.625" style="11" customWidth="1"/>
    <col min="1043" max="1043" width="28.75" style="11" customWidth="1"/>
    <col min="1044" max="1044" width="18.25" style="11" customWidth="1"/>
    <col min="1045" max="1045" width="11.125" style="11" customWidth="1"/>
    <col min="1046" max="1046" width="9.25" style="11" customWidth="1"/>
    <col min="1047" max="1047" width="11.625" style="11" customWidth="1"/>
    <col min="1048" max="1048" width="32" style="11" customWidth="1"/>
    <col min="1049" max="1049" width="12" style="11" customWidth="1"/>
    <col min="1050" max="1281" width="9" style="11"/>
    <col min="1282" max="1282" width="19.375" style="11" customWidth="1"/>
    <col min="1283" max="1284" width="33.5" style="11" customWidth="1"/>
    <col min="1285" max="1285" width="22.75" style="11" customWidth="1"/>
    <col min="1286" max="1288" width="22.5" style="11" customWidth="1"/>
    <col min="1289" max="1289" width="10.75" style="11" customWidth="1"/>
    <col min="1290" max="1290" width="11.125" style="11" customWidth="1"/>
    <col min="1291" max="1291" width="12.125" style="11" customWidth="1"/>
    <col min="1292" max="1294" width="10.875" style="11" customWidth="1"/>
    <col min="1295" max="1295" width="18.25" style="11" customWidth="1"/>
    <col min="1296" max="1297" width="13.75" style="11" customWidth="1"/>
    <col min="1298" max="1298" width="69.625" style="11" customWidth="1"/>
    <col min="1299" max="1299" width="28.75" style="11" customWidth="1"/>
    <col min="1300" max="1300" width="18.25" style="11" customWidth="1"/>
    <col min="1301" max="1301" width="11.125" style="11" customWidth="1"/>
    <col min="1302" max="1302" width="9.25" style="11" customWidth="1"/>
    <col min="1303" max="1303" width="11.625" style="11" customWidth="1"/>
    <col min="1304" max="1304" width="32" style="11" customWidth="1"/>
    <col min="1305" max="1305" width="12" style="11" customWidth="1"/>
    <col min="1306" max="1537" width="9" style="11"/>
    <col min="1538" max="1538" width="19.375" style="11" customWidth="1"/>
    <col min="1539" max="1540" width="33.5" style="11" customWidth="1"/>
    <col min="1541" max="1541" width="22.75" style="11" customWidth="1"/>
    <col min="1542" max="1544" width="22.5" style="11" customWidth="1"/>
    <col min="1545" max="1545" width="10.75" style="11" customWidth="1"/>
    <col min="1546" max="1546" width="11.125" style="11" customWidth="1"/>
    <col min="1547" max="1547" width="12.125" style="11" customWidth="1"/>
    <col min="1548" max="1550" width="10.875" style="11" customWidth="1"/>
    <col min="1551" max="1551" width="18.25" style="11" customWidth="1"/>
    <col min="1552" max="1553" width="13.75" style="11" customWidth="1"/>
    <col min="1554" max="1554" width="69.625" style="11" customWidth="1"/>
    <col min="1555" max="1555" width="28.75" style="11" customWidth="1"/>
    <col min="1556" max="1556" width="18.25" style="11" customWidth="1"/>
    <col min="1557" max="1557" width="11.125" style="11" customWidth="1"/>
    <col min="1558" max="1558" width="9.25" style="11" customWidth="1"/>
    <col min="1559" max="1559" width="11.625" style="11" customWidth="1"/>
    <col min="1560" max="1560" width="32" style="11" customWidth="1"/>
    <col min="1561" max="1561" width="12" style="11" customWidth="1"/>
    <col min="1562" max="1793" width="9" style="11"/>
    <col min="1794" max="1794" width="19.375" style="11" customWidth="1"/>
    <col min="1795" max="1796" width="33.5" style="11" customWidth="1"/>
    <col min="1797" max="1797" width="22.75" style="11" customWidth="1"/>
    <col min="1798" max="1800" width="22.5" style="11" customWidth="1"/>
    <col min="1801" max="1801" width="10.75" style="11" customWidth="1"/>
    <col min="1802" max="1802" width="11.125" style="11" customWidth="1"/>
    <col min="1803" max="1803" width="12.125" style="11" customWidth="1"/>
    <col min="1804" max="1806" width="10.875" style="11" customWidth="1"/>
    <col min="1807" max="1807" width="18.25" style="11" customWidth="1"/>
    <col min="1808" max="1809" width="13.75" style="11" customWidth="1"/>
    <col min="1810" max="1810" width="69.625" style="11" customWidth="1"/>
    <col min="1811" max="1811" width="28.75" style="11" customWidth="1"/>
    <col min="1812" max="1812" width="18.25" style="11" customWidth="1"/>
    <col min="1813" max="1813" width="11.125" style="11" customWidth="1"/>
    <col min="1814" max="1814" width="9.25" style="11" customWidth="1"/>
    <col min="1815" max="1815" width="11.625" style="11" customWidth="1"/>
    <col min="1816" max="1816" width="32" style="11" customWidth="1"/>
    <col min="1817" max="1817" width="12" style="11" customWidth="1"/>
    <col min="1818" max="2049" width="9" style="11"/>
    <col min="2050" max="2050" width="19.375" style="11" customWidth="1"/>
    <col min="2051" max="2052" width="33.5" style="11" customWidth="1"/>
    <col min="2053" max="2053" width="22.75" style="11" customWidth="1"/>
    <col min="2054" max="2056" width="22.5" style="11" customWidth="1"/>
    <col min="2057" max="2057" width="10.75" style="11" customWidth="1"/>
    <col min="2058" max="2058" width="11.125" style="11" customWidth="1"/>
    <col min="2059" max="2059" width="12.125" style="11" customWidth="1"/>
    <col min="2060" max="2062" width="10.875" style="11" customWidth="1"/>
    <col min="2063" max="2063" width="18.25" style="11" customWidth="1"/>
    <col min="2064" max="2065" width="13.75" style="11" customWidth="1"/>
    <col min="2066" max="2066" width="69.625" style="11" customWidth="1"/>
    <col min="2067" max="2067" width="28.75" style="11" customWidth="1"/>
    <col min="2068" max="2068" width="18.25" style="11" customWidth="1"/>
    <col min="2069" max="2069" width="11.125" style="11" customWidth="1"/>
    <col min="2070" max="2070" width="9.25" style="11" customWidth="1"/>
    <col min="2071" max="2071" width="11.625" style="11" customWidth="1"/>
    <col min="2072" max="2072" width="32" style="11" customWidth="1"/>
    <col min="2073" max="2073" width="12" style="11" customWidth="1"/>
    <col min="2074" max="2305" width="9" style="11"/>
    <col min="2306" max="2306" width="19.375" style="11" customWidth="1"/>
    <col min="2307" max="2308" width="33.5" style="11" customWidth="1"/>
    <col min="2309" max="2309" width="22.75" style="11" customWidth="1"/>
    <col min="2310" max="2312" width="22.5" style="11" customWidth="1"/>
    <col min="2313" max="2313" width="10.75" style="11" customWidth="1"/>
    <col min="2314" max="2314" width="11.125" style="11" customWidth="1"/>
    <col min="2315" max="2315" width="12.125" style="11" customWidth="1"/>
    <col min="2316" max="2318" width="10.875" style="11" customWidth="1"/>
    <col min="2319" max="2319" width="18.25" style="11" customWidth="1"/>
    <col min="2320" max="2321" width="13.75" style="11" customWidth="1"/>
    <col min="2322" max="2322" width="69.625" style="11" customWidth="1"/>
    <col min="2323" max="2323" width="28.75" style="11" customWidth="1"/>
    <col min="2324" max="2324" width="18.25" style="11" customWidth="1"/>
    <col min="2325" max="2325" width="11.125" style="11" customWidth="1"/>
    <col min="2326" max="2326" width="9.25" style="11" customWidth="1"/>
    <col min="2327" max="2327" width="11.625" style="11" customWidth="1"/>
    <col min="2328" max="2328" width="32" style="11" customWidth="1"/>
    <col min="2329" max="2329" width="12" style="11" customWidth="1"/>
    <col min="2330" max="2561" width="9" style="11"/>
    <col min="2562" max="2562" width="19.375" style="11" customWidth="1"/>
    <col min="2563" max="2564" width="33.5" style="11" customWidth="1"/>
    <col min="2565" max="2565" width="22.75" style="11" customWidth="1"/>
    <col min="2566" max="2568" width="22.5" style="11" customWidth="1"/>
    <col min="2569" max="2569" width="10.75" style="11" customWidth="1"/>
    <col min="2570" max="2570" width="11.125" style="11" customWidth="1"/>
    <col min="2571" max="2571" width="12.125" style="11" customWidth="1"/>
    <col min="2572" max="2574" width="10.875" style="11" customWidth="1"/>
    <col min="2575" max="2575" width="18.25" style="11" customWidth="1"/>
    <col min="2576" max="2577" width="13.75" style="11" customWidth="1"/>
    <col min="2578" max="2578" width="69.625" style="11" customWidth="1"/>
    <col min="2579" max="2579" width="28.75" style="11" customWidth="1"/>
    <col min="2580" max="2580" width="18.25" style="11" customWidth="1"/>
    <col min="2581" max="2581" width="11.125" style="11" customWidth="1"/>
    <col min="2582" max="2582" width="9.25" style="11" customWidth="1"/>
    <col min="2583" max="2583" width="11.625" style="11" customWidth="1"/>
    <col min="2584" max="2584" width="32" style="11" customWidth="1"/>
    <col min="2585" max="2585" width="12" style="11" customWidth="1"/>
    <col min="2586" max="2817" width="9" style="11"/>
    <col min="2818" max="2818" width="19.375" style="11" customWidth="1"/>
    <col min="2819" max="2820" width="33.5" style="11" customWidth="1"/>
    <col min="2821" max="2821" width="22.75" style="11" customWidth="1"/>
    <col min="2822" max="2824" width="22.5" style="11" customWidth="1"/>
    <col min="2825" max="2825" width="10.75" style="11" customWidth="1"/>
    <col min="2826" max="2826" width="11.125" style="11" customWidth="1"/>
    <col min="2827" max="2827" width="12.125" style="11" customWidth="1"/>
    <col min="2828" max="2830" width="10.875" style="11" customWidth="1"/>
    <col min="2831" max="2831" width="18.25" style="11" customWidth="1"/>
    <col min="2832" max="2833" width="13.75" style="11" customWidth="1"/>
    <col min="2834" max="2834" width="69.625" style="11" customWidth="1"/>
    <col min="2835" max="2835" width="28.75" style="11" customWidth="1"/>
    <col min="2836" max="2836" width="18.25" style="11" customWidth="1"/>
    <col min="2837" max="2837" width="11.125" style="11" customWidth="1"/>
    <col min="2838" max="2838" width="9.25" style="11" customWidth="1"/>
    <col min="2839" max="2839" width="11.625" style="11" customWidth="1"/>
    <col min="2840" max="2840" width="32" style="11" customWidth="1"/>
    <col min="2841" max="2841" width="12" style="11" customWidth="1"/>
    <col min="2842" max="3073" width="9" style="11"/>
    <col min="3074" max="3074" width="19.375" style="11" customWidth="1"/>
    <col min="3075" max="3076" width="33.5" style="11" customWidth="1"/>
    <col min="3077" max="3077" width="22.75" style="11" customWidth="1"/>
    <col min="3078" max="3080" width="22.5" style="11" customWidth="1"/>
    <col min="3081" max="3081" width="10.75" style="11" customWidth="1"/>
    <col min="3082" max="3082" width="11.125" style="11" customWidth="1"/>
    <col min="3083" max="3083" width="12.125" style="11" customWidth="1"/>
    <col min="3084" max="3086" width="10.875" style="11" customWidth="1"/>
    <col min="3087" max="3087" width="18.25" style="11" customWidth="1"/>
    <col min="3088" max="3089" width="13.75" style="11" customWidth="1"/>
    <col min="3090" max="3090" width="69.625" style="11" customWidth="1"/>
    <col min="3091" max="3091" width="28.75" style="11" customWidth="1"/>
    <col min="3092" max="3092" width="18.25" style="11" customWidth="1"/>
    <col min="3093" max="3093" width="11.125" style="11" customWidth="1"/>
    <col min="3094" max="3094" width="9.25" style="11" customWidth="1"/>
    <col min="3095" max="3095" width="11.625" style="11" customWidth="1"/>
    <col min="3096" max="3096" width="32" style="11" customWidth="1"/>
    <col min="3097" max="3097" width="12" style="11" customWidth="1"/>
    <col min="3098" max="3329" width="9" style="11"/>
    <col min="3330" max="3330" width="19.375" style="11" customWidth="1"/>
    <col min="3331" max="3332" width="33.5" style="11" customWidth="1"/>
    <col min="3333" max="3333" width="22.75" style="11" customWidth="1"/>
    <col min="3334" max="3336" width="22.5" style="11" customWidth="1"/>
    <col min="3337" max="3337" width="10.75" style="11" customWidth="1"/>
    <col min="3338" max="3338" width="11.125" style="11" customWidth="1"/>
    <col min="3339" max="3339" width="12.125" style="11" customWidth="1"/>
    <col min="3340" max="3342" width="10.875" style="11" customWidth="1"/>
    <col min="3343" max="3343" width="18.25" style="11" customWidth="1"/>
    <col min="3344" max="3345" width="13.75" style="11" customWidth="1"/>
    <col min="3346" max="3346" width="69.625" style="11" customWidth="1"/>
    <col min="3347" max="3347" width="28.75" style="11" customWidth="1"/>
    <col min="3348" max="3348" width="18.25" style="11" customWidth="1"/>
    <col min="3349" max="3349" width="11.125" style="11" customWidth="1"/>
    <col min="3350" max="3350" width="9.25" style="11" customWidth="1"/>
    <col min="3351" max="3351" width="11.625" style="11" customWidth="1"/>
    <col min="3352" max="3352" width="32" style="11" customWidth="1"/>
    <col min="3353" max="3353" width="12" style="11" customWidth="1"/>
    <col min="3354" max="3585" width="9" style="11"/>
    <col min="3586" max="3586" width="19.375" style="11" customWidth="1"/>
    <col min="3587" max="3588" width="33.5" style="11" customWidth="1"/>
    <col min="3589" max="3589" width="22.75" style="11" customWidth="1"/>
    <col min="3590" max="3592" width="22.5" style="11" customWidth="1"/>
    <col min="3593" max="3593" width="10.75" style="11" customWidth="1"/>
    <col min="3594" max="3594" width="11.125" style="11" customWidth="1"/>
    <col min="3595" max="3595" width="12.125" style="11" customWidth="1"/>
    <col min="3596" max="3598" width="10.875" style="11" customWidth="1"/>
    <col min="3599" max="3599" width="18.25" style="11" customWidth="1"/>
    <col min="3600" max="3601" width="13.75" style="11" customWidth="1"/>
    <col min="3602" max="3602" width="69.625" style="11" customWidth="1"/>
    <col min="3603" max="3603" width="28.75" style="11" customWidth="1"/>
    <col min="3604" max="3604" width="18.25" style="11" customWidth="1"/>
    <col min="3605" max="3605" width="11.125" style="11" customWidth="1"/>
    <col min="3606" max="3606" width="9.25" style="11" customWidth="1"/>
    <col min="3607" max="3607" width="11.625" style="11" customWidth="1"/>
    <col min="3608" max="3608" width="32" style="11" customWidth="1"/>
    <col min="3609" max="3609" width="12" style="11" customWidth="1"/>
    <col min="3610" max="3841" width="9" style="11"/>
    <col min="3842" max="3842" width="19.375" style="11" customWidth="1"/>
    <col min="3843" max="3844" width="33.5" style="11" customWidth="1"/>
    <col min="3845" max="3845" width="22.75" style="11" customWidth="1"/>
    <col min="3846" max="3848" width="22.5" style="11" customWidth="1"/>
    <col min="3849" max="3849" width="10.75" style="11" customWidth="1"/>
    <col min="3850" max="3850" width="11.125" style="11" customWidth="1"/>
    <col min="3851" max="3851" width="12.125" style="11" customWidth="1"/>
    <col min="3852" max="3854" width="10.875" style="11" customWidth="1"/>
    <col min="3855" max="3855" width="18.25" style="11" customWidth="1"/>
    <col min="3856" max="3857" width="13.75" style="11" customWidth="1"/>
    <col min="3858" max="3858" width="69.625" style="11" customWidth="1"/>
    <col min="3859" max="3859" width="28.75" style="11" customWidth="1"/>
    <col min="3860" max="3860" width="18.25" style="11" customWidth="1"/>
    <col min="3861" max="3861" width="11.125" style="11" customWidth="1"/>
    <col min="3862" max="3862" width="9.25" style="11" customWidth="1"/>
    <col min="3863" max="3863" width="11.625" style="11" customWidth="1"/>
    <col min="3864" max="3864" width="32" style="11" customWidth="1"/>
    <col min="3865" max="3865" width="12" style="11" customWidth="1"/>
    <col min="3866" max="4097" width="9" style="11"/>
    <col min="4098" max="4098" width="19.375" style="11" customWidth="1"/>
    <col min="4099" max="4100" width="33.5" style="11" customWidth="1"/>
    <col min="4101" max="4101" width="22.75" style="11" customWidth="1"/>
    <col min="4102" max="4104" width="22.5" style="11" customWidth="1"/>
    <col min="4105" max="4105" width="10.75" style="11" customWidth="1"/>
    <col min="4106" max="4106" width="11.125" style="11" customWidth="1"/>
    <col min="4107" max="4107" width="12.125" style="11" customWidth="1"/>
    <col min="4108" max="4110" width="10.875" style="11" customWidth="1"/>
    <col min="4111" max="4111" width="18.25" style="11" customWidth="1"/>
    <col min="4112" max="4113" width="13.75" style="11" customWidth="1"/>
    <col min="4114" max="4114" width="69.625" style="11" customWidth="1"/>
    <col min="4115" max="4115" width="28.75" style="11" customWidth="1"/>
    <col min="4116" max="4116" width="18.25" style="11" customWidth="1"/>
    <col min="4117" max="4117" width="11.125" style="11" customWidth="1"/>
    <col min="4118" max="4118" width="9.25" style="11" customWidth="1"/>
    <col min="4119" max="4119" width="11.625" style="11" customWidth="1"/>
    <col min="4120" max="4120" width="32" style="11" customWidth="1"/>
    <col min="4121" max="4121" width="12" style="11" customWidth="1"/>
    <col min="4122" max="4353" width="9" style="11"/>
    <col min="4354" max="4354" width="19.375" style="11" customWidth="1"/>
    <col min="4355" max="4356" width="33.5" style="11" customWidth="1"/>
    <col min="4357" max="4357" width="22.75" style="11" customWidth="1"/>
    <col min="4358" max="4360" width="22.5" style="11" customWidth="1"/>
    <col min="4361" max="4361" width="10.75" style="11" customWidth="1"/>
    <col min="4362" max="4362" width="11.125" style="11" customWidth="1"/>
    <col min="4363" max="4363" width="12.125" style="11" customWidth="1"/>
    <col min="4364" max="4366" width="10.875" style="11" customWidth="1"/>
    <col min="4367" max="4367" width="18.25" style="11" customWidth="1"/>
    <col min="4368" max="4369" width="13.75" style="11" customWidth="1"/>
    <col min="4370" max="4370" width="69.625" style="11" customWidth="1"/>
    <col min="4371" max="4371" width="28.75" style="11" customWidth="1"/>
    <col min="4372" max="4372" width="18.25" style="11" customWidth="1"/>
    <col min="4373" max="4373" width="11.125" style="11" customWidth="1"/>
    <col min="4374" max="4374" width="9.25" style="11" customWidth="1"/>
    <col min="4375" max="4375" width="11.625" style="11" customWidth="1"/>
    <col min="4376" max="4376" width="32" style="11" customWidth="1"/>
    <col min="4377" max="4377" width="12" style="11" customWidth="1"/>
    <col min="4378" max="4609" width="9" style="11"/>
    <col min="4610" max="4610" width="19.375" style="11" customWidth="1"/>
    <col min="4611" max="4612" width="33.5" style="11" customWidth="1"/>
    <col min="4613" max="4613" width="22.75" style="11" customWidth="1"/>
    <col min="4614" max="4616" width="22.5" style="11" customWidth="1"/>
    <col min="4617" max="4617" width="10.75" style="11" customWidth="1"/>
    <col min="4618" max="4618" width="11.125" style="11" customWidth="1"/>
    <col min="4619" max="4619" width="12.125" style="11" customWidth="1"/>
    <col min="4620" max="4622" width="10.875" style="11" customWidth="1"/>
    <col min="4623" max="4623" width="18.25" style="11" customWidth="1"/>
    <col min="4624" max="4625" width="13.75" style="11" customWidth="1"/>
    <col min="4626" max="4626" width="69.625" style="11" customWidth="1"/>
    <col min="4627" max="4627" width="28.75" style="11" customWidth="1"/>
    <col min="4628" max="4628" width="18.25" style="11" customWidth="1"/>
    <col min="4629" max="4629" width="11.125" style="11" customWidth="1"/>
    <col min="4630" max="4630" width="9.25" style="11" customWidth="1"/>
    <col min="4631" max="4631" width="11.625" style="11" customWidth="1"/>
    <col min="4632" max="4632" width="32" style="11" customWidth="1"/>
    <col min="4633" max="4633" width="12" style="11" customWidth="1"/>
    <col min="4634" max="4865" width="9" style="11"/>
    <col min="4866" max="4866" width="19.375" style="11" customWidth="1"/>
    <col min="4867" max="4868" width="33.5" style="11" customWidth="1"/>
    <col min="4869" max="4869" width="22.75" style="11" customWidth="1"/>
    <col min="4870" max="4872" width="22.5" style="11" customWidth="1"/>
    <col min="4873" max="4873" width="10.75" style="11" customWidth="1"/>
    <col min="4874" max="4874" width="11.125" style="11" customWidth="1"/>
    <col min="4875" max="4875" width="12.125" style="11" customWidth="1"/>
    <col min="4876" max="4878" width="10.875" style="11" customWidth="1"/>
    <col min="4879" max="4879" width="18.25" style="11" customWidth="1"/>
    <col min="4880" max="4881" width="13.75" style="11" customWidth="1"/>
    <col min="4882" max="4882" width="69.625" style="11" customWidth="1"/>
    <col min="4883" max="4883" width="28.75" style="11" customWidth="1"/>
    <col min="4884" max="4884" width="18.25" style="11" customWidth="1"/>
    <col min="4885" max="4885" width="11.125" style="11" customWidth="1"/>
    <col min="4886" max="4886" width="9.25" style="11" customWidth="1"/>
    <col min="4887" max="4887" width="11.625" style="11" customWidth="1"/>
    <col min="4888" max="4888" width="32" style="11" customWidth="1"/>
    <col min="4889" max="4889" width="12" style="11" customWidth="1"/>
    <col min="4890" max="5121" width="9" style="11"/>
    <col min="5122" max="5122" width="19.375" style="11" customWidth="1"/>
    <col min="5123" max="5124" width="33.5" style="11" customWidth="1"/>
    <col min="5125" max="5125" width="22.75" style="11" customWidth="1"/>
    <col min="5126" max="5128" width="22.5" style="11" customWidth="1"/>
    <col min="5129" max="5129" width="10.75" style="11" customWidth="1"/>
    <col min="5130" max="5130" width="11.125" style="11" customWidth="1"/>
    <col min="5131" max="5131" width="12.125" style="11" customWidth="1"/>
    <col min="5132" max="5134" width="10.875" style="11" customWidth="1"/>
    <col min="5135" max="5135" width="18.25" style="11" customWidth="1"/>
    <col min="5136" max="5137" width="13.75" style="11" customWidth="1"/>
    <col min="5138" max="5138" width="69.625" style="11" customWidth="1"/>
    <col min="5139" max="5139" width="28.75" style="11" customWidth="1"/>
    <col min="5140" max="5140" width="18.25" style="11" customWidth="1"/>
    <col min="5141" max="5141" width="11.125" style="11" customWidth="1"/>
    <col min="5142" max="5142" width="9.25" style="11" customWidth="1"/>
    <col min="5143" max="5143" width="11.625" style="11" customWidth="1"/>
    <col min="5144" max="5144" width="32" style="11" customWidth="1"/>
    <col min="5145" max="5145" width="12" style="11" customWidth="1"/>
    <col min="5146" max="5377" width="9" style="11"/>
    <col min="5378" max="5378" width="19.375" style="11" customWidth="1"/>
    <col min="5379" max="5380" width="33.5" style="11" customWidth="1"/>
    <col min="5381" max="5381" width="22.75" style="11" customWidth="1"/>
    <col min="5382" max="5384" width="22.5" style="11" customWidth="1"/>
    <col min="5385" max="5385" width="10.75" style="11" customWidth="1"/>
    <col min="5386" max="5386" width="11.125" style="11" customWidth="1"/>
    <col min="5387" max="5387" width="12.125" style="11" customWidth="1"/>
    <col min="5388" max="5390" width="10.875" style="11" customWidth="1"/>
    <col min="5391" max="5391" width="18.25" style="11" customWidth="1"/>
    <col min="5392" max="5393" width="13.75" style="11" customWidth="1"/>
    <col min="5394" max="5394" width="69.625" style="11" customWidth="1"/>
    <col min="5395" max="5395" width="28.75" style="11" customWidth="1"/>
    <col min="5396" max="5396" width="18.25" style="11" customWidth="1"/>
    <col min="5397" max="5397" width="11.125" style="11" customWidth="1"/>
    <col min="5398" max="5398" width="9.25" style="11" customWidth="1"/>
    <col min="5399" max="5399" width="11.625" style="11" customWidth="1"/>
    <col min="5400" max="5400" width="32" style="11" customWidth="1"/>
    <col min="5401" max="5401" width="12" style="11" customWidth="1"/>
    <col min="5402" max="5633" width="9" style="11"/>
    <col min="5634" max="5634" width="19.375" style="11" customWidth="1"/>
    <col min="5635" max="5636" width="33.5" style="11" customWidth="1"/>
    <col min="5637" max="5637" width="22.75" style="11" customWidth="1"/>
    <col min="5638" max="5640" width="22.5" style="11" customWidth="1"/>
    <col min="5641" max="5641" width="10.75" style="11" customWidth="1"/>
    <col min="5642" max="5642" width="11.125" style="11" customWidth="1"/>
    <col min="5643" max="5643" width="12.125" style="11" customWidth="1"/>
    <col min="5644" max="5646" width="10.875" style="11" customWidth="1"/>
    <col min="5647" max="5647" width="18.25" style="11" customWidth="1"/>
    <col min="5648" max="5649" width="13.75" style="11" customWidth="1"/>
    <col min="5650" max="5650" width="69.625" style="11" customWidth="1"/>
    <col min="5651" max="5651" width="28.75" style="11" customWidth="1"/>
    <col min="5652" max="5652" width="18.25" style="11" customWidth="1"/>
    <col min="5653" max="5653" width="11.125" style="11" customWidth="1"/>
    <col min="5654" max="5654" width="9.25" style="11" customWidth="1"/>
    <col min="5655" max="5655" width="11.625" style="11" customWidth="1"/>
    <col min="5656" max="5656" width="32" style="11" customWidth="1"/>
    <col min="5657" max="5657" width="12" style="11" customWidth="1"/>
    <col min="5658" max="5889" width="9" style="11"/>
    <col min="5890" max="5890" width="19.375" style="11" customWidth="1"/>
    <col min="5891" max="5892" width="33.5" style="11" customWidth="1"/>
    <col min="5893" max="5893" width="22.75" style="11" customWidth="1"/>
    <col min="5894" max="5896" width="22.5" style="11" customWidth="1"/>
    <col min="5897" max="5897" width="10.75" style="11" customWidth="1"/>
    <col min="5898" max="5898" width="11.125" style="11" customWidth="1"/>
    <col min="5899" max="5899" width="12.125" style="11" customWidth="1"/>
    <col min="5900" max="5902" width="10.875" style="11" customWidth="1"/>
    <col min="5903" max="5903" width="18.25" style="11" customWidth="1"/>
    <col min="5904" max="5905" width="13.75" style="11" customWidth="1"/>
    <col min="5906" max="5906" width="69.625" style="11" customWidth="1"/>
    <col min="5907" max="5907" width="28.75" style="11" customWidth="1"/>
    <col min="5908" max="5908" width="18.25" style="11" customWidth="1"/>
    <col min="5909" max="5909" width="11.125" style="11" customWidth="1"/>
    <col min="5910" max="5910" width="9.25" style="11" customWidth="1"/>
    <col min="5911" max="5911" width="11.625" style="11" customWidth="1"/>
    <col min="5912" max="5912" width="32" style="11" customWidth="1"/>
    <col min="5913" max="5913" width="12" style="11" customWidth="1"/>
    <col min="5914" max="6145" width="9" style="11"/>
    <col min="6146" max="6146" width="19.375" style="11" customWidth="1"/>
    <col min="6147" max="6148" width="33.5" style="11" customWidth="1"/>
    <col min="6149" max="6149" width="22.75" style="11" customWidth="1"/>
    <col min="6150" max="6152" width="22.5" style="11" customWidth="1"/>
    <col min="6153" max="6153" width="10.75" style="11" customWidth="1"/>
    <col min="6154" max="6154" width="11.125" style="11" customWidth="1"/>
    <col min="6155" max="6155" width="12.125" style="11" customWidth="1"/>
    <col min="6156" max="6158" width="10.875" style="11" customWidth="1"/>
    <col min="6159" max="6159" width="18.25" style="11" customWidth="1"/>
    <col min="6160" max="6161" width="13.75" style="11" customWidth="1"/>
    <col min="6162" max="6162" width="69.625" style="11" customWidth="1"/>
    <col min="6163" max="6163" width="28.75" style="11" customWidth="1"/>
    <col min="6164" max="6164" width="18.25" style="11" customWidth="1"/>
    <col min="6165" max="6165" width="11.125" style="11" customWidth="1"/>
    <col min="6166" max="6166" width="9.25" style="11" customWidth="1"/>
    <col min="6167" max="6167" width="11.625" style="11" customWidth="1"/>
    <col min="6168" max="6168" width="32" style="11" customWidth="1"/>
    <col min="6169" max="6169" width="12" style="11" customWidth="1"/>
    <col min="6170" max="6401" width="9" style="11"/>
    <col min="6402" max="6402" width="19.375" style="11" customWidth="1"/>
    <col min="6403" max="6404" width="33.5" style="11" customWidth="1"/>
    <col min="6405" max="6405" width="22.75" style="11" customWidth="1"/>
    <col min="6406" max="6408" width="22.5" style="11" customWidth="1"/>
    <col min="6409" max="6409" width="10.75" style="11" customWidth="1"/>
    <col min="6410" max="6410" width="11.125" style="11" customWidth="1"/>
    <col min="6411" max="6411" width="12.125" style="11" customWidth="1"/>
    <col min="6412" max="6414" width="10.875" style="11" customWidth="1"/>
    <col min="6415" max="6415" width="18.25" style="11" customWidth="1"/>
    <col min="6416" max="6417" width="13.75" style="11" customWidth="1"/>
    <col min="6418" max="6418" width="69.625" style="11" customWidth="1"/>
    <col min="6419" max="6419" width="28.75" style="11" customWidth="1"/>
    <col min="6420" max="6420" width="18.25" style="11" customWidth="1"/>
    <col min="6421" max="6421" width="11.125" style="11" customWidth="1"/>
    <col min="6422" max="6422" width="9.25" style="11" customWidth="1"/>
    <col min="6423" max="6423" width="11.625" style="11" customWidth="1"/>
    <col min="6424" max="6424" width="32" style="11" customWidth="1"/>
    <col min="6425" max="6425" width="12" style="11" customWidth="1"/>
    <col min="6426" max="6657" width="9" style="11"/>
    <col min="6658" max="6658" width="19.375" style="11" customWidth="1"/>
    <col min="6659" max="6660" width="33.5" style="11" customWidth="1"/>
    <col min="6661" max="6661" width="22.75" style="11" customWidth="1"/>
    <col min="6662" max="6664" width="22.5" style="11" customWidth="1"/>
    <col min="6665" max="6665" width="10.75" style="11" customWidth="1"/>
    <col min="6666" max="6666" width="11.125" style="11" customWidth="1"/>
    <col min="6667" max="6667" width="12.125" style="11" customWidth="1"/>
    <col min="6668" max="6670" width="10.875" style="11" customWidth="1"/>
    <col min="6671" max="6671" width="18.25" style="11" customWidth="1"/>
    <col min="6672" max="6673" width="13.75" style="11" customWidth="1"/>
    <col min="6674" max="6674" width="69.625" style="11" customWidth="1"/>
    <col min="6675" max="6675" width="28.75" style="11" customWidth="1"/>
    <col min="6676" max="6676" width="18.25" style="11" customWidth="1"/>
    <col min="6677" max="6677" width="11.125" style="11" customWidth="1"/>
    <col min="6678" max="6678" width="9.25" style="11" customWidth="1"/>
    <col min="6679" max="6679" width="11.625" style="11" customWidth="1"/>
    <col min="6680" max="6680" width="32" style="11" customWidth="1"/>
    <col min="6681" max="6681" width="12" style="11" customWidth="1"/>
    <col min="6682" max="6913" width="9" style="11"/>
    <col min="6914" max="6914" width="19.375" style="11" customWidth="1"/>
    <col min="6915" max="6916" width="33.5" style="11" customWidth="1"/>
    <col min="6917" max="6917" width="22.75" style="11" customWidth="1"/>
    <col min="6918" max="6920" width="22.5" style="11" customWidth="1"/>
    <col min="6921" max="6921" width="10.75" style="11" customWidth="1"/>
    <col min="6922" max="6922" width="11.125" style="11" customWidth="1"/>
    <col min="6923" max="6923" width="12.125" style="11" customWidth="1"/>
    <col min="6924" max="6926" width="10.875" style="11" customWidth="1"/>
    <col min="6927" max="6927" width="18.25" style="11" customWidth="1"/>
    <col min="6928" max="6929" width="13.75" style="11" customWidth="1"/>
    <col min="6930" max="6930" width="69.625" style="11" customWidth="1"/>
    <col min="6931" max="6931" width="28.75" style="11" customWidth="1"/>
    <col min="6932" max="6932" width="18.25" style="11" customWidth="1"/>
    <col min="6933" max="6933" width="11.125" style="11" customWidth="1"/>
    <col min="6934" max="6934" width="9.25" style="11" customWidth="1"/>
    <col min="6935" max="6935" width="11.625" style="11" customWidth="1"/>
    <col min="6936" max="6936" width="32" style="11" customWidth="1"/>
    <col min="6937" max="6937" width="12" style="11" customWidth="1"/>
    <col min="6938" max="7169" width="9" style="11"/>
    <col min="7170" max="7170" width="19.375" style="11" customWidth="1"/>
    <col min="7171" max="7172" width="33.5" style="11" customWidth="1"/>
    <col min="7173" max="7173" width="22.75" style="11" customWidth="1"/>
    <col min="7174" max="7176" width="22.5" style="11" customWidth="1"/>
    <col min="7177" max="7177" width="10.75" style="11" customWidth="1"/>
    <col min="7178" max="7178" width="11.125" style="11" customWidth="1"/>
    <col min="7179" max="7179" width="12.125" style="11" customWidth="1"/>
    <col min="7180" max="7182" width="10.875" style="11" customWidth="1"/>
    <col min="7183" max="7183" width="18.25" style="11" customWidth="1"/>
    <col min="7184" max="7185" width="13.75" style="11" customWidth="1"/>
    <col min="7186" max="7186" width="69.625" style="11" customWidth="1"/>
    <col min="7187" max="7187" width="28.75" style="11" customWidth="1"/>
    <col min="7188" max="7188" width="18.25" style="11" customWidth="1"/>
    <col min="7189" max="7189" width="11.125" style="11" customWidth="1"/>
    <col min="7190" max="7190" width="9.25" style="11" customWidth="1"/>
    <col min="7191" max="7191" width="11.625" style="11" customWidth="1"/>
    <col min="7192" max="7192" width="32" style="11" customWidth="1"/>
    <col min="7193" max="7193" width="12" style="11" customWidth="1"/>
    <col min="7194" max="7425" width="9" style="11"/>
    <col min="7426" max="7426" width="19.375" style="11" customWidth="1"/>
    <col min="7427" max="7428" width="33.5" style="11" customWidth="1"/>
    <col min="7429" max="7429" width="22.75" style="11" customWidth="1"/>
    <col min="7430" max="7432" width="22.5" style="11" customWidth="1"/>
    <col min="7433" max="7433" width="10.75" style="11" customWidth="1"/>
    <col min="7434" max="7434" width="11.125" style="11" customWidth="1"/>
    <col min="7435" max="7435" width="12.125" style="11" customWidth="1"/>
    <col min="7436" max="7438" width="10.875" style="11" customWidth="1"/>
    <col min="7439" max="7439" width="18.25" style="11" customWidth="1"/>
    <col min="7440" max="7441" width="13.75" style="11" customWidth="1"/>
    <col min="7442" max="7442" width="69.625" style="11" customWidth="1"/>
    <col min="7443" max="7443" width="28.75" style="11" customWidth="1"/>
    <col min="7444" max="7444" width="18.25" style="11" customWidth="1"/>
    <col min="7445" max="7445" width="11.125" style="11" customWidth="1"/>
    <col min="7446" max="7446" width="9.25" style="11" customWidth="1"/>
    <col min="7447" max="7447" width="11.625" style="11" customWidth="1"/>
    <col min="7448" max="7448" width="32" style="11" customWidth="1"/>
    <col min="7449" max="7449" width="12" style="11" customWidth="1"/>
    <col min="7450" max="7681" width="9" style="11"/>
    <col min="7682" max="7682" width="19.375" style="11" customWidth="1"/>
    <col min="7683" max="7684" width="33.5" style="11" customWidth="1"/>
    <col min="7685" max="7685" width="22.75" style="11" customWidth="1"/>
    <col min="7686" max="7688" width="22.5" style="11" customWidth="1"/>
    <col min="7689" max="7689" width="10.75" style="11" customWidth="1"/>
    <col min="7690" max="7690" width="11.125" style="11" customWidth="1"/>
    <col min="7691" max="7691" width="12.125" style="11" customWidth="1"/>
    <col min="7692" max="7694" width="10.875" style="11" customWidth="1"/>
    <col min="7695" max="7695" width="18.25" style="11" customWidth="1"/>
    <col min="7696" max="7697" width="13.75" style="11" customWidth="1"/>
    <col min="7698" max="7698" width="69.625" style="11" customWidth="1"/>
    <col min="7699" max="7699" width="28.75" style="11" customWidth="1"/>
    <col min="7700" max="7700" width="18.25" style="11" customWidth="1"/>
    <col min="7701" max="7701" width="11.125" style="11" customWidth="1"/>
    <col min="7702" max="7702" width="9.25" style="11" customWidth="1"/>
    <col min="7703" max="7703" width="11.625" style="11" customWidth="1"/>
    <col min="7704" max="7704" width="32" style="11" customWidth="1"/>
    <col min="7705" max="7705" width="12" style="11" customWidth="1"/>
    <col min="7706" max="7937" width="9" style="11"/>
    <col min="7938" max="7938" width="19.375" style="11" customWidth="1"/>
    <col min="7939" max="7940" width="33.5" style="11" customWidth="1"/>
    <col min="7941" max="7941" width="22.75" style="11" customWidth="1"/>
    <col min="7942" max="7944" width="22.5" style="11" customWidth="1"/>
    <col min="7945" max="7945" width="10.75" style="11" customWidth="1"/>
    <col min="7946" max="7946" width="11.125" style="11" customWidth="1"/>
    <col min="7947" max="7947" width="12.125" style="11" customWidth="1"/>
    <col min="7948" max="7950" width="10.875" style="11" customWidth="1"/>
    <col min="7951" max="7951" width="18.25" style="11" customWidth="1"/>
    <col min="7952" max="7953" width="13.75" style="11" customWidth="1"/>
    <col min="7954" max="7954" width="69.625" style="11" customWidth="1"/>
    <col min="7955" max="7955" width="28.75" style="11" customWidth="1"/>
    <col min="7956" max="7956" width="18.25" style="11" customWidth="1"/>
    <col min="7957" max="7957" width="11.125" style="11" customWidth="1"/>
    <col min="7958" max="7958" width="9.25" style="11" customWidth="1"/>
    <col min="7959" max="7959" width="11.625" style="11" customWidth="1"/>
    <col min="7960" max="7960" width="32" style="11" customWidth="1"/>
    <col min="7961" max="7961" width="12" style="11" customWidth="1"/>
    <col min="7962" max="8193" width="9" style="11"/>
    <col min="8194" max="8194" width="19.375" style="11" customWidth="1"/>
    <col min="8195" max="8196" width="33.5" style="11" customWidth="1"/>
    <col min="8197" max="8197" width="22.75" style="11" customWidth="1"/>
    <col min="8198" max="8200" width="22.5" style="11" customWidth="1"/>
    <col min="8201" max="8201" width="10.75" style="11" customWidth="1"/>
    <col min="8202" max="8202" width="11.125" style="11" customWidth="1"/>
    <col min="8203" max="8203" width="12.125" style="11" customWidth="1"/>
    <col min="8204" max="8206" width="10.875" style="11" customWidth="1"/>
    <col min="8207" max="8207" width="18.25" style="11" customWidth="1"/>
    <col min="8208" max="8209" width="13.75" style="11" customWidth="1"/>
    <col min="8210" max="8210" width="69.625" style="11" customWidth="1"/>
    <col min="8211" max="8211" width="28.75" style="11" customWidth="1"/>
    <col min="8212" max="8212" width="18.25" style="11" customWidth="1"/>
    <col min="8213" max="8213" width="11.125" style="11" customWidth="1"/>
    <col min="8214" max="8214" width="9.25" style="11" customWidth="1"/>
    <col min="8215" max="8215" width="11.625" style="11" customWidth="1"/>
    <col min="8216" max="8216" width="32" style="11" customWidth="1"/>
    <col min="8217" max="8217" width="12" style="11" customWidth="1"/>
    <col min="8218" max="8449" width="9" style="11"/>
    <col min="8450" max="8450" width="19.375" style="11" customWidth="1"/>
    <col min="8451" max="8452" width="33.5" style="11" customWidth="1"/>
    <col min="8453" max="8453" width="22.75" style="11" customWidth="1"/>
    <col min="8454" max="8456" width="22.5" style="11" customWidth="1"/>
    <col min="8457" max="8457" width="10.75" style="11" customWidth="1"/>
    <col min="8458" max="8458" width="11.125" style="11" customWidth="1"/>
    <col min="8459" max="8459" width="12.125" style="11" customWidth="1"/>
    <col min="8460" max="8462" width="10.875" style="11" customWidth="1"/>
    <col min="8463" max="8463" width="18.25" style="11" customWidth="1"/>
    <col min="8464" max="8465" width="13.75" style="11" customWidth="1"/>
    <col min="8466" max="8466" width="69.625" style="11" customWidth="1"/>
    <col min="8467" max="8467" width="28.75" style="11" customWidth="1"/>
    <col min="8468" max="8468" width="18.25" style="11" customWidth="1"/>
    <col min="8469" max="8469" width="11.125" style="11" customWidth="1"/>
    <col min="8470" max="8470" width="9.25" style="11" customWidth="1"/>
    <col min="8471" max="8471" width="11.625" style="11" customWidth="1"/>
    <col min="8472" max="8472" width="32" style="11" customWidth="1"/>
    <col min="8473" max="8473" width="12" style="11" customWidth="1"/>
    <col min="8474" max="8705" width="9" style="11"/>
    <col min="8706" max="8706" width="19.375" style="11" customWidth="1"/>
    <col min="8707" max="8708" width="33.5" style="11" customWidth="1"/>
    <col min="8709" max="8709" width="22.75" style="11" customWidth="1"/>
    <col min="8710" max="8712" width="22.5" style="11" customWidth="1"/>
    <col min="8713" max="8713" width="10.75" style="11" customWidth="1"/>
    <col min="8714" max="8714" width="11.125" style="11" customWidth="1"/>
    <col min="8715" max="8715" width="12.125" style="11" customWidth="1"/>
    <col min="8716" max="8718" width="10.875" style="11" customWidth="1"/>
    <col min="8719" max="8719" width="18.25" style="11" customWidth="1"/>
    <col min="8720" max="8721" width="13.75" style="11" customWidth="1"/>
    <col min="8722" max="8722" width="69.625" style="11" customWidth="1"/>
    <col min="8723" max="8723" width="28.75" style="11" customWidth="1"/>
    <col min="8724" max="8724" width="18.25" style="11" customWidth="1"/>
    <col min="8725" max="8725" width="11.125" style="11" customWidth="1"/>
    <col min="8726" max="8726" width="9.25" style="11" customWidth="1"/>
    <col min="8727" max="8727" width="11.625" style="11" customWidth="1"/>
    <col min="8728" max="8728" width="32" style="11" customWidth="1"/>
    <col min="8729" max="8729" width="12" style="11" customWidth="1"/>
    <col min="8730" max="8961" width="9" style="11"/>
    <col min="8962" max="8962" width="19.375" style="11" customWidth="1"/>
    <col min="8963" max="8964" width="33.5" style="11" customWidth="1"/>
    <col min="8965" max="8965" width="22.75" style="11" customWidth="1"/>
    <col min="8966" max="8968" width="22.5" style="11" customWidth="1"/>
    <col min="8969" max="8969" width="10.75" style="11" customWidth="1"/>
    <col min="8970" max="8970" width="11.125" style="11" customWidth="1"/>
    <col min="8971" max="8971" width="12.125" style="11" customWidth="1"/>
    <col min="8972" max="8974" width="10.875" style="11" customWidth="1"/>
    <col min="8975" max="8975" width="18.25" style="11" customWidth="1"/>
    <col min="8976" max="8977" width="13.75" style="11" customWidth="1"/>
    <col min="8978" max="8978" width="69.625" style="11" customWidth="1"/>
    <col min="8979" max="8979" width="28.75" style="11" customWidth="1"/>
    <col min="8980" max="8980" width="18.25" style="11" customWidth="1"/>
    <col min="8981" max="8981" width="11.125" style="11" customWidth="1"/>
    <col min="8982" max="8982" width="9.25" style="11" customWidth="1"/>
    <col min="8983" max="8983" width="11.625" style="11" customWidth="1"/>
    <col min="8984" max="8984" width="32" style="11" customWidth="1"/>
    <col min="8985" max="8985" width="12" style="11" customWidth="1"/>
    <col min="8986" max="9217" width="9" style="11"/>
    <col min="9218" max="9218" width="19.375" style="11" customWidth="1"/>
    <col min="9219" max="9220" width="33.5" style="11" customWidth="1"/>
    <col min="9221" max="9221" width="22.75" style="11" customWidth="1"/>
    <col min="9222" max="9224" width="22.5" style="11" customWidth="1"/>
    <col min="9225" max="9225" width="10.75" style="11" customWidth="1"/>
    <col min="9226" max="9226" width="11.125" style="11" customWidth="1"/>
    <col min="9227" max="9227" width="12.125" style="11" customWidth="1"/>
    <col min="9228" max="9230" width="10.875" style="11" customWidth="1"/>
    <col min="9231" max="9231" width="18.25" style="11" customWidth="1"/>
    <col min="9232" max="9233" width="13.75" style="11" customWidth="1"/>
    <col min="9234" max="9234" width="69.625" style="11" customWidth="1"/>
    <col min="9235" max="9235" width="28.75" style="11" customWidth="1"/>
    <col min="9236" max="9236" width="18.25" style="11" customWidth="1"/>
    <col min="9237" max="9237" width="11.125" style="11" customWidth="1"/>
    <col min="9238" max="9238" width="9.25" style="11" customWidth="1"/>
    <col min="9239" max="9239" width="11.625" style="11" customWidth="1"/>
    <col min="9240" max="9240" width="32" style="11" customWidth="1"/>
    <col min="9241" max="9241" width="12" style="11" customWidth="1"/>
    <col min="9242" max="9473" width="9" style="11"/>
    <col min="9474" max="9474" width="19.375" style="11" customWidth="1"/>
    <col min="9475" max="9476" width="33.5" style="11" customWidth="1"/>
    <col min="9477" max="9477" width="22.75" style="11" customWidth="1"/>
    <col min="9478" max="9480" width="22.5" style="11" customWidth="1"/>
    <col min="9481" max="9481" width="10.75" style="11" customWidth="1"/>
    <col min="9482" max="9482" width="11.125" style="11" customWidth="1"/>
    <col min="9483" max="9483" width="12.125" style="11" customWidth="1"/>
    <col min="9484" max="9486" width="10.875" style="11" customWidth="1"/>
    <col min="9487" max="9487" width="18.25" style="11" customWidth="1"/>
    <col min="9488" max="9489" width="13.75" style="11" customWidth="1"/>
    <col min="9490" max="9490" width="69.625" style="11" customWidth="1"/>
    <col min="9491" max="9491" width="28.75" style="11" customWidth="1"/>
    <col min="9492" max="9492" width="18.25" style="11" customWidth="1"/>
    <col min="9493" max="9493" width="11.125" style="11" customWidth="1"/>
    <col min="9494" max="9494" width="9.25" style="11" customWidth="1"/>
    <col min="9495" max="9495" width="11.625" style="11" customWidth="1"/>
    <col min="9496" max="9496" width="32" style="11" customWidth="1"/>
    <col min="9497" max="9497" width="12" style="11" customWidth="1"/>
    <col min="9498" max="9729" width="9" style="11"/>
    <col min="9730" max="9730" width="19.375" style="11" customWidth="1"/>
    <col min="9731" max="9732" width="33.5" style="11" customWidth="1"/>
    <col min="9733" max="9733" width="22.75" style="11" customWidth="1"/>
    <col min="9734" max="9736" width="22.5" style="11" customWidth="1"/>
    <col min="9737" max="9737" width="10.75" style="11" customWidth="1"/>
    <col min="9738" max="9738" width="11.125" style="11" customWidth="1"/>
    <col min="9739" max="9739" width="12.125" style="11" customWidth="1"/>
    <col min="9740" max="9742" width="10.875" style="11" customWidth="1"/>
    <col min="9743" max="9743" width="18.25" style="11" customWidth="1"/>
    <col min="9744" max="9745" width="13.75" style="11" customWidth="1"/>
    <col min="9746" max="9746" width="69.625" style="11" customWidth="1"/>
    <col min="9747" max="9747" width="28.75" style="11" customWidth="1"/>
    <col min="9748" max="9748" width="18.25" style="11" customWidth="1"/>
    <col min="9749" max="9749" width="11.125" style="11" customWidth="1"/>
    <col min="9750" max="9750" width="9.25" style="11" customWidth="1"/>
    <col min="9751" max="9751" width="11.625" style="11" customWidth="1"/>
    <col min="9752" max="9752" width="32" style="11" customWidth="1"/>
    <col min="9753" max="9753" width="12" style="11" customWidth="1"/>
    <col min="9754" max="9985" width="9" style="11"/>
    <col min="9986" max="9986" width="19.375" style="11" customWidth="1"/>
    <col min="9987" max="9988" width="33.5" style="11" customWidth="1"/>
    <col min="9989" max="9989" width="22.75" style="11" customWidth="1"/>
    <col min="9990" max="9992" width="22.5" style="11" customWidth="1"/>
    <col min="9993" max="9993" width="10.75" style="11" customWidth="1"/>
    <col min="9994" max="9994" width="11.125" style="11" customWidth="1"/>
    <col min="9995" max="9995" width="12.125" style="11" customWidth="1"/>
    <col min="9996" max="9998" width="10.875" style="11" customWidth="1"/>
    <col min="9999" max="9999" width="18.25" style="11" customWidth="1"/>
    <col min="10000" max="10001" width="13.75" style="11" customWidth="1"/>
    <col min="10002" max="10002" width="69.625" style="11" customWidth="1"/>
    <col min="10003" max="10003" width="28.75" style="11" customWidth="1"/>
    <col min="10004" max="10004" width="18.25" style="11" customWidth="1"/>
    <col min="10005" max="10005" width="11.125" style="11" customWidth="1"/>
    <col min="10006" max="10006" width="9.25" style="11" customWidth="1"/>
    <col min="10007" max="10007" width="11.625" style="11" customWidth="1"/>
    <col min="10008" max="10008" width="32" style="11" customWidth="1"/>
    <col min="10009" max="10009" width="12" style="11" customWidth="1"/>
    <col min="10010" max="10241" width="9" style="11"/>
    <col min="10242" max="10242" width="19.375" style="11" customWidth="1"/>
    <col min="10243" max="10244" width="33.5" style="11" customWidth="1"/>
    <col min="10245" max="10245" width="22.75" style="11" customWidth="1"/>
    <col min="10246" max="10248" width="22.5" style="11" customWidth="1"/>
    <col min="10249" max="10249" width="10.75" style="11" customWidth="1"/>
    <col min="10250" max="10250" width="11.125" style="11" customWidth="1"/>
    <col min="10251" max="10251" width="12.125" style="11" customWidth="1"/>
    <col min="10252" max="10254" width="10.875" style="11" customWidth="1"/>
    <col min="10255" max="10255" width="18.25" style="11" customWidth="1"/>
    <col min="10256" max="10257" width="13.75" style="11" customWidth="1"/>
    <col min="10258" max="10258" width="69.625" style="11" customWidth="1"/>
    <col min="10259" max="10259" width="28.75" style="11" customWidth="1"/>
    <col min="10260" max="10260" width="18.25" style="11" customWidth="1"/>
    <col min="10261" max="10261" width="11.125" style="11" customWidth="1"/>
    <col min="10262" max="10262" width="9.25" style="11" customWidth="1"/>
    <col min="10263" max="10263" width="11.625" style="11" customWidth="1"/>
    <col min="10264" max="10264" width="32" style="11" customWidth="1"/>
    <col min="10265" max="10265" width="12" style="11" customWidth="1"/>
    <col min="10266" max="10497" width="9" style="11"/>
    <col min="10498" max="10498" width="19.375" style="11" customWidth="1"/>
    <col min="10499" max="10500" width="33.5" style="11" customWidth="1"/>
    <col min="10501" max="10501" width="22.75" style="11" customWidth="1"/>
    <col min="10502" max="10504" width="22.5" style="11" customWidth="1"/>
    <col min="10505" max="10505" width="10.75" style="11" customWidth="1"/>
    <col min="10506" max="10506" width="11.125" style="11" customWidth="1"/>
    <col min="10507" max="10507" width="12.125" style="11" customWidth="1"/>
    <col min="10508" max="10510" width="10.875" style="11" customWidth="1"/>
    <col min="10511" max="10511" width="18.25" style="11" customWidth="1"/>
    <col min="10512" max="10513" width="13.75" style="11" customWidth="1"/>
    <col min="10514" max="10514" width="69.625" style="11" customWidth="1"/>
    <col min="10515" max="10515" width="28.75" style="11" customWidth="1"/>
    <col min="10516" max="10516" width="18.25" style="11" customWidth="1"/>
    <col min="10517" max="10517" width="11.125" style="11" customWidth="1"/>
    <col min="10518" max="10518" width="9.25" style="11" customWidth="1"/>
    <col min="10519" max="10519" width="11.625" style="11" customWidth="1"/>
    <col min="10520" max="10520" width="32" style="11" customWidth="1"/>
    <col min="10521" max="10521" width="12" style="11" customWidth="1"/>
    <col min="10522" max="10753" width="9" style="11"/>
    <col min="10754" max="10754" width="19.375" style="11" customWidth="1"/>
    <col min="10755" max="10756" width="33.5" style="11" customWidth="1"/>
    <col min="10757" max="10757" width="22.75" style="11" customWidth="1"/>
    <col min="10758" max="10760" width="22.5" style="11" customWidth="1"/>
    <col min="10761" max="10761" width="10.75" style="11" customWidth="1"/>
    <col min="10762" max="10762" width="11.125" style="11" customWidth="1"/>
    <col min="10763" max="10763" width="12.125" style="11" customWidth="1"/>
    <col min="10764" max="10766" width="10.875" style="11" customWidth="1"/>
    <col min="10767" max="10767" width="18.25" style="11" customWidth="1"/>
    <col min="10768" max="10769" width="13.75" style="11" customWidth="1"/>
    <col min="10770" max="10770" width="69.625" style="11" customWidth="1"/>
    <col min="10771" max="10771" width="28.75" style="11" customWidth="1"/>
    <col min="10772" max="10772" width="18.25" style="11" customWidth="1"/>
    <col min="10773" max="10773" width="11.125" style="11" customWidth="1"/>
    <col min="10774" max="10774" width="9.25" style="11" customWidth="1"/>
    <col min="10775" max="10775" width="11.625" style="11" customWidth="1"/>
    <col min="10776" max="10776" width="32" style="11" customWidth="1"/>
    <col min="10777" max="10777" width="12" style="11" customWidth="1"/>
    <col min="10778" max="11009" width="9" style="11"/>
    <col min="11010" max="11010" width="19.375" style="11" customWidth="1"/>
    <col min="11011" max="11012" width="33.5" style="11" customWidth="1"/>
    <col min="11013" max="11013" width="22.75" style="11" customWidth="1"/>
    <col min="11014" max="11016" width="22.5" style="11" customWidth="1"/>
    <col min="11017" max="11017" width="10.75" style="11" customWidth="1"/>
    <col min="11018" max="11018" width="11.125" style="11" customWidth="1"/>
    <col min="11019" max="11019" width="12.125" style="11" customWidth="1"/>
    <col min="11020" max="11022" width="10.875" style="11" customWidth="1"/>
    <col min="11023" max="11023" width="18.25" style="11" customWidth="1"/>
    <col min="11024" max="11025" width="13.75" style="11" customWidth="1"/>
    <col min="11026" max="11026" width="69.625" style="11" customWidth="1"/>
    <col min="11027" max="11027" width="28.75" style="11" customWidth="1"/>
    <col min="11028" max="11028" width="18.25" style="11" customWidth="1"/>
    <col min="11029" max="11029" width="11.125" style="11" customWidth="1"/>
    <col min="11030" max="11030" width="9.25" style="11" customWidth="1"/>
    <col min="11031" max="11031" width="11.625" style="11" customWidth="1"/>
    <col min="11032" max="11032" width="32" style="11" customWidth="1"/>
    <col min="11033" max="11033" width="12" style="11" customWidth="1"/>
    <col min="11034" max="11265" width="9" style="11"/>
    <col min="11266" max="11266" width="19.375" style="11" customWidth="1"/>
    <col min="11267" max="11268" width="33.5" style="11" customWidth="1"/>
    <col min="11269" max="11269" width="22.75" style="11" customWidth="1"/>
    <col min="11270" max="11272" width="22.5" style="11" customWidth="1"/>
    <col min="11273" max="11273" width="10.75" style="11" customWidth="1"/>
    <col min="11274" max="11274" width="11.125" style="11" customWidth="1"/>
    <col min="11275" max="11275" width="12.125" style="11" customWidth="1"/>
    <col min="11276" max="11278" width="10.875" style="11" customWidth="1"/>
    <col min="11279" max="11279" width="18.25" style="11" customWidth="1"/>
    <col min="11280" max="11281" width="13.75" style="11" customWidth="1"/>
    <col min="11282" max="11282" width="69.625" style="11" customWidth="1"/>
    <col min="11283" max="11283" width="28.75" style="11" customWidth="1"/>
    <col min="11284" max="11284" width="18.25" style="11" customWidth="1"/>
    <col min="11285" max="11285" width="11.125" style="11" customWidth="1"/>
    <col min="11286" max="11286" width="9.25" style="11" customWidth="1"/>
    <col min="11287" max="11287" width="11.625" style="11" customWidth="1"/>
    <col min="11288" max="11288" width="32" style="11" customWidth="1"/>
    <col min="11289" max="11289" width="12" style="11" customWidth="1"/>
    <col min="11290" max="11521" width="9" style="11"/>
    <col min="11522" max="11522" width="19.375" style="11" customWidth="1"/>
    <col min="11523" max="11524" width="33.5" style="11" customWidth="1"/>
    <col min="11525" max="11525" width="22.75" style="11" customWidth="1"/>
    <col min="11526" max="11528" width="22.5" style="11" customWidth="1"/>
    <col min="11529" max="11529" width="10.75" style="11" customWidth="1"/>
    <col min="11530" max="11530" width="11.125" style="11" customWidth="1"/>
    <col min="11531" max="11531" width="12.125" style="11" customWidth="1"/>
    <col min="11532" max="11534" width="10.875" style="11" customWidth="1"/>
    <col min="11535" max="11535" width="18.25" style="11" customWidth="1"/>
    <col min="11536" max="11537" width="13.75" style="11" customWidth="1"/>
    <col min="11538" max="11538" width="69.625" style="11" customWidth="1"/>
    <col min="11539" max="11539" width="28.75" style="11" customWidth="1"/>
    <col min="11540" max="11540" width="18.25" style="11" customWidth="1"/>
    <col min="11541" max="11541" width="11.125" style="11" customWidth="1"/>
    <col min="11542" max="11542" width="9.25" style="11" customWidth="1"/>
    <col min="11543" max="11543" width="11.625" style="11" customWidth="1"/>
    <col min="11544" max="11544" width="32" style="11" customWidth="1"/>
    <col min="11545" max="11545" width="12" style="11" customWidth="1"/>
    <col min="11546" max="11777" width="9" style="11"/>
    <col min="11778" max="11778" width="19.375" style="11" customWidth="1"/>
    <col min="11779" max="11780" width="33.5" style="11" customWidth="1"/>
    <col min="11781" max="11781" width="22.75" style="11" customWidth="1"/>
    <col min="11782" max="11784" width="22.5" style="11" customWidth="1"/>
    <col min="11785" max="11785" width="10.75" style="11" customWidth="1"/>
    <col min="11786" max="11786" width="11.125" style="11" customWidth="1"/>
    <col min="11787" max="11787" width="12.125" style="11" customWidth="1"/>
    <col min="11788" max="11790" width="10.875" style="11" customWidth="1"/>
    <col min="11791" max="11791" width="18.25" style="11" customWidth="1"/>
    <col min="11792" max="11793" width="13.75" style="11" customWidth="1"/>
    <col min="11794" max="11794" width="69.625" style="11" customWidth="1"/>
    <col min="11795" max="11795" width="28.75" style="11" customWidth="1"/>
    <col min="11796" max="11796" width="18.25" style="11" customWidth="1"/>
    <col min="11797" max="11797" width="11.125" style="11" customWidth="1"/>
    <col min="11798" max="11798" width="9.25" style="11" customWidth="1"/>
    <col min="11799" max="11799" width="11.625" style="11" customWidth="1"/>
    <col min="11800" max="11800" width="32" style="11" customWidth="1"/>
    <col min="11801" max="11801" width="12" style="11" customWidth="1"/>
    <col min="11802" max="12033" width="9" style="11"/>
    <col min="12034" max="12034" width="19.375" style="11" customWidth="1"/>
    <col min="12035" max="12036" width="33.5" style="11" customWidth="1"/>
    <col min="12037" max="12037" width="22.75" style="11" customWidth="1"/>
    <col min="12038" max="12040" width="22.5" style="11" customWidth="1"/>
    <col min="12041" max="12041" width="10.75" style="11" customWidth="1"/>
    <col min="12042" max="12042" width="11.125" style="11" customWidth="1"/>
    <col min="12043" max="12043" width="12.125" style="11" customWidth="1"/>
    <col min="12044" max="12046" width="10.875" style="11" customWidth="1"/>
    <col min="12047" max="12047" width="18.25" style="11" customWidth="1"/>
    <col min="12048" max="12049" width="13.75" style="11" customWidth="1"/>
    <col min="12050" max="12050" width="69.625" style="11" customWidth="1"/>
    <col min="12051" max="12051" width="28.75" style="11" customWidth="1"/>
    <col min="12052" max="12052" width="18.25" style="11" customWidth="1"/>
    <col min="12053" max="12053" width="11.125" style="11" customWidth="1"/>
    <col min="12054" max="12054" width="9.25" style="11" customWidth="1"/>
    <col min="12055" max="12055" width="11.625" style="11" customWidth="1"/>
    <col min="12056" max="12056" width="32" style="11" customWidth="1"/>
    <col min="12057" max="12057" width="12" style="11" customWidth="1"/>
    <col min="12058" max="12289" width="9" style="11"/>
    <col min="12290" max="12290" width="19.375" style="11" customWidth="1"/>
    <col min="12291" max="12292" width="33.5" style="11" customWidth="1"/>
    <col min="12293" max="12293" width="22.75" style="11" customWidth="1"/>
    <col min="12294" max="12296" width="22.5" style="11" customWidth="1"/>
    <col min="12297" max="12297" width="10.75" style="11" customWidth="1"/>
    <col min="12298" max="12298" width="11.125" style="11" customWidth="1"/>
    <col min="12299" max="12299" width="12.125" style="11" customWidth="1"/>
    <col min="12300" max="12302" width="10.875" style="11" customWidth="1"/>
    <col min="12303" max="12303" width="18.25" style="11" customWidth="1"/>
    <col min="12304" max="12305" width="13.75" style="11" customWidth="1"/>
    <col min="12306" max="12306" width="69.625" style="11" customWidth="1"/>
    <col min="12307" max="12307" width="28.75" style="11" customWidth="1"/>
    <col min="12308" max="12308" width="18.25" style="11" customWidth="1"/>
    <col min="12309" max="12309" width="11.125" style="11" customWidth="1"/>
    <col min="12310" max="12310" width="9.25" style="11" customWidth="1"/>
    <col min="12311" max="12311" width="11.625" style="11" customWidth="1"/>
    <col min="12312" max="12312" width="32" style="11" customWidth="1"/>
    <col min="12313" max="12313" width="12" style="11" customWidth="1"/>
    <col min="12314" max="12545" width="9" style="11"/>
    <col min="12546" max="12546" width="19.375" style="11" customWidth="1"/>
    <col min="12547" max="12548" width="33.5" style="11" customWidth="1"/>
    <col min="12549" max="12549" width="22.75" style="11" customWidth="1"/>
    <col min="12550" max="12552" width="22.5" style="11" customWidth="1"/>
    <col min="12553" max="12553" width="10.75" style="11" customWidth="1"/>
    <col min="12554" max="12554" width="11.125" style="11" customWidth="1"/>
    <col min="12555" max="12555" width="12.125" style="11" customWidth="1"/>
    <col min="12556" max="12558" width="10.875" style="11" customWidth="1"/>
    <col min="12559" max="12559" width="18.25" style="11" customWidth="1"/>
    <col min="12560" max="12561" width="13.75" style="11" customWidth="1"/>
    <col min="12562" max="12562" width="69.625" style="11" customWidth="1"/>
    <col min="12563" max="12563" width="28.75" style="11" customWidth="1"/>
    <col min="12564" max="12564" width="18.25" style="11" customWidth="1"/>
    <col min="12565" max="12565" width="11.125" style="11" customWidth="1"/>
    <col min="12566" max="12566" width="9.25" style="11" customWidth="1"/>
    <col min="12567" max="12567" width="11.625" style="11" customWidth="1"/>
    <col min="12568" max="12568" width="32" style="11" customWidth="1"/>
    <col min="12569" max="12569" width="12" style="11" customWidth="1"/>
    <col min="12570" max="12801" width="9" style="11"/>
    <col min="12802" max="12802" width="19.375" style="11" customWidth="1"/>
    <col min="12803" max="12804" width="33.5" style="11" customWidth="1"/>
    <col min="12805" max="12805" width="22.75" style="11" customWidth="1"/>
    <col min="12806" max="12808" width="22.5" style="11" customWidth="1"/>
    <col min="12809" max="12809" width="10.75" style="11" customWidth="1"/>
    <col min="12810" max="12810" width="11.125" style="11" customWidth="1"/>
    <col min="12811" max="12811" width="12.125" style="11" customWidth="1"/>
    <col min="12812" max="12814" width="10.875" style="11" customWidth="1"/>
    <col min="12815" max="12815" width="18.25" style="11" customWidth="1"/>
    <col min="12816" max="12817" width="13.75" style="11" customWidth="1"/>
    <col min="12818" max="12818" width="69.625" style="11" customWidth="1"/>
    <col min="12819" max="12819" width="28.75" style="11" customWidth="1"/>
    <col min="12820" max="12820" width="18.25" style="11" customWidth="1"/>
    <col min="12821" max="12821" width="11.125" style="11" customWidth="1"/>
    <col min="12822" max="12822" width="9.25" style="11" customWidth="1"/>
    <col min="12823" max="12823" width="11.625" style="11" customWidth="1"/>
    <col min="12824" max="12824" width="32" style="11" customWidth="1"/>
    <col min="12825" max="12825" width="12" style="11" customWidth="1"/>
    <col min="12826" max="13057" width="9" style="11"/>
    <col min="13058" max="13058" width="19.375" style="11" customWidth="1"/>
    <col min="13059" max="13060" width="33.5" style="11" customWidth="1"/>
    <col min="13061" max="13061" width="22.75" style="11" customWidth="1"/>
    <col min="13062" max="13064" width="22.5" style="11" customWidth="1"/>
    <col min="13065" max="13065" width="10.75" style="11" customWidth="1"/>
    <col min="13066" max="13066" width="11.125" style="11" customWidth="1"/>
    <col min="13067" max="13067" width="12.125" style="11" customWidth="1"/>
    <col min="13068" max="13070" width="10.875" style="11" customWidth="1"/>
    <col min="13071" max="13071" width="18.25" style="11" customWidth="1"/>
    <col min="13072" max="13073" width="13.75" style="11" customWidth="1"/>
    <col min="13074" max="13074" width="69.625" style="11" customWidth="1"/>
    <col min="13075" max="13075" width="28.75" style="11" customWidth="1"/>
    <col min="13076" max="13076" width="18.25" style="11" customWidth="1"/>
    <col min="13077" max="13077" width="11.125" style="11" customWidth="1"/>
    <col min="13078" max="13078" width="9.25" style="11" customWidth="1"/>
    <col min="13079" max="13079" width="11.625" style="11" customWidth="1"/>
    <col min="13080" max="13080" width="32" style="11" customWidth="1"/>
    <col min="13081" max="13081" width="12" style="11" customWidth="1"/>
    <col min="13082" max="13313" width="9" style="11"/>
    <col min="13314" max="13314" width="19.375" style="11" customWidth="1"/>
    <col min="13315" max="13316" width="33.5" style="11" customWidth="1"/>
    <col min="13317" max="13317" width="22.75" style="11" customWidth="1"/>
    <col min="13318" max="13320" width="22.5" style="11" customWidth="1"/>
    <col min="13321" max="13321" width="10.75" style="11" customWidth="1"/>
    <col min="13322" max="13322" width="11.125" style="11" customWidth="1"/>
    <col min="13323" max="13323" width="12.125" style="11" customWidth="1"/>
    <col min="13324" max="13326" width="10.875" style="11" customWidth="1"/>
    <col min="13327" max="13327" width="18.25" style="11" customWidth="1"/>
    <col min="13328" max="13329" width="13.75" style="11" customWidth="1"/>
    <col min="13330" max="13330" width="69.625" style="11" customWidth="1"/>
    <col min="13331" max="13331" width="28.75" style="11" customWidth="1"/>
    <col min="13332" max="13332" width="18.25" style="11" customWidth="1"/>
    <col min="13333" max="13333" width="11.125" style="11" customWidth="1"/>
    <col min="13334" max="13334" width="9.25" style="11" customWidth="1"/>
    <col min="13335" max="13335" width="11.625" style="11" customWidth="1"/>
    <col min="13336" max="13336" width="32" style="11" customWidth="1"/>
    <col min="13337" max="13337" width="12" style="11" customWidth="1"/>
    <col min="13338" max="13569" width="9" style="11"/>
    <col min="13570" max="13570" width="19.375" style="11" customWidth="1"/>
    <col min="13571" max="13572" width="33.5" style="11" customWidth="1"/>
    <col min="13573" max="13573" width="22.75" style="11" customWidth="1"/>
    <col min="13574" max="13576" width="22.5" style="11" customWidth="1"/>
    <col min="13577" max="13577" width="10.75" style="11" customWidth="1"/>
    <col min="13578" max="13578" width="11.125" style="11" customWidth="1"/>
    <col min="13579" max="13579" width="12.125" style="11" customWidth="1"/>
    <col min="13580" max="13582" width="10.875" style="11" customWidth="1"/>
    <col min="13583" max="13583" width="18.25" style="11" customWidth="1"/>
    <col min="13584" max="13585" width="13.75" style="11" customWidth="1"/>
    <col min="13586" max="13586" width="69.625" style="11" customWidth="1"/>
    <col min="13587" max="13587" width="28.75" style="11" customWidth="1"/>
    <col min="13588" max="13588" width="18.25" style="11" customWidth="1"/>
    <col min="13589" max="13589" width="11.125" style="11" customWidth="1"/>
    <col min="13590" max="13590" width="9.25" style="11" customWidth="1"/>
    <col min="13591" max="13591" width="11.625" style="11" customWidth="1"/>
    <col min="13592" max="13592" width="32" style="11" customWidth="1"/>
    <col min="13593" max="13593" width="12" style="11" customWidth="1"/>
    <col min="13594" max="13825" width="9" style="11"/>
    <col min="13826" max="13826" width="19.375" style="11" customWidth="1"/>
    <col min="13827" max="13828" width="33.5" style="11" customWidth="1"/>
    <col min="13829" max="13829" width="22.75" style="11" customWidth="1"/>
    <col min="13830" max="13832" width="22.5" style="11" customWidth="1"/>
    <col min="13833" max="13833" width="10.75" style="11" customWidth="1"/>
    <col min="13834" max="13834" width="11.125" style="11" customWidth="1"/>
    <col min="13835" max="13835" width="12.125" style="11" customWidth="1"/>
    <col min="13836" max="13838" width="10.875" style="11" customWidth="1"/>
    <col min="13839" max="13839" width="18.25" style="11" customWidth="1"/>
    <col min="13840" max="13841" width="13.75" style="11" customWidth="1"/>
    <col min="13842" max="13842" width="69.625" style="11" customWidth="1"/>
    <col min="13843" max="13843" width="28.75" style="11" customWidth="1"/>
    <col min="13844" max="13844" width="18.25" style="11" customWidth="1"/>
    <col min="13845" max="13845" width="11.125" style="11" customWidth="1"/>
    <col min="13846" max="13846" width="9.25" style="11" customWidth="1"/>
    <col min="13847" max="13847" width="11.625" style="11" customWidth="1"/>
    <col min="13848" max="13848" width="32" style="11" customWidth="1"/>
    <col min="13849" max="13849" width="12" style="11" customWidth="1"/>
    <col min="13850" max="14081" width="9" style="11"/>
    <col min="14082" max="14082" width="19.375" style="11" customWidth="1"/>
    <col min="14083" max="14084" width="33.5" style="11" customWidth="1"/>
    <col min="14085" max="14085" width="22.75" style="11" customWidth="1"/>
    <col min="14086" max="14088" width="22.5" style="11" customWidth="1"/>
    <col min="14089" max="14089" width="10.75" style="11" customWidth="1"/>
    <col min="14090" max="14090" width="11.125" style="11" customWidth="1"/>
    <col min="14091" max="14091" width="12.125" style="11" customWidth="1"/>
    <col min="14092" max="14094" width="10.875" style="11" customWidth="1"/>
    <col min="14095" max="14095" width="18.25" style="11" customWidth="1"/>
    <col min="14096" max="14097" width="13.75" style="11" customWidth="1"/>
    <col min="14098" max="14098" width="69.625" style="11" customWidth="1"/>
    <col min="14099" max="14099" width="28.75" style="11" customWidth="1"/>
    <col min="14100" max="14100" width="18.25" style="11" customWidth="1"/>
    <col min="14101" max="14101" width="11.125" style="11" customWidth="1"/>
    <col min="14102" max="14102" width="9.25" style="11" customWidth="1"/>
    <col min="14103" max="14103" width="11.625" style="11" customWidth="1"/>
    <col min="14104" max="14104" width="32" style="11" customWidth="1"/>
    <col min="14105" max="14105" width="12" style="11" customWidth="1"/>
    <col min="14106" max="14337" width="9" style="11"/>
    <col min="14338" max="14338" width="19.375" style="11" customWidth="1"/>
    <col min="14339" max="14340" width="33.5" style="11" customWidth="1"/>
    <col min="14341" max="14341" width="22.75" style="11" customWidth="1"/>
    <col min="14342" max="14344" width="22.5" style="11" customWidth="1"/>
    <col min="14345" max="14345" width="10.75" style="11" customWidth="1"/>
    <col min="14346" max="14346" width="11.125" style="11" customWidth="1"/>
    <col min="14347" max="14347" width="12.125" style="11" customWidth="1"/>
    <col min="14348" max="14350" width="10.875" style="11" customWidth="1"/>
    <col min="14351" max="14351" width="18.25" style="11" customWidth="1"/>
    <col min="14352" max="14353" width="13.75" style="11" customWidth="1"/>
    <col min="14354" max="14354" width="69.625" style="11" customWidth="1"/>
    <col min="14355" max="14355" width="28.75" style="11" customWidth="1"/>
    <col min="14356" max="14356" width="18.25" style="11" customWidth="1"/>
    <col min="14357" max="14357" width="11.125" style="11" customWidth="1"/>
    <col min="14358" max="14358" width="9.25" style="11" customWidth="1"/>
    <col min="14359" max="14359" width="11.625" style="11" customWidth="1"/>
    <col min="14360" max="14360" width="32" style="11" customWidth="1"/>
    <col min="14361" max="14361" width="12" style="11" customWidth="1"/>
    <col min="14362" max="14593" width="9" style="11"/>
    <col min="14594" max="14594" width="19.375" style="11" customWidth="1"/>
    <col min="14595" max="14596" width="33.5" style="11" customWidth="1"/>
    <col min="14597" max="14597" width="22.75" style="11" customWidth="1"/>
    <col min="14598" max="14600" width="22.5" style="11" customWidth="1"/>
    <col min="14601" max="14601" width="10.75" style="11" customWidth="1"/>
    <col min="14602" max="14602" width="11.125" style="11" customWidth="1"/>
    <col min="14603" max="14603" width="12.125" style="11" customWidth="1"/>
    <col min="14604" max="14606" width="10.875" style="11" customWidth="1"/>
    <col min="14607" max="14607" width="18.25" style="11" customWidth="1"/>
    <col min="14608" max="14609" width="13.75" style="11" customWidth="1"/>
    <col min="14610" max="14610" width="69.625" style="11" customWidth="1"/>
    <col min="14611" max="14611" width="28.75" style="11" customWidth="1"/>
    <col min="14612" max="14612" width="18.25" style="11" customWidth="1"/>
    <col min="14613" max="14613" width="11.125" style="11" customWidth="1"/>
    <col min="14614" max="14614" width="9.25" style="11" customWidth="1"/>
    <col min="14615" max="14615" width="11.625" style="11" customWidth="1"/>
    <col min="14616" max="14616" width="32" style="11" customWidth="1"/>
    <col min="14617" max="14617" width="12" style="11" customWidth="1"/>
    <col min="14618" max="14849" width="9" style="11"/>
    <col min="14850" max="14850" width="19.375" style="11" customWidth="1"/>
    <col min="14851" max="14852" width="33.5" style="11" customWidth="1"/>
    <col min="14853" max="14853" width="22.75" style="11" customWidth="1"/>
    <col min="14854" max="14856" width="22.5" style="11" customWidth="1"/>
    <col min="14857" max="14857" width="10.75" style="11" customWidth="1"/>
    <col min="14858" max="14858" width="11.125" style="11" customWidth="1"/>
    <col min="14859" max="14859" width="12.125" style="11" customWidth="1"/>
    <col min="14860" max="14862" width="10.875" style="11" customWidth="1"/>
    <col min="14863" max="14863" width="18.25" style="11" customWidth="1"/>
    <col min="14864" max="14865" width="13.75" style="11" customWidth="1"/>
    <col min="14866" max="14866" width="69.625" style="11" customWidth="1"/>
    <col min="14867" max="14867" width="28.75" style="11" customWidth="1"/>
    <col min="14868" max="14868" width="18.25" style="11" customWidth="1"/>
    <col min="14869" max="14869" width="11.125" style="11" customWidth="1"/>
    <col min="14870" max="14870" width="9.25" style="11" customWidth="1"/>
    <col min="14871" max="14871" width="11.625" style="11" customWidth="1"/>
    <col min="14872" max="14872" width="32" style="11" customWidth="1"/>
    <col min="14873" max="14873" width="12" style="11" customWidth="1"/>
    <col min="14874" max="15105" width="9" style="11"/>
    <col min="15106" max="15106" width="19.375" style="11" customWidth="1"/>
    <col min="15107" max="15108" width="33.5" style="11" customWidth="1"/>
    <col min="15109" max="15109" width="22.75" style="11" customWidth="1"/>
    <col min="15110" max="15112" width="22.5" style="11" customWidth="1"/>
    <col min="15113" max="15113" width="10.75" style="11" customWidth="1"/>
    <col min="15114" max="15114" width="11.125" style="11" customWidth="1"/>
    <col min="15115" max="15115" width="12.125" style="11" customWidth="1"/>
    <col min="15116" max="15118" width="10.875" style="11" customWidth="1"/>
    <col min="15119" max="15119" width="18.25" style="11" customWidth="1"/>
    <col min="15120" max="15121" width="13.75" style="11" customWidth="1"/>
    <col min="15122" max="15122" width="69.625" style="11" customWidth="1"/>
    <col min="15123" max="15123" width="28.75" style="11" customWidth="1"/>
    <col min="15124" max="15124" width="18.25" style="11" customWidth="1"/>
    <col min="15125" max="15125" width="11.125" style="11" customWidth="1"/>
    <col min="15126" max="15126" width="9.25" style="11" customWidth="1"/>
    <col min="15127" max="15127" width="11.625" style="11" customWidth="1"/>
    <col min="15128" max="15128" width="32" style="11" customWidth="1"/>
    <col min="15129" max="15129" width="12" style="11" customWidth="1"/>
    <col min="15130" max="15361" width="9" style="11"/>
    <col min="15362" max="15362" width="19.375" style="11" customWidth="1"/>
    <col min="15363" max="15364" width="33.5" style="11" customWidth="1"/>
    <col min="15365" max="15365" width="22.75" style="11" customWidth="1"/>
    <col min="15366" max="15368" width="22.5" style="11" customWidth="1"/>
    <col min="15369" max="15369" width="10.75" style="11" customWidth="1"/>
    <col min="15370" max="15370" width="11.125" style="11" customWidth="1"/>
    <col min="15371" max="15371" width="12.125" style="11" customWidth="1"/>
    <col min="15372" max="15374" width="10.875" style="11" customWidth="1"/>
    <col min="15375" max="15375" width="18.25" style="11" customWidth="1"/>
    <col min="15376" max="15377" width="13.75" style="11" customWidth="1"/>
    <col min="15378" max="15378" width="69.625" style="11" customWidth="1"/>
    <col min="15379" max="15379" width="28.75" style="11" customWidth="1"/>
    <col min="15380" max="15380" width="18.25" style="11" customWidth="1"/>
    <col min="15381" max="15381" width="11.125" style="11" customWidth="1"/>
    <col min="15382" max="15382" width="9.25" style="11" customWidth="1"/>
    <col min="15383" max="15383" width="11.625" style="11" customWidth="1"/>
    <col min="15384" max="15384" width="32" style="11" customWidth="1"/>
    <col min="15385" max="15385" width="12" style="11" customWidth="1"/>
    <col min="15386" max="15617" width="9" style="11"/>
    <col min="15618" max="15618" width="19.375" style="11" customWidth="1"/>
    <col min="15619" max="15620" width="33.5" style="11" customWidth="1"/>
    <col min="15621" max="15621" width="22.75" style="11" customWidth="1"/>
    <col min="15622" max="15624" width="22.5" style="11" customWidth="1"/>
    <col min="15625" max="15625" width="10.75" style="11" customWidth="1"/>
    <col min="15626" max="15626" width="11.125" style="11" customWidth="1"/>
    <col min="15627" max="15627" width="12.125" style="11" customWidth="1"/>
    <col min="15628" max="15630" width="10.875" style="11" customWidth="1"/>
    <col min="15631" max="15631" width="18.25" style="11" customWidth="1"/>
    <col min="15632" max="15633" width="13.75" style="11" customWidth="1"/>
    <col min="15634" max="15634" width="69.625" style="11" customWidth="1"/>
    <col min="15635" max="15635" width="28.75" style="11" customWidth="1"/>
    <col min="15636" max="15636" width="18.25" style="11" customWidth="1"/>
    <col min="15637" max="15637" width="11.125" style="11" customWidth="1"/>
    <col min="15638" max="15638" width="9.25" style="11" customWidth="1"/>
    <col min="15639" max="15639" width="11.625" style="11" customWidth="1"/>
    <col min="15640" max="15640" width="32" style="11" customWidth="1"/>
    <col min="15641" max="15641" width="12" style="11" customWidth="1"/>
    <col min="15642" max="15873" width="9" style="11"/>
    <col min="15874" max="15874" width="19.375" style="11" customWidth="1"/>
    <col min="15875" max="15876" width="33.5" style="11" customWidth="1"/>
    <col min="15877" max="15877" width="22.75" style="11" customWidth="1"/>
    <col min="15878" max="15880" width="22.5" style="11" customWidth="1"/>
    <col min="15881" max="15881" width="10.75" style="11" customWidth="1"/>
    <col min="15882" max="15882" width="11.125" style="11" customWidth="1"/>
    <col min="15883" max="15883" width="12.125" style="11" customWidth="1"/>
    <col min="15884" max="15886" width="10.875" style="11" customWidth="1"/>
    <col min="15887" max="15887" width="18.25" style="11" customWidth="1"/>
    <col min="15888" max="15889" width="13.75" style="11" customWidth="1"/>
    <col min="15890" max="15890" width="69.625" style="11" customWidth="1"/>
    <col min="15891" max="15891" width="28.75" style="11" customWidth="1"/>
    <col min="15892" max="15892" width="18.25" style="11" customWidth="1"/>
    <col min="15893" max="15893" width="11.125" style="11" customWidth="1"/>
    <col min="15894" max="15894" width="9.25" style="11" customWidth="1"/>
    <col min="15895" max="15895" width="11.625" style="11" customWidth="1"/>
    <col min="15896" max="15896" width="32" style="11" customWidth="1"/>
    <col min="15897" max="15897" width="12" style="11" customWidth="1"/>
    <col min="15898" max="16129" width="9" style="11"/>
    <col min="16130" max="16130" width="19.375" style="11" customWidth="1"/>
    <col min="16131" max="16132" width="33.5" style="11" customWidth="1"/>
    <col min="16133" max="16133" width="22.75" style="11" customWidth="1"/>
    <col min="16134" max="16136" width="22.5" style="11" customWidth="1"/>
    <col min="16137" max="16137" width="10.75" style="11" customWidth="1"/>
    <col min="16138" max="16138" width="11.125" style="11" customWidth="1"/>
    <col min="16139" max="16139" width="12.125" style="11" customWidth="1"/>
    <col min="16140" max="16142" width="10.875" style="11" customWidth="1"/>
    <col min="16143" max="16143" width="18.25" style="11" customWidth="1"/>
    <col min="16144" max="16145" width="13.75" style="11" customWidth="1"/>
    <col min="16146" max="16146" width="69.625" style="11" customWidth="1"/>
    <col min="16147" max="16147" width="28.75" style="11" customWidth="1"/>
    <col min="16148" max="16148" width="18.25" style="11" customWidth="1"/>
    <col min="16149" max="16149" width="11.125" style="11" customWidth="1"/>
    <col min="16150" max="16150" width="9.25" style="11" customWidth="1"/>
    <col min="16151" max="16151" width="11.625" style="11" customWidth="1"/>
    <col min="16152" max="16152" width="32" style="11" customWidth="1"/>
    <col min="16153" max="16153" width="12" style="11" customWidth="1"/>
    <col min="16154" max="16384" width="9" style="11"/>
  </cols>
  <sheetData>
    <row r="1" spans="1:25" ht="39.75">
      <c r="A1" s="9" t="s">
        <v>3327</v>
      </c>
      <c r="F1" s="13"/>
      <c r="G1" s="13"/>
    </row>
    <row r="2" spans="1:25" ht="33">
      <c r="A2" s="16" t="s">
        <v>3328</v>
      </c>
      <c r="F2" s="13"/>
      <c r="G2" s="13"/>
    </row>
    <row r="3" spans="1:25" ht="24">
      <c r="B3" s="17"/>
      <c r="E3" s="18">
        <f>SUBTOTAL(9,E6:E98)</f>
        <v>4369562130</v>
      </c>
      <c r="F3" s="18">
        <f>SUBTOTAL(9,F6:F98)</f>
        <v>4470257300</v>
      </c>
      <c r="G3" s="18">
        <f>SUBTOTAL(9,G6:G98)</f>
        <v>4584511900</v>
      </c>
      <c r="H3" s="18">
        <f>SUBTOTAL(9,H6:H98)</f>
        <v>5676061900</v>
      </c>
      <c r="R3" s="19"/>
    </row>
    <row r="4" spans="1:25" ht="24">
      <c r="D4" s="20"/>
      <c r="F4" s="122" t="s">
        <v>3329</v>
      </c>
      <c r="G4" s="122"/>
      <c r="H4" s="122"/>
      <c r="R4" s="19"/>
    </row>
    <row r="5" spans="1:25" ht="72">
      <c r="A5" s="21" t="s">
        <v>3330</v>
      </c>
      <c r="B5" s="21" t="s">
        <v>3331</v>
      </c>
      <c r="C5" s="21" t="s">
        <v>3332</v>
      </c>
      <c r="D5" s="21" t="s">
        <v>3333</v>
      </c>
      <c r="E5" s="22" t="s">
        <v>3334</v>
      </c>
      <c r="F5" s="23" t="s">
        <v>3335</v>
      </c>
      <c r="G5" s="23" t="s">
        <v>3336</v>
      </c>
      <c r="H5" s="23" t="s">
        <v>3337</v>
      </c>
      <c r="I5" s="24" t="s">
        <v>3338</v>
      </c>
      <c r="J5" s="24" t="s">
        <v>3339</v>
      </c>
      <c r="K5" s="24" t="s">
        <v>3340</v>
      </c>
      <c r="L5" s="24" t="s">
        <v>3341</v>
      </c>
      <c r="M5" s="24" t="s">
        <v>3342</v>
      </c>
      <c r="N5" s="24" t="s">
        <v>3343</v>
      </c>
      <c r="O5" s="25" t="s">
        <v>3344</v>
      </c>
      <c r="P5" s="25" t="s">
        <v>3345</v>
      </c>
      <c r="Q5" s="25" t="s">
        <v>22</v>
      </c>
      <c r="R5" s="24" t="s">
        <v>3346</v>
      </c>
      <c r="S5" s="24" t="s">
        <v>3347</v>
      </c>
      <c r="T5" s="26" t="s">
        <v>3348</v>
      </c>
      <c r="U5" s="24" t="s">
        <v>3349</v>
      </c>
      <c r="V5" s="24" t="s">
        <v>3350</v>
      </c>
      <c r="W5" s="24" t="s">
        <v>3351</v>
      </c>
      <c r="X5" s="24" t="s">
        <v>3352</v>
      </c>
      <c r="Y5" s="25" t="s">
        <v>3353</v>
      </c>
    </row>
    <row r="6" spans="1:25" ht="48">
      <c r="A6" s="27">
        <v>1</v>
      </c>
      <c r="B6" s="27">
        <v>8728</v>
      </c>
      <c r="C6" s="28" t="s">
        <v>3354</v>
      </c>
      <c r="D6" s="28" t="s">
        <v>3355</v>
      </c>
      <c r="E6" s="29">
        <v>31062200</v>
      </c>
      <c r="F6" s="30">
        <f>ROUND(E6*1.035,-2)</f>
        <v>32149400</v>
      </c>
      <c r="G6" s="30">
        <f>ROUND(E6*1.05,-2)</f>
        <v>32615300</v>
      </c>
      <c r="H6" s="30">
        <f>ROUND(E6*1.3,-2)</f>
        <v>40380900</v>
      </c>
      <c r="I6" s="28">
        <v>2</v>
      </c>
      <c r="J6" s="31" t="s">
        <v>3356</v>
      </c>
      <c r="K6" s="31" t="s">
        <v>3357</v>
      </c>
      <c r="L6" s="32">
        <v>2020</v>
      </c>
      <c r="M6" s="32">
        <v>365</v>
      </c>
      <c r="N6" s="33">
        <v>9</v>
      </c>
      <c r="O6" s="28" t="s">
        <v>3358</v>
      </c>
      <c r="P6" s="28" t="s">
        <v>3359</v>
      </c>
      <c r="Q6" s="28" t="s">
        <v>2813</v>
      </c>
      <c r="R6" s="28" t="s">
        <v>3360</v>
      </c>
      <c r="S6" s="28" t="s">
        <v>3361</v>
      </c>
      <c r="T6" s="34" t="s">
        <v>3362</v>
      </c>
      <c r="U6" s="35" t="s">
        <v>3363</v>
      </c>
      <c r="V6" s="35" t="s">
        <v>3364</v>
      </c>
      <c r="W6" s="35" t="s">
        <v>3365</v>
      </c>
      <c r="X6" s="36" t="s">
        <v>3366</v>
      </c>
      <c r="Y6" s="36" t="s">
        <v>3367</v>
      </c>
    </row>
    <row r="7" spans="1:25" ht="96.75" customHeight="1">
      <c r="A7" s="27">
        <v>2</v>
      </c>
      <c r="B7" s="27">
        <v>8908</v>
      </c>
      <c r="C7" s="28" t="s">
        <v>3368</v>
      </c>
      <c r="D7" s="28" t="s">
        <v>3369</v>
      </c>
      <c r="E7" s="29">
        <v>326145900</v>
      </c>
      <c r="F7" s="30">
        <f t="shared" ref="F7:F37" si="0">ROUND(E7*1.035,-2)</f>
        <v>337561000</v>
      </c>
      <c r="G7" s="30">
        <f t="shared" ref="G7:G37" si="1">ROUND(E7*1.05,-2)</f>
        <v>342453200</v>
      </c>
      <c r="H7" s="30">
        <f t="shared" ref="H7:H37" si="2">ROUND(E7*1.3,-2)</f>
        <v>423989700</v>
      </c>
      <c r="I7" s="28" t="s">
        <v>3370</v>
      </c>
      <c r="J7" s="31" t="s">
        <v>3371</v>
      </c>
      <c r="K7" s="31" t="s">
        <v>3372</v>
      </c>
      <c r="L7" s="37">
        <v>19410</v>
      </c>
      <c r="M7" s="32">
        <v>900</v>
      </c>
      <c r="N7" s="33">
        <v>20</v>
      </c>
      <c r="O7" s="28" t="s">
        <v>3358</v>
      </c>
      <c r="P7" s="28" t="s">
        <v>3359</v>
      </c>
      <c r="Q7" s="28" t="s">
        <v>2813</v>
      </c>
      <c r="R7" s="28" t="s">
        <v>3373</v>
      </c>
      <c r="S7" s="28" t="s">
        <v>3374</v>
      </c>
      <c r="T7" s="34" t="s">
        <v>3375</v>
      </c>
      <c r="U7" s="35" t="s">
        <v>3376</v>
      </c>
      <c r="V7" s="35" t="s">
        <v>3377</v>
      </c>
      <c r="W7" s="35" t="s">
        <v>3378</v>
      </c>
      <c r="X7" s="36" t="s">
        <v>3366</v>
      </c>
      <c r="Y7" s="36" t="s">
        <v>3367</v>
      </c>
    </row>
    <row r="8" spans="1:25" ht="75" customHeight="1">
      <c r="A8" s="27">
        <v>3</v>
      </c>
      <c r="B8" s="27">
        <v>10121</v>
      </c>
      <c r="C8" s="28" t="s">
        <v>3379</v>
      </c>
      <c r="D8" s="28" t="s">
        <v>3380</v>
      </c>
      <c r="E8" s="38">
        <v>313133000</v>
      </c>
      <c r="F8" s="30">
        <f t="shared" si="0"/>
        <v>324092700</v>
      </c>
      <c r="G8" s="30">
        <f t="shared" si="1"/>
        <v>328789700</v>
      </c>
      <c r="H8" s="30">
        <f t="shared" si="2"/>
        <v>407072900</v>
      </c>
      <c r="I8" s="28" t="s">
        <v>3381</v>
      </c>
      <c r="J8" s="31" t="s">
        <v>3382</v>
      </c>
      <c r="K8" s="31" t="s">
        <v>3383</v>
      </c>
      <c r="L8" s="37">
        <v>17000</v>
      </c>
      <c r="M8" s="37">
        <v>1100</v>
      </c>
      <c r="N8" s="37">
        <v>30</v>
      </c>
      <c r="O8" s="28" t="s">
        <v>3358</v>
      </c>
      <c r="P8" s="28" t="s">
        <v>3359</v>
      </c>
      <c r="Q8" s="28" t="s">
        <v>2813</v>
      </c>
      <c r="R8" s="28" t="s">
        <v>3384</v>
      </c>
      <c r="S8" s="28" t="s">
        <v>3385</v>
      </c>
      <c r="T8" s="34" t="s">
        <v>3386</v>
      </c>
      <c r="U8" s="35" t="s">
        <v>3387</v>
      </c>
      <c r="V8" s="35" t="s">
        <v>3388</v>
      </c>
      <c r="W8" s="35" t="s">
        <v>3378</v>
      </c>
      <c r="X8" s="36" t="s">
        <v>3366</v>
      </c>
      <c r="Y8" s="36" t="s">
        <v>3367</v>
      </c>
    </row>
    <row r="9" spans="1:25" ht="45" customHeight="1">
      <c r="A9" s="27">
        <v>4</v>
      </c>
      <c r="B9" s="27">
        <v>10404</v>
      </c>
      <c r="C9" s="28" t="s">
        <v>3389</v>
      </c>
      <c r="D9" s="28" t="s">
        <v>3390</v>
      </c>
      <c r="E9" s="29">
        <v>8648300</v>
      </c>
      <c r="F9" s="30">
        <f t="shared" si="0"/>
        <v>8951000</v>
      </c>
      <c r="G9" s="30">
        <f t="shared" si="1"/>
        <v>9080700</v>
      </c>
      <c r="H9" s="30">
        <f t="shared" si="2"/>
        <v>11242800</v>
      </c>
      <c r="I9" s="28">
        <v>1</v>
      </c>
      <c r="J9" s="31" t="s">
        <v>3391</v>
      </c>
      <c r="K9" s="31" t="s">
        <v>3392</v>
      </c>
      <c r="L9" s="32">
        <v>480</v>
      </c>
      <c r="M9" s="32">
        <v>300</v>
      </c>
      <c r="N9" s="33">
        <v>8</v>
      </c>
      <c r="O9" s="28" t="s">
        <v>3358</v>
      </c>
      <c r="P9" s="28" t="s">
        <v>3359</v>
      </c>
      <c r="Q9" s="28" t="s">
        <v>2813</v>
      </c>
      <c r="R9" s="28"/>
      <c r="S9" s="28"/>
      <c r="T9" s="34"/>
      <c r="U9" s="35" t="s">
        <v>3393</v>
      </c>
      <c r="V9" s="35" t="s">
        <v>3364</v>
      </c>
      <c r="W9" s="35" t="s">
        <v>3394</v>
      </c>
      <c r="X9" s="36" t="s">
        <v>3366</v>
      </c>
      <c r="Y9" s="36" t="s">
        <v>3367</v>
      </c>
    </row>
    <row r="10" spans="1:25" ht="96">
      <c r="A10" s="27">
        <v>5</v>
      </c>
      <c r="B10" s="27">
        <v>10530</v>
      </c>
      <c r="C10" s="28" t="s">
        <v>3395</v>
      </c>
      <c r="D10" s="28" t="s">
        <v>3396</v>
      </c>
      <c r="E10" s="39">
        <v>122147500</v>
      </c>
      <c r="F10" s="30">
        <f t="shared" si="0"/>
        <v>126422700</v>
      </c>
      <c r="G10" s="30">
        <f t="shared" si="1"/>
        <v>128254900</v>
      </c>
      <c r="H10" s="30">
        <f t="shared" si="2"/>
        <v>158791800</v>
      </c>
      <c r="I10" s="28" t="s">
        <v>3397</v>
      </c>
      <c r="J10" s="31" t="s">
        <v>3398</v>
      </c>
      <c r="K10" s="31" t="s">
        <v>3399</v>
      </c>
      <c r="L10" s="37">
        <v>8505</v>
      </c>
      <c r="M10" s="37">
        <v>540</v>
      </c>
      <c r="N10" s="37">
        <v>14</v>
      </c>
      <c r="O10" s="28" t="s">
        <v>3358</v>
      </c>
      <c r="P10" s="28" t="s">
        <v>3359</v>
      </c>
      <c r="Q10" s="28" t="s">
        <v>2813</v>
      </c>
      <c r="R10" s="28" t="s">
        <v>3400</v>
      </c>
      <c r="S10" s="28" t="s">
        <v>3401</v>
      </c>
      <c r="T10" s="34" t="s">
        <v>3402</v>
      </c>
      <c r="U10" s="35" t="s">
        <v>3387</v>
      </c>
      <c r="V10" s="35" t="s">
        <v>3388</v>
      </c>
      <c r="W10" s="35" t="s">
        <v>3378</v>
      </c>
      <c r="X10" s="36" t="s">
        <v>3366</v>
      </c>
      <c r="Y10" s="36" t="s">
        <v>3367</v>
      </c>
    </row>
    <row r="11" spans="1:25" ht="168">
      <c r="A11" s="27">
        <v>6</v>
      </c>
      <c r="B11" s="27">
        <v>10943</v>
      </c>
      <c r="C11" s="28" t="s">
        <v>3403</v>
      </c>
      <c r="D11" s="28" t="s">
        <v>3404</v>
      </c>
      <c r="E11" s="39">
        <v>181232600</v>
      </c>
      <c r="F11" s="30">
        <f t="shared" si="0"/>
        <v>187575700</v>
      </c>
      <c r="G11" s="30">
        <f t="shared" si="1"/>
        <v>190294200</v>
      </c>
      <c r="H11" s="30">
        <f t="shared" si="2"/>
        <v>235602400</v>
      </c>
      <c r="I11" s="28">
        <v>5</v>
      </c>
      <c r="J11" s="31" t="s">
        <v>3405</v>
      </c>
      <c r="K11" s="31" t="s">
        <v>3406</v>
      </c>
      <c r="L11" s="32">
        <v>9796</v>
      </c>
      <c r="M11" s="32">
        <v>660</v>
      </c>
      <c r="N11" s="33">
        <v>16</v>
      </c>
      <c r="O11" s="28" t="s">
        <v>3358</v>
      </c>
      <c r="P11" s="28" t="s">
        <v>3359</v>
      </c>
      <c r="Q11" s="28" t="s">
        <v>2813</v>
      </c>
      <c r="R11" s="28" t="s">
        <v>3407</v>
      </c>
      <c r="S11" s="28" t="s">
        <v>3408</v>
      </c>
      <c r="T11" s="34" t="s">
        <v>3409</v>
      </c>
      <c r="U11" s="35" t="s">
        <v>3410</v>
      </c>
      <c r="V11" s="28" t="s">
        <v>3411</v>
      </c>
      <c r="W11" s="28" t="s">
        <v>3412</v>
      </c>
      <c r="X11" s="36" t="s">
        <v>3366</v>
      </c>
      <c r="Y11" s="36" t="s">
        <v>3367</v>
      </c>
    </row>
    <row r="12" spans="1:25" ht="96">
      <c r="A12" s="27">
        <v>7</v>
      </c>
      <c r="B12" s="27">
        <v>10946</v>
      </c>
      <c r="C12" s="28" t="s">
        <v>3413</v>
      </c>
      <c r="D12" s="28" t="s">
        <v>3414</v>
      </c>
      <c r="E12" s="39">
        <v>67020300</v>
      </c>
      <c r="F12" s="30">
        <f t="shared" si="0"/>
        <v>69366000</v>
      </c>
      <c r="G12" s="30">
        <f t="shared" si="1"/>
        <v>70371300</v>
      </c>
      <c r="H12" s="30">
        <f t="shared" si="2"/>
        <v>87126400</v>
      </c>
      <c r="I12" s="28">
        <v>3</v>
      </c>
      <c r="J12" s="31" t="s">
        <v>3415</v>
      </c>
      <c r="K12" s="31" t="s">
        <v>3416</v>
      </c>
      <c r="L12" s="32">
        <v>2919</v>
      </c>
      <c r="M12" s="32">
        <v>450</v>
      </c>
      <c r="N12" s="33">
        <v>10</v>
      </c>
      <c r="O12" s="28" t="s">
        <v>3358</v>
      </c>
      <c r="P12" s="28" t="s">
        <v>3359</v>
      </c>
      <c r="Q12" s="28" t="s">
        <v>2813</v>
      </c>
      <c r="R12" s="28" t="s">
        <v>3417</v>
      </c>
      <c r="S12" s="28" t="s">
        <v>3418</v>
      </c>
      <c r="T12" s="34" t="s">
        <v>3419</v>
      </c>
      <c r="U12" s="35" t="s">
        <v>3393</v>
      </c>
      <c r="V12" s="35" t="s">
        <v>3364</v>
      </c>
      <c r="W12" s="35" t="s">
        <v>3394</v>
      </c>
      <c r="X12" s="36" t="s">
        <v>3366</v>
      </c>
      <c r="Y12" s="36" t="s">
        <v>3367</v>
      </c>
    </row>
    <row r="13" spans="1:25" ht="144">
      <c r="A13" s="27">
        <v>8</v>
      </c>
      <c r="B13" s="27">
        <v>10954</v>
      </c>
      <c r="C13" s="28" t="s">
        <v>3420</v>
      </c>
      <c r="D13" s="28" t="s">
        <v>3421</v>
      </c>
      <c r="E13" s="39">
        <v>70400900</v>
      </c>
      <c r="F13" s="30">
        <f t="shared" si="0"/>
        <v>72864900</v>
      </c>
      <c r="G13" s="30">
        <f t="shared" si="1"/>
        <v>73920900</v>
      </c>
      <c r="H13" s="30">
        <f t="shared" si="2"/>
        <v>91521200</v>
      </c>
      <c r="I13" s="28">
        <v>3</v>
      </c>
      <c r="J13" s="31" t="s">
        <v>3422</v>
      </c>
      <c r="K13" s="31" t="s">
        <v>3423</v>
      </c>
      <c r="L13" s="40">
        <v>3580</v>
      </c>
      <c r="M13" s="40">
        <v>480</v>
      </c>
      <c r="N13" s="41">
        <v>14</v>
      </c>
      <c r="O13" s="28" t="s">
        <v>3358</v>
      </c>
      <c r="P13" s="28" t="s">
        <v>3359</v>
      </c>
      <c r="Q13" s="28" t="s">
        <v>2813</v>
      </c>
      <c r="R13" s="28" t="s">
        <v>3424</v>
      </c>
      <c r="S13" s="28" t="s">
        <v>3425</v>
      </c>
      <c r="T13" s="34" t="s">
        <v>3426</v>
      </c>
      <c r="U13" s="35" t="s">
        <v>3427</v>
      </c>
      <c r="V13" s="28" t="s">
        <v>3428</v>
      </c>
      <c r="W13" s="28" t="s">
        <v>3429</v>
      </c>
      <c r="X13" s="36" t="s">
        <v>3366</v>
      </c>
      <c r="Y13" s="36" t="s">
        <v>3367</v>
      </c>
    </row>
    <row r="14" spans="1:25" ht="72">
      <c r="A14" s="27">
        <v>9</v>
      </c>
      <c r="B14" s="27">
        <v>10976</v>
      </c>
      <c r="C14" s="28" t="s">
        <v>3430</v>
      </c>
      <c r="D14" s="28" t="s">
        <v>3431</v>
      </c>
      <c r="E14" s="39">
        <v>82579800</v>
      </c>
      <c r="F14" s="30">
        <f t="shared" si="0"/>
        <v>85470100</v>
      </c>
      <c r="G14" s="30">
        <f t="shared" si="1"/>
        <v>86708800</v>
      </c>
      <c r="H14" s="30">
        <f t="shared" si="2"/>
        <v>107353700</v>
      </c>
      <c r="I14" s="28">
        <v>6</v>
      </c>
      <c r="J14" s="31" t="s">
        <v>3432</v>
      </c>
      <c r="K14" s="31" t="s">
        <v>3433</v>
      </c>
      <c r="L14" s="40">
        <v>2085</v>
      </c>
      <c r="M14" s="40">
        <v>725</v>
      </c>
      <c r="N14" s="41">
        <v>16</v>
      </c>
      <c r="O14" s="28" t="s">
        <v>3358</v>
      </c>
      <c r="P14" s="28" t="s">
        <v>3359</v>
      </c>
      <c r="Q14" s="28" t="s">
        <v>2813</v>
      </c>
      <c r="R14" s="28" t="s">
        <v>3434</v>
      </c>
      <c r="S14" s="28" t="s">
        <v>3435</v>
      </c>
      <c r="T14" s="34" t="s">
        <v>3436</v>
      </c>
      <c r="U14" s="35" t="s">
        <v>3410</v>
      </c>
      <c r="V14" s="28" t="s">
        <v>3411</v>
      </c>
      <c r="W14" s="28" t="s">
        <v>3412</v>
      </c>
      <c r="X14" s="36" t="s">
        <v>3366</v>
      </c>
      <c r="Y14" s="36" t="s">
        <v>3367</v>
      </c>
    </row>
    <row r="15" spans="1:25" ht="168">
      <c r="A15" s="27">
        <v>10</v>
      </c>
      <c r="B15" s="27">
        <v>10984</v>
      </c>
      <c r="C15" s="28" t="s">
        <v>3437</v>
      </c>
      <c r="D15" s="28" t="s">
        <v>3438</v>
      </c>
      <c r="E15" s="39">
        <v>210317600</v>
      </c>
      <c r="F15" s="30">
        <f t="shared" si="0"/>
        <v>217678700</v>
      </c>
      <c r="G15" s="30">
        <f t="shared" si="1"/>
        <v>220833500</v>
      </c>
      <c r="H15" s="30">
        <f t="shared" si="2"/>
        <v>273412900</v>
      </c>
      <c r="I15" s="28">
        <v>4</v>
      </c>
      <c r="J15" s="31" t="s">
        <v>3439</v>
      </c>
      <c r="K15" s="31" t="s">
        <v>3440</v>
      </c>
      <c r="L15" s="37">
        <v>8592</v>
      </c>
      <c r="M15" s="40">
        <v>720</v>
      </c>
      <c r="N15" s="41">
        <v>18</v>
      </c>
      <c r="O15" s="28" t="s">
        <v>3358</v>
      </c>
      <c r="P15" s="28" t="s">
        <v>3359</v>
      </c>
      <c r="Q15" s="28" t="s">
        <v>2813</v>
      </c>
      <c r="R15" s="28" t="s">
        <v>3441</v>
      </c>
      <c r="S15" s="28" t="s">
        <v>3442</v>
      </c>
      <c r="T15" s="34" t="s">
        <v>3443</v>
      </c>
      <c r="U15" s="35" t="s">
        <v>3410</v>
      </c>
      <c r="V15" s="28" t="s">
        <v>3411</v>
      </c>
      <c r="W15" s="28" t="s">
        <v>3412</v>
      </c>
      <c r="X15" s="36" t="s">
        <v>3366</v>
      </c>
      <c r="Y15" s="36" t="s">
        <v>3367</v>
      </c>
    </row>
    <row r="16" spans="1:25" ht="96">
      <c r="A16" s="27">
        <v>11</v>
      </c>
      <c r="B16" s="27" t="s">
        <v>3444</v>
      </c>
      <c r="C16" s="28" t="s">
        <v>3445</v>
      </c>
      <c r="D16" s="28" t="s">
        <v>3446</v>
      </c>
      <c r="E16" s="29">
        <v>61727100</v>
      </c>
      <c r="F16" s="30">
        <f t="shared" si="0"/>
        <v>63887500</v>
      </c>
      <c r="G16" s="30">
        <f t="shared" si="1"/>
        <v>64813500</v>
      </c>
      <c r="H16" s="30">
        <f t="shared" si="2"/>
        <v>80245200</v>
      </c>
      <c r="I16" s="28">
        <v>2</v>
      </c>
      <c r="J16" s="31" t="s">
        <v>3447</v>
      </c>
      <c r="K16" s="31" t="s">
        <v>3448</v>
      </c>
      <c r="L16" s="37">
        <v>2696</v>
      </c>
      <c r="M16" s="32">
        <v>450</v>
      </c>
      <c r="N16" s="33">
        <v>8</v>
      </c>
      <c r="O16" s="28" t="s">
        <v>3358</v>
      </c>
      <c r="P16" s="28" t="s">
        <v>3359</v>
      </c>
      <c r="Q16" s="28" t="s">
        <v>2813</v>
      </c>
      <c r="R16" s="28" t="s">
        <v>3449</v>
      </c>
      <c r="S16" s="28"/>
      <c r="T16" s="34" t="s">
        <v>3450</v>
      </c>
      <c r="U16" s="35" t="s">
        <v>3451</v>
      </c>
      <c r="V16" s="35" t="s">
        <v>3364</v>
      </c>
      <c r="W16" s="35" t="s">
        <v>3452</v>
      </c>
      <c r="X16" s="36" t="s">
        <v>3366</v>
      </c>
      <c r="Y16" s="36" t="s">
        <v>3367</v>
      </c>
    </row>
    <row r="17" spans="1:25" ht="192">
      <c r="A17" s="27">
        <v>12</v>
      </c>
      <c r="B17" s="27" t="s">
        <v>3453</v>
      </c>
      <c r="C17" s="28" t="s">
        <v>3454</v>
      </c>
      <c r="D17" s="28" t="s">
        <v>3455</v>
      </c>
      <c r="E17" s="29">
        <v>44103400</v>
      </c>
      <c r="F17" s="30">
        <f t="shared" si="0"/>
        <v>45647000</v>
      </c>
      <c r="G17" s="30">
        <f t="shared" si="1"/>
        <v>46308600</v>
      </c>
      <c r="H17" s="30">
        <f t="shared" si="2"/>
        <v>57334400</v>
      </c>
      <c r="I17" s="28">
        <v>4</v>
      </c>
      <c r="J17" s="31" t="s">
        <v>3456</v>
      </c>
      <c r="K17" s="31" t="s">
        <v>3457</v>
      </c>
      <c r="L17" s="37">
        <v>2902</v>
      </c>
      <c r="M17" s="32">
        <v>365</v>
      </c>
      <c r="N17" s="33">
        <v>9</v>
      </c>
      <c r="O17" s="28" t="s">
        <v>3458</v>
      </c>
      <c r="P17" s="28" t="s">
        <v>3459</v>
      </c>
      <c r="Q17" s="28" t="s">
        <v>2813</v>
      </c>
      <c r="R17" s="28" t="s">
        <v>3460</v>
      </c>
      <c r="S17" s="28" t="s">
        <v>3461</v>
      </c>
      <c r="T17" s="34" t="s">
        <v>3462</v>
      </c>
      <c r="U17" s="35" t="s">
        <v>3451</v>
      </c>
      <c r="V17" s="28" t="s">
        <v>3463</v>
      </c>
      <c r="W17" s="28">
        <v>90</v>
      </c>
      <c r="X17" s="36" t="s">
        <v>3366</v>
      </c>
      <c r="Y17" s="36" t="s">
        <v>3367</v>
      </c>
    </row>
    <row r="18" spans="1:25" ht="409.5">
      <c r="A18" s="27">
        <v>13</v>
      </c>
      <c r="B18" s="27">
        <v>9999</v>
      </c>
      <c r="C18" s="28" t="s">
        <v>3464</v>
      </c>
      <c r="D18" s="28" t="s">
        <v>3465</v>
      </c>
      <c r="E18" s="39">
        <v>361234100</v>
      </c>
      <c r="F18" s="30">
        <f t="shared" si="0"/>
        <v>373877300</v>
      </c>
      <c r="G18" s="30">
        <f t="shared" si="1"/>
        <v>379295800</v>
      </c>
      <c r="H18" s="30">
        <f t="shared" si="2"/>
        <v>469604300</v>
      </c>
      <c r="I18" s="28" t="s">
        <v>3466</v>
      </c>
      <c r="J18" s="31" t="s">
        <v>3467</v>
      </c>
      <c r="K18" s="31" t="s">
        <v>3468</v>
      </c>
      <c r="L18" s="40">
        <v>16680</v>
      </c>
      <c r="M18" s="40">
        <v>930</v>
      </c>
      <c r="N18" s="41">
        <v>20</v>
      </c>
      <c r="O18" s="28" t="s">
        <v>3458</v>
      </c>
      <c r="P18" s="28" t="s">
        <v>3459</v>
      </c>
      <c r="Q18" s="28" t="s">
        <v>2813</v>
      </c>
      <c r="R18" s="28" t="s">
        <v>3469</v>
      </c>
      <c r="S18" s="28" t="s">
        <v>3470</v>
      </c>
      <c r="T18" s="34" t="s">
        <v>3471</v>
      </c>
      <c r="U18" s="35" t="s">
        <v>3472</v>
      </c>
      <c r="V18" s="35" t="s">
        <v>3473</v>
      </c>
      <c r="W18" s="35" t="s">
        <v>3378</v>
      </c>
      <c r="X18" s="36" t="s">
        <v>3366</v>
      </c>
      <c r="Y18" s="36" t="s">
        <v>3367</v>
      </c>
    </row>
    <row r="19" spans="1:25" ht="72">
      <c r="A19" s="27">
        <v>14</v>
      </c>
      <c r="B19" s="27">
        <v>10403</v>
      </c>
      <c r="C19" s="28" t="s">
        <v>3474</v>
      </c>
      <c r="D19" s="28" t="s">
        <v>3475</v>
      </c>
      <c r="E19" s="39">
        <v>11521900</v>
      </c>
      <c r="F19" s="30">
        <f t="shared" si="0"/>
        <v>11925200</v>
      </c>
      <c r="G19" s="30">
        <f t="shared" si="1"/>
        <v>12098000</v>
      </c>
      <c r="H19" s="30">
        <f t="shared" si="2"/>
        <v>14978500</v>
      </c>
      <c r="I19" s="28">
        <v>1</v>
      </c>
      <c r="J19" s="31" t="s">
        <v>3476</v>
      </c>
      <c r="K19" s="31" t="s">
        <v>3477</v>
      </c>
      <c r="L19" s="40">
        <v>654</v>
      </c>
      <c r="M19" s="40">
        <v>320</v>
      </c>
      <c r="N19" s="41">
        <v>8</v>
      </c>
      <c r="O19" s="28" t="s">
        <v>3458</v>
      </c>
      <c r="P19" s="28" t="s">
        <v>3459</v>
      </c>
      <c r="Q19" s="28" t="s">
        <v>2813</v>
      </c>
      <c r="R19" s="28" t="s">
        <v>3478</v>
      </c>
      <c r="S19" s="28"/>
      <c r="T19" s="34" t="s">
        <v>3479</v>
      </c>
      <c r="U19" s="35" t="s">
        <v>3393</v>
      </c>
      <c r="V19" s="28" t="s">
        <v>3364</v>
      </c>
      <c r="W19" s="28" t="s">
        <v>3394</v>
      </c>
      <c r="X19" s="36" t="s">
        <v>3366</v>
      </c>
      <c r="Y19" s="36" t="s">
        <v>3367</v>
      </c>
    </row>
    <row r="20" spans="1:25" ht="72">
      <c r="A20" s="27">
        <v>15</v>
      </c>
      <c r="B20" s="27">
        <v>10405</v>
      </c>
      <c r="C20" s="28" t="s">
        <v>3480</v>
      </c>
      <c r="D20" s="28" t="s">
        <v>3481</v>
      </c>
      <c r="E20" s="39">
        <v>8318400</v>
      </c>
      <c r="F20" s="30">
        <f t="shared" si="0"/>
        <v>8609500</v>
      </c>
      <c r="G20" s="30">
        <f t="shared" si="1"/>
        <v>8734300</v>
      </c>
      <c r="H20" s="30">
        <f t="shared" si="2"/>
        <v>10813900</v>
      </c>
      <c r="I20" s="28">
        <v>1</v>
      </c>
      <c r="J20" s="31" t="s">
        <v>3482</v>
      </c>
      <c r="K20" s="31" t="s">
        <v>3483</v>
      </c>
      <c r="L20" s="37">
        <v>424</v>
      </c>
      <c r="M20" s="40">
        <v>320</v>
      </c>
      <c r="N20" s="41">
        <v>8</v>
      </c>
      <c r="O20" s="28" t="s">
        <v>3458</v>
      </c>
      <c r="P20" s="28" t="s">
        <v>3459</v>
      </c>
      <c r="Q20" s="28" t="s">
        <v>2813</v>
      </c>
      <c r="R20" s="28" t="s">
        <v>3484</v>
      </c>
      <c r="S20" s="28"/>
      <c r="T20" s="34" t="s">
        <v>3485</v>
      </c>
      <c r="U20" s="35" t="s">
        <v>3393</v>
      </c>
      <c r="V20" s="28" t="s">
        <v>3364</v>
      </c>
      <c r="W20" s="28" t="s">
        <v>3394</v>
      </c>
      <c r="X20" s="36" t="s">
        <v>3366</v>
      </c>
      <c r="Y20" s="36" t="s">
        <v>3367</v>
      </c>
    </row>
    <row r="21" spans="1:25" ht="120">
      <c r="A21" s="27">
        <v>16</v>
      </c>
      <c r="B21" s="27">
        <v>10951</v>
      </c>
      <c r="C21" s="28" t="s">
        <v>3486</v>
      </c>
      <c r="D21" s="28" t="s">
        <v>3487</v>
      </c>
      <c r="E21" s="29">
        <v>40860000</v>
      </c>
      <c r="F21" s="30">
        <f t="shared" si="0"/>
        <v>42290100</v>
      </c>
      <c r="G21" s="30">
        <f t="shared" si="1"/>
        <v>42903000</v>
      </c>
      <c r="H21" s="30">
        <f t="shared" si="2"/>
        <v>53118000</v>
      </c>
      <c r="I21" s="28">
        <v>3</v>
      </c>
      <c r="J21" s="31" t="s">
        <v>3488</v>
      </c>
      <c r="K21" s="31" t="s">
        <v>3489</v>
      </c>
      <c r="L21" s="32">
        <v>1404</v>
      </c>
      <c r="M21" s="32">
        <v>360</v>
      </c>
      <c r="N21" s="33">
        <v>11</v>
      </c>
      <c r="O21" s="28" t="s">
        <v>3458</v>
      </c>
      <c r="P21" s="28" t="s">
        <v>3459</v>
      </c>
      <c r="Q21" s="28" t="s">
        <v>2813</v>
      </c>
      <c r="R21" s="28" t="s">
        <v>3490</v>
      </c>
      <c r="S21" s="28" t="s">
        <v>3491</v>
      </c>
      <c r="T21" s="34" t="s">
        <v>3492</v>
      </c>
      <c r="U21" s="35" t="s">
        <v>3387</v>
      </c>
      <c r="V21" s="35" t="s">
        <v>3388</v>
      </c>
      <c r="W21" s="35" t="s">
        <v>3378</v>
      </c>
      <c r="X21" s="36" t="s">
        <v>3366</v>
      </c>
      <c r="Y21" s="36" t="s">
        <v>3367</v>
      </c>
    </row>
    <row r="22" spans="1:25" ht="96">
      <c r="A22" s="27">
        <v>17</v>
      </c>
      <c r="B22" s="27">
        <v>10985</v>
      </c>
      <c r="C22" s="28" t="s">
        <v>3493</v>
      </c>
      <c r="D22" s="28" t="s">
        <v>3494</v>
      </c>
      <c r="E22" s="29">
        <v>87750400</v>
      </c>
      <c r="F22" s="30">
        <f t="shared" si="0"/>
        <v>90821700</v>
      </c>
      <c r="G22" s="30">
        <f t="shared" si="1"/>
        <v>92137900</v>
      </c>
      <c r="H22" s="30">
        <f t="shared" si="2"/>
        <v>114075500</v>
      </c>
      <c r="I22" s="28">
        <v>2</v>
      </c>
      <c r="J22" s="31" t="s">
        <v>3495</v>
      </c>
      <c r="K22" s="31" t="s">
        <v>3496</v>
      </c>
      <c r="L22" s="37">
        <v>3888</v>
      </c>
      <c r="M22" s="37">
        <v>670</v>
      </c>
      <c r="N22" s="37">
        <v>15</v>
      </c>
      <c r="O22" s="28" t="s">
        <v>3458</v>
      </c>
      <c r="P22" s="28" t="s">
        <v>3459</v>
      </c>
      <c r="Q22" s="28" t="s">
        <v>2813</v>
      </c>
      <c r="R22" s="28" t="s">
        <v>3497</v>
      </c>
      <c r="S22" s="28"/>
      <c r="T22" s="34" t="s">
        <v>3498</v>
      </c>
      <c r="U22" s="28" t="s">
        <v>3410</v>
      </c>
      <c r="V22" s="28" t="s">
        <v>3411</v>
      </c>
      <c r="W22" s="28" t="s">
        <v>3412</v>
      </c>
      <c r="X22" s="36" t="s">
        <v>3366</v>
      </c>
      <c r="Y22" s="36" t="s">
        <v>3367</v>
      </c>
    </row>
    <row r="23" spans="1:25" ht="72">
      <c r="A23" s="27">
        <v>18</v>
      </c>
      <c r="B23" s="27">
        <v>11039</v>
      </c>
      <c r="C23" s="28" t="s">
        <v>3499</v>
      </c>
      <c r="D23" s="28" t="s">
        <v>3500</v>
      </c>
      <c r="E23" s="29">
        <v>406000000</v>
      </c>
      <c r="F23" s="30">
        <f t="shared" si="0"/>
        <v>420210000</v>
      </c>
      <c r="G23" s="30">
        <f t="shared" si="1"/>
        <v>426300000</v>
      </c>
      <c r="H23" s="30">
        <f t="shared" si="2"/>
        <v>527800000</v>
      </c>
      <c r="I23" s="28">
        <v>8</v>
      </c>
      <c r="J23" s="31" t="s">
        <v>3501</v>
      </c>
      <c r="K23" s="31" t="s">
        <v>3502</v>
      </c>
      <c r="L23" s="37">
        <v>13087</v>
      </c>
      <c r="M23" s="37">
        <v>1095</v>
      </c>
      <c r="N23" s="37">
        <v>28</v>
      </c>
      <c r="O23" s="28" t="s">
        <v>3458</v>
      </c>
      <c r="P23" s="28" t="s">
        <v>3459</v>
      </c>
      <c r="Q23" s="28" t="s">
        <v>2813</v>
      </c>
      <c r="R23" s="28" t="s">
        <v>3503</v>
      </c>
      <c r="S23" s="28"/>
      <c r="T23" s="34" t="s">
        <v>3504</v>
      </c>
      <c r="U23" s="35" t="s">
        <v>3376</v>
      </c>
      <c r="V23" s="35" t="s">
        <v>3473</v>
      </c>
      <c r="W23" s="35" t="s">
        <v>3378</v>
      </c>
      <c r="X23" s="36" t="s">
        <v>3366</v>
      </c>
      <c r="Y23" s="36" t="s">
        <v>3367</v>
      </c>
    </row>
    <row r="24" spans="1:25" ht="48">
      <c r="A24" s="27">
        <v>19</v>
      </c>
      <c r="B24" s="27">
        <v>10702</v>
      </c>
      <c r="C24" s="28" t="s">
        <v>3505</v>
      </c>
      <c r="D24" s="28" t="s">
        <v>3506</v>
      </c>
      <c r="E24" s="39">
        <v>214964400</v>
      </c>
      <c r="F24" s="30">
        <f t="shared" si="0"/>
        <v>222488200</v>
      </c>
      <c r="G24" s="30">
        <f t="shared" si="1"/>
        <v>225712600</v>
      </c>
      <c r="H24" s="30">
        <f t="shared" si="2"/>
        <v>279453700</v>
      </c>
      <c r="I24" s="28">
        <v>10</v>
      </c>
      <c r="J24" s="31" t="s">
        <v>3507</v>
      </c>
      <c r="K24" s="31" t="s">
        <v>3508</v>
      </c>
      <c r="L24" s="40">
        <v>10255</v>
      </c>
      <c r="M24" s="40">
        <v>900</v>
      </c>
      <c r="N24" s="41">
        <v>21</v>
      </c>
      <c r="O24" s="28" t="s">
        <v>3509</v>
      </c>
      <c r="P24" s="28" t="s">
        <v>3510</v>
      </c>
      <c r="Q24" s="28" t="s">
        <v>2813</v>
      </c>
      <c r="R24" s="28" t="s">
        <v>3511</v>
      </c>
      <c r="S24" s="28" t="s">
        <v>3512</v>
      </c>
      <c r="T24" s="34" t="s">
        <v>3513</v>
      </c>
      <c r="U24" s="35" t="s">
        <v>3376</v>
      </c>
      <c r="V24" s="35" t="s">
        <v>3473</v>
      </c>
      <c r="W24" s="35" t="s">
        <v>3378</v>
      </c>
      <c r="X24" s="36" t="s">
        <v>3366</v>
      </c>
      <c r="Y24" s="36" t="s">
        <v>3367</v>
      </c>
    </row>
    <row r="25" spans="1:25" ht="72">
      <c r="A25" s="27">
        <v>20</v>
      </c>
      <c r="B25" s="27">
        <v>10738</v>
      </c>
      <c r="C25" s="28" t="s">
        <v>3514</v>
      </c>
      <c r="D25" s="28" t="s">
        <v>3515</v>
      </c>
      <c r="E25" s="39">
        <v>44250000</v>
      </c>
      <c r="F25" s="30">
        <f t="shared" si="0"/>
        <v>45798800</v>
      </c>
      <c r="G25" s="30">
        <f t="shared" si="1"/>
        <v>46462500</v>
      </c>
      <c r="H25" s="30">
        <f t="shared" si="2"/>
        <v>57525000</v>
      </c>
      <c r="I25" s="28">
        <v>2</v>
      </c>
      <c r="J25" s="31" t="s">
        <v>3516</v>
      </c>
      <c r="K25" s="31" t="s">
        <v>3517</v>
      </c>
      <c r="L25" s="40">
        <v>2508</v>
      </c>
      <c r="M25" s="40">
        <v>360</v>
      </c>
      <c r="N25" s="41">
        <v>8</v>
      </c>
      <c r="O25" s="28" t="s">
        <v>3509</v>
      </c>
      <c r="P25" s="28" t="s">
        <v>3510</v>
      </c>
      <c r="Q25" s="28" t="s">
        <v>2813</v>
      </c>
      <c r="R25" s="28" t="s">
        <v>3518</v>
      </c>
      <c r="S25" s="28"/>
      <c r="T25" s="34" t="s">
        <v>3513</v>
      </c>
      <c r="U25" s="35" t="s">
        <v>3393</v>
      </c>
      <c r="V25" s="28" t="s">
        <v>3364</v>
      </c>
      <c r="W25" s="28" t="s">
        <v>3394</v>
      </c>
      <c r="X25" s="36" t="s">
        <v>3366</v>
      </c>
      <c r="Y25" s="36" t="s">
        <v>3367</v>
      </c>
    </row>
    <row r="26" spans="1:25" ht="72">
      <c r="A26" s="27">
        <v>21</v>
      </c>
      <c r="B26" s="27">
        <v>10828</v>
      </c>
      <c r="C26" s="28" t="s">
        <v>3519</v>
      </c>
      <c r="D26" s="28" t="s">
        <v>3520</v>
      </c>
      <c r="E26" s="39">
        <v>10821700</v>
      </c>
      <c r="F26" s="30">
        <f t="shared" si="0"/>
        <v>11200500</v>
      </c>
      <c r="G26" s="30">
        <f t="shared" si="1"/>
        <v>11362800</v>
      </c>
      <c r="H26" s="30">
        <f t="shared" si="2"/>
        <v>14068200</v>
      </c>
      <c r="I26" s="28">
        <v>1</v>
      </c>
      <c r="J26" s="31" t="s">
        <v>3521</v>
      </c>
      <c r="K26" s="31" t="s">
        <v>3522</v>
      </c>
      <c r="L26" s="40">
        <v>648</v>
      </c>
      <c r="M26" s="40">
        <v>300</v>
      </c>
      <c r="N26" s="41">
        <v>8</v>
      </c>
      <c r="O26" s="28" t="s">
        <v>3509</v>
      </c>
      <c r="P26" s="28" t="s">
        <v>3510</v>
      </c>
      <c r="Q26" s="28" t="s">
        <v>2813</v>
      </c>
      <c r="R26" s="28" t="s">
        <v>3523</v>
      </c>
      <c r="S26" s="28" t="s">
        <v>3524</v>
      </c>
      <c r="T26" s="34" t="s">
        <v>3513</v>
      </c>
      <c r="U26" s="35" t="s">
        <v>3393</v>
      </c>
      <c r="V26" s="28" t="s">
        <v>3364</v>
      </c>
      <c r="W26" s="28" t="s">
        <v>3394</v>
      </c>
      <c r="X26" s="36" t="s">
        <v>3366</v>
      </c>
      <c r="Y26" s="36" t="s">
        <v>3367</v>
      </c>
    </row>
    <row r="27" spans="1:25" ht="120">
      <c r="A27" s="27">
        <v>22</v>
      </c>
      <c r="B27" s="27">
        <v>10944</v>
      </c>
      <c r="C27" s="28" t="s">
        <v>3525</v>
      </c>
      <c r="D27" s="28" t="s">
        <v>3526</v>
      </c>
      <c r="E27" s="29">
        <v>106662600</v>
      </c>
      <c r="F27" s="30">
        <f t="shared" si="0"/>
        <v>110395800</v>
      </c>
      <c r="G27" s="30">
        <f t="shared" si="1"/>
        <v>111995700</v>
      </c>
      <c r="H27" s="30">
        <f t="shared" si="2"/>
        <v>138661400</v>
      </c>
      <c r="I27" s="28">
        <v>5</v>
      </c>
      <c r="J27" s="31" t="s">
        <v>3527</v>
      </c>
      <c r="K27" s="31" t="s">
        <v>3528</v>
      </c>
      <c r="L27" s="32">
        <v>4797</v>
      </c>
      <c r="M27" s="32">
        <v>650</v>
      </c>
      <c r="N27" s="33">
        <v>14</v>
      </c>
      <c r="O27" s="28" t="s">
        <v>3509</v>
      </c>
      <c r="P27" s="28" t="s">
        <v>3510</v>
      </c>
      <c r="Q27" s="28" t="s">
        <v>2813</v>
      </c>
      <c r="R27" s="28" t="s">
        <v>3529</v>
      </c>
      <c r="S27" s="28" t="s">
        <v>3530</v>
      </c>
      <c r="T27" s="34" t="s">
        <v>3513</v>
      </c>
      <c r="U27" s="28" t="s">
        <v>3410</v>
      </c>
      <c r="V27" s="28" t="s">
        <v>3411</v>
      </c>
      <c r="W27" s="28" t="s">
        <v>3531</v>
      </c>
      <c r="X27" s="36" t="s">
        <v>3366</v>
      </c>
      <c r="Y27" s="36" t="s">
        <v>3367</v>
      </c>
    </row>
    <row r="28" spans="1:25" ht="144">
      <c r="A28" s="27">
        <v>23</v>
      </c>
      <c r="B28" s="27">
        <v>10945</v>
      </c>
      <c r="C28" s="28" t="s">
        <v>3532</v>
      </c>
      <c r="D28" s="28" t="s">
        <v>3533</v>
      </c>
      <c r="E28" s="29">
        <v>150916000</v>
      </c>
      <c r="F28" s="30">
        <f t="shared" si="0"/>
        <v>156198100</v>
      </c>
      <c r="G28" s="30">
        <f t="shared" si="1"/>
        <v>158461800</v>
      </c>
      <c r="H28" s="30">
        <f t="shared" si="2"/>
        <v>196190800</v>
      </c>
      <c r="I28" s="28">
        <v>7</v>
      </c>
      <c r="J28" s="31" t="s">
        <v>3527</v>
      </c>
      <c r="K28" s="31" t="s">
        <v>3528</v>
      </c>
      <c r="L28" s="32">
        <v>6184</v>
      </c>
      <c r="M28" s="32">
        <v>690</v>
      </c>
      <c r="N28" s="33">
        <v>20</v>
      </c>
      <c r="O28" s="28" t="s">
        <v>3509</v>
      </c>
      <c r="P28" s="28" t="s">
        <v>3510</v>
      </c>
      <c r="Q28" s="28" t="s">
        <v>2813</v>
      </c>
      <c r="R28" s="28" t="s">
        <v>3534</v>
      </c>
      <c r="S28" s="28" t="s">
        <v>3535</v>
      </c>
      <c r="T28" s="34" t="s">
        <v>3513</v>
      </c>
      <c r="U28" s="28" t="s">
        <v>3410</v>
      </c>
      <c r="V28" s="28" t="s">
        <v>3411</v>
      </c>
      <c r="W28" s="28" t="s">
        <v>3531</v>
      </c>
      <c r="X28" s="36" t="s">
        <v>3366</v>
      </c>
      <c r="Y28" s="36" t="s">
        <v>3367</v>
      </c>
    </row>
    <row r="29" spans="1:25" ht="96">
      <c r="A29" s="27">
        <v>24</v>
      </c>
      <c r="B29" s="27">
        <v>11008</v>
      </c>
      <c r="C29" s="28" t="s">
        <v>3536</v>
      </c>
      <c r="D29" s="28" t="s">
        <v>3537</v>
      </c>
      <c r="E29" s="29">
        <v>28653100</v>
      </c>
      <c r="F29" s="30">
        <f t="shared" si="0"/>
        <v>29656000</v>
      </c>
      <c r="G29" s="30">
        <f t="shared" si="1"/>
        <v>30085800</v>
      </c>
      <c r="H29" s="30">
        <f t="shared" si="2"/>
        <v>37249000</v>
      </c>
      <c r="I29" s="28">
        <v>1</v>
      </c>
      <c r="J29" s="31" t="s">
        <v>3538</v>
      </c>
      <c r="K29" s="31" t="s">
        <v>3539</v>
      </c>
      <c r="L29" s="32">
        <v>936</v>
      </c>
      <c r="M29" s="33">
        <v>340</v>
      </c>
      <c r="N29" s="33">
        <v>8</v>
      </c>
      <c r="O29" s="28" t="s">
        <v>3509</v>
      </c>
      <c r="P29" s="28" t="s">
        <v>3510</v>
      </c>
      <c r="Q29" s="28" t="s">
        <v>2813</v>
      </c>
      <c r="R29" s="28" t="s">
        <v>3540</v>
      </c>
      <c r="S29" s="28" t="s">
        <v>3541</v>
      </c>
      <c r="T29" s="34" t="s">
        <v>3513</v>
      </c>
      <c r="U29" s="35" t="s">
        <v>3393</v>
      </c>
      <c r="V29" s="28" t="s">
        <v>3364</v>
      </c>
      <c r="W29" s="28" t="s">
        <v>3394</v>
      </c>
      <c r="X29" s="36" t="s">
        <v>3366</v>
      </c>
      <c r="Y29" s="36" t="s">
        <v>3367</v>
      </c>
    </row>
    <row r="30" spans="1:25" ht="72">
      <c r="A30" s="27">
        <v>25</v>
      </c>
      <c r="B30" s="27">
        <v>10109</v>
      </c>
      <c r="C30" s="28" t="s">
        <v>3542</v>
      </c>
      <c r="D30" s="28" t="s">
        <v>3543</v>
      </c>
      <c r="E30" s="29">
        <v>8646700</v>
      </c>
      <c r="F30" s="30">
        <f t="shared" si="0"/>
        <v>8949300</v>
      </c>
      <c r="G30" s="30">
        <f t="shared" si="1"/>
        <v>9079000</v>
      </c>
      <c r="H30" s="30">
        <f t="shared" si="2"/>
        <v>11240700</v>
      </c>
      <c r="I30" s="28">
        <v>2</v>
      </c>
      <c r="J30" s="31" t="s">
        <v>3544</v>
      </c>
      <c r="K30" s="31" t="s">
        <v>3545</v>
      </c>
      <c r="L30" s="32">
        <v>576</v>
      </c>
      <c r="M30" s="32">
        <v>300</v>
      </c>
      <c r="N30" s="33">
        <v>6</v>
      </c>
      <c r="O30" s="28" t="s">
        <v>3546</v>
      </c>
      <c r="P30" s="28" t="s">
        <v>3547</v>
      </c>
      <c r="Q30" s="28" t="s">
        <v>2813</v>
      </c>
      <c r="R30" s="42" t="s">
        <v>3548</v>
      </c>
      <c r="S30" s="28" t="s">
        <v>3549</v>
      </c>
      <c r="T30" s="43" t="s">
        <v>3550</v>
      </c>
      <c r="U30" s="35" t="s">
        <v>3363</v>
      </c>
      <c r="V30" s="28" t="s">
        <v>3551</v>
      </c>
      <c r="W30" s="28" t="s">
        <v>3552</v>
      </c>
      <c r="X30" s="36" t="s">
        <v>3366</v>
      </c>
      <c r="Y30" s="36" t="s">
        <v>3367</v>
      </c>
    </row>
    <row r="31" spans="1:25" ht="72">
      <c r="A31" s="27">
        <v>26</v>
      </c>
      <c r="B31" s="27">
        <v>10145</v>
      </c>
      <c r="C31" s="28" t="s">
        <v>3553</v>
      </c>
      <c r="D31" s="28" t="s">
        <v>3554</v>
      </c>
      <c r="E31" s="29">
        <v>41778500</v>
      </c>
      <c r="F31" s="30">
        <f t="shared" si="0"/>
        <v>43240700</v>
      </c>
      <c r="G31" s="30">
        <f t="shared" si="1"/>
        <v>43867400</v>
      </c>
      <c r="H31" s="30">
        <f t="shared" si="2"/>
        <v>54312100</v>
      </c>
      <c r="I31" s="28">
        <v>2</v>
      </c>
      <c r="J31" s="31" t="s">
        <v>3555</v>
      </c>
      <c r="K31" s="31" t="s">
        <v>3556</v>
      </c>
      <c r="L31" s="32">
        <v>1950</v>
      </c>
      <c r="M31" s="32">
        <v>365</v>
      </c>
      <c r="N31" s="33">
        <v>8</v>
      </c>
      <c r="O31" s="28" t="s">
        <v>3546</v>
      </c>
      <c r="P31" s="28" t="s">
        <v>3547</v>
      </c>
      <c r="Q31" s="28" t="s">
        <v>2813</v>
      </c>
      <c r="R31" s="42" t="s">
        <v>3557</v>
      </c>
      <c r="S31" s="28" t="s">
        <v>3558</v>
      </c>
      <c r="T31" s="43" t="s">
        <v>3550</v>
      </c>
      <c r="U31" s="28" t="s">
        <v>3410</v>
      </c>
      <c r="V31" s="28" t="s">
        <v>3411</v>
      </c>
      <c r="W31" s="28" t="s">
        <v>3412</v>
      </c>
      <c r="X31" s="36" t="s">
        <v>3366</v>
      </c>
      <c r="Y31" s="36" t="s">
        <v>3367</v>
      </c>
    </row>
    <row r="32" spans="1:25" ht="72">
      <c r="A32" s="27">
        <v>27</v>
      </c>
      <c r="B32" s="27">
        <v>10773</v>
      </c>
      <c r="C32" s="28" t="s">
        <v>3559</v>
      </c>
      <c r="D32" s="28" t="s">
        <v>3560</v>
      </c>
      <c r="E32" s="29">
        <v>68554100</v>
      </c>
      <c r="F32" s="30">
        <f t="shared" si="0"/>
        <v>70953500</v>
      </c>
      <c r="G32" s="30">
        <f t="shared" si="1"/>
        <v>71981800</v>
      </c>
      <c r="H32" s="30">
        <f t="shared" si="2"/>
        <v>89120300</v>
      </c>
      <c r="I32" s="28">
        <v>3</v>
      </c>
      <c r="J32" s="31" t="s">
        <v>3561</v>
      </c>
      <c r="K32" s="31" t="s">
        <v>3562</v>
      </c>
      <c r="L32" s="32">
        <v>3714</v>
      </c>
      <c r="M32" s="32">
        <v>540</v>
      </c>
      <c r="N32" s="33">
        <v>13</v>
      </c>
      <c r="O32" s="28" t="s">
        <v>3546</v>
      </c>
      <c r="P32" s="28" t="s">
        <v>3547</v>
      </c>
      <c r="Q32" s="28" t="s">
        <v>2813</v>
      </c>
      <c r="R32" s="42" t="s">
        <v>3563</v>
      </c>
      <c r="S32" s="28" t="s">
        <v>3564</v>
      </c>
      <c r="T32" s="43" t="s">
        <v>3565</v>
      </c>
      <c r="U32" s="28" t="s">
        <v>3376</v>
      </c>
      <c r="V32" s="28" t="s">
        <v>3377</v>
      </c>
      <c r="W32" s="28" t="s">
        <v>3378</v>
      </c>
      <c r="X32" s="36" t="s">
        <v>3366</v>
      </c>
      <c r="Y32" s="36" t="s">
        <v>3367</v>
      </c>
    </row>
    <row r="33" spans="1:25" ht="72">
      <c r="A33" s="27">
        <v>28</v>
      </c>
      <c r="B33" s="27">
        <v>11010</v>
      </c>
      <c r="C33" s="28" t="s">
        <v>3566</v>
      </c>
      <c r="D33" s="28" t="s">
        <v>3567</v>
      </c>
      <c r="E33" s="29">
        <v>9387500</v>
      </c>
      <c r="F33" s="30">
        <f t="shared" si="0"/>
        <v>9716100</v>
      </c>
      <c r="G33" s="30">
        <f t="shared" si="1"/>
        <v>9856900</v>
      </c>
      <c r="H33" s="30">
        <f t="shared" si="2"/>
        <v>12203800</v>
      </c>
      <c r="I33" s="28">
        <v>1</v>
      </c>
      <c r="J33" s="31" t="s">
        <v>3568</v>
      </c>
      <c r="K33" s="31" t="s">
        <v>3569</v>
      </c>
      <c r="L33" s="32">
        <v>336</v>
      </c>
      <c r="M33" s="32">
        <v>260</v>
      </c>
      <c r="N33" s="33">
        <v>6</v>
      </c>
      <c r="O33" s="28" t="s">
        <v>3546</v>
      </c>
      <c r="P33" s="28" t="s">
        <v>3547</v>
      </c>
      <c r="Q33" s="28" t="s">
        <v>2813</v>
      </c>
      <c r="R33" s="42" t="s">
        <v>726</v>
      </c>
      <c r="S33" s="28" t="s">
        <v>3570</v>
      </c>
      <c r="T33" s="34" t="s">
        <v>3571</v>
      </c>
      <c r="U33" s="35" t="s">
        <v>3393</v>
      </c>
      <c r="V33" s="28" t="s">
        <v>3364</v>
      </c>
      <c r="W33" s="28" t="s">
        <v>3394</v>
      </c>
      <c r="X33" s="36" t="s">
        <v>3366</v>
      </c>
      <c r="Y33" s="36" t="s">
        <v>3367</v>
      </c>
    </row>
    <row r="34" spans="1:25" ht="72">
      <c r="A34" s="27">
        <v>29</v>
      </c>
      <c r="B34" s="27">
        <v>11011</v>
      </c>
      <c r="C34" s="28" t="s">
        <v>3572</v>
      </c>
      <c r="D34" s="28" t="s">
        <v>3573</v>
      </c>
      <c r="E34" s="29">
        <v>7573700</v>
      </c>
      <c r="F34" s="30">
        <f t="shared" si="0"/>
        <v>7838800</v>
      </c>
      <c r="G34" s="30">
        <f t="shared" si="1"/>
        <v>7952400</v>
      </c>
      <c r="H34" s="30">
        <f t="shared" si="2"/>
        <v>9845800</v>
      </c>
      <c r="I34" s="28">
        <v>1</v>
      </c>
      <c r="J34" s="31" t="s">
        <v>3574</v>
      </c>
      <c r="K34" s="31" t="s">
        <v>3575</v>
      </c>
      <c r="L34" s="32">
        <v>225</v>
      </c>
      <c r="M34" s="32">
        <v>300</v>
      </c>
      <c r="N34" s="33">
        <v>4</v>
      </c>
      <c r="O34" s="28" t="s">
        <v>3546</v>
      </c>
      <c r="P34" s="28" t="s">
        <v>3547</v>
      </c>
      <c r="Q34" s="28" t="s">
        <v>2813</v>
      </c>
      <c r="R34" s="42" t="s">
        <v>3576</v>
      </c>
      <c r="S34" s="28" t="s">
        <v>3577</v>
      </c>
      <c r="T34" s="34" t="s">
        <v>3578</v>
      </c>
      <c r="U34" s="35" t="s">
        <v>3393</v>
      </c>
      <c r="V34" s="28" t="s">
        <v>3364</v>
      </c>
      <c r="W34" s="28" t="s">
        <v>3394</v>
      </c>
      <c r="X34" s="36" t="s">
        <v>3366</v>
      </c>
      <c r="Y34" s="36" t="s">
        <v>3367</v>
      </c>
    </row>
    <row r="35" spans="1:25" ht="72">
      <c r="A35" s="27">
        <v>30</v>
      </c>
      <c r="B35" s="27">
        <v>11012</v>
      </c>
      <c r="C35" s="28" t="s">
        <v>3579</v>
      </c>
      <c r="D35" s="28" t="s">
        <v>3580</v>
      </c>
      <c r="E35" s="29">
        <v>5629400</v>
      </c>
      <c r="F35" s="30">
        <f t="shared" si="0"/>
        <v>5826400</v>
      </c>
      <c r="G35" s="30">
        <f t="shared" si="1"/>
        <v>5910900</v>
      </c>
      <c r="H35" s="30">
        <f>ROUND(E35*1.3,-2)</f>
        <v>7318200</v>
      </c>
      <c r="I35" s="28">
        <v>1</v>
      </c>
      <c r="J35" s="31" t="s">
        <v>3581</v>
      </c>
      <c r="K35" s="31" t="s">
        <v>3582</v>
      </c>
      <c r="L35" s="32">
        <v>327</v>
      </c>
      <c r="M35" s="37">
        <v>300</v>
      </c>
      <c r="N35" s="37">
        <v>4</v>
      </c>
      <c r="O35" s="28" t="s">
        <v>3546</v>
      </c>
      <c r="P35" s="28" t="s">
        <v>3547</v>
      </c>
      <c r="Q35" s="28" t="s">
        <v>2813</v>
      </c>
      <c r="R35" s="42" t="s">
        <v>3583</v>
      </c>
      <c r="S35" s="28" t="s">
        <v>3584</v>
      </c>
      <c r="T35" s="34" t="s">
        <v>3585</v>
      </c>
      <c r="U35" s="35" t="s">
        <v>3393</v>
      </c>
      <c r="V35" s="28" t="s">
        <v>3364</v>
      </c>
      <c r="W35" s="28" t="s">
        <v>3394</v>
      </c>
      <c r="X35" s="36" t="s">
        <v>3366</v>
      </c>
      <c r="Y35" s="36" t="s">
        <v>3367</v>
      </c>
    </row>
    <row r="36" spans="1:25" ht="72">
      <c r="A36" s="27">
        <v>31</v>
      </c>
      <c r="B36" s="27">
        <v>11013</v>
      </c>
      <c r="C36" s="28" t="s">
        <v>3586</v>
      </c>
      <c r="D36" s="28" t="s">
        <v>3587</v>
      </c>
      <c r="E36" s="29">
        <v>6583100</v>
      </c>
      <c r="F36" s="30">
        <f t="shared" si="0"/>
        <v>6813500</v>
      </c>
      <c r="G36" s="30">
        <f t="shared" si="1"/>
        <v>6912300</v>
      </c>
      <c r="H36" s="30">
        <f t="shared" si="2"/>
        <v>8558000</v>
      </c>
      <c r="I36" s="28">
        <v>1</v>
      </c>
      <c r="J36" s="31" t="s">
        <v>3588</v>
      </c>
      <c r="K36" s="31" t="s">
        <v>3589</v>
      </c>
      <c r="L36" s="44">
        <v>252</v>
      </c>
      <c r="M36" s="32">
        <v>180</v>
      </c>
      <c r="N36" s="33">
        <v>5</v>
      </c>
      <c r="O36" s="28" t="s">
        <v>3546</v>
      </c>
      <c r="P36" s="28" t="s">
        <v>3547</v>
      </c>
      <c r="Q36" s="28" t="s">
        <v>2813</v>
      </c>
      <c r="R36" s="42" t="s">
        <v>3590</v>
      </c>
      <c r="S36" s="28" t="s">
        <v>3591</v>
      </c>
      <c r="T36" s="34" t="s">
        <v>3592</v>
      </c>
      <c r="U36" s="35" t="s">
        <v>3363</v>
      </c>
      <c r="V36" s="28" t="s">
        <v>3551</v>
      </c>
      <c r="W36" s="28" t="s">
        <v>3552</v>
      </c>
      <c r="X36" s="36" t="s">
        <v>3366</v>
      </c>
      <c r="Y36" s="36" t="s">
        <v>3367</v>
      </c>
    </row>
    <row r="37" spans="1:25" ht="48">
      <c r="A37" s="27">
        <v>32</v>
      </c>
      <c r="B37" s="27">
        <v>11019</v>
      </c>
      <c r="C37" s="28" t="s">
        <v>3593</v>
      </c>
      <c r="D37" s="28" t="s">
        <v>3594</v>
      </c>
      <c r="E37" s="39">
        <v>95516300</v>
      </c>
      <c r="F37" s="30">
        <f t="shared" si="0"/>
        <v>98859400</v>
      </c>
      <c r="G37" s="30">
        <f t="shared" si="1"/>
        <v>100292100</v>
      </c>
      <c r="H37" s="30">
        <f t="shared" si="2"/>
        <v>124171200</v>
      </c>
      <c r="I37" s="28">
        <v>4</v>
      </c>
      <c r="J37" s="31" t="s">
        <v>3595</v>
      </c>
      <c r="K37" s="31" t="s">
        <v>3596</v>
      </c>
      <c r="L37" s="37">
        <v>3390</v>
      </c>
      <c r="M37" s="40">
        <v>540</v>
      </c>
      <c r="N37" s="41">
        <v>12</v>
      </c>
      <c r="O37" s="28" t="s">
        <v>3546</v>
      </c>
      <c r="P37" s="28" t="s">
        <v>3547</v>
      </c>
      <c r="Q37" s="28" t="s">
        <v>2813</v>
      </c>
      <c r="R37" s="42" t="s">
        <v>3597</v>
      </c>
      <c r="S37" s="28"/>
      <c r="T37" s="34" t="s">
        <v>3598</v>
      </c>
      <c r="U37" s="28" t="s">
        <v>3472</v>
      </c>
      <c r="V37" s="28" t="s">
        <v>3377</v>
      </c>
      <c r="W37" s="28" t="s">
        <v>3378</v>
      </c>
      <c r="X37" s="36" t="s">
        <v>3366</v>
      </c>
      <c r="Y37" s="36" t="s">
        <v>3367</v>
      </c>
    </row>
    <row r="38" spans="1:25" ht="72">
      <c r="A38" s="27">
        <v>33</v>
      </c>
      <c r="B38" s="27">
        <v>11037</v>
      </c>
      <c r="C38" s="28" t="s">
        <v>3599</v>
      </c>
      <c r="D38" s="28" t="s">
        <v>3600</v>
      </c>
      <c r="E38" s="39">
        <v>164683000</v>
      </c>
      <c r="F38" s="30">
        <f>ROUND(E38*1.035,-2)</f>
        <v>170446900</v>
      </c>
      <c r="G38" s="30">
        <f>ROUND(E38*1.05,-2)</f>
        <v>172917200</v>
      </c>
      <c r="H38" s="30">
        <f>ROUND(E38*1.3,-2)</f>
        <v>214087900</v>
      </c>
      <c r="I38" s="28">
        <v>8</v>
      </c>
      <c r="J38" s="31" t="s">
        <v>3601</v>
      </c>
      <c r="K38" s="31" t="s">
        <v>3602</v>
      </c>
      <c r="L38" s="37">
        <v>7296</v>
      </c>
      <c r="M38" s="37">
        <v>720</v>
      </c>
      <c r="N38" s="32">
        <v>14</v>
      </c>
      <c r="O38" s="28" t="s">
        <v>3546</v>
      </c>
      <c r="P38" s="28" t="s">
        <v>3547</v>
      </c>
      <c r="Q38" s="28" t="s">
        <v>2813</v>
      </c>
      <c r="R38" s="42" t="s">
        <v>3603</v>
      </c>
      <c r="S38" s="28"/>
      <c r="T38" s="43" t="s">
        <v>3604</v>
      </c>
      <c r="U38" s="28" t="s">
        <v>3376</v>
      </c>
      <c r="V38" s="28" t="s">
        <v>3605</v>
      </c>
      <c r="W38" s="28" t="e">
        <f>-p0</f>
        <v>#NAME?</v>
      </c>
      <c r="X38" s="36" t="s">
        <v>3606</v>
      </c>
      <c r="Y38" s="36" t="s">
        <v>3367</v>
      </c>
    </row>
    <row r="39" spans="1:25" ht="72">
      <c r="A39" s="27">
        <v>34</v>
      </c>
      <c r="B39" s="27">
        <v>11038</v>
      </c>
      <c r="C39" s="28" t="s">
        <v>3607</v>
      </c>
      <c r="D39" s="28" t="s">
        <v>3608</v>
      </c>
      <c r="E39" s="39">
        <v>138830600</v>
      </c>
      <c r="F39" s="30">
        <f>ROUND(E39*1.035,-2)</f>
        <v>143689700</v>
      </c>
      <c r="G39" s="30">
        <f>ROUND(E39*1.05,-2)</f>
        <v>145772100</v>
      </c>
      <c r="H39" s="30">
        <f>ROUND(E39*1.3,-2)</f>
        <v>180479800</v>
      </c>
      <c r="I39" s="28">
        <v>5</v>
      </c>
      <c r="J39" s="31" t="s">
        <v>3561</v>
      </c>
      <c r="K39" s="31" t="s">
        <v>3562</v>
      </c>
      <c r="L39" s="37">
        <v>7487</v>
      </c>
      <c r="M39" s="37">
        <v>540</v>
      </c>
      <c r="N39" s="37">
        <v>12</v>
      </c>
      <c r="O39" s="28" t="s">
        <v>3546</v>
      </c>
      <c r="P39" s="28" t="s">
        <v>3547</v>
      </c>
      <c r="Q39" s="28" t="s">
        <v>2813</v>
      </c>
      <c r="R39" s="42" t="s">
        <v>3609</v>
      </c>
      <c r="S39" s="28"/>
      <c r="T39" s="43" t="s">
        <v>3610</v>
      </c>
      <c r="U39" s="28" t="s">
        <v>3427</v>
      </c>
      <c r="V39" s="28" t="s">
        <v>3428</v>
      </c>
      <c r="W39" s="28" t="s">
        <v>3611</v>
      </c>
      <c r="X39" s="36" t="s">
        <v>3606</v>
      </c>
      <c r="Y39" s="36" t="s">
        <v>3367</v>
      </c>
    </row>
    <row r="40" spans="1:25" ht="72">
      <c r="A40" s="27">
        <v>35</v>
      </c>
      <c r="B40" s="27">
        <v>9658</v>
      </c>
      <c r="C40" s="28" t="s">
        <v>3612</v>
      </c>
      <c r="D40" s="28" t="s">
        <v>3613</v>
      </c>
      <c r="E40" s="38">
        <v>27745300</v>
      </c>
      <c r="F40" s="30">
        <f t="shared" ref="F40:F66" si="3">ROUND(E40*1.035,-2)</f>
        <v>28716400</v>
      </c>
      <c r="G40" s="30">
        <f t="shared" ref="G40:G66" si="4">ROUND(E40*1.05,-2)</f>
        <v>29132600</v>
      </c>
      <c r="H40" s="30">
        <f t="shared" ref="H40:H66" si="5">ROUND(E40*1.3,-2)</f>
        <v>36068900</v>
      </c>
      <c r="I40" s="28">
        <v>6</v>
      </c>
      <c r="J40" s="31" t="s">
        <v>3614</v>
      </c>
      <c r="K40" s="31" t="s">
        <v>3615</v>
      </c>
      <c r="L40" s="45">
        <v>2236</v>
      </c>
      <c r="M40" s="45">
        <v>400</v>
      </c>
      <c r="N40" s="31">
        <v>12</v>
      </c>
      <c r="O40" s="28" t="s">
        <v>3616</v>
      </c>
      <c r="P40" s="28" t="s">
        <v>3617</v>
      </c>
      <c r="Q40" s="28" t="s">
        <v>2813</v>
      </c>
      <c r="R40" s="42" t="s">
        <v>3618</v>
      </c>
      <c r="S40" s="46" t="s">
        <v>3619</v>
      </c>
      <c r="T40" s="43" t="s">
        <v>3620</v>
      </c>
      <c r="U40" s="28" t="s">
        <v>3621</v>
      </c>
      <c r="V40" s="28" t="s">
        <v>3621</v>
      </c>
      <c r="W40" s="28" t="s">
        <v>3621</v>
      </c>
      <c r="X40" s="36" t="s">
        <v>3366</v>
      </c>
      <c r="Y40" s="36" t="s">
        <v>3367</v>
      </c>
    </row>
    <row r="41" spans="1:25" ht="72">
      <c r="A41" s="27">
        <v>36</v>
      </c>
      <c r="B41" s="27">
        <v>10309</v>
      </c>
      <c r="C41" s="28" t="s">
        <v>3622</v>
      </c>
      <c r="D41" s="28" t="s">
        <v>3623</v>
      </c>
      <c r="E41" s="38">
        <v>71269800</v>
      </c>
      <c r="F41" s="30">
        <f t="shared" si="3"/>
        <v>73764200</v>
      </c>
      <c r="G41" s="30">
        <f t="shared" si="4"/>
        <v>74833300</v>
      </c>
      <c r="H41" s="30">
        <f t="shared" si="5"/>
        <v>92650700</v>
      </c>
      <c r="I41" s="28">
        <v>7</v>
      </c>
      <c r="J41" s="31" t="s">
        <v>3624</v>
      </c>
      <c r="K41" s="31" t="s">
        <v>3625</v>
      </c>
      <c r="L41" s="45">
        <v>4644</v>
      </c>
      <c r="M41" s="45">
        <v>650</v>
      </c>
      <c r="N41" s="31">
        <v>16</v>
      </c>
      <c r="O41" s="28" t="s">
        <v>3616</v>
      </c>
      <c r="P41" s="28" t="s">
        <v>3617</v>
      </c>
      <c r="Q41" s="28" t="s">
        <v>2813</v>
      </c>
      <c r="R41" s="42" t="s">
        <v>3626</v>
      </c>
      <c r="S41" s="28" t="s">
        <v>3627</v>
      </c>
      <c r="T41" s="43" t="s">
        <v>3620</v>
      </c>
      <c r="U41" s="28" t="s">
        <v>3621</v>
      </c>
      <c r="V41" s="28" t="s">
        <v>3621</v>
      </c>
      <c r="W41" s="28" t="s">
        <v>3621</v>
      </c>
      <c r="X41" s="36" t="s">
        <v>3366</v>
      </c>
      <c r="Y41" s="36" t="s">
        <v>3367</v>
      </c>
    </row>
    <row r="42" spans="1:25" ht="72">
      <c r="A42" s="27">
        <v>37</v>
      </c>
      <c r="B42" s="27">
        <v>10725</v>
      </c>
      <c r="C42" s="28" t="s">
        <v>3628</v>
      </c>
      <c r="D42" s="28" t="s">
        <v>3629</v>
      </c>
      <c r="E42" s="38">
        <v>69527500</v>
      </c>
      <c r="F42" s="30">
        <f t="shared" si="3"/>
        <v>71961000</v>
      </c>
      <c r="G42" s="30">
        <f t="shared" si="4"/>
        <v>73003900</v>
      </c>
      <c r="H42" s="30">
        <f t="shared" si="5"/>
        <v>90385800</v>
      </c>
      <c r="I42" s="28">
        <v>7</v>
      </c>
      <c r="J42" s="31" t="s">
        <v>3630</v>
      </c>
      <c r="K42" s="31" t="s">
        <v>3631</v>
      </c>
      <c r="L42" s="45">
        <v>3908</v>
      </c>
      <c r="M42" s="45">
        <v>580</v>
      </c>
      <c r="N42" s="31">
        <v>15</v>
      </c>
      <c r="O42" s="28" t="s">
        <v>3616</v>
      </c>
      <c r="P42" s="28" t="s">
        <v>3617</v>
      </c>
      <c r="Q42" s="28" t="s">
        <v>2813</v>
      </c>
      <c r="R42" s="42" t="s">
        <v>3632</v>
      </c>
      <c r="S42" s="28" t="s">
        <v>3633</v>
      </c>
      <c r="T42" s="43" t="s">
        <v>3634</v>
      </c>
      <c r="U42" s="28" t="s">
        <v>3621</v>
      </c>
      <c r="V42" s="28" t="s">
        <v>3621</v>
      </c>
      <c r="W42" s="28" t="s">
        <v>3621</v>
      </c>
      <c r="X42" s="36" t="s">
        <v>3366</v>
      </c>
      <c r="Y42" s="36" t="s">
        <v>3367</v>
      </c>
    </row>
    <row r="43" spans="1:25" ht="96">
      <c r="A43" s="27">
        <v>38</v>
      </c>
      <c r="B43" s="27">
        <v>11056</v>
      </c>
      <c r="C43" s="28" t="s">
        <v>3635</v>
      </c>
      <c r="D43" s="28" t="s">
        <v>3636</v>
      </c>
      <c r="E43" s="38">
        <v>1694900</v>
      </c>
      <c r="F43" s="30">
        <f t="shared" si="3"/>
        <v>1754200</v>
      </c>
      <c r="G43" s="30">
        <f t="shared" si="4"/>
        <v>1779600</v>
      </c>
      <c r="H43" s="30">
        <f t="shared" si="5"/>
        <v>2203400</v>
      </c>
      <c r="I43" s="28">
        <v>2</v>
      </c>
      <c r="J43" s="31" t="s">
        <v>3637</v>
      </c>
      <c r="K43" s="31" t="s">
        <v>3638</v>
      </c>
      <c r="L43" s="45">
        <v>130</v>
      </c>
      <c r="M43" s="45">
        <v>180</v>
      </c>
      <c r="N43" s="31">
        <v>5</v>
      </c>
      <c r="O43" s="28" t="s">
        <v>3616</v>
      </c>
      <c r="P43" s="28" t="s">
        <v>3617</v>
      </c>
      <c r="Q43" s="28" t="s">
        <v>2813</v>
      </c>
      <c r="R43" s="42" t="s">
        <v>3639</v>
      </c>
      <c r="S43" s="28" t="s">
        <v>3640</v>
      </c>
      <c r="T43" s="43" t="s">
        <v>3620</v>
      </c>
      <c r="U43" s="28" t="s">
        <v>3621</v>
      </c>
      <c r="V43" s="28" t="s">
        <v>3621</v>
      </c>
      <c r="W43" s="28" t="s">
        <v>3621</v>
      </c>
      <c r="X43" s="36" t="s">
        <v>3366</v>
      </c>
      <c r="Y43" s="36" t="s">
        <v>3367</v>
      </c>
    </row>
    <row r="44" spans="1:25" ht="96">
      <c r="A44" s="27">
        <v>39</v>
      </c>
      <c r="B44" s="27">
        <v>11057</v>
      </c>
      <c r="C44" s="28" t="s">
        <v>3641</v>
      </c>
      <c r="D44" s="28" t="s">
        <v>3642</v>
      </c>
      <c r="E44" s="38">
        <v>1099700</v>
      </c>
      <c r="F44" s="30">
        <f t="shared" si="3"/>
        <v>1138200</v>
      </c>
      <c r="G44" s="30">
        <f t="shared" si="4"/>
        <v>1154700</v>
      </c>
      <c r="H44" s="30">
        <f t="shared" si="5"/>
        <v>1429600</v>
      </c>
      <c r="I44" s="28">
        <v>2</v>
      </c>
      <c r="J44" s="31" t="s">
        <v>3643</v>
      </c>
      <c r="K44" s="31" t="s">
        <v>3644</v>
      </c>
      <c r="L44" s="45">
        <v>80</v>
      </c>
      <c r="M44" s="45">
        <v>180</v>
      </c>
      <c r="N44" s="31">
        <v>5</v>
      </c>
      <c r="O44" s="28" t="s">
        <v>3616</v>
      </c>
      <c r="P44" s="28" t="s">
        <v>3617</v>
      </c>
      <c r="Q44" s="28" t="s">
        <v>2813</v>
      </c>
      <c r="R44" s="42" t="s">
        <v>3645</v>
      </c>
      <c r="S44" s="28" t="s">
        <v>3646</v>
      </c>
      <c r="T44" s="43" t="s">
        <v>3620</v>
      </c>
      <c r="U44" s="28" t="s">
        <v>3621</v>
      </c>
      <c r="V44" s="28" t="s">
        <v>3621</v>
      </c>
      <c r="W44" s="28" t="s">
        <v>3621</v>
      </c>
      <c r="X44" s="36" t="s">
        <v>3366</v>
      </c>
      <c r="Y44" s="36" t="s">
        <v>3367</v>
      </c>
    </row>
    <row r="45" spans="1:25" ht="72">
      <c r="A45" s="27">
        <v>40</v>
      </c>
      <c r="B45" s="27">
        <v>11058</v>
      </c>
      <c r="C45" s="28" t="s">
        <v>3647</v>
      </c>
      <c r="D45" s="28" t="s">
        <v>3648</v>
      </c>
      <c r="E45" s="38">
        <v>1546100</v>
      </c>
      <c r="F45" s="30">
        <f t="shared" si="3"/>
        <v>1600200</v>
      </c>
      <c r="G45" s="30">
        <f t="shared" si="4"/>
        <v>1623400</v>
      </c>
      <c r="H45" s="30">
        <f t="shared" si="5"/>
        <v>2009900</v>
      </c>
      <c r="I45" s="28">
        <v>2</v>
      </c>
      <c r="J45" s="31" t="s">
        <v>3649</v>
      </c>
      <c r="K45" s="31" t="s">
        <v>3650</v>
      </c>
      <c r="L45" s="45">
        <v>100</v>
      </c>
      <c r="M45" s="45">
        <v>180</v>
      </c>
      <c r="N45" s="31">
        <v>5</v>
      </c>
      <c r="O45" s="28" t="s">
        <v>3616</v>
      </c>
      <c r="P45" s="28" t="s">
        <v>3617</v>
      </c>
      <c r="Q45" s="28" t="s">
        <v>2813</v>
      </c>
      <c r="R45" s="42" t="s">
        <v>3651</v>
      </c>
      <c r="S45" s="28" t="s">
        <v>3652</v>
      </c>
      <c r="T45" s="43" t="s">
        <v>3620</v>
      </c>
      <c r="U45" s="28" t="s">
        <v>3621</v>
      </c>
      <c r="V45" s="28" t="s">
        <v>3621</v>
      </c>
      <c r="W45" s="28" t="s">
        <v>3621</v>
      </c>
      <c r="X45" s="36" t="s">
        <v>3366</v>
      </c>
      <c r="Y45" s="36" t="s">
        <v>3367</v>
      </c>
    </row>
    <row r="46" spans="1:25" ht="72">
      <c r="A46" s="27">
        <v>41</v>
      </c>
      <c r="B46" s="27">
        <v>11062</v>
      </c>
      <c r="C46" s="28" t="s">
        <v>3653</v>
      </c>
      <c r="D46" s="28" t="s">
        <v>3654</v>
      </c>
      <c r="E46" s="38">
        <v>13687900</v>
      </c>
      <c r="F46" s="30">
        <f t="shared" si="3"/>
        <v>14167000</v>
      </c>
      <c r="G46" s="30">
        <f t="shared" si="4"/>
        <v>14372300</v>
      </c>
      <c r="H46" s="30">
        <f t="shared" si="5"/>
        <v>17794300</v>
      </c>
      <c r="I46" s="28">
        <v>3</v>
      </c>
      <c r="J46" s="31" t="s">
        <v>3655</v>
      </c>
      <c r="K46" s="31" t="s">
        <v>3656</v>
      </c>
      <c r="L46" s="45">
        <v>819</v>
      </c>
      <c r="M46" s="31">
        <v>360</v>
      </c>
      <c r="N46" s="31">
        <v>8</v>
      </c>
      <c r="O46" s="28" t="s">
        <v>3616</v>
      </c>
      <c r="P46" s="28" t="s">
        <v>3617</v>
      </c>
      <c r="Q46" s="28" t="s">
        <v>2813</v>
      </c>
      <c r="R46" s="42" t="s">
        <v>3657</v>
      </c>
      <c r="S46" s="28" t="s">
        <v>3658</v>
      </c>
      <c r="T46" s="43" t="s">
        <v>3634</v>
      </c>
      <c r="U46" s="28" t="s">
        <v>3621</v>
      </c>
      <c r="V46" s="28" t="s">
        <v>3621</v>
      </c>
      <c r="W46" s="28" t="s">
        <v>3621</v>
      </c>
      <c r="X46" s="36" t="s">
        <v>3366</v>
      </c>
      <c r="Y46" s="36" t="s">
        <v>3367</v>
      </c>
    </row>
    <row r="47" spans="1:25" ht="72">
      <c r="A47" s="27">
        <v>42</v>
      </c>
      <c r="B47" s="27">
        <v>11078</v>
      </c>
      <c r="C47" s="28" t="s">
        <v>3659</v>
      </c>
      <c r="D47" s="28" t="s">
        <v>3660</v>
      </c>
      <c r="E47" s="38">
        <v>3047100</v>
      </c>
      <c r="F47" s="30">
        <f t="shared" si="3"/>
        <v>3153700</v>
      </c>
      <c r="G47" s="30">
        <f t="shared" si="4"/>
        <v>3199500</v>
      </c>
      <c r="H47" s="30">
        <f t="shared" si="5"/>
        <v>3961200</v>
      </c>
      <c r="I47" s="28">
        <v>2</v>
      </c>
      <c r="J47" s="31" t="s">
        <v>3661</v>
      </c>
      <c r="K47" s="31" t="s">
        <v>3662</v>
      </c>
      <c r="L47" s="45">
        <v>165</v>
      </c>
      <c r="M47" s="31">
        <v>210</v>
      </c>
      <c r="N47" s="31">
        <v>6</v>
      </c>
      <c r="O47" s="28" t="s">
        <v>3616</v>
      </c>
      <c r="P47" s="28" t="s">
        <v>3617</v>
      </c>
      <c r="Q47" s="28" t="s">
        <v>2813</v>
      </c>
      <c r="R47" s="42" t="s">
        <v>3663</v>
      </c>
      <c r="S47" s="28" t="s">
        <v>3664</v>
      </c>
      <c r="T47" s="43" t="s">
        <v>3620</v>
      </c>
      <c r="U47" s="28" t="s">
        <v>3621</v>
      </c>
      <c r="V47" s="28" t="s">
        <v>3621</v>
      </c>
      <c r="W47" s="28" t="s">
        <v>3621</v>
      </c>
      <c r="X47" s="36" t="s">
        <v>3366</v>
      </c>
      <c r="Y47" s="36" t="s">
        <v>3367</v>
      </c>
    </row>
    <row r="48" spans="1:25" ht="96">
      <c r="A48" s="27">
        <v>43</v>
      </c>
      <c r="B48" s="27">
        <v>11095</v>
      </c>
      <c r="C48" s="28" t="s">
        <v>3665</v>
      </c>
      <c r="D48" s="28" t="s">
        <v>3666</v>
      </c>
      <c r="E48" s="38">
        <v>25520100</v>
      </c>
      <c r="F48" s="30">
        <f t="shared" si="3"/>
        <v>26413300</v>
      </c>
      <c r="G48" s="30">
        <f t="shared" si="4"/>
        <v>26796100</v>
      </c>
      <c r="H48" s="30">
        <f t="shared" si="5"/>
        <v>33176100</v>
      </c>
      <c r="I48" s="28">
        <v>4</v>
      </c>
      <c r="J48" s="31" t="s">
        <v>3667</v>
      </c>
      <c r="K48" s="31" t="s">
        <v>3668</v>
      </c>
      <c r="L48" s="45">
        <v>1788</v>
      </c>
      <c r="M48" s="45">
        <v>400</v>
      </c>
      <c r="N48" s="31">
        <v>9</v>
      </c>
      <c r="O48" s="28" t="s">
        <v>3616</v>
      </c>
      <c r="P48" s="28" t="s">
        <v>3617</v>
      </c>
      <c r="Q48" s="28" t="s">
        <v>2813</v>
      </c>
      <c r="R48" s="42" t="s">
        <v>3669</v>
      </c>
      <c r="S48" s="28" t="s">
        <v>3670</v>
      </c>
      <c r="T48" s="43" t="s">
        <v>3620</v>
      </c>
      <c r="U48" s="28" t="s">
        <v>3621</v>
      </c>
      <c r="V48" s="28" t="s">
        <v>3621</v>
      </c>
      <c r="W48" s="28" t="s">
        <v>3621</v>
      </c>
      <c r="X48" s="36" t="s">
        <v>3366</v>
      </c>
      <c r="Y48" s="36" t="s">
        <v>3367</v>
      </c>
    </row>
    <row r="49" spans="1:25" ht="96">
      <c r="A49" s="27">
        <v>44</v>
      </c>
      <c r="B49" s="27">
        <v>11096</v>
      </c>
      <c r="C49" s="28" t="s">
        <v>3671</v>
      </c>
      <c r="D49" s="28" t="s">
        <v>3672</v>
      </c>
      <c r="E49" s="38">
        <v>40226300</v>
      </c>
      <c r="F49" s="30">
        <f t="shared" si="3"/>
        <v>41634200</v>
      </c>
      <c r="G49" s="30">
        <f t="shared" si="4"/>
        <v>42237600</v>
      </c>
      <c r="H49" s="30">
        <f t="shared" si="5"/>
        <v>52294200</v>
      </c>
      <c r="I49" s="28">
        <v>6</v>
      </c>
      <c r="J49" s="31" t="s">
        <v>3667</v>
      </c>
      <c r="K49" s="31" t="s">
        <v>3668</v>
      </c>
      <c r="L49" s="45">
        <v>2702</v>
      </c>
      <c r="M49" s="45">
        <v>460</v>
      </c>
      <c r="N49" s="31">
        <v>14</v>
      </c>
      <c r="O49" s="28" t="s">
        <v>3616</v>
      </c>
      <c r="P49" s="28" t="s">
        <v>3617</v>
      </c>
      <c r="Q49" s="28" t="s">
        <v>2813</v>
      </c>
      <c r="R49" s="42" t="s">
        <v>3673</v>
      </c>
      <c r="S49" s="28" t="s">
        <v>3674</v>
      </c>
      <c r="T49" s="43" t="s">
        <v>3620</v>
      </c>
      <c r="U49" s="28" t="s">
        <v>3621</v>
      </c>
      <c r="V49" s="28" t="s">
        <v>3621</v>
      </c>
      <c r="W49" s="28" t="s">
        <v>3621</v>
      </c>
      <c r="X49" s="36" t="s">
        <v>3366</v>
      </c>
      <c r="Y49" s="36" t="s">
        <v>3367</v>
      </c>
    </row>
    <row r="50" spans="1:25" ht="48">
      <c r="A50" s="27">
        <v>45</v>
      </c>
      <c r="B50" s="47">
        <v>2406</v>
      </c>
      <c r="C50" s="48" t="s">
        <v>3675</v>
      </c>
      <c r="D50" s="48" t="s">
        <v>3675</v>
      </c>
      <c r="E50" s="38">
        <v>870</v>
      </c>
      <c r="F50" s="30"/>
      <c r="G50" s="30"/>
      <c r="H50" s="30"/>
      <c r="I50" s="48"/>
      <c r="J50" s="49">
        <v>1</v>
      </c>
      <c r="K50" s="49"/>
      <c r="L50" s="50" t="s">
        <v>3621</v>
      </c>
      <c r="M50" s="50">
        <v>120</v>
      </c>
      <c r="N50" s="49">
        <v>2</v>
      </c>
      <c r="O50" s="51" t="s">
        <v>3676</v>
      </c>
      <c r="P50" s="52" t="s">
        <v>3677</v>
      </c>
      <c r="Q50" s="51" t="s">
        <v>3678</v>
      </c>
      <c r="R50" s="48" t="s">
        <v>3679</v>
      </c>
      <c r="S50" s="48"/>
      <c r="T50" s="53" t="s">
        <v>3680</v>
      </c>
      <c r="U50" s="48" t="s">
        <v>3621</v>
      </c>
      <c r="V50" s="48" t="s">
        <v>3621</v>
      </c>
      <c r="W50" s="48" t="s">
        <v>3621</v>
      </c>
      <c r="X50" s="36" t="s">
        <v>3366</v>
      </c>
      <c r="Y50" s="36" t="s">
        <v>3367</v>
      </c>
    </row>
    <row r="51" spans="1:25" ht="48">
      <c r="A51" s="27">
        <v>46</v>
      </c>
      <c r="B51" s="47">
        <v>2406</v>
      </c>
      <c r="C51" s="48" t="s">
        <v>3681</v>
      </c>
      <c r="D51" s="48" t="s">
        <v>3681</v>
      </c>
      <c r="E51" s="38">
        <v>870</v>
      </c>
      <c r="F51" s="30"/>
      <c r="G51" s="30"/>
      <c r="H51" s="30"/>
      <c r="I51" s="48"/>
      <c r="J51" s="49">
        <v>1</v>
      </c>
      <c r="K51" s="49"/>
      <c r="L51" s="50" t="s">
        <v>3621</v>
      </c>
      <c r="M51" s="50">
        <v>120</v>
      </c>
      <c r="N51" s="49">
        <v>2</v>
      </c>
      <c r="O51" s="51" t="s">
        <v>3676</v>
      </c>
      <c r="P51" s="52" t="s">
        <v>3677</v>
      </c>
      <c r="Q51" s="51" t="s">
        <v>3678</v>
      </c>
      <c r="R51" s="48" t="s">
        <v>3679</v>
      </c>
      <c r="S51" s="48"/>
      <c r="T51" s="53" t="s">
        <v>3680</v>
      </c>
      <c r="U51" s="48" t="s">
        <v>3621</v>
      </c>
      <c r="V51" s="48" t="s">
        <v>3621</v>
      </c>
      <c r="W51" s="48" t="s">
        <v>3621</v>
      </c>
      <c r="X51" s="36" t="s">
        <v>3366</v>
      </c>
      <c r="Y51" s="36" t="s">
        <v>3367</v>
      </c>
    </row>
    <row r="52" spans="1:25" ht="48">
      <c r="A52" s="27">
        <v>47</v>
      </c>
      <c r="B52" s="47">
        <v>2406</v>
      </c>
      <c r="C52" s="48" t="s">
        <v>3682</v>
      </c>
      <c r="D52" s="48" t="s">
        <v>3682</v>
      </c>
      <c r="E52" s="38">
        <v>870</v>
      </c>
      <c r="F52" s="30"/>
      <c r="G52" s="30"/>
      <c r="H52" s="30"/>
      <c r="I52" s="48"/>
      <c r="J52" s="49">
        <v>1</v>
      </c>
      <c r="K52" s="49"/>
      <c r="L52" s="50" t="s">
        <v>3621</v>
      </c>
      <c r="M52" s="50">
        <v>120</v>
      </c>
      <c r="N52" s="49">
        <v>2</v>
      </c>
      <c r="O52" s="51" t="s">
        <v>3676</v>
      </c>
      <c r="P52" s="52" t="s">
        <v>3677</v>
      </c>
      <c r="Q52" s="51" t="s">
        <v>3678</v>
      </c>
      <c r="R52" s="48" t="s">
        <v>3679</v>
      </c>
      <c r="S52" s="48"/>
      <c r="T52" s="53" t="s">
        <v>3680</v>
      </c>
      <c r="U52" s="48" t="s">
        <v>3621</v>
      </c>
      <c r="V52" s="48" t="s">
        <v>3621</v>
      </c>
      <c r="W52" s="48" t="s">
        <v>3621</v>
      </c>
      <c r="X52" s="36" t="s">
        <v>3366</v>
      </c>
      <c r="Y52" s="36" t="s">
        <v>3367</v>
      </c>
    </row>
    <row r="53" spans="1:25" ht="48">
      <c r="A53" s="27">
        <v>48</v>
      </c>
      <c r="B53" s="54" t="s">
        <v>3683</v>
      </c>
      <c r="C53" s="28" t="s">
        <v>3684</v>
      </c>
      <c r="D53" s="28" t="s">
        <v>3684</v>
      </c>
      <c r="E53" s="38" t="s">
        <v>3621</v>
      </c>
      <c r="F53" s="30"/>
      <c r="G53" s="30"/>
      <c r="H53" s="30"/>
      <c r="I53" s="28"/>
      <c r="J53" s="31"/>
      <c r="K53" s="31"/>
      <c r="L53" s="45" t="s">
        <v>3621</v>
      </c>
      <c r="M53" s="45"/>
      <c r="N53" s="31"/>
      <c r="O53" s="51" t="s">
        <v>3676</v>
      </c>
      <c r="P53" s="52" t="s">
        <v>3677</v>
      </c>
      <c r="Q53" s="28" t="s">
        <v>3678</v>
      </c>
      <c r="R53" s="28" t="s">
        <v>3685</v>
      </c>
      <c r="S53" s="28"/>
      <c r="T53" s="34" t="s">
        <v>3680</v>
      </c>
      <c r="U53" s="28" t="s">
        <v>3621</v>
      </c>
      <c r="V53" s="28" t="s">
        <v>3621</v>
      </c>
      <c r="W53" s="28" t="s">
        <v>3621</v>
      </c>
      <c r="X53" s="36" t="s">
        <v>3366</v>
      </c>
      <c r="Y53" s="36" t="s">
        <v>3686</v>
      </c>
    </row>
    <row r="54" spans="1:25" ht="48">
      <c r="A54" s="27">
        <v>49</v>
      </c>
      <c r="B54" s="27" t="s">
        <v>3687</v>
      </c>
      <c r="C54" s="28" t="s">
        <v>3688</v>
      </c>
      <c r="D54" s="28" t="s">
        <v>3688</v>
      </c>
      <c r="E54" s="38">
        <v>2240</v>
      </c>
      <c r="F54" s="30"/>
      <c r="G54" s="30"/>
      <c r="H54" s="30"/>
      <c r="I54" s="28"/>
      <c r="J54" s="31">
        <v>1</v>
      </c>
      <c r="K54" s="31"/>
      <c r="L54" s="45" t="s">
        <v>3621</v>
      </c>
      <c r="M54" s="45">
        <v>120</v>
      </c>
      <c r="N54" s="31">
        <v>2</v>
      </c>
      <c r="O54" s="51" t="s">
        <v>3676</v>
      </c>
      <c r="P54" s="52" t="s">
        <v>3677</v>
      </c>
      <c r="Q54" s="51" t="s">
        <v>3678</v>
      </c>
      <c r="R54" s="28" t="s">
        <v>3689</v>
      </c>
      <c r="S54" s="28"/>
      <c r="T54" s="34" t="s">
        <v>3680</v>
      </c>
      <c r="U54" s="28" t="s">
        <v>3621</v>
      </c>
      <c r="V54" s="28" t="s">
        <v>3621</v>
      </c>
      <c r="W54" s="28" t="s">
        <v>3621</v>
      </c>
      <c r="X54" s="36" t="s">
        <v>3366</v>
      </c>
      <c r="Y54" s="36" t="s">
        <v>3367</v>
      </c>
    </row>
    <row r="55" spans="1:25" ht="48">
      <c r="A55" s="27">
        <v>50</v>
      </c>
      <c r="B55" s="27">
        <v>5419</v>
      </c>
      <c r="C55" s="28" t="s">
        <v>3690</v>
      </c>
      <c r="D55" s="28" t="s">
        <v>3690</v>
      </c>
      <c r="E55" s="38">
        <v>3280</v>
      </c>
      <c r="F55" s="30"/>
      <c r="G55" s="30"/>
      <c r="H55" s="30"/>
      <c r="I55" s="28"/>
      <c r="J55" s="31">
        <v>1</v>
      </c>
      <c r="K55" s="31"/>
      <c r="L55" s="45" t="s">
        <v>3621</v>
      </c>
      <c r="M55" s="45">
        <v>60</v>
      </c>
      <c r="N55" s="31">
        <v>1</v>
      </c>
      <c r="O55" s="51" t="s">
        <v>3676</v>
      </c>
      <c r="P55" s="52" t="s">
        <v>3677</v>
      </c>
      <c r="Q55" s="51" t="s">
        <v>3678</v>
      </c>
      <c r="R55" s="28" t="s">
        <v>3691</v>
      </c>
      <c r="S55" s="28"/>
      <c r="T55" s="34" t="s">
        <v>3680</v>
      </c>
      <c r="U55" s="28" t="s">
        <v>3621</v>
      </c>
      <c r="V55" s="28" t="s">
        <v>3621</v>
      </c>
      <c r="W55" s="28" t="s">
        <v>3621</v>
      </c>
      <c r="X55" s="36" t="s">
        <v>3366</v>
      </c>
      <c r="Y55" s="36" t="s">
        <v>3367</v>
      </c>
    </row>
    <row r="56" spans="1:25" ht="48">
      <c r="A56" s="27">
        <v>51</v>
      </c>
      <c r="B56" s="27">
        <v>7427</v>
      </c>
      <c r="C56" s="28" t="s">
        <v>3692</v>
      </c>
      <c r="D56" s="28" t="s">
        <v>3692</v>
      </c>
      <c r="E56" s="38">
        <v>127500</v>
      </c>
      <c r="F56" s="30"/>
      <c r="G56" s="30"/>
      <c r="H56" s="30"/>
      <c r="I56" s="28"/>
      <c r="J56" s="31">
        <v>12</v>
      </c>
      <c r="K56" s="31" t="s">
        <v>3693</v>
      </c>
      <c r="L56" s="45" t="s">
        <v>3621</v>
      </c>
      <c r="M56" s="45">
        <v>60</v>
      </c>
      <c r="N56" s="31">
        <v>1</v>
      </c>
      <c r="O56" s="28" t="s">
        <v>3676</v>
      </c>
      <c r="P56" s="28" t="s">
        <v>3677</v>
      </c>
      <c r="Q56" s="28" t="s">
        <v>3678</v>
      </c>
      <c r="R56" s="42" t="s">
        <v>3692</v>
      </c>
      <c r="S56" s="28"/>
      <c r="T56" s="34" t="s">
        <v>3680</v>
      </c>
      <c r="U56" s="28" t="s">
        <v>3621</v>
      </c>
      <c r="V56" s="28" t="s">
        <v>3621</v>
      </c>
      <c r="W56" s="28" t="s">
        <v>3621</v>
      </c>
      <c r="X56" s="36" t="s">
        <v>3366</v>
      </c>
      <c r="Y56" s="36" t="s">
        <v>3367</v>
      </c>
    </row>
    <row r="57" spans="1:25" ht="48">
      <c r="A57" s="27">
        <v>52</v>
      </c>
      <c r="B57" s="27" t="s">
        <v>3694</v>
      </c>
      <c r="C57" s="28" t="s">
        <v>3695</v>
      </c>
      <c r="D57" s="28" t="s">
        <v>3695</v>
      </c>
      <c r="E57" s="38">
        <v>427100</v>
      </c>
      <c r="F57" s="30"/>
      <c r="G57" s="30"/>
      <c r="H57" s="30"/>
      <c r="I57" s="28"/>
      <c r="J57" s="31">
        <v>20</v>
      </c>
      <c r="K57" s="31" t="s">
        <v>3693</v>
      </c>
      <c r="L57" s="45" t="s">
        <v>3621</v>
      </c>
      <c r="M57" s="45">
        <v>60</v>
      </c>
      <c r="N57" s="31">
        <v>1</v>
      </c>
      <c r="O57" s="28" t="s">
        <v>3676</v>
      </c>
      <c r="P57" s="28" t="s">
        <v>3677</v>
      </c>
      <c r="Q57" s="28" t="s">
        <v>3678</v>
      </c>
      <c r="R57" s="42" t="s">
        <v>3695</v>
      </c>
      <c r="S57" s="28"/>
      <c r="T57" s="34" t="s">
        <v>3680</v>
      </c>
      <c r="U57" s="28" t="s">
        <v>3621</v>
      </c>
      <c r="V57" s="28" t="s">
        <v>3621</v>
      </c>
      <c r="W57" s="28" t="s">
        <v>3621</v>
      </c>
      <c r="X57" s="36" t="s">
        <v>3366</v>
      </c>
      <c r="Y57" s="36" t="s">
        <v>3367</v>
      </c>
    </row>
    <row r="58" spans="1:25" ht="72">
      <c r="A58" s="27">
        <v>53</v>
      </c>
      <c r="B58" s="27">
        <v>8491</v>
      </c>
      <c r="C58" s="28" t="s">
        <v>3696</v>
      </c>
      <c r="D58" s="28" t="s">
        <v>3697</v>
      </c>
      <c r="E58" s="38">
        <v>31676000</v>
      </c>
      <c r="F58" s="30">
        <f t="shared" si="3"/>
        <v>32784700</v>
      </c>
      <c r="G58" s="30">
        <f t="shared" si="4"/>
        <v>33259800</v>
      </c>
      <c r="H58" s="30">
        <f t="shared" si="5"/>
        <v>41178800</v>
      </c>
      <c r="I58" s="28">
        <v>3</v>
      </c>
      <c r="J58" s="31" t="s">
        <v>3698</v>
      </c>
      <c r="K58" s="31" t="s">
        <v>3699</v>
      </c>
      <c r="L58" s="45">
        <v>2426</v>
      </c>
      <c r="M58" s="45">
        <v>365</v>
      </c>
      <c r="N58" s="31">
        <v>9</v>
      </c>
      <c r="O58" s="28" t="s">
        <v>3676</v>
      </c>
      <c r="P58" s="28" t="s">
        <v>3677</v>
      </c>
      <c r="Q58" s="28" t="s">
        <v>2813</v>
      </c>
      <c r="R58" s="42" t="s">
        <v>3700</v>
      </c>
      <c r="S58" s="28"/>
      <c r="T58" s="34" t="s">
        <v>3701</v>
      </c>
      <c r="U58" s="28" t="s">
        <v>3621</v>
      </c>
      <c r="V58" s="28" t="s">
        <v>3621</v>
      </c>
      <c r="W58" s="28" t="s">
        <v>3621</v>
      </c>
      <c r="X58" s="36" t="s">
        <v>3366</v>
      </c>
      <c r="Y58" s="36" t="s">
        <v>3367</v>
      </c>
    </row>
    <row r="59" spans="1:25" ht="48">
      <c r="A59" s="27">
        <v>54</v>
      </c>
      <c r="B59" s="27">
        <v>9517</v>
      </c>
      <c r="C59" s="28" t="s">
        <v>3702</v>
      </c>
      <c r="D59" s="28" t="s">
        <v>3702</v>
      </c>
      <c r="E59" s="38">
        <v>4915500</v>
      </c>
      <c r="F59" s="30">
        <f t="shared" si="3"/>
        <v>5087500</v>
      </c>
      <c r="G59" s="30">
        <f t="shared" si="4"/>
        <v>5161300</v>
      </c>
      <c r="H59" s="30">
        <f t="shared" si="5"/>
        <v>6390200</v>
      </c>
      <c r="I59" s="28">
        <v>1</v>
      </c>
      <c r="J59" s="31" t="s">
        <v>3703</v>
      </c>
      <c r="K59" s="31">
        <v>15</v>
      </c>
      <c r="L59" s="45" t="s">
        <v>3621</v>
      </c>
      <c r="M59" s="45">
        <v>150</v>
      </c>
      <c r="N59" s="31">
        <v>3</v>
      </c>
      <c r="O59" s="28" t="s">
        <v>3676</v>
      </c>
      <c r="P59" s="28" t="s">
        <v>3677</v>
      </c>
      <c r="Q59" s="28" t="s">
        <v>3678</v>
      </c>
      <c r="R59" s="28" t="s">
        <v>3704</v>
      </c>
      <c r="S59" s="28"/>
      <c r="T59" s="34" t="s">
        <v>3680</v>
      </c>
      <c r="U59" s="28" t="s">
        <v>3621</v>
      </c>
      <c r="V59" s="28" t="s">
        <v>3621</v>
      </c>
      <c r="W59" s="28" t="s">
        <v>3621</v>
      </c>
      <c r="X59" s="36" t="s">
        <v>3366</v>
      </c>
      <c r="Y59" s="36" t="s">
        <v>3367</v>
      </c>
    </row>
    <row r="60" spans="1:25" ht="72">
      <c r="A60" s="27">
        <v>55</v>
      </c>
      <c r="B60" s="27">
        <v>9543</v>
      </c>
      <c r="C60" s="28" t="s">
        <v>3705</v>
      </c>
      <c r="D60" s="28" t="s">
        <v>3706</v>
      </c>
      <c r="E60" s="38">
        <v>8413000</v>
      </c>
      <c r="F60" s="30">
        <f t="shared" si="3"/>
        <v>8707500</v>
      </c>
      <c r="G60" s="30">
        <f t="shared" si="4"/>
        <v>8833700</v>
      </c>
      <c r="H60" s="30">
        <f t="shared" si="5"/>
        <v>10936900</v>
      </c>
      <c r="I60" s="28">
        <v>2</v>
      </c>
      <c r="J60" s="31" t="s">
        <v>3707</v>
      </c>
      <c r="K60" s="31" t="s">
        <v>3708</v>
      </c>
      <c r="L60" s="45">
        <v>450</v>
      </c>
      <c r="M60" s="45">
        <v>300</v>
      </c>
      <c r="N60" s="31">
        <v>6</v>
      </c>
      <c r="O60" s="28" t="s">
        <v>3676</v>
      </c>
      <c r="P60" s="28" t="s">
        <v>3677</v>
      </c>
      <c r="Q60" s="28" t="s">
        <v>2813</v>
      </c>
      <c r="R60" s="42" t="s">
        <v>3709</v>
      </c>
      <c r="S60" s="28" t="s">
        <v>3710</v>
      </c>
      <c r="T60" s="34" t="s">
        <v>3711</v>
      </c>
      <c r="U60" s="28" t="s">
        <v>3393</v>
      </c>
      <c r="V60" s="28" t="s">
        <v>3712</v>
      </c>
      <c r="W60" s="28" t="s">
        <v>3394</v>
      </c>
      <c r="X60" s="36" t="s">
        <v>3366</v>
      </c>
      <c r="Y60" s="36" t="s">
        <v>3367</v>
      </c>
    </row>
    <row r="61" spans="1:25" ht="48">
      <c r="A61" s="27">
        <v>56</v>
      </c>
      <c r="B61" s="54">
        <v>9927</v>
      </c>
      <c r="C61" s="28" t="s">
        <v>3713</v>
      </c>
      <c r="D61" s="28" t="s">
        <v>3713</v>
      </c>
      <c r="E61" s="38" t="s">
        <v>3621</v>
      </c>
      <c r="F61" s="30"/>
      <c r="G61" s="30"/>
      <c r="H61" s="30"/>
      <c r="I61" s="28">
        <v>1</v>
      </c>
      <c r="J61" s="31" t="s">
        <v>3714</v>
      </c>
      <c r="K61" s="31" t="s">
        <v>3715</v>
      </c>
      <c r="L61" s="45"/>
      <c r="M61" s="31"/>
      <c r="N61" s="31"/>
      <c r="O61" s="51" t="s">
        <v>3676</v>
      </c>
      <c r="P61" s="52" t="s">
        <v>3677</v>
      </c>
      <c r="Q61" s="28" t="s">
        <v>2813</v>
      </c>
      <c r="R61" s="28" t="s">
        <v>3716</v>
      </c>
      <c r="S61" s="28" t="s">
        <v>3717</v>
      </c>
      <c r="T61" s="34" t="s">
        <v>3680</v>
      </c>
      <c r="U61" s="28" t="s">
        <v>3621</v>
      </c>
      <c r="V61" s="28" t="s">
        <v>3621</v>
      </c>
      <c r="W61" s="28" t="s">
        <v>3621</v>
      </c>
      <c r="X61" s="36" t="s">
        <v>3366</v>
      </c>
      <c r="Y61" s="36" t="s">
        <v>3686</v>
      </c>
    </row>
    <row r="62" spans="1:25" ht="72">
      <c r="A62" s="27">
        <v>57</v>
      </c>
      <c r="B62" s="27">
        <v>10628</v>
      </c>
      <c r="C62" s="28" t="s">
        <v>3696</v>
      </c>
      <c r="D62" s="28" t="s">
        <v>3718</v>
      </c>
      <c r="E62" s="38">
        <v>38279800</v>
      </c>
      <c r="F62" s="30">
        <f t="shared" si="3"/>
        <v>39619600</v>
      </c>
      <c r="G62" s="30">
        <f t="shared" si="4"/>
        <v>40193800</v>
      </c>
      <c r="H62" s="30">
        <f t="shared" si="5"/>
        <v>49763700</v>
      </c>
      <c r="I62" s="28">
        <v>4</v>
      </c>
      <c r="J62" s="31" t="s">
        <v>3719</v>
      </c>
      <c r="K62" s="31" t="s">
        <v>3720</v>
      </c>
      <c r="L62" s="45">
        <v>2710</v>
      </c>
      <c r="M62" s="45">
        <v>360</v>
      </c>
      <c r="N62" s="31">
        <v>8</v>
      </c>
      <c r="O62" s="28" t="s">
        <v>3676</v>
      </c>
      <c r="P62" s="28" t="s">
        <v>3677</v>
      </c>
      <c r="Q62" s="28" t="s">
        <v>2813</v>
      </c>
      <c r="R62" s="42" t="s">
        <v>3721</v>
      </c>
      <c r="S62" s="28"/>
      <c r="T62" s="43" t="s">
        <v>3711</v>
      </c>
      <c r="U62" s="28" t="s">
        <v>3621</v>
      </c>
      <c r="V62" s="28" t="s">
        <v>3621</v>
      </c>
      <c r="W62" s="28" t="s">
        <v>3621</v>
      </c>
      <c r="X62" s="36" t="s">
        <v>3366</v>
      </c>
      <c r="Y62" s="36" t="s">
        <v>3367</v>
      </c>
    </row>
    <row r="63" spans="1:25" ht="48">
      <c r="A63" s="27">
        <v>58</v>
      </c>
      <c r="B63" s="54">
        <v>10779</v>
      </c>
      <c r="C63" s="28" t="s">
        <v>3722</v>
      </c>
      <c r="D63" s="28" t="s">
        <v>3722</v>
      </c>
      <c r="E63" s="38" t="s">
        <v>3621</v>
      </c>
      <c r="F63" s="30"/>
      <c r="G63" s="30"/>
      <c r="H63" s="30"/>
      <c r="I63" s="28">
        <v>2</v>
      </c>
      <c r="J63" s="31" t="s">
        <v>3723</v>
      </c>
      <c r="K63" s="31" t="s">
        <v>3724</v>
      </c>
      <c r="L63" s="45" t="s">
        <v>3621</v>
      </c>
      <c r="M63" s="31" t="s">
        <v>3621</v>
      </c>
      <c r="N63" s="31" t="s">
        <v>3621</v>
      </c>
      <c r="O63" s="51" t="s">
        <v>3676</v>
      </c>
      <c r="P63" s="52" t="s">
        <v>3677</v>
      </c>
      <c r="Q63" s="28" t="s">
        <v>2813</v>
      </c>
      <c r="R63" s="42" t="s">
        <v>3725</v>
      </c>
      <c r="S63" s="28"/>
      <c r="T63" s="34" t="s">
        <v>3550</v>
      </c>
      <c r="U63" s="28" t="s">
        <v>3621</v>
      </c>
      <c r="V63" s="28" t="s">
        <v>3621</v>
      </c>
      <c r="W63" s="28" t="s">
        <v>3621</v>
      </c>
      <c r="X63" s="36" t="s">
        <v>3366</v>
      </c>
      <c r="Y63" s="36" t="s">
        <v>3686</v>
      </c>
    </row>
    <row r="64" spans="1:25" ht="72">
      <c r="A64" s="27">
        <v>59</v>
      </c>
      <c r="B64" s="27">
        <v>10920</v>
      </c>
      <c r="C64" s="28" t="s">
        <v>3726</v>
      </c>
      <c r="D64" s="28" t="s">
        <v>3726</v>
      </c>
      <c r="E64" s="38">
        <v>2798200</v>
      </c>
      <c r="F64" s="30"/>
      <c r="G64" s="30"/>
      <c r="H64" s="30"/>
      <c r="I64" s="28">
        <v>1</v>
      </c>
      <c r="J64" s="31" t="s">
        <v>3727</v>
      </c>
      <c r="K64" s="31" t="s">
        <v>3728</v>
      </c>
      <c r="L64" s="45">
        <v>330</v>
      </c>
      <c r="M64" s="31">
        <v>120</v>
      </c>
      <c r="N64" s="31">
        <v>3</v>
      </c>
      <c r="O64" s="28" t="s">
        <v>3676</v>
      </c>
      <c r="P64" s="28" t="s">
        <v>3677</v>
      </c>
      <c r="Q64" s="28" t="s">
        <v>2813</v>
      </c>
      <c r="R64" s="28" t="s">
        <v>3729</v>
      </c>
      <c r="S64" s="51" t="s">
        <v>3730</v>
      </c>
      <c r="T64" s="34" t="s">
        <v>3680</v>
      </c>
      <c r="U64" s="28" t="s">
        <v>3621</v>
      </c>
      <c r="V64" s="28" t="s">
        <v>3621</v>
      </c>
      <c r="W64" s="28" t="s">
        <v>3621</v>
      </c>
      <c r="X64" s="36" t="s">
        <v>3366</v>
      </c>
      <c r="Y64" s="36" t="s">
        <v>3367</v>
      </c>
    </row>
    <row r="65" spans="1:25" ht="96">
      <c r="A65" s="27">
        <v>60</v>
      </c>
      <c r="B65" s="27">
        <v>10964</v>
      </c>
      <c r="C65" s="28" t="s">
        <v>3731</v>
      </c>
      <c r="D65" s="28" t="s">
        <v>3732</v>
      </c>
      <c r="E65" s="38">
        <v>88371500</v>
      </c>
      <c r="F65" s="30">
        <f t="shared" si="3"/>
        <v>91464500</v>
      </c>
      <c r="G65" s="30">
        <f t="shared" si="4"/>
        <v>92790100</v>
      </c>
      <c r="H65" s="30">
        <f t="shared" si="5"/>
        <v>114883000</v>
      </c>
      <c r="I65" s="28">
        <v>5</v>
      </c>
      <c r="J65" s="31" t="s">
        <v>3733</v>
      </c>
      <c r="K65" s="31" t="s">
        <v>3734</v>
      </c>
      <c r="L65" s="45">
        <v>7326</v>
      </c>
      <c r="M65" s="45">
        <v>730</v>
      </c>
      <c r="N65" s="31">
        <v>17</v>
      </c>
      <c r="O65" s="28" t="s">
        <v>3676</v>
      </c>
      <c r="P65" s="28" t="s">
        <v>3677</v>
      </c>
      <c r="Q65" s="28" t="s">
        <v>2813</v>
      </c>
      <c r="R65" s="42" t="s">
        <v>3735</v>
      </c>
      <c r="S65" s="28" t="s">
        <v>3736</v>
      </c>
      <c r="T65" s="34" t="s">
        <v>3680</v>
      </c>
      <c r="U65" s="28" t="s">
        <v>3621</v>
      </c>
      <c r="V65" s="28" t="s">
        <v>3621</v>
      </c>
      <c r="W65" s="28" t="s">
        <v>3621</v>
      </c>
      <c r="X65" s="36" t="s">
        <v>3366</v>
      </c>
      <c r="Y65" s="36" t="s">
        <v>3367</v>
      </c>
    </row>
    <row r="66" spans="1:25" ht="96">
      <c r="A66" s="27">
        <v>61</v>
      </c>
      <c r="B66" s="27" t="s">
        <v>3737</v>
      </c>
      <c r="C66" s="28" t="s">
        <v>3738</v>
      </c>
      <c r="D66" s="28" t="s">
        <v>3739</v>
      </c>
      <c r="E66" s="38">
        <v>121250100</v>
      </c>
      <c r="F66" s="30">
        <f t="shared" si="3"/>
        <v>125493900</v>
      </c>
      <c r="G66" s="30">
        <f t="shared" si="4"/>
        <v>127312600</v>
      </c>
      <c r="H66" s="30">
        <f t="shared" si="5"/>
        <v>157625100</v>
      </c>
      <c r="I66" s="28">
        <v>8</v>
      </c>
      <c r="J66" s="31" t="s">
        <v>3733</v>
      </c>
      <c r="K66" s="31" t="s">
        <v>3734</v>
      </c>
      <c r="L66" s="45">
        <v>11964</v>
      </c>
      <c r="M66" s="45">
        <v>850</v>
      </c>
      <c r="N66" s="31">
        <v>20</v>
      </c>
      <c r="O66" s="28" t="s">
        <v>3676</v>
      </c>
      <c r="P66" s="28" t="s">
        <v>3677</v>
      </c>
      <c r="Q66" s="28" t="s">
        <v>2813</v>
      </c>
      <c r="R66" s="42" t="s">
        <v>3740</v>
      </c>
      <c r="S66" s="28" t="s">
        <v>3741</v>
      </c>
      <c r="T66" s="34" t="s">
        <v>3680</v>
      </c>
      <c r="U66" s="28" t="s">
        <v>3621</v>
      </c>
      <c r="V66" s="28" t="s">
        <v>3621</v>
      </c>
      <c r="W66" s="28" t="s">
        <v>3621</v>
      </c>
      <c r="X66" s="36" t="s">
        <v>3366</v>
      </c>
      <c r="Y66" s="36" t="s">
        <v>3367</v>
      </c>
    </row>
    <row r="67" spans="1:25" ht="72">
      <c r="A67" s="27">
        <v>62</v>
      </c>
      <c r="B67" s="27" t="s">
        <v>3742</v>
      </c>
      <c r="C67" s="28" t="s">
        <v>3743</v>
      </c>
      <c r="D67" s="28" t="s">
        <v>3743</v>
      </c>
      <c r="E67" s="38">
        <v>3457300</v>
      </c>
      <c r="F67" s="30"/>
      <c r="G67" s="30">
        <f>ROUND(E67*1.05,-2)</f>
        <v>3630200</v>
      </c>
      <c r="H67" s="30">
        <f>ROUND(E67*1.3,-2)</f>
        <v>4494500</v>
      </c>
      <c r="I67" s="28" t="s">
        <v>3621</v>
      </c>
      <c r="J67" s="31" t="s">
        <v>3621</v>
      </c>
      <c r="K67" s="31" t="s">
        <v>3621</v>
      </c>
      <c r="L67" s="31">
        <v>622</v>
      </c>
      <c r="M67" s="31">
        <v>30</v>
      </c>
      <c r="N67" s="31"/>
      <c r="O67" s="51" t="s">
        <v>3676</v>
      </c>
      <c r="P67" s="52" t="s">
        <v>3677</v>
      </c>
      <c r="Q67" s="51" t="s">
        <v>3678</v>
      </c>
      <c r="R67" s="28"/>
      <c r="S67" s="28" t="s">
        <v>3744</v>
      </c>
      <c r="T67" s="34" t="s">
        <v>3745</v>
      </c>
      <c r="U67" s="28" t="s">
        <v>3621</v>
      </c>
      <c r="V67" s="28" t="s">
        <v>3621</v>
      </c>
      <c r="W67" s="28">
        <v>30</v>
      </c>
      <c r="X67" s="36" t="s">
        <v>3606</v>
      </c>
      <c r="Y67" s="36" t="s">
        <v>3367</v>
      </c>
    </row>
    <row r="68" spans="1:25" ht="72">
      <c r="A68" s="27">
        <v>63</v>
      </c>
      <c r="B68" s="27" t="s">
        <v>3746</v>
      </c>
      <c r="C68" s="28" t="s">
        <v>3747</v>
      </c>
      <c r="D68" s="28" t="s">
        <v>3747</v>
      </c>
      <c r="E68" s="38">
        <v>110400</v>
      </c>
      <c r="F68" s="55"/>
      <c r="G68" s="30">
        <f t="shared" ref="G68:G95" si="6">ROUND(E68*1.05,-2)</f>
        <v>115900</v>
      </c>
      <c r="H68" s="30">
        <f t="shared" ref="H68:H95" si="7">ROUND(E68*1.3,-2)</f>
        <v>143500</v>
      </c>
      <c r="I68" s="28" t="s">
        <v>3621</v>
      </c>
      <c r="J68" s="31" t="s">
        <v>3621</v>
      </c>
      <c r="K68" s="31" t="s">
        <v>3621</v>
      </c>
      <c r="L68" s="31" t="s">
        <v>3621</v>
      </c>
      <c r="M68" s="31">
        <v>20</v>
      </c>
      <c r="N68" s="31"/>
      <c r="O68" s="51" t="s">
        <v>3676</v>
      </c>
      <c r="P68" s="52" t="s">
        <v>3677</v>
      </c>
      <c r="Q68" s="51" t="s">
        <v>3678</v>
      </c>
      <c r="R68" s="28"/>
      <c r="S68" s="28" t="s">
        <v>3748</v>
      </c>
      <c r="T68" s="34" t="s">
        <v>3745</v>
      </c>
      <c r="U68" s="28" t="s">
        <v>3621</v>
      </c>
      <c r="V68" s="28" t="s">
        <v>3621</v>
      </c>
      <c r="W68" s="28" t="s">
        <v>3621</v>
      </c>
      <c r="X68" s="36" t="s">
        <v>3606</v>
      </c>
      <c r="Y68" s="36" t="s">
        <v>3367</v>
      </c>
    </row>
    <row r="69" spans="1:25" ht="96">
      <c r="A69" s="27">
        <v>64</v>
      </c>
      <c r="B69" s="27" t="s">
        <v>3749</v>
      </c>
      <c r="C69" s="28" t="s">
        <v>3750</v>
      </c>
      <c r="D69" s="28" t="s">
        <v>3750</v>
      </c>
      <c r="E69" s="38">
        <v>1000000</v>
      </c>
      <c r="F69" s="55"/>
      <c r="G69" s="30">
        <f t="shared" si="6"/>
        <v>1050000</v>
      </c>
      <c r="H69" s="30">
        <f t="shared" si="7"/>
        <v>1300000</v>
      </c>
      <c r="I69" s="28" t="s">
        <v>3621</v>
      </c>
      <c r="J69" s="31" t="s">
        <v>3621</v>
      </c>
      <c r="K69" s="31" t="s">
        <v>3621</v>
      </c>
      <c r="L69" s="31">
        <v>657</v>
      </c>
      <c r="M69" s="31">
        <v>20</v>
      </c>
      <c r="N69" s="31"/>
      <c r="O69" s="51" t="s">
        <v>3676</v>
      </c>
      <c r="P69" s="52" t="s">
        <v>3677</v>
      </c>
      <c r="Q69" s="51" t="s">
        <v>3678</v>
      </c>
      <c r="R69" s="28"/>
      <c r="S69" s="28" t="s">
        <v>3751</v>
      </c>
      <c r="T69" s="34" t="s">
        <v>3745</v>
      </c>
      <c r="U69" s="28" t="s">
        <v>3621</v>
      </c>
      <c r="V69" s="28" t="s">
        <v>3621</v>
      </c>
      <c r="W69" s="28" t="s">
        <v>3752</v>
      </c>
      <c r="X69" s="36" t="s">
        <v>3606</v>
      </c>
      <c r="Y69" s="36" t="s">
        <v>3367</v>
      </c>
    </row>
    <row r="70" spans="1:25" ht="72">
      <c r="A70" s="27">
        <v>65</v>
      </c>
      <c r="B70" s="27" t="s">
        <v>3753</v>
      </c>
      <c r="C70" s="28" t="s">
        <v>3754</v>
      </c>
      <c r="D70" s="28" t="s">
        <v>3754</v>
      </c>
      <c r="E70" s="38">
        <v>7371100</v>
      </c>
      <c r="F70" s="55"/>
      <c r="G70" s="30">
        <f t="shared" si="6"/>
        <v>7739700</v>
      </c>
      <c r="H70" s="30">
        <f t="shared" si="7"/>
        <v>9582400</v>
      </c>
      <c r="I70" s="28" t="s">
        <v>3621</v>
      </c>
      <c r="J70" s="31" t="s">
        <v>3621</v>
      </c>
      <c r="K70" s="31" t="s">
        <v>3621</v>
      </c>
      <c r="L70" s="31">
        <v>622</v>
      </c>
      <c r="M70" s="31">
        <v>45</v>
      </c>
      <c r="N70" s="31"/>
      <c r="O70" s="51" t="s">
        <v>3676</v>
      </c>
      <c r="P70" s="52" t="s">
        <v>3677</v>
      </c>
      <c r="Q70" s="51" t="s">
        <v>3678</v>
      </c>
      <c r="R70" s="28"/>
      <c r="S70" s="28" t="s">
        <v>3744</v>
      </c>
      <c r="T70" s="34" t="s">
        <v>3745</v>
      </c>
      <c r="U70" s="28" t="s">
        <v>3621</v>
      </c>
      <c r="V70" s="28" t="s">
        <v>3621</v>
      </c>
      <c r="W70" s="28">
        <v>30</v>
      </c>
      <c r="X70" s="36" t="s">
        <v>3606</v>
      </c>
      <c r="Y70" s="36" t="s">
        <v>3367</v>
      </c>
    </row>
    <row r="71" spans="1:25" ht="96">
      <c r="A71" s="27">
        <v>66</v>
      </c>
      <c r="B71" s="27" t="s">
        <v>3755</v>
      </c>
      <c r="C71" s="28" t="s">
        <v>3754</v>
      </c>
      <c r="D71" s="28" t="s">
        <v>3754</v>
      </c>
      <c r="E71" s="38">
        <v>3985100</v>
      </c>
      <c r="F71" s="55"/>
      <c r="G71" s="30">
        <f t="shared" si="6"/>
        <v>4184400</v>
      </c>
      <c r="H71" s="30">
        <f t="shared" si="7"/>
        <v>5180600</v>
      </c>
      <c r="I71" s="28" t="s">
        <v>3621</v>
      </c>
      <c r="J71" s="31" t="s">
        <v>3621</v>
      </c>
      <c r="K71" s="31" t="s">
        <v>3621</v>
      </c>
      <c r="L71" s="31">
        <v>284</v>
      </c>
      <c r="M71" s="31">
        <v>45</v>
      </c>
      <c r="N71" s="31"/>
      <c r="O71" s="51" t="s">
        <v>3676</v>
      </c>
      <c r="P71" s="52" t="s">
        <v>3677</v>
      </c>
      <c r="Q71" s="51" t="s">
        <v>3678</v>
      </c>
      <c r="R71" s="28"/>
      <c r="S71" s="28" t="s">
        <v>3751</v>
      </c>
      <c r="T71" s="34" t="s">
        <v>3745</v>
      </c>
      <c r="U71" s="28" t="s">
        <v>3621</v>
      </c>
      <c r="V71" s="28" t="s">
        <v>3621</v>
      </c>
      <c r="W71" s="28" t="s">
        <v>3752</v>
      </c>
      <c r="X71" s="36" t="s">
        <v>3606</v>
      </c>
      <c r="Y71" s="36" t="s">
        <v>3367</v>
      </c>
    </row>
    <row r="72" spans="1:25" ht="72">
      <c r="A72" s="27">
        <v>67</v>
      </c>
      <c r="B72" s="27" t="s">
        <v>3756</v>
      </c>
      <c r="C72" s="28" t="s">
        <v>3757</v>
      </c>
      <c r="D72" s="28" t="s">
        <v>3757</v>
      </c>
      <c r="E72" s="38">
        <v>1601400</v>
      </c>
      <c r="F72" s="55"/>
      <c r="G72" s="30">
        <f t="shared" si="6"/>
        <v>1681500</v>
      </c>
      <c r="H72" s="30">
        <f t="shared" si="7"/>
        <v>2081800</v>
      </c>
      <c r="I72" s="28" t="s">
        <v>3621</v>
      </c>
      <c r="J72" s="31" t="s">
        <v>3621</v>
      </c>
      <c r="K72" s="31" t="s">
        <v>3621</v>
      </c>
      <c r="L72" s="31"/>
      <c r="M72" s="31">
        <v>45</v>
      </c>
      <c r="N72" s="31"/>
      <c r="O72" s="51" t="s">
        <v>3676</v>
      </c>
      <c r="P72" s="52" t="s">
        <v>3677</v>
      </c>
      <c r="Q72" s="51" t="s">
        <v>3678</v>
      </c>
      <c r="R72" s="28"/>
      <c r="S72" s="28" t="s">
        <v>3748</v>
      </c>
      <c r="T72" s="34" t="s">
        <v>3745</v>
      </c>
      <c r="U72" s="28" t="s">
        <v>3621</v>
      </c>
      <c r="V72" s="28" t="s">
        <v>3621</v>
      </c>
      <c r="W72" s="28" t="s">
        <v>3621</v>
      </c>
      <c r="X72" s="36" t="s">
        <v>3606</v>
      </c>
      <c r="Y72" s="36" t="s">
        <v>3367</v>
      </c>
    </row>
    <row r="73" spans="1:25" ht="96">
      <c r="A73" s="27">
        <v>68</v>
      </c>
      <c r="B73" s="27" t="s">
        <v>3758</v>
      </c>
      <c r="C73" s="28" t="s">
        <v>3759</v>
      </c>
      <c r="D73" s="28" t="s">
        <v>3759</v>
      </c>
      <c r="E73" s="38">
        <v>1012100</v>
      </c>
      <c r="F73" s="55"/>
      <c r="G73" s="30">
        <f t="shared" si="6"/>
        <v>1062700</v>
      </c>
      <c r="H73" s="30">
        <f t="shared" si="7"/>
        <v>1315700</v>
      </c>
      <c r="I73" s="28" t="s">
        <v>3621</v>
      </c>
      <c r="J73" s="31" t="s">
        <v>3621</v>
      </c>
      <c r="K73" s="31" t="s">
        <v>3621</v>
      </c>
      <c r="L73" s="31">
        <v>284</v>
      </c>
      <c r="M73" s="31">
        <v>30</v>
      </c>
      <c r="N73" s="31"/>
      <c r="O73" s="51" t="s">
        <v>3676</v>
      </c>
      <c r="P73" s="52" t="s">
        <v>3677</v>
      </c>
      <c r="Q73" s="51" t="s">
        <v>3678</v>
      </c>
      <c r="R73" s="28"/>
      <c r="S73" s="28" t="s">
        <v>3748</v>
      </c>
      <c r="T73" s="34" t="s">
        <v>3745</v>
      </c>
      <c r="U73" s="28" t="s">
        <v>3621</v>
      </c>
      <c r="V73" s="28" t="s">
        <v>3621</v>
      </c>
      <c r="W73" s="28" t="s">
        <v>3621</v>
      </c>
      <c r="X73" s="36" t="s">
        <v>3606</v>
      </c>
      <c r="Y73" s="36" t="s">
        <v>3367</v>
      </c>
    </row>
    <row r="74" spans="1:25" ht="72">
      <c r="A74" s="27">
        <v>69</v>
      </c>
      <c r="B74" s="27" t="s">
        <v>3760</v>
      </c>
      <c r="C74" s="28" t="s">
        <v>3743</v>
      </c>
      <c r="D74" s="28" t="s">
        <v>3743</v>
      </c>
      <c r="E74" s="38">
        <v>2042500</v>
      </c>
      <c r="F74" s="55"/>
      <c r="G74" s="30">
        <f t="shared" si="6"/>
        <v>2144600</v>
      </c>
      <c r="H74" s="30">
        <f t="shared" si="7"/>
        <v>2655300</v>
      </c>
      <c r="I74" s="28" t="s">
        <v>3621</v>
      </c>
      <c r="J74" s="31" t="s">
        <v>3621</v>
      </c>
      <c r="K74" s="31" t="s">
        <v>3621</v>
      </c>
      <c r="L74" s="31"/>
      <c r="M74" s="31">
        <v>30</v>
      </c>
      <c r="N74" s="31"/>
      <c r="O74" s="51" t="s">
        <v>3676</v>
      </c>
      <c r="P74" s="52" t="s">
        <v>3677</v>
      </c>
      <c r="Q74" s="51" t="s">
        <v>3678</v>
      </c>
      <c r="R74" s="28"/>
      <c r="S74" s="28" t="s">
        <v>3761</v>
      </c>
      <c r="T74" s="34" t="s">
        <v>3745</v>
      </c>
      <c r="U74" s="28" t="s">
        <v>3621</v>
      </c>
      <c r="V74" s="28" t="s">
        <v>3621</v>
      </c>
      <c r="W74" s="28">
        <v>60</v>
      </c>
      <c r="X74" s="36" t="s">
        <v>3606</v>
      </c>
      <c r="Y74" s="36" t="s">
        <v>3367</v>
      </c>
    </row>
    <row r="75" spans="1:25" ht="96">
      <c r="A75" s="27">
        <v>70</v>
      </c>
      <c r="B75" s="27" t="s">
        <v>3762</v>
      </c>
      <c r="C75" s="28" t="s">
        <v>3759</v>
      </c>
      <c r="D75" s="28" t="s">
        <v>3759</v>
      </c>
      <c r="E75" s="38">
        <v>791800</v>
      </c>
      <c r="F75" s="55"/>
      <c r="G75" s="30">
        <f t="shared" si="6"/>
        <v>831400</v>
      </c>
      <c r="H75" s="30">
        <f t="shared" si="7"/>
        <v>1029300</v>
      </c>
      <c r="I75" s="28" t="s">
        <v>3621</v>
      </c>
      <c r="J75" s="31" t="s">
        <v>3621</v>
      </c>
      <c r="K75" s="31" t="s">
        <v>3621</v>
      </c>
      <c r="L75" s="31">
        <v>24</v>
      </c>
      <c r="M75" s="31">
        <v>30</v>
      </c>
      <c r="N75" s="31"/>
      <c r="O75" s="51" t="s">
        <v>3676</v>
      </c>
      <c r="P75" s="52" t="s">
        <v>3677</v>
      </c>
      <c r="Q75" s="51" t="s">
        <v>3678</v>
      </c>
      <c r="R75" s="28"/>
      <c r="S75" s="28" t="s">
        <v>3748</v>
      </c>
      <c r="T75" s="34" t="s">
        <v>3745</v>
      </c>
      <c r="U75" s="28" t="s">
        <v>3621</v>
      </c>
      <c r="V75" s="28" t="s">
        <v>3621</v>
      </c>
      <c r="W75" s="28" t="s">
        <v>3621</v>
      </c>
      <c r="X75" s="36" t="s">
        <v>3606</v>
      </c>
      <c r="Y75" s="36" t="s">
        <v>3367</v>
      </c>
    </row>
    <row r="76" spans="1:25" ht="96">
      <c r="A76" s="27">
        <v>71</v>
      </c>
      <c r="B76" s="27" t="s">
        <v>3763</v>
      </c>
      <c r="C76" s="28" t="s">
        <v>3764</v>
      </c>
      <c r="D76" s="28" t="s">
        <v>3764</v>
      </c>
      <c r="E76" s="38">
        <v>8512200</v>
      </c>
      <c r="F76" s="55"/>
      <c r="G76" s="30">
        <f t="shared" si="6"/>
        <v>8937800</v>
      </c>
      <c r="H76" s="30">
        <f t="shared" si="7"/>
        <v>11065900</v>
      </c>
      <c r="I76" s="28" t="s">
        <v>3621</v>
      </c>
      <c r="J76" s="31" t="s">
        <v>3621</v>
      </c>
      <c r="K76" s="31" t="s">
        <v>3621</v>
      </c>
      <c r="L76" s="31" t="s">
        <v>3621</v>
      </c>
      <c r="M76" s="31">
        <v>45</v>
      </c>
      <c r="N76" s="31"/>
      <c r="O76" s="51" t="s">
        <v>3676</v>
      </c>
      <c r="P76" s="52" t="s">
        <v>3677</v>
      </c>
      <c r="Q76" s="51" t="s">
        <v>3678</v>
      </c>
      <c r="R76" s="28"/>
      <c r="S76" s="28" t="s">
        <v>3751</v>
      </c>
      <c r="T76" s="34" t="s">
        <v>3745</v>
      </c>
      <c r="U76" s="28" t="s">
        <v>3621</v>
      </c>
      <c r="V76" s="28" t="s">
        <v>3621</v>
      </c>
      <c r="W76" s="28" t="s">
        <v>3621</v>
      </c>
      <c r="X76" s="36" t="s">
        <v>3606</v>
      </c>
      <c r="Y76" s="36" t="s">
        <v>3367</v>
      </c>
    </row>
    <row r="77" spans="1:25" ht="72">
      <c r="A77" s="27">
        <v>72</v>
      </c>
      <c r="B77" s="27" t="s">
        <v>3765</v>
      </c>
      <c r="C77" s="28" t="s">
        <v>3766</v>
      </c>
      <c r="D77" s="28" t="s">
        <v>3766</v>
      </c>
      <c r="E77" s="38">
        <v>1600000</v>
      </c>
      <c r="F77" s="55"/>
      <c r="G77" s="30">
        <f t="shared" si="6"/>
        <v>1680000</v>
      </c>
      <c r="H77" s="30">
        <f t="shared" si="7"/>
        <v>2080000</v>
      </c>
      <c r="I77" s="28" t="s">
        <v>3621</v>
      </c>
      <c r="J77" s="31" t="s">
        <v>3621</v>
      </c>
      <c r="K77" s="31" t="s">
        <v>3621</v>
      </c>
      <c r="L77" s="31" t="s">
        <v>3621</v>
      </c>
      <c r="M77" s="31">
        <v>45</v>
      </c>
      <c r="N77" s="31"/>
      <c r="O77" s="51" t="s">
        <v>3676</v>
      </c>
      <c r="P77" s="52" t="s">
        <v>3677</v>
      </c>
      <c r="Q77" s="51" t="s">
        <v>3678</v>
      </c>
      <c r="R77" s="28"/>
      <c r="S77" s="28" t="s">
        <v>3748</v>
      </c>
      <c r="T77" s="34" t="s">
        <v>3745</v>
      </c>
      <c r="U77" s="28" t="s">
        <v>3621</v>
      </c>
      <c r="V77" s="28" t="s">
        <v>3621</v>
      </c>
      <c r="W77" s="28" t="s">
        <v>3621</v>
      </c>
      <c r="X77" s="36" t="s">
        <v>3606</v>
      </c>
      <c r="Y77" s="36" t="s">
        <v>3367</v>
      </c>
    </row>
    <row r="78" spans="1:25" ht="72">
      <c r="A78" s="27">
        <v>73</v>
      </c>
      <c r="B78" s="27" t="s">
        <v>3767</v>
      </c>
      <c r="C78" s="28" t="s">
        <v>3768</v>
      </c>
      <c r="D78" s="28" t="s">
        <v>3768</v>
      </c>
      <c r="E78" s="38">
        <v>283000</v>
      </c>
      <c r="F78" s="55"/>
      <c r="G78" s="30">
        <f t="shared" si="6"/>
        <v>297200</v>
      </c>
      <c r="H78" s="30">
        <f t="shared" si="7"/>
        <v>367900</v>
      </c>
      <c r="I78" s="28" t="s">
        <v>3621</v>
      </c>
      <c r="J78" s="31" t="s">
        <v>3621</v>
      </c>
      <c r="K78" s="31" t="s">
        <v>3621</v>
      </c>
      <c r="L78" s="31" t="s">
        <v>3621</v>
      </c>
      <c r="M78" s="31">
        <v>30</v>
      </c>
      <c r="N78" s="31">
        <v>1</v>
      </c>
      <c r="O78" s="51" t="s">
        <v>3676</v>
      </c>
      <c r="P78" s="52" t="s">
        <v>3677</v>
      </c>
      <c r="Q78" s="51" t="s">
        <v>3678</v>
      </c>
      <c r="R78" s="28"/>
      <c r="S78" s="28" t="s">
        <v>3769</v>
      </c>
      <c r="T78" s="34" t="s">
        <v>3770</v>
      </c>
      <c r="U78" s="28"/>
      <c r="V78" s="28"/>
      <c r="W78" s="28"/>
      <c r="X78" s="36" t="s">
        <v>3606</v>
      </c>
      <c r="Y78" s="36" t="s">
        <v>3367</v>
      </c>
    </row>
    <row r="79" spans="1:25" ht="48">
      <c r="A79" s="27">
        <v>74</v>
      </c>
      <c r="B79" s="27" t="s">
        <v>3771</v>
      </c>
      <c r="C79" s="28" t="s">
        <v>3772</v>
      </c>
      <c r="D79" s="28" t="s">
        <v>3772</v>
      </c>
      <c r="E79" s="38">
        <v>87000</v>
      </c>
      <c r="F79" s="55"/>
      <c r="G79" s="30">
        <f t="shared" si="6"/>
        <v>91400</v>
      </c>
      <c r="H79" s="30">
        <f t="shared" si="7"/>
        <v>113100</v>
      </c>
      <c r="I79" s="28" t="s">
        <v>3621</v>
      </c>
      <c r="J79" s="31" t="s">
        <v>3621</v>
      </c>
      <c r="K79" s="31" t="s">
        <v>3621</v>
      </c>
      <c r="L79" s="31" t="s">
        <v>3621</v>
      </c>
      <c r="M79" s="31">
        <v>30</v>
      </c>
      <c r="N79" s="31">
        <v>1</v>
      </c>
      <c r="O79" s="51" t="s">
        <v>3676</v>
      </c>
      <c r="P79" s="52" t="s">
        <v>3677</v>
      </c>
      <c r="Q79" s="51" t="s">
        <v>3678</v>
      </c>
      <c r="R79" s="28"/>
      <c r="S79" s="28" t="s">
        <v>3769</v>
      </c>
      <c r="T79" s="34" t="s">
        <v>3770</v>
      </c>
      <c r="U79" s="28"/>
      <c r="V79" s="28"/>
      <c r="W79" s="28"/>
      <c r="X79" s="36" t="s">
        <v>3606</v>
      </c>
      <c r="Y79" s="36" t="s">
        <v>3367</v>
      </c>
    </row>
    <row r="80" spans="1:25" ht="72">
      <c r="A80" s="27">
        <v>75</v>
      </c>
      <c r="B80" s="27" t="s">
        <v>3773</v>
      </c>
      <c r="C80" s="28" t="s">
        <v>3774</v>
      </c>
      <c r="D80" s="28" t="s">
        <v>3775</v>
      </c>
      <c r="E80" s="38">
        <v>4306600</v>
      </c>
      <c r="F80" s="55"/>
      <c r="G80" s="30">
        <f t="shared" si="6"/>
        <v>4521900</v>
      </c>
      <c r="H80" s="30">
        <f t="shared" si="7"/>
        <v>5598600</v>
      </c>
      <c r="I80" s="28"/>
      <c r="J80" s="31"/>
      <c r="K80" s="31"/>
      <c r="L80" s="31"/>
      <c r="M80" s="31">
        <v>90</v>
      </c>
      <c r="N80" s="31">
        <v>2</v>
      </c>
      <c r="O80" s="51" t="s">
        <v>3676</v>
      </c>
      <c r="P80" s="52" t="s">
        <v>3677</v>
      </c>
      <c r="Q80" s="51" t="s">
        <v>3678</v>
      </c>
      <c r="R80" s="28"/>
      <c r="S80" s="28" t="s">
        <v>3776</v>
      </c>
      <c r="T80" s="34" t="s">
        <v>3777</v>
      </c>
      <c r="U80" s="28"/>
      <c r="V80" s="28"/>
      <c r="W80" s="28"/>
      <c r="X80" s="56" t="s">
        <v>3606</v>
      </c>
      <c r="Y80" s="36" t="s">
        <v>3367</v>
      </c>
    </row>
    <row r="81" spans="1:25" ht="72">
      <c r="A81" s="27">
        <v>76</v>
      </c>
      <c r="B81" s="27" t="s">
        <v>3778</v>
      </c>
      <c r="C81" s="28" t="s">
        <v>3779</v>
      </c>
      <c r="D81" s="28" t="s">
        <v>3779</v>
      </c>
      <c r="E81" s="38">
        <v>4299500</v>
      </c>
      <c r="F81" s="55"/>
      <c r="G81" s="30">
        <f t="shared" si="6"/>
        <v>4514500</v>
      </c>
      <c r="H81" s="30">
        <f t="shared" si="7"/>
        <v>5589400</v>
      </c>
      <c r="I81" s="28"/>
      <c r="J81" s="31"/>
      <c r="K81" s="31"/>
      <c r="L81" s="31"/>
      <c r="M81" s="31">
        <v>90</v>
      </c>
      <c r="N81" s="31">
        <v>2</v>
      </c>
      <c r="O81" s="51" t="s">
        <v>3676</v>
      </c>
      <c r="P81" s="52" t="s">
        <v>3677</v>
      </c>
      <c r="Q81" s="51" t="s">
        <v>3678</v>
      </c>
      <c r="R81" s="28"/>
      <c r="S81" s="28" t="s">
        <v>3776</v>
      </c>
      <c r="T81" s="34" t="s">
        <v>3777</v>
      </c>
      <c r="U81" s="28"/>
      <c r="V81" s="28"/>
      <c r="W81" s="28"/>
      <c r="X81" s="56" t="s">
        <v>3606</v>
      </c>
      <c r="Y81" s="36" t="s">
        <v>3367</v>
      </c>
    </row>
    <row r="82" spans="1:25" ht="96">
      <c r="A82" s="27">
        <v>77</v>
      </c>
      <c r="B82" s="27" t="s">
        <v>3780</v>
      </c>
      <c r="C82" s="28" t="s">
        <v>3781</v>
      </c>
      <c r="D82" s="28" t="s">
        <v>3782</v>
      </c>
      <c r="E82" s="38">
        <v>2921100</v>
      </c>
      <c r="F82" s="55"/>
      <c r="G82" s="30">
        <f t="shared" si="6"/>
        <v>3067200</v>
      </c>
      <c r="H82" s="30">
        <f t="shared" si="7"/>
        <v>3797400</v>
      </c>
      <c r="I82" s="28"/>
      <c r="J82" s="31"/>
      <c r="K82" s="31"/>
      <c r="L82" s="31"/>
      <c r="M82" s="31">
        <v>90</v>
      </c>
      <c r="N82" s="31">
        <v>2</v>
      </c>
      <c r="O82" s="51" t="s">
        <v>3676</v>
      </c>
      <c r="P82" s="52" t="s">
        <v>3677</v>
      </c>
      <c r="Q82" s="51" t="s">
        <v>3678</v>
      </c>
      <c r="R82" s="28"/>
      <c r="S82" s="28" t="s">
        <v>3783</v>
      </c>
      <c r="T82" s="34" t="s">
        <v>3777</v>
      </c>
      <c r="U82" s="28"/>
      <c r="V82" s="28"/>
      <c r="W82" s="28"/>
      <c r="X82" s="56" t="s">
        <v>3606</v>
      </c>
      <c r="Y82" s="36" t="s">
        <v>3367</v>
      </c>
    </row>
    <row r="83" spans="1:25" ht="96">
      <c r="A83" s="27">
        <v>78</v>
      </c>
      <c r="B83" s="27" t="s">
        <v>3784</v>
      </c>
      <c r="C83" s="28" t="s">
        <v>3785</v>
      </c>
      <c r="D83" s="28" t="s">
        <v>3785</v>
      </c>
      <c r="E83" s="38">
        <v>3731200</v>
      </c>
      <c r="F83" s="55"/>
      <c r="G83" s="30">
        <f t="shared" si="6"/>
        <v>3917800</v>
      </c>
      <c r="H83" s="30">
        <f t="shared" si="7"/>
        <v>4850600</v>
      </c>
      <c r="I83" s="28"/>
      <c r="J83" s="31"/>
      <c r="K83" s="31"/>
      <c r="L83" s="31"/>
      <c r="M83" s="31">
        <v>90</v>
      </c>
      <c r="N83" s="31">
        <v>2</v>
      </c>
      <c r="O83" s="51" t="s">
        <v>3676</v>
      </c>
      <c r="P83" s="52" t="s">
        <v>3677</v>
      </c>
      <c r="Q83" s="51" t="s">
        <v>3678</v>
      </c>
      <c r="R83" s="28"/>
      <c r="S83" s="28" t="s">
        <v>3786</v>
      </c>
      <c r="T83" s="34" t="s">
        <v>3777</v>
      </c>
      <c r="U83" s="28"/>
      <c r="V83" s="28"/>
      <c r="W83" s="28"/>
      <c r="X83" s="56" t="s">
        <v>3606</v>
      </c>
      <c r="Y83" s="36" t="s">
        <v>3367</v>
      </c>
    </row>
    <row r="84" spans="1:25" ht="48">
      <c r="A84" s="27">
        <v>79</v>
      </c>
      <c r="B84" s="27">
        <v>9565</v>
      </c>
      <c r="C84" s="28" t="s">
        <v>3787</v>
      </c>
      <c r="D84" s="28" t="s">
        <v>3788</v>
      </c>
      <c r="E84" s="39">
        <v>2529300</v>
      </c>
      <c r="F84" s="30">
        <f t="shared" ref="F84:F95" si="8">ROUND(E84*1.035,-2)</f>
        <v>2617800</v>
      </c>
      <c r="G84" s="30">
        <f t="shared" si="6"/>
        <v>2655800</v>
      </c>
      <c r="H84" s="30">
        <f t="shared" si="7"/>
        <v>3288100</v>
      </c>
      <c r="I84" s="28">
        <v>1</v>
      </c>
      <c r="J84" s="31" t="s">
        <v>3789</v>
      </c>
      <c r="K84" s="31"/>
      <c r="L84" s="37">
        <v>170</v>
      </c>
      <c r="M84" s="33">
        <v>180</v>
      </c>
      <c r="N84" s="33">
        <v>4</v>
      </c>
      <c r="O84" s="28" t="s">
        <v>3790</v>
      </c>
      <c r="P84" s="28" t="s">
        <v>3791</v>
      </c>
      <c r="Q84" s="28" t="s">
        <v>2813</v>
      </c>
      <c r="R84" s="42" t="s">
        <v>3792</v>
      </c>
      <c r="S84" s="28" t="s">
        <v>3793</v>
      </c>
      <c r="T84" s="43" t="s">
        <v>3794</v>
      </c>
      <c r="U84" s="57" t="s">
        <v>3795</v>
      </c>
      <c r="V84" s="57" t="s">
        <v>3796</v>
      </c>
      <c r="W84" s="57" t="s">
        <v>3621</v>
      </c>
      <c r="X84" s="56" t="s">
        <v>3366</v>
      </c>
      <c r="Y84" s="36" t="s">
        <v>3367</v>
      </c>
    </row>
    <row r="85" spans="1:25" ht="72">
      <c r="A85" s="27">
        <v>80</v>
      </c>
      <c r="B85" s="27">
        <v>9636</v>
      </c>
      <c r="C85" s="28" t="s">
        <v>3797</v>
      </c>
      <c r="D85" s="28" t="s">
        <v>3798</v>
      </c>
      <c r="E85" s="39">
        <v>11296000</v>
      </c>
      <c r="F85" s="30">
        <f t="shared" si="8"/>
        <v>11691400</v>
      </c>
      <c r="G85" s="30">
        <f t="shared" si="6"/>
        <v>11860800</v>
      </c>
      <c r="H85" s="30">
        <f t="shared" si="7"/>
        <v>14684800</v>
      </c>
      <c r="I85" s="28">
        <v>2</v>
      </c>
      <c r="J85" s="31" t="s">
        <v>3799</v>
      </c>
      <c r="K85" s="31"/>
      <c r="L85" s="37">
        <v>855</v>
      </c>
      <c r="M85" s="33">
        <v>360</v>
      </c>
      <c r="N85" s="33">
        <v>7</v>
      </c>
      <c r="O85" s="28" t="s">
        <v>3790</v>
      </c>
      <c r="P85" s="28" t="s">
        <v>3791</v>
      </c>
      <c r="Q85" s="28" t="s">
        <v>2813</v>
      </c>
      <c r="R85" s="42" t="s">
        <v>3800</v>
      </c>
      <c r="S85" s="28" t="s">
        <v>3793</v>
      </c>
      <c r="T85" s="43" t="s">
        <v>3801</v>
      </c>
      <c r="U85" s="57" t="s">
        <v>3795</v>
      </c>
      <c r="V85" s="57" t="s">
        <v>3796</v>
      </c>
      <c r="W85" s="57" t="s">
        <v>3621</v>
      </c>
      <c r="X85" s="56" t="s">
        <v>3366</v>
      </c>
      <c r="Y85" s="36" t="s">
        <v>3367</v>
      </c>
    </row>
    <row r="86" spans="1:25" ht="96">
      <c r="A86" s="27">
        <v>81</v>
      </c>
      <c r="B86" s="27">
        <v>9638</v>
      </c>
      <c r="C86" s="28" t="s">
        <v>3802</v>
      </c>
      <c r="D86" s="28" t="s">
        <v>3803</v>
      </c>
      <c r="E86" s="39">
        <v>13347600</v>
      </c>
      <c r="F86" s="30">
        <f t="shared" si="8"/>
        <v>13814800</v>
      </c>
      <c r="G86" s="30">
        <f t="shared" si="6"/>
        <v>14015000</v>
      </c>
      <c r="H86" s="30">
        <f t="shared" si="7"/>
        <v>17351900</v>
      </c>
      <c r="I86" s="28">
        <v>2</v>
      </c>
      <c r="J86" s="31" t="s">
        <v>3804</v>
      </c>
      <c r="K86" s="31" t="s">
        <v>3805</v>
      </c>
      <c r="L86" s="37">
        <v>773</v>
      </c>
      <c r="M86" s="33">
        <v>360</v>
      </c>
      <c r="N86" s="33">
        <v>7</v>
      </c>
      <c r="O86" s="28" t="s">
        <v>3790</v>
      </c>
      <c r="P86" s="28" t="s">
        <v>3791</v>
      </c>
      <c r="Q86" s="28" t="s">
        <v>2813</v>
      </c>
      <c r="R86" s="42" t="s">
        <v>3806</v>
      </c>
      <c r="S86" s="28" t="s">
        <v>3793</v>
      </c>
      <c r="T86" s="43" t="s">
        <v>3807</v>
      </c>
      <c r="U86" s="57" t="s">
        <v>3795</v>
      </c>
      <c r="V86" s="57" t="s">
        <v>3796</v>
      </c>
      <c r="W86" s="57" t="s">
        <v>3621</v>
      </c>
      <c r="X86" s="36" t="s">
        <v>3366</v>
      </c>
      <c r="Y86" s="36" t="s">
        <v>3367</v>
      </c>
    </row>
    <row r="87" spans="1:25" ht="72">
      <c r="A87" s="27">
        <v>82</v>
      </c>
      <c r="B87" s="27">
        <v>10410</v>
      </c>
      <c r="C87" s="28" t="s">
        <v>3808</v>
      </c>
      <c r="D87" s="28" t="s">
        <v>3809</v>
      </c>
      <c r="E87" s="39">
        <v>15657900</v>
      </c>
      <c r="F87" s="30">
        <f t="shared" si="8"/>
        <v>16205900</v>
      </c>
      <c r="G87" s="30">
        <f t="shared" si="6"/>
        <v>16440800</v>
      </c>
      <c r="H87" s="30">
        <f t="shared" si="7"/>
        <v>20355300</v>
      </c>
      <c r="I87" s="28">
        <v>1</v>
      </c>
      <c r="J87" s="31" t="s">
        <v>3810</v>
      </c>
      <c r="K87" s="31" t="s">
        <v>3811</v>
      </c>
      <c r="L87" s="37">
        <v>743</v>
      </c>
      <c r="M87" s="33">
        <v>390</v>
      </c>
      <c r="N87" s="33">
        <v>9</v>
      </c>
      <c r="O87" s="28" t="s">
        <v>3790</v>
      </c>
      <c r="P87" s="28" t="s">
        <v>3791</v>
      </c>
      <c r="Q87" s="28" t="s">
        <v>2813</v>
      </c>
      <c r="R87" s="42" t="s">
        <v>3812</v>
      </c>
      <c r="S87" s="28" t="s">
        <v>3813</v>
      </c>
      <c r="T87" s="43" t="s">
        <v>3794</v>
      </c>
      <c r="U87" s="57" t="s">
        <v>3795</v>
      </c>
      <c r="V87" s="57" t="s">
        <v>3796</v>
      </c>
      <c r="W87" s="57" t="s">
        <v>3621</v>
      </c>
      <c r="X87" s="56" t="s">
        <v>3366</v>
      </c>
      <c r="Y87" s="36" t="s">
        <v>3367</v>
      </c>
    </row>
    <row r="88" spans="1:25" ht="72">
      <c r="A88" s="27">
        <v>83</v>
      </c>
      <c r="B88" s="27">
        <v>10763</v>
      </c>
      <c r="C88" s="28" t="s">
        <v>3814</v>
      </c>
      <c r="D88" s="28" t="s">
        <v>3815</v>
      </c>
      <c r="E88" s="39">
        <v>11874100</v>
      </c>
      <c r="F88" s="30">
        <f t="shared" si="8"/>
        <v>12289700</v>
      </c>
      <c r="G88" s="30">
        <f t="shared" si="6"/>
        <v>12467800</v>
      </c>
      <c r="H88" s="30">
        <f t="shared" si="7"/>
        <v>15436300</v>
      </c>
      <c r="I88" s="28">
        <v>3</v>
      </c>
      <c r="J88" s="31" t="s">
        <v>3588</v>
      </c>
      <c r="K88" s="31" t="s">
        <v>3589</v>
      </c>
      <c r="L88" s="32">
        <v>652</v>
      </c>
      <c r="M88" s="32">
        <v>360</v>
      </c>
      <c r="N88" s="33">
        <v>8</v>
      </c>
      <c r="O88" s="28" t="s">
        <v>3790</v>
      </c>
      <c r="P88" s="28" t="s">
        <v>3791</v>
      </c>
      <c r="Q88" s="28" t="s">
        <v>2813</v>
      </c>
      <c r="R88" s="42" t="s">
        <v>3816</v>
      </c>
      <c r="S88" s="28" t="s">
        <v>3817</v>
      </c>
      <c r="T88" s="43" t="s">
        <v>3794</v>
      </c>
      <c r="U88" s="57" t="s">
        <v>3795</v>
      </c>
      <c r="V88" s="57" t="s">
        <v>3796</v>
      </c>
      <c r="W88" s="57" t="s">
        <v>3621</v>
      </c>
      <c r="X88" s="36" t="s">
        <v>3366</v>
      </c>
      <c r="Y88" s="36" t="s">
        <v>3367</v>
      </c>
    </row>
    <row r="89" spans="1:25" ht="72">
      <c r="A89" s="27">
        <v>84</v>
      </c>
      <c r="B89" s="27">
        <v>10830</v>
      </c>
      <c r="C89" s="28" t="s">
        <v>3818</v>
      </c>
      <c r="D89" s="28" t="s">
        <v>3819</v>
      </c>
      <c r="E89" s="39">
        <v>1663900</v>
      </c>
      <c r="F89" s="30">
        <f t="shared" si="8"/>
        <v>1722100</v>
      </c>
      <c r="G89" s="30">
        <f t="shared" si="6"/>
        <v>1747100</v>
      </c>
      <c r="H89" s="30">
        <f t="shared" si="7"/>
        <v>2163100</v>
      </c>
      <c r="I89" s="28">
        <v>1</v>
      </c>
      <c r="J89" s="31" t="s">
        <v>3637</v>
      </c>
      <c r="K89" s="31" t="s">
        <v>3638</v>
      </c>
      <c r="L89" s="37">
        <v>72</v>
      </c>
      <c r="M89" s="33">
        <v>180</v>
      </c>
      <c r="N89" s="33">
        <v>4</v>
      </c>
      <c r="O89" s="28" t="s">
        <v>3790</v>
      </c>
      <c r="P89" s="28" t="s">
        <v>3791</v>
      </c>
      <c r="Q89" s="28" t="s">
        <v>2813</v>
      </c>
      <c r="R89" s="28" t="s">
        <v>3820</v>
      </c>
      <c r="S89" s="28" t="s">
        <v>3793</v>
      </c>
      <c r="T89" s="34" t="s">
        <v>3794</v>
      </c>
      <c r="U89" s="57" t="s">
        <v>3795</v>
      </c>
      <c r="V89" s="57" t="s">
        <v>3796</v>
      </c>
      <c r="W89" s="57" t="s">
        <v>3621</v>
      </c>
      <c r="X89" s="36" t="s">
        <v>3366</v>
      </c>
      <c r="Y89" s="36" t="s">
        <v>3367</v>
      </c>
    </row>
    <row r="90" spans="1:25" ht="72">
      <c r="A90" s="27">
        <v>85</v>
      </c>
      <c r="B90" s="27">
        <v>10831</v>
      </c>
      <c r="C90" s="28" t="s">
        <v>3821</v>
      </c>
      <c r="D90" s="28" t="s">
        <v>3822</v>
      </c>
      <c r="E90" s="39">
        <v>1558600</v>
      </c>
      <c r="F90" s="30">
        <f t="shared" si="8"/>
        <v>1613200</v>
      </c>
      <c r="G90" s="30">
        <f t="shared" si="6"/>
        <v>1636500</v>
      </c>
      <c r="H90" s="30">
        <f t="shared" si="7"/>
        <v>2026200</v>
      </c>
      <c r="I90" s="28">
        <v>1</v>
      </c>
      <c r="J90" s="31" t="s">
        <v>3823</v>
      </c>
      <c r="K90" s="31" t="s">
        <v>3824</v>
      </c>
      <c r="L90" s="37">
        <v>72</v>
      </c>
      <c r="M90" s="33">
        <v>180</v>
      </c>
      <c r="N90" s="33">
        <v>4</v>
      </c>
      <c r="O90" s="28" t="s">
        <v>3790</v>
      </c>
      <c r="P90" s="28" t="s">
        <v>3791</v>
      </c>
      <c r="Q90" s="28" t="s">
        <v>2813</v>
      </c>
      <c r="R90" s="28" t="s">
        <v>3820</v>
      </c>
      <c r="S90" s="28" t="s">
        <v>3793</v>
      </c>
      <c r="T90" s="34" t="s">
        <v>3794</v>
      </c>
      <c r="U90" s="57" t="s">
        <v>3795</v>
      </c>
      <c r="V90" s="57" t="s">
        <v>3796</v>
      </c>
      <c r="W90" s="57" t="s">
        <v>3621</v>
      </c>
      <c r="X90" s="36" t="s">
        <v>3366</v>
      </c>
      <c r="Y90" s="36" t="s">
        <v>3367</v>
      </c>
    </row>
    <row r="91" spans="1:25" ht="96">
      <c r="A91" s="27">
        <v>86</v>
      </c>
      <c r="B91" s="27">
        <v>10841</v>
      </c>
      <c r="C91" s="28" t="s">
        <v>3825</v>
      </c>
      <c r="D91" s="28" t="s">
        <v>3826</v>
      </c>
      <c r="E91" s="39">
        <v>25005600</v>
      </c>
      <c r="F91" s="30">
        <f t="shared" si="8"/>
        <v>25880800</v>
      </c>
      <c r="G91" s="30">
        <f t="shared" si="6"/>
        <v>26255900</v>
      </c>
      <c r="H91" s="30">
        <f t="shared" si="7"/>
        <v>32507300</v>
      </c>
      <c r="I91" s="28">
        <v>2</v>
      </c>
      <c r="J91" s="31" t="s">
        <v>3827</v>
      </c>
      <c r="K91" s="31" t="s">
        <v>3828</v>
      </c>
      <c r="L91" s="40">
        <v>1410</v>
      </c>
      <c r="M91" s="40">
        <v>450</v>
      </c>
      <c r="N91" s="41">
        <v>9</v>
      </c>
      <c r="O91" s="28" t="s">
        <v>3790</v>
      </c>
      <c r="P91" s="28" t="s">
        <v>3791</v>
      </c>
      <c r="Q91" s="28" t="s">
        <v>2813</v>
      </c>
      <c r="R91" s="42" t="s">
        <v>3829</v>
      </c>
      <c r="S91" s="28"/>
      <c r="T91" s="43" t="s">
        <v>3794</v>
      </c>
      <c r="U91" s="57" t="s">
        <v>3795</v>
      </c>
      <c r="V91" s="57" t="s">
        <v>3796</v>
      </c>
      <c r="W91" s="57" t="s">
        <v>3621</v>
      </c>
      <c r="X91" s="36" t="s">
        <v>3366</v>
      </c>
      <c r="Y91" s="36" t="s">
        <v>3367</v>
      </c>
    </row>
    <row r="92" spans="1:25" ht="120">
      <c r="A92" s="27">
        <v>87</v>
      </c>
      <c r="B92" s="27">
        <v>10847</v>
      </c>
      <c r="C92" s="28" t="s">
        <v>3830</v>
      </c>
      <c r="D92" s="28" t="s">
        <v>3831</v>
      </c>
      <c r="E92" s="29">
        <v>44882000</v>
      </c>
      <c r="F92" s="30">
        <f t="shared" si="8"/>
        <v>46452900</v>
      </c>
      <c r="G92" s="30">
        <f t="shared" si="6"/>
        <v>47126100</v>
      </c>
      <c r="H92" s="30">
        <f t="shared" si="7"/>
        <v>58346600</v>
      </c>
      <c r="I92" s="28">
        <v>4</v>
      </c>
      <c r="J92" s="31" t="s">
        <v>3832</v>
      </c>
      <c r="K92" s="31" t="s">
        <v>3833</v>
      </c>
      <c r="L92" s="37">
        <v>2170</v>
      </c>
      <c r="M92" s="32">
        <v>365</v>
      </c>
      <c r="N92" s="33">
        <v>12</v>
      </c>
      <c r="O92" s="28" t="s">
        <v>3790</v>
      </c>
      <c r="P92" s="28" t="s">
        <v>3791</v>
      </c>
      <c r="Q92" s="28" t="s">
        <v>2813</v>
      </c>
      <c r="R92" s="42" t="s">
        <v>3834</v>
      </c>
      <c r="S92" s="28" t="s">
        <v>3813</v>
      </c>
      <c r="T92" s="43" t="s">
        <v>3794</v>
      </c>
      <c r="U92" s="57" t="s">
        <v>3795</v>
      </c>
      <c r="V92" s="57" t="s">
        <v>3835</v>
      </c>
      <c r="W92" s="57" t="s">
        <v>3621</v>
      </c>
      <c r="X92" s="36" t="s">
        <v>3366</v>
      </c>
      <c r="Y92" s="36" t="s">
        <v>3367</v>
      </c>
    </row>
    <row r="93" spans="1:25" ht="72">
      <c r="A93" s="27">
        <v>88</v>
      </c>
      <c r="B93" s="27">
        <v>11007</v>
      </c>
      <c r="C93" s="28" t="s">
        <v>3836</v>
      </c>
      <c r="D93" s="28" t="s">
        <v>3837</v>
      </c>
      <c r="E93" s="29">
        <v>27803300</v>
      </c>
      <c r="F93" s="30">
        <f t="shared" si="8"/>
        <v>28776400</v>
      </c>
      <c r="G93" s="30">
        <f t="shared" si="6"/>
        <v>29193500</v>
      </c>
      <c r="H93" s="30">
        <f t="shared" si="7"/>
        <v>36144300</v>
      </c>
      <c r="I93" s="28">
        <v>2</v>
      </c>
      <c r="J93" s="31" t="s">
        <v>3838</v>
      </c>
      <c r="K93" s="31" t="s">
        <v>3839</v>
      </c>
      <c r="L93" s="37">
        <v>1000</v>
      </c>
      <c r="M93" s="32">
        <v>280</v>
      </c>
      <c r="N93" s="33">
        <v>6</v>
      </c>
      <c r="O93" s="28" t="s">
        <v>3790</v>
      </c>
      <c r="P93" s="28" t="s">
        <v>3791</v>
      </c>
      <c r="Q93" s="28" t="s">
        <v>2813</v>
      </c>
      <c r="R93" s="42" t="s">
        <v>3840</v>
      </c>
      <c r="S93" s="28" t="s">
        <v>3841</v>
      </c>
      <c r="T93" s="43" t="s">
        <v>3842</v>
      </c>
      <c r="U93" s="57" t="s">
        <v>3795</v>
      </c>
      <c r="V93" s="57" t="s">
        <v>3796</v>
      </c>
      <c r="W93" s="57" t="s">
        <v>3621</v>
      </c>
      <c r="X93" s="36" t="s">
        <v>3366</v>
      </c>
      <c r="Y93" s="36" t="s">
        <v>3367</v>
      </c>
    </row>
    <row r="94" spans="1:25" ht="48">
      <c r="A94" s="27">
        <v>89</v>
      </c>
      <c r="B94" s="27">
        <v>11028</v>
      </c>
      <c r="C94" s="28" t="s">
        <v>3843</v>
      </c>
      <c r="D94" s="28" t="s">
        <v>3844</v>
      </c>
      <c r="E94" s="39">
        <v>983500</v>
      </c>
      <c r="F94" s="30">
        <f t="shared" si="8"/>
        <v>1017900</v>
      </c>
      <c r="G94" s="30">
        <f t="shared" si="6"/>
        <v>1032700</v>
      </c>
      <c r="H94" s="30">
        <f t="shared" si="7"/>
        <v>1278600</v>
      </c>
      <c r="I94" s="28">
        <v>1</v>
      </c>
      <c r="J94" s="31" t="s">
        <v>3845</v>
      </c>
      <c r="K94" s="31" t="s">
        <v>3846</v>
      </c>
      <c r="L94" s="37">
        <v>80</v>
      </c>
      <c r="M94" s="33">
        <v>120</v>
      </c>
      <c r="N94" s="33">
        <v>3</v>
      </c>
      <c r="O94" s="28" t="s">
        <v>3790</v>
      </c>
      <c r="P94" s="28" t="s">
        <v>3791</v>
      </c>
      <c r="Q94" s="28" t="s">
        <v>2813</v>
      </c>
      <c r="R94" s="28" t="s">
        <v>3847</v>
      </c>
      <c r="S94" s="28" t="s">
        <v>3848</v>
      </c>
      <c r="T94" s="34" t="s">
        <v>3794</v>
      </c>
      <c r="U94" s="57" t="s">
        <v>3795</v>
      </c>
      <c r="V94" s="57" t="s">
        <v>3796</v>
      </c>
      <c r="W94" s="57" t="s">
        <v>3621</v>
      </c>
      <c r="X94" s="36" t="s">
        <v>3366</v>
      </c>
      <c r="Y94" s="36" t="s">
        <v>3367</v>
      </c>
    </row>
    <row r="95" spans="1:25" ht="96">
      <c r="A95" s="27">
        <v>90</v>
      </c>
      <c r="B95" s="27">
        <v>11044</v>
      </c>
      <c r="C95" s="28" t="s">
        <v>3849</v>
      </c>
      <c r="D95" s="28" t="s">
        <v>3850</v>
      </c>
      <c r="E95" s="39">
        <v>51995300</v>
      </c>
      <c r="F95" s="30">
        <f t="shared" si="8"/>
        <v>53815100</v>
      </c>
      <c r="G95" s="30">
        <f t="shared" si="6"/>
        <v>54595100</v>
      </c>
      <c r="H95" s="30">
        <f t="shared" si="7"/>
        <v>67593900</v>
      </c>
      <c r="I95" s="28">
        <v>2</v>
      </c>
      <c r="J95" s="31" t="s">
        <v>3356</v>
      </c>
      <c r="K95" s="31" t="s">
        <v>3357</v>
      </c>
      <c r="L95" s="37">
        <v>2952</v>
      </c>
      <c r="M95" s="33">
        <v>550</v>
      </c>
      <c r="N95" s="33">
        <v>14</v>
      </c>
      <c r="O95" s="28" t="s">
        <v>3790</v>
      </c>
      <c r="P95" s="28" t="s">
        <v>3791</v>
      </c>
      <c r="Q95" s="28" t="s">
        <v>2813</v>
      </c>
      <c r="R95" s="42" t="s">
        <v>3851</v>
      </c>
      <c r="S95" s="28" t="s">
        <v>3848</v>
      </c>
      <c r="T95" s="43" t="s">
        <v>3852</v>
      </c>
      <c r="U95" s="57" t="s">
        <v>3451</v>
      </c>
      <c r="V95" s="57" t="s">
        <v>3853</v>
      </c>
      <c r="W95" s="57" t="s">
        <v>3621</v>
      </c>
      <c r="X95" s="36" t="s">
        <v>3366</v>
      </c>
      <c r="Y95" s="36" t="s">
        <v>3367</v>
      </c>
    </row>
    <row r="96" spans="1:25" ht="72">
      <c r="A96" s="27">
        <v>91</v>
      </c>
      <c r="B96" s="27">
        <v>11045</v>
      </c>
      <c r="C96" s="28" t="s">
        <v>3854</v>
      </c>
      <c r="D96" s="28" t="s">
        <v>3855</v>
      </c>
      <c r="E96" s="39">
        <v>12620600</v>
      </c>
      <c r="F96" s="30">
        <f>ROUND(E96*1.035,-2)</f>
        <v>13062300</v>
      </c>
      <c r="G96" s="30">
        <f>ROUND(E96*1.05,-2)</f>
        <v>13251600</v>
      </c>
      <c r="H96" s="30">
        <f>ROUND(E96*1.3,-2)</f>
        <v>16406800</v>
      </c>
      <c r="I96" s="28">
        <v>1</v>
      </c>
      <c r="J96" s="31" t="s">
        <v>3856</v>
      </c>
      <c r="K96" s="31" t="s">
        <v>3857</v>
      </c>
      <c r="L96" s="33">
        <v>513.6</v>
      </c>
      <c r="M96" s="33">
        <v>240</v>
      </c>
      <c r="N96" s="33">
        <v>6</v>
      </c>
      <c r="O96" s="28" t="s">
        <v>3790</v>
      </c>
      <c r="P96" s="28" t="s">
        <v>3791</v>
      </c>
      <c r="Q96" s="28" t="s">
        <v>2813</v>
      </c>
      <c r="R96" s="42" t="s">
        <v>3858</v>
      </c>
      <c r="S96" s="28" t="s">
        <v>3848</v>
      </c>
      <c r="T96" s="43" t="s">
        <v>3859</v>
      </c>
      <c r="U96" s="57" t="s">
        <v>3795</v>
      </c>
      <c r="V96" s="57" t="s">
        <v>3796</v>
      </c>
      <c r="W96" s="57" t="s">
        <v>3621</v>
      </c>
      <c r="X96" s="36" t="s">
        <v>3606</v>
      </c>
      <c r="Y96" s="36" t="s">
        <v>3367</v>
      </c>
    </row>
    <row r="97" spans="1:25" ht="72">
      <c r="A97" s="27">
        <v>92</v>
      </c>
      <c r="B97" s="27">
        <v>11046</v>
      </c>
      <c r="C97" s="28" t="s">
        <v>3860</v>
      </c>
      <c r="D97" s="28" t="s">
        <v>3861</v>
      </c>
      <c r="E97" s="39">
        <v>7136300</v>
      </c>
      <c r="F97" s="30">
        <f>ROUND(E97*1.035,-2)</f>
        <v>7386100</v>
      </c>
      <c r="G97" s="30">
        <f>ROUND(E97*1.05,-2)</f>
        <v>7493100</v>
      </c>
      <c r="H97" s="30">
        <f>ROUND(E97*1.3,-2)</f>
        <v>9277200</v>
      </c>
      <c r="I97" s="28">
        <v>1</v>
      </c>
      <c r="J97" s="31" t="s">
        <v>3862</v>
      </c>
      <c r="K97" s="31" t="s">
        <v>3863</v>
      </c>
      <c r="L97" s="33">
        <v>240</v>
      </c>
      <c r="M97" s="33">
        <v>210</v>
      </c>
      <c r="N97" s="33">
        <v>6</v>
      </c>
      <c r="O97" s="28" t="s">
        <v>3790</v>
      </c>
      <c r="P97" s="28" t="s">
        <v>3791</v>
      </c>
      <c r="Q97" s="28" t="s">
        <v>2813</v>
      </c>
      <c r="R97" s="42" t="s">
        <v>3864</v>
      </c>
      <c r="S97" s="28" t="s">
        <v>3848</v>
      </c>
      <c r="T97" s="43" t="s">
        <v>3859</v>
      </c>
      <c r="U97" s="57" t="s">
        <v>3795</v>
      </c>
      <c r="V97" s="57" t="s">
        <v>3796</v>
      </c>
      <c r="W97" s="57" t="s">
        <v>3621</v>
      </c>
      <c r="X97" s="36" t="s">
        <v>3606</v>
      </c>
      <c r="Y97" s="36" t="s">
        <v>3367</v>
      </c>
    </row>
    <row r="98" spans="1:25" ht="72">
      <c r="A98" s="27">
        <v>93</v>
      </c>
      <c r="B98" s="27">
        <v>11047</v>
      </c>
      <c r="C98" s="28" t="s">
        <v>3865</v>
      </c>
      <c r="D98" s="28" t="s">
        <v>3866</v>
      </c>
      <c r="E98" s="39">
        <v>4810200</v>
      </c>
      <c r="F98" s="30">
        <f>ROUND(E98*1.035,-2)</f>
        <v>4978600</v>
      </c>
      <c r="G98" s="30">
        <f>ROUND(E98*1.05,-2)</f>
        <v>5050700</v>
      </c>
      <c r="H98" s="30">
        <f>ROUND(E98*1.3,-2)</f>
        <v>6253300</v>
      </c>
      <c r="I98" s="28">
        <v>2</v>
      </c>
      <c r="J98" s="31" t="s">
        <v>3867</v>
      </c>
      <c r="K98" s="33"/>
      <c r="L98" s="40">
        <v>520</v>
      </c>
      <c r="M98" s="41">
        <v>240</v>
      </c>
      <c r="N98" s="41">
        <v>6</v>
      </c>
      <c r="O98" s="28" t="s">
        <v>3790</v>
      </c>
      <c r="P98" s="28" t="s">
        <v>3791</v>
      </c>
      <c r="Q98" s="28" t="s">
        <v>2813</v>
      </c>
      <c r="R98" s="42" t="s">
        <v>3868</v>
      </c>
      <c r="S98" s="28" t="s">
        <v>3848</v>
      </c>
      <c r="T98" s="43" t="s">
        <v>3859</v>
      </c>
      <c r="U98" s="57" t="s">
        <v>3795</v>
      </c>
      <c r="V98" s="57" t="s">
        <v>3796</v>
      </c>
      <c r="W98" s="57" t="s">
        <v>3621</v>
      </c>
      <c r="X98" s="36" t="s">
        <v>3606</v>
      </c>
      <c r="Y98" s="36" t="s">
        <v>3367</v>
      </c>
    </row>
    <row r="99" spans="1:25" ht="72">
      <c r="A99" s="58">
        <v>94</v>
      </c>
      <c r="B99" s="58">
        <v>11009</v>
      </c>
      <c r="C99" s="59" t="s">
        <v>3869</v>
      </c>
      <c r="D99" s="59" t="s">
        <v>3870</v>
      </c>
      <c r="E99" s="39">
        <v>47240400</v>
      </c>
      <c r="F99" s="60">
        <f>ROUND(E99*1.035,-2)</f>
        <v>48893800</v>
      </c>
      <c r="G99" s="60">
        <f>ROUND(E99*1.05,-2)</f>
        <v>49602400</v>
      </c>
      <c r="H99" s="60">
        <f>ROUND(E99*1.3,-2)</f>
        <v>61412500</v>
      </c>
      <c r="I99" s="28">
        <v>2</v>
      </c>
      <c r="J99" s="31" t="s">
        <v>3871</v>
      </c>
      <c r="K99" s="33" t="s">
        <v>3872</v>
      </c>
      <c r="L99" s="40">
        <v>1686</v>
      </c>
      <c r="M99" s="41">
        <v>360</v>
      </c>
      <c r="N99" s="41">
        <v>6</v>
      </c>
      <c r="O99" s="28" t="s">
        <v>3509</v>
      </c>
      <c r="P99" s="28" t="s">
        <v>3510</v>
      </c>
      <c r="Q99" s="28" t="s">
        <v>2813</v>
      </c>
      <c r="R99" s="61" t="s">
        <v>3873</v>
      </c>
      <c r="S99" s="59" t="s">
        <v>3874</v>
      </c>
      <c r="T99" s="59" t="s">
        <v>3513</v>
      </c>
      <c r="U99" s="62" t="s">
        <v>3875</v>
      </c>
      <c r="V99" s="62" t="s">
        <v>3364</v>
      </c>
      <c r="W99" s="62">
        <v>30</v>
      </c>
      <c r="X99" s="63" t="s">
        <v>3876</v>
      </c>
      <c r="Y99" s="63" t="s">
        <v>3367</v>
      </c>
    </row>
  </sheetData>
  <autoFilter ref="A5:Y99" xr:uid="{00000000-0009-0000-0000-000002000000}"/>
  <mergeCells count="1">
    <mergeCell ref="F4:H4"/>
  </mergeCells>
  <pageMargins left="0.70866141732283472" right="0.70866141732283472" top="0.74803149606299213" bottom="0.74803149606299213" header="0.31496062992125984" footer="0.31496062992125984"/>
  <pageSetup paperSize="9" scale="16" orientation="portrait" horizont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รายการคำขอ งบลงทุน ปี2567</vt:lpstr>
      <vt:lpstr>บัญชีครุภัณฑ์ ณ พ.ค. 65</vt:lpstr>
      <vt:lpstr>บัญชีก่อสร้าง พร้อมใช้งาน</vt:lpstr>
      <vt:lpstr>'บัญชีก่อสร้าง พร้อมใช้งาน'!Print_Area</vt:lpstr>
      <vt:lpstr>'บัญชีครุภัณฑ์ ณ พ.ค. 65'!Print_Area</vt:lpstr>
      <vt:lpstr>'บัญชีก่อสร้าง พร้อมใช้งาน'!Print_Titles</vt:lpstr>
      <vt:lpstr>'บัญชีครุภัณฑ์ ณ พ.ค. 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den</cp:lastModifiedBy>
  <dcterms:created xsi:type="dcterms:W3CDTF">2022-05-25T01:58:01Z</dcterms:created>
  <dcterms:modified xsi:type="dcterms:W3CDTF">2022-08-11T03:55:28Z</dcterms:modified>
</cp:coreProperties>
</file>