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:\คปสจ.63\คปสจ.มิถุนายน 63\"/>
    </mc:Choice>
  </mc:AlternateContent>
  <xr:revisionPtr revIDLastSave="0" documentId="8_{6902B3D1-40EA-4AAC-8F0F-D30EAEA3817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ต.ค.2562- มิ.ย.2563" sheetId="4" r:id="rId1"/>
  </sheets>
  <definedNames>
    <definedName name="_xlnm.Print_Titles" localSheetId="0">'ต.ค.2562- มิ.ย.2563'!$A:$A,'ต.ค.2562- มิ.ย.2563'!$3:$6</definedName>
    <definedName name="SAPBEXsysID" hidden="1">"BWP"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5" i="4" l="1"/>
  <c r="AS15" i="4"/>
  <c r="AQ15" i="4"/>
  <c r="AN15" i="4"/>
  <c r="AL15" i="4"/>
  <c r="AI15" i="4"/>
  <c r="AG15" i="4"/>
  <c r="AD15" i="4"/>
  <c r="AB15" i="4"/>
  <c r="Y15" i="4"/>
  <c r="W15" i="4"/>
  <c r="T15" i="4"/>
  <c r="R15" i="4"/>
  <c r="O15" i="4"/>
  <c r="M15" i="4"/>
  <c r="J15" i="4"/>
  <c r="H15" i="4"/>
  <c r="E15" i="4"/>
  <c r="Q15" i="4"/>
  <c r="AS7" i="4"/>
  <c r="AQ7" i="4"/>
  <c r="AN7" i="4"/>
  <c r="AL7" i="4"/>
  <c r="AI7" i="4"/>
  <c r="AG7" i="4"/>
  <c r="AD7" i="4"/>
  <c r="AB7" i="4"/>
  <c r="Y7" i="4"/>
  <c r="W7" i="4"/>
  <c r="T7" i="4"/>
  <c r="R7" i="4"/>
  <c r="O7" i="4"/>
  <c r="M7" i="4"/>
  <c r="J7" i="4"/>
  <c r="H7" i="4"/>
  <c r="E7" i="4"/>
  <c r="B7" i="4"/>
  <c r="C7" i="4"/>
  <c r="C27" i="4" s="1"/>
  <c r="AN27" i="4" l="1"/>
  <c r="AQ27" i="4"/>
  <c r="AB27" i="4"/>
  <c r="Y27" i="4"/>
  <c r="AS27" i="4"/>
  <c r="AL27" i="4"/>
  <c r="AI27" i="4"/>
  <c r="AG27" i="4"/>
  <c r="AD27" i="4"/>
  <c r="W27" i="4"/>
  <c r="T27" i="4"/>
  <c r="R27" i="4"/>
  <c r="O27" i="4"/>
  <c r="M27" i="4"/>
  <c r="J27" i="4"/>
  <c r="H27" i="4"/>
  <c r="E27" i="4"/>
  <c r="AU26" i="4"/>
  <c r="AU25" i="4"/>
  <c r="AU24" i="4"/>
  <c r="AU23" i="4"/>
  <c r="AU22" i="4"/>
  <c r="AU21" i="4"/>
  <c r="AU20" i="4"/>
  <c r="AU19" i="4"/>
  <c r="AU18" i="4"/>
  <c r="AU17" i="4"/>
  <c r="AU16" i="4"/>
  <c r="AU14" i="4"/>
  <c r="AU13" i="4"/>
  <c r="AU12" i="4"/>
  <c r="AU11" i="4"/>
  <c r="AU10" i="4"/>
  <c r="AU9" i="4"/>
  <c r="AU8" i="4"/>
  <c r="AV22" i="4"/>
  <c r="AX26" i="4"/>
  <c r="AX25" i="4"/>
  <c r="AX24" i="4"/>
  <c r="AX23" i="4"/>
  <c r="AX22" i="4"/>
  <c r="AX21" i="4"/>
  <c r="AX20" i="4"/>
  <c r="AX19" i="4"/>
  <c r="AX18" i="4"/>
  <c r="AX17" i="4"/>
  <c r="AX16" i="4"/>
  <c r="AX14" i="4"/>
  <c r="AX13" i="4"/>
  <c r="AX12" i="4"/>
  <c r="AX11" i="4"/>
  <c r="AX10" i="4"/>
  <c r="AX9" i="4"/>
  <c r="AX8" i="4"/>
  <c r="AV26" i="4"/>
  <c r="AV25" i="4"/>
  <c r="AV24" i="4"/>
  <c r="AV23" i="4"/>
  <c r="AV21" i="4"/>
  <c r="AV20" i="4"/>
  <c r="AV19" i="4"/>
  <c r="AV18" i="4"/>
  <c r="AV17" i="4"/>
  <c r="AV16" i="4"/>
  <c r="AV9" i="4"/>
  <c r="AV10" i="4"/>
  <c r="AV11" i="4"/>
  <c r="AV12" i="4"/>
  <c r="AV13" i="4"/>
  <c r="AV14" i="4"/>
  <c r="AV8" i="4"/>
  <c r="AV15" i="4" l="1"/>
  <c r="AX15" i="4"/>
  <c r="AV7" i="4"/>
  <c r="AX7" i="4"/>
  <c r="F8" i="4"/>
  <c r="AX27" i="4" l="1"/>
  <c r="AV27" i="4"/>
  <c r="AT8" i="4"/>
  <c r="Z12" i="4" l="1"/>
  <c r="AT26" i="4" l="1"/>
  <c r="AT25" i="4"/>
  <c r="AT24" i="4"/>
  <c r="AT23" i="4"/>
  <c r="AT22" i="4"/>
  <c r="AT21" i="4"/>
  <c r="AT20" i="4"/>
  <c r="AT19" i="4"/>
  <c r="AT18" i="4"/>
  <c r="AT17" i="4"/>
  <c r="AT16" i="4"/>
  <c r="AT14" i="4"/>
  <c r="AT13" i="4"/>
  <c r="AT12" i="4"/>
  <c r="AT11" i="4"/>
  <c r="AT10" i="4"/>
  <c r="AT9" i="4"/>
  <c r="AO26" i="4"/>
  <c r="AO25" i="4"/>
  <c r="AO24" i="4"/>
  <c r="AO23" i="4"/>
  <c r="AO22" i="4"/>
  <c r="AO21" i="4"/>
  <c r="AO20" i="4"/>
  <c r="AO19" i="4"/>
  <c r="AO18" i="4"/>
  <c r="AO17" i="4"/>
  <c r="AO16" i="4"/>
  <c r="AO14" i="4"/>
  <c r="AO13" i="4"/>
  <c r="AO12" i="4"/>
  <c r="AO11" i="4"/>
  <c r="AO10" i="4"/>
  <c r="AO9" i="4"/>
  <c r="AO8" i="4"/>
  <c r="AJ26" i="4"/>
  <c r="AJ25" i="4"/>
  <c r="AJ24" i="4"/>
  <c r="AJ23" i="4"/>
  <c r="AJ22" i="4"/>
  <c r="AJ21" i="4"/>
  <c r="AJ20" i="4"/>
  <c r="AJ19" i="4"/>
  <c r="AJ18" i="4"/>
  <c r="AJ17" i="4"/>
  <c r="AJ16" i="4"/>
  <c r="AJ14" i="4"/>
  <c r="AJ13" i="4"/>
  <c r="AJ12" i="4"/>
  <c r="AJ11" i="4"/>
  <c r="AJ10" i="4"/>
  <c r="AJ9" i="4"/>
  <c r="AJ8" i="4"/>
  <c r="AE26" i="4"/>
  <c r="AE25" i="4"/>
  <c r="AE24" i="4"/>
  <c r="AE23" i="4"/>
  <c r="AE22" i="4"/>
  <c r="AE21" i="4"/>
  <c r="AE20" i="4"/>
  <c r="AE19" i="4"/>
  <c r="AE18" i="4"/>
  <c r="AE17" i="4"/>
  <c r="AE16" i="4"/>
  <c r="AE14" i="4"/>
  <c r="AE13" i="4"/>
  <c r="AE12" i="4"/>
  <c r="AE11" i="4"/>
  <c r="AE10" i="4"/>
  <c r="AE9" i="4"/>
  <c r="AE8" i="4"/>
  <c r="Z26" i="4"/>
  <c r="Z25" i="4"/>
  <c r="Z24" i="4"/>
  <c r="Z23" i="4"/>
  <c r="Z22" i="4"/>
  <c r="Z21" i="4"/>
  <c r="Z20" i="4"/>
  <c r="Z19" i="4"/>
  <c r="Z18" i="4"/>
  <c r="Z17" i="4"/>
  <c r="Z16" i="4"/>
  <c r="Z14" i="4"/>
  <c r="Z13" i="4"/>
  <c r="Z11" i="4"/>
  <c r="Z10" i="4"/>
  <c r="Z9" i="4"/>
  <c r="Z8" i="4"/>
  <c r="U26" i="4"/>
  <c r="U25" i="4"/>
  <c r="U24" i="4"/>
  <c r="U23" i="4"/>
  <c r="U22" i="4"/>
  <c r="U21" i="4"/>
  <c r="U20" i="4"/>
  <c r="U19" i="4"/>
  <c r="U18" i="4"/>
  <c r="U17" i="4"/>
  <c r="U16" i="4"/>
  <c r="U14" i="4"/>
  <c r="U13" i="4"/>
  <c r="U12" i="4"/>
  <c r="U11" i="4"/>
  <c r="U10" i="4"/>
  <c r="U9" i="4"/>
  <c r="U8" i="4"/>
  <c r="P26" i="4"/>
  <c r="P25" i="4"/>
  <c r="P24" i="4"/>
  <c r="P23" i="4"/>
  <c r="P22" i="4"/>
  <c r="P21" i="4"/>
  <c r="P20" i="4"/>
  <c r="P19" i="4"/>
  <c r="P18" i="4"/>
  <c r="P17" i="4"/>
  <c r="P16" i="4"/>
  <c r="P14" i="4"/>
  <c r="P13" i="4"/>
  <c r="P12" i="4"/>
  <c r="P11" i="4"/>
  <c r="P10" i="4"/>
  <c r="P9" i="4"/>
  <c r="P8" i="4"/>
  <c r="K26" i="4"/>
  <c r="K25" i="4"/>
  <c r="K24" i="4"/>
  <c r="K23" i="4"/>
  <c r="K22" i="4"/>
  <c r="K21" i="4"/>
  <c r="K20" i="4"/>
  <c r="K19" i="4"/>
  <c r="K18" i="4"/>
  <c r="K17" i="4"/>
  <c r="K16" i="4"/>
  <c r="K14" i="4"/>
  <c r="K13" i="4"/>
  <c r="K12" i="4"/>
  <c r="K11" i="4"/>
  <c r="K10" i="4"/>
  <c r="K9" i="4"/>
  <c r="K8" i="4"/>
  <c r="F9" i="4"/>
  <c r="F10" i="4"/>
  <c r="F11" i="4"/>
  <c r="F12" i="4"/>
  <c r="F13" i="4"/>
  <c r="F14" i="4"/>
  <c r="F16" i="4"/>
  <c r="F17" i="4"/>
  <c r="F18" i="4"/>
  <c r="F19" i="4"/>
  <c r="F20" i="4"/>
  <c r="F21" i="4"/>
  <c r="F22" i="4"/>
  <c r="F23" i="4"/>
  <c r="F24" i="4"/>
  <c r="F25" i="4"/>
  <c r="F26" i="4"/>
  <c r="AR26" i="4" l="1"/>
  <c r="AM26" i="4"/>
  <c r="AH26" i="4"/>
  <c r="AC26" i="4"/>
  <c r="X26" i="4"/>
  <c r="S26" i="4"/>
  <c r="N26" i="4"/>
  <c r="I26" i="4"/>
  <c r="D26" i="4"/>
  <c r="AR25" i="4"/>
  <c r="AM25" i="4"/>
  <c r="AH25" i="4"/>
  <c r="AC25" i="4"/>
  <c r="X25" i="4"/>
  <c r="S25" i="4"/>
  <c r="N25" i="4"/>
  <c r="I25" i="4"/>
  <c r="D25" i="4"/>
  <c r="AR24" i="4"/>
  <c r="AM24" i="4"/>
  <c r="AH24" i="4"/>
  <c r="AC24" i="4"/>
  <c r="X24" i="4"/>
  <c r="S24" i="4"/>
  <c r="N24" i="4"/>
  <c r="I24" i="4"/>
  <c r="D24" i="4"/>
  <c r="AR23" i="4"/>
  <c r="AM23" i="4"/>
  <c r="AH23" i="4"/>
  <c r="AC23" i="4"/>
  <c r="X23" i="4"/>
  <c r="S23" i="4"/>
  <c r="N23" i="4"/>
  <c r="I23" i="4"/>
  <c r="D23" i="4"/>
  <c r="AR22" i="4"/>
  <c r="AM22" i="4"/>
  <c r="AH22" i="4"/>
  <c r="AC22" i="4"/>
  <c r="X22" i="4"/>
  <c r="S22" i="4"/>
  <c r="N22" i="4"/>
  <c r="I22" i="4"/>
  <c r="D22" i="4"/>
  <c r="AR21" i="4"/>
  <c r="AM21" i="4"/>
  <c r="AH21" i="4"/>
  <c r="AC21" i="4"/>
  <c r="X21" i="4"/>
  <c r="S21" i="4"/>
  <c r="N21" i="4"/>
  <c r="I21" i="4"/>
  <c r="D21" i="4"/>
  <c r="AR20" i="4"/>
  <c r="AM20" i="4"/>
  <c r="AH20" i="4"/>
  <c r="AC20" i="4"/>
  <c r="X20" i="4"/>
  <c r="S20" i="4"/>
  <c r="N20" i="4"/>
  <c r="I20" i="4"/>
  <c r="D20" i="4"/>
  <c r="AR19" i="4"/>
  <c r="AM19" i="4"/>
  <c r="AH19" i="4"/>
  <c r="AC19" i="4"/>
  <c r="X19" i="4"/>
  <c r="S19" i="4"/>
  <c r="N19" i="4"/>
  <c r="I19" i="4"/>
  <c r="D19" i="4"/>
  <c r="AR18" i="4"/>
  <c r="AM18" i="4"/>
  <c r="AH18" i="4"/>
  <c r="AC18" i="4"/>
  <c r="X18" i="4"/>
  <c r="S18" i="4"/>
  <c r="N18" i="4"/>
  <c r="I18" i="4"/>
  <c r="D18" i="4"/>
  <c r="AR17" i="4"/>
  <c r="AM17" i="4"/>
  <c r="AH17" i="4"/>
  <c r="AC17" i="4"/>
  <c r="X17" i="4"/>
  <c r="S17" i="4"/>
  <c r="N17" i="4"/>
  <c r="I17" i="4"/>
  <c r="D17" i="4"/>
  <c r="AR16" i="4"/>
  <c r="AM16" i="4"/>
  <c r="AH16" i="4"/>
  <c r="AC16" i="4"/>
  <c r="X16" i="4"/>
  <c r="S16" i="4"/>
  <c r="N16" i="4"/>
  <c r="I16" i="4"/>
  <c r="D16" i="4"/>
  <c r="AP15" i="4"/>
  <c r="AK15" i="4"/>
  <c r="AF15" i="4"/>
  <c r="AA15" i="4"/>
  <c r="V15" i="4"/>
  <c r="L15" i="4"/>
  <c r="G15" i="4"/>
  <c r="B15" i="4"/>
  <c r="AR14" i="4"/>
  <c r="AM14" i="4"/>
  <c r="AH14" i="4"/>
  <c r="AC14" i="4"/>
  <c r="X14" i="4"/>
  <c r="S14" i="4"/>
  <c r="N14" i="4"/>
  <c r="I14" i="4"/>
  <c r="D14" i="4"/>
  <c r="AR13" i="4"/>
  <c r="AM13" i="4"/>
  <c r="AH13" i="4"/>
  <c r="AC13" i="4"/>
  <c r="X13" i="4"/>
  <c r="S13" i="4"/>
  <c r="N13" i="4"/>
  <c r="I13" i="4"/>
  <c r="D13" i="4"/>
  <c r="AR12" i="4"/>
  <c r="AM12" i="4"/>
  <c r="AH12" i="4"/>
  <c r="AC12" i="4"/>
  <c r="X12" i="4"/>
  <c r="S12" i="4"/>
  <c r="N12" i="4"/>
  <c r="I12" i="4"/>
  <c r="D12" i="4"/>
  <c r="AR11" i="4"/>
  <c r="AM11" i="4"/>
  <c r="AH11" i="4"/>
  <c r="AC11" i="4"/>
  <c r="X11" i="4"/>
  <c r="S11" i="4"/>
  <c r="N11" i="4"/>
  <c r="I11" i="4"/>
  <c r="D11" i="4"/>
  <c r="AR10" i="4"/>
  <c r="AM10" i="4"/>
  <c r="AH10" i="4"/>
  <c r="AC10" i="4"/>
  <c r="X10" i="4"/>
  <c r="S10" i="4"/>
  <c r="N10" i="4"/>
  <c r="I10" i="4"/>
  <c r="D10" i="4"/>
  <c r="AR9" i="4"/>
  <c r="AM9" i="4"/>
  <c r="AH9" i="4"/>
  <c r="AC9" i="4"/>
  <c r="X9" i="4"/>
  <c r="S9" i="4"/>
  <c r="N9" i="4"/>
  <c r="I9" i="4"/>
  <c r="AR8" i="4"/>
  <c r="AM8" i="4"/>
  <c r="AH8" i="4"/>
  <c r="AC8" i="4"/>
  <c r="X8" i="4"/>
  <c r="S8" i="4"/>
  <c r="N8" i="4"/>
  <c r="I8" i="4"/>
  <c r="D8" i="4"/>
  <c r="AP7" i="4"/>
  <c r="AK7" i="4"/>
  <c r="AF7" i="4"/>
  <c r="AA7" i="4"/>
  <c r="V7" i="4"/>
  <c r="Q7" i="4"/>
  <c r="L7" i="4"/>
  <c r="G7" i="4"/>
  <c r="F7" i="4"/>
  <c r="AY22" i="4" l="1"/>
  <c r="AY23" i="4"/>
  <c r="AY25" i="4"/>
  <c r="AY24" i="4"/>
  <c r="AY8" i="4"/>
  <c r="N15" i="4"/>
  <c r="Z15" i="4"/>
  <c r="K7" i="4"/>
  <c r="AM15" i="4"/>
  <c r="AE15" i="4"/>
  <c r="X15" i="4"/>
  <c r="P15" i="4"/>
  <c r="AJ7" i="4"/>
  <c r="AO15" i="4"/>
  <c r="F15" i="4"/>
  <c r="AO7" i="4"/>
  <c r="U15" i="4"/>
  <c r="P7" i="4"/>
  <c r="K15" i="4"/>
  <c r="Z7" i="4"/>
  <c r="U7" i="4"/>
  <c r="AJ15" i="4"/>
  <c r="AE7" i="4"/>
  <c r="AT15" i="4"/>
  <c r="AY16" i="4"/>
  <c r="AY17" i="4"/>
  <c r="AY18" i="4"/>
  <c r="AY19" i="4"/>
  <c r="AY20" i="4"/>
  <c r="AY21" i="4"/>
  <c r="AY26" i="4"/>
  <c r="AT7" i="4"/>
  <c r="AY9" i="4"/>
  <c r="AY10" i="4"/>
  <c r="AY11" i="4"/>
  <c r="AY12" i="4"/>
  <c r="AY13" i="4"/>
  <c r="AY14" i="4"/>
  <c r="V27" i="4"/>
  <c r="Q27" i="4"/>
  <c r="D15" i="4"/>
  <c r="AK27" i="4"/>
  <c r="N7" i="4"/>
  <c r="AC7" i="4"/>
  <c r="AH15" i="4"/>
  <c r="AW20" i="4"/>
  <c r="AW18" i="4"/>
  <c r="AW11" i="4"/>
  <c r="AW13" i="4"/>
  <c r="AW24" i="4"/>
  <c r="AW19" i="4"/>
  <c r="AW23" i="4"/>
  <c r="AW22" i="4"/>
  <c r="G27" i="4"/>
  <c r="AP27" i="4"/>
  <c r="S7" i="4"/>
  <c r="AW12" i="4"/>
  <c r="AW17" i="4"/>
  <c r="AW21" i="4"/>
  <c r="AW25" i="4"/>
  <c r="I7" i="4"/>
  <c r="S15" i="4"/>
  <c r="AW16" i="4"/>
  <c r="I15" i="4"/>
  <c r="AW14" i="4"/>
  <c r="D7" i="4"/>
  <c r="AW26" i="4"/>
  <c r="AA27" i="4"/>
  <c r="AW8" i="4"/>
  <c r="AR15" i="4"/>
  <c r="AM7" i="4"/>
  <c r="AW10" i="4"/>
  <c r="L27" i="4"/>
  <c r="AC15" i="4"/>
  <c r="AU15" i="4"/>
  <c r="AH7" i="4"/>
  <c r="D9" i="4"/>
  <c r="AF27" i="4"/>
  <c r="X7" i="4"/>
  <c r="AR7" i="4"/>
  <c r="AT27" i="4" l="1"/>
  <c r="AY7" i="4"/>
  <c r="X27" i="4"/>
  <c r="Z27" i="4"/>
  <c r="AH27" i="4"/>
  <c r="AJ27" i="4"/>
  <c r="K27" i="4"/>
  <c r="AM27" i="4"/>
  <c r="AO27" i="4"/>
  <c r="S27" i="4"/>
  <c r="AE27" i="4"/>
  <c r="P27" i="4"/>
  <c r="F27" i="4"/>
  <c r="U27" i="4"/>
  <c r="AY15" i="4"/>
  <c r="AR27" i="4"/>
  <c r="AW9" i="4"/>
  <c r="AC27" i="4"/>
  <c r="N27" i="4"/>
  <c r="I27" i="4"/>
  <c r="B27" i="4"/>
  <c r="AU7" i="4"/>
  <c r="AU27" i="4" s="1"/>
  <c r="AW15" i="4"/>
  <c r="AY27" i="4" l="1"/>
  <c r="D27" i="4"/>
  <c r="AW27" i="4"/>
  <c r="AW7" i="4"/>
</calcChain>
</file>

<file path=xl/sharedStrings.xml><?xml version="1.0" encoding="utf-8"?>
<sst xmlns="http://schemas.openxmlformats.org/spreadsheetml/2006/main" count="116" uniqueCount="44">
  <si>
    <t>แผนเงินบำรุง</t>
  </si>
  <si>
    <t>เบิก-จ่าย</t>
  </si>
  <si>
    <t>1.หมวดค่าวัสดุ</t>
  </si>
  <si>
    <t>2.หมวดค่าวัสดุอื่นๆ</t>
  </si>
  <si>
    <t>2.1 วัสดุสำนักงาน</t>
  </si>
  <si>
    <t>2.2 วัสดุยานพาหนะและขนส่ง</t>
  </si>
  <si>
    <t>2.3 วัสดุไฟฟ้าและวิทยุ</t>
  </si>
  <si>
    <t>2.4 วัสดุโฆษณาและเผยแพร่</t>
  </si>
  <si>
    <t>2.5 วัสดุคอมพิวเตอร์</t>
  </si>
  <si>
    <t>2.6 วัสดุงานบ้านงานครัว</t>
  </si>
  <si>
    <t>2.7 วัสดุบริโภค</t>
  </si>
  <si>
    <t>2.8 วัสดุเครื่องแต่งกาย</t>
  </si>
  <si>
    <t>2.9 วัสดุก่อสร้าง</t>
  </si>
  <si>
    <t>2.10 วัสดุอื่นๆ</t>
  </si>
  <si>
    <t>รวม</t>
  </si>
  <si>
    <t>ร้อยละ</t>
  </si>
  <si>
    <t xml:space="preserve">จำนวน </t>
  </si>
  <si>
    <t>1.1 ค่ายา</t>
  </si>
  <si>
    <t>1.2 ค่าวัสดุเภสัชกรรม</t>
  </si>
  <si>
    <t xml:space="preserve">1.3 ค่าวัสดุการแพทย์  </t>
  </si>
  <si>
    <t xml:space="preserve">1.4 ค่าวัสดุวิทยาศาสตร์การแพทย์ </t>
  </si>
  <si>
    <t>1.5 ค่าวัสดุเอ๊กซเรย์ (X-Ray)</t>
  </si>
  <si>
    <t>1.6 ค่าวัสดุทันตกรรม</t>
  </si>
  <si>
    <t>1.7 ค่าวัสดุน้ำมันเชื้อเพลิง</t>
  </si>
  <si>
    <t>ก่อหนี้ผูกพัน</t>
  </si>
  <si>
    <t>รพร.สระแก้ว</t>
  </si>
  <si>
    <t>รายการ</t>
  </si>
  <si>
    <t>รพ.คลองหาด</t>
  </si>
  <si>
    <t>รพ.ตาพระยา</t>
  </si>
  <si>
    <t>รพ.วังน้ำเย็น</t>
  </si>
  <si>
    <t>รพ.วัฒนานคร</t>
  </si>
  <si>
    <t>รพ.อรัญประเทศ</t>
  </si>
  <si>
    <t>รพ.เขาฉกรรจ์</t>
  </si>
  <si>
    <t>รพ.วังสมบูรณ์</t>
  </si>
  <si>
    <t>รพ.โคกสูง</t>
  </si>
  <si>
    <t>2.11 ค่าครุภัณฑ์ต่ำกว่าเกณฑ์</t>
  </si>
  <si>
    <t>จังหวัดสระแก้ว</t>
  </si>
  <si>
    <t xml:space="preserve">หมายเหตุ :  กลุ่มงานประกันสุขภาพ  สำนักงานสาธารณสุขจังหวัดสระแก้ว   </t>
  </si>
  <si>
    <t>ประจำเดือน ต.ค.62- ม.ค.2563</t>
  </si>
  <si>
    <t>การกำกับติดตามแผนเงินบำรุงโรงพยาบาล ปีงบประมาณ 2563</t>
  </si>
  <si>
    <t xml:space="preserve">      รายงาน      ณ  วันที่  30 มิถุนายน 2563</t>
  </si>
  <si>
    <t>ประจำเดือน 1 ตุลาคม 2562- 20 มิถุนายน 2563</t>
  </si>
  <si>
    <t>ประจำเดือน ต.ค.62- มิ.ย2563</t>
  </si>
  <si>
    <t>ประจำเดือน ต.ค.62- พ.ค.2563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</si>
</sst>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[$-D00041E]0.#"/>
    <numFmt numFmtId="166" formatCode="0.000"/>
  </numFmts>
  <fonts count="54">
    <font>
      <sz val="11"/>
      <color indexed="8"/>
      <name val="Tahoma"/>
      <family val="2"/>
      <charset val="222"/>
    </font>
    <font>
      <sz val="11"/>
      <color theme="1"/>
      <name val="Calibri"/>
      <family val="2"/>
      <charset val="222"/>
      <scheme val="minor"/>
    </font>
    <font>
      <sz val="11"/>
      <color indexed="8"/>
      <name val="Tahoma"/>
      <family val="2"/>
      <charset val="222"/>
    </font>
    <font>
      <sz val="11"/>
      <color indexed="8"/>
      <name val="Calibri"/>
      <family val="2"/>
    </font>
    <font>
      <sz val="11"/>
      <color indexed="8"/>
      <name val="Calibri"/>
      <family val="2"/>
      <charset val="222"/>
    </font>
    <font>
      <sz val="11"/>
      <color indexed="9"/>
      <name val="Calibri"/>
      <family val="2"/>
    </font>
    <font>
      <sz val="11"/>
      <color indexed="9"/>
      <name val="Calibri"/>
      <family val="2"/>
      <charset val="222"/>
    </font>
    <font>
      <sz val="11"/>
      <color indexed="20"/>
      <name val="Calibri"/>
      <family val="2"/>
    </font>
    <font>
      <sz val="11"/>
      <color indexed="20"/>
      <name val="Calibri"/>
      <family val="2"/>
      <charset val="222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222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222"/>
    </font>
    <font>
      <sz val="10"/>
      <name val="Arial"/>
      <family val="2"/>
    </font>
    <font>
      <sz val="10"/>
      <name val="MS Sans Serif"/>
      <family val="2"/>
      <charset val="222"/>
    </font>
    <font>
      <sz val="10"/>
      <color theme="1"/>
      <name val="Tahoma"/>
      <family val="2"/>
    </font>
    <font>
      <b/>
      <sz val="10"/>
      <color indexed="64"/>
      <name val="Arial"/>
      <family val="2"/>
    </font>
    <font>
      <sz val="10"/>
      <color indexed="8"/>
      <name val="Tahoma"/>
      <family val="2"/>
    </font>
    <font>
      <i/>
      <sz val="11"/>
      <color indexed="23"/>
      <name val="Calibri"/>
      <family val="2"/>
    </font>
    <font>
      <i/>
      <sz val="11"/>
      <color indexed="23"/>
      <name val="Calibri"/>
      <family val="2"/>
      <charset val="222"/>
    </font>
    <font>
      <sz val="11"/>
      <color indexed="17"/>
      <name val="Calibri"/>
      <family val="2"/>
    </font>
    <font>
      <sz val="11"/>
      <color indexed="17"/>
      <name val="Calibri"/>
      <family val="2"/>
      <charset val="222"/>
    </font>
    <font>
      <b/>
      <sz val="15"/>
      <color indexed="56"/>
      <name val="Calibri"/>
      <family val="2"/>
    </font>
    <font>
      <b/>
      <sz val="15"/>
      <color indexed="56"/>
      <name val="Calibri"/>
      <family val="2"/>
      <charset val="222"/>
    </font>
    <font>
      <b/>
      <sz val="13"/>
      <color indexed="56"/>
      <name val="Calibri"/>
      <family val="2"/>
    </font>
    <font>
      <b/>
      <sz val="13"/>
      <color indexed="56"/>
      <name val="Calibri"/>
      <family val="2"/>
      <charset val="222"/>
    </font>
    <font>
      <b/>
      <sz val="11"/>
      <color indexed="56"/>
      <name val="Calibri"/>
      <family val="2"/>
    </font>
    <font>
      <b/>
      <sz val="11"/>
      <color indexed="56"/>
      <name val="Calibri"/>
      <family val="2"/>
      <charset val="222"/>
    </font>
    <font>
      <sz val="11"/>
      <color indexed="62"/>
      <name val="Calibri"/>
      <family val="2"/>
    </font>
    <font>
      <sz val="11"/>
      <color indexed="62"/>
      <name val="Calibri"/>
      <family val="2"/>
      <charset val="222"/>
    </font>
    <font>
      <sz val="11"/>
      <color indexed="52"/>
      <name val="Calibri"/>
      <family val="2"/>
    </font>
    <font>
      <sz val="11"/>
      <color indexed="52"/>
      <name val="Calibri"/>
      <family val="2"/>
      <charset val="222"/>
    </font>
    <font>
      <sz val="11"/>
      <color indexed="60"/>
      <name val="Calibri"/>
      <family val="2"/>
    </font>
    <font>
      <sz val="11"/>
      <color indexed="60"/>
      <name val="Calibri"/>
      <family val="2"/>
      <charset val="222"/>
    </font>
    <font>
      <sz val="10"/>
      <color indexed="64"/>
      <name val="Arial"/>
      <family val="2"/>
    </font>
    <font>
      <sz val="12"/>
      <color indexed="8"/>
      <name val="Verdana"/>
      <family val="2"/>
    </font>
    <font>
      <sz val="10"/>
      <color rgb="FF000000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charset val="222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222"/>
    </font>
    <font>
      <sz val="10"/>
      <color theme="1"/>
      <name val="Tahoma"/>
      <family val="2"/>
      <charset val="222"/>
    </font>
    <font>
      <b/>
      <sz val="18"/>
      <color indexed="56"/>
      <name val="Cambria"/>
      <family val="2"/>
    </font>
    <font>
      <b/>
      <sz val="18"/>
      <color indexed="56"/>
      <name val="Cambria"/>
      <family val="2"/>
      <charset val="222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222"/>
    </font>
    <font>
      <sz val="11"/>
      <color indexed="10"/>
      <name val="Calibri"/>
      <family val="2"/>
    </font>
    <font>
      <sz val="11"/>
      <color indexed="10"/>
      <name val="Calibri"/>
      <family val="2"/>
      <charset val="222"/>
    </font>
    <font>
      <sz val="11"/>
      <color theme="1"/>
      <name val="Tahoma"/>
      <family val="2"/>
      <charset val="222"/>
    </font>
    <font>
      <sz val="12"/>
      <name val="Times New Roman"/>
      <family val="1"/>
    </font>
    <font>
      <b/>
      <sz val="18"/>
      <color indexed="8"/>
      <name val="TH SarabunPSK"/>
      <family val="2"/>
    </font>
    <font>
      <b/>
      <sz val="18"/>
      <name val="TH SarabunPSK"/>
      <family val="2"/>
    </font>
    <font>
      <sz val="18"/>
      <name val="TH SarabunPSK"/>
      <family val="2"/>
    </font>
    <font>
      <sz val="18"/>
      <color indexed="8"/>
      <name val="TH SarabunPSK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99">
    <xf numFmtId="0" fontId="0" fillId="0" borderId="0"/>
    <xf numFmtId="43" fontId="2" fillId="0" borderId="0" applyFont="0" applyFill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165" fontId="4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165" fontId="4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165" fontId="4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165" fontId="4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165" fontId="4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165" fontId="4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165" fontId="4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165" fontId="4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165" fontId="4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165" fontId="4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165" fontId="4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165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165" fontId="6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165" fontId="6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165" fontId="6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165" fontId="6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165" fontId="6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165" fontId="6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165" fontId="6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165" fontId="6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165" fontId="6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165" fontId="6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165" fontId="6" fillId="14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165" fontId="6" fillId="19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165" fontId="8" fillId="3" borderId="0" applyNumberFormat="0" applyBorder="0" applyAlignment="0" applyProtection="0"/>
    <xf numFmtId="0" fontId="9" fillId="20" borderId="6" applyNumberFormat="0" applyAlignment="0" applyProtection="0"/>
    <xf numFmtId="0" fontId="9" fillId="20" borderId="6" applyNumberFormat="0" applyAlignment="0" applyProtection="0"/>
    <xf numFmtId="165" fontId="10" fillId="20" borderId="6" applyNumberFormat="0" applyAlignment="0" applyProtection="0"/>
    <xf numFmtId="0" fontId="11" fillId="21" borderId="7" applyNumberFormat="0" applyAlignment="0" applyProtection="0"/>
    <xf numFmtId="0" fontId="11" fillId="21" borderId="7" applyNumberFormat="0" applyAlignment="0" applyProtection="0"/>
    <xf numFmtId="165" fontId="12" fillId="21" borderId="7" applyNumberFormat="0" applyAlignment="0" applyProtection="0"/>
    <xf numFmtId="43" fontId="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5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165" fontId="19" fillId="0" borderId="0" applyNumberFormat="0" applyFill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165" fontId="21" fillId="4" borderId="0" applyNumberFormat="0" applyBorder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165" fontId="23" fillId="0" borderId="8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165" fontId="25" fillId="0" borderId="9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165" fontId="27" fillId="0" borderId="10" applyNumberFormat="0" applyFill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65" fontId="27" fillId="0" borderId="0" applyNumberFormat="0" applyFill="0" applyBorder="0" applyAlignment="0" applyProtection="0"/>
    <xf numFmtId="0" fontId="28" fillId="7" borderId="6" applyNumberFormat="0" applyAlignment="0" applyProtection="0"/>
    <xf numFmtId="0" fontId="28" fillId="7" borderId="6" applyNumberFormat="0" applyAlignment="0" applyProtection="0"/>
    <xf numFmtId="165" fontId="29" fillId="7" borderId="6" applyNumberFormat="0" applyAlignment="0" applyProtection="0"/>
    <xf numFmtId="0" fontId="30" fillId="0" borderId="11" applyNumberFormat="0" applyFill="0" applyAlignment="0" applyProtection="0"/>
    <xf numFmtId="0" fontId="30" fillId="0" borderId="11" applyNumberFormat="0" applyFill="0" applyAlignment="0" applyProtection="0"/>
    <xf numFmtId="165" fontId="31" fillId="0" borderId="11" applyNumberFormat="0" applyFill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165" fontId="33" fillId="22" borderId="0" applyNumberFormat="0" applyBorder="0" applyAlignment="0" applyProtection="0"/>
    <xf numFmtId="0" fontId="34" fillId="0" borderId="0"/>
    <xf numFmtId="0" fontId="34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" fillId="0" borderId="0"/>
    <xf numFmtId="0" fontId="34" fillId="0" borderId="0"/>
    <xf numFmtId="0" fontId="34" fillId="0" borderId="0"/>
    <xf numFmtId="0" fontId="35" fillId="0" borderId="0" applyNumberFormat="0" applyFill="0" applyBorder="0" applyProtection="0">
      <alignment vertical="top"/>
    </xf>
    <xf numFmtId="0" fontId="13" fillId="0" borderId="0"/>
    <xf numFmtId="0" fontId="13" fillId="0" borderId="0"/>
    <xf numFmtId="0" fontId="13" fillId="0" borderId="0"/>
    <xf numFmtId="0" fontId="34" fillId="0" borderId="0"/>
    <xf numFmtId="0" fontId="1" fillId="0" borderId="0"/>
    <xf numFmtId="0" fontId="15" fillId="0" borderId="0"/>
    <xf numFmtId="0" fontId="36" fillId="0" borderId="0"/>
    <xf numFmtId="165" fontId="1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7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35" fillId="0" borderId="0" applyNumberFormat="0" applyFill="0" applyBorder="0" applyProtection="0">
      <alignment vertical="top"/>
    </xf>
    <xf numFmtId="0" fontId="1" fillId="0" borderId="0"/>
    <xf numFmtId="0" fontId="13" fillId="0" borderId="0"/>
    <xf numFmtId="0" fontId="3" fillId="0" borderId="0" applyFill="0" applyProtection="0"/>
    <xf numFmtId="0" fontId="14" fillId="0" borderId="0"/>
    <xf numFmtId="165" fontId="38" fillId="0" borderId="0"/>
    <xf numFmtId="0" fontId="15" fillId="0" borderId="0"/>
    <xf numFmtId="0" fontId="1" fillId="0" borderId="0"/>
    <xf numFmtId="0" fontId="15" fillId="0" borderId="0"/>
    <xf numFmtId="0" fontId="1" fillId="0" borderId="0"/>
    <xf numFmtId="0" fontId="15" fillId="0" borderId="0"/>
    <xf numFmtId="0" fontId="1" fillId="0" borderId="0"/>
    <xf numFmtId="0" fontId="34" fillId="0" borderId="0"/>
    <xf numFmtId="0" fontId="13" fillId="0" borderId="0"/>
    <xf numFmtId="0" fontId="34" fillId="0" borderId="0"/>
    <xf numFmtId="0" fontId="34" fillId="0" borderId="0"/>
    <xf numFmtId="0" fontId="13" fillId="23" borderId="12" applyNumberFormat="0" applyFont="0" applyAlignment="0" applyProtection="0"/>
    <xf numFmtId="0" fontId="13" fillId="23" borderId="12" applyNumberFormat="0" applyFont="0" applyAlignment="0" applyProtection="0"/>
    <xf numFmtId="165" fontId="3" fillId="23" borderId="12" applyNumberFormat="0" applyFont="0" applyAlignment="0" applyProtection="0"/>
    <xf numFmtId="0" fontId="39" fillId="20" borderId="13" applyNumberFormat="0" applyAlignment="0" applyProtection="0"/>
    <xf numFmtId="0" fontId="39" fillId="20" borderId="13" applyNumberFormat="0" applyAlignment="0" applyProtection="0"/>
    <xf numFmtId="165" fontId="40" fillId="20" borderId="13" applyNumberFormat="0" applyAlignment="0" applyProtection="0"/>
    <xf numFmtId="9" fontId="4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165" fontId="43" fillId="0" borderId="0" applyNumberFormat="0" applyFill="0" applyBorder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165" fontId="45" fillId="0" borderId="14" applyNumberFormat="0" applyFill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165" fontId="47" fillId="0" borderId="0" applyNumberFormat="0" applyFill="0" applyBorder="0" applyAlignment="0" applyProtection="0"/>
    <xf numFmtId="43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48" fillId="0" borderId="0"/>
    <xf numFmtId="0" fontId="15" fillId="0" borderId="0"/>
    <xf numFmtId="0" fontId="15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9" fillId="0" borderId="0"/>
  </cellStyleXfs>
  <cellXfs count="49">
    <xf numFmtId="0" fontId="0" fillId="0" borderId="0" xfId="0"/>
    <xf numFmtId="43" fontId="50" fillId="0" borderId="0" xfId="0" applyNumberFormat="1" applyFont="1" applyBorder="1" applyAlignment="1">
      <alignment vertical="center"/>
    </xf>
    <xf numFmtId="43" fontId="50" fillId="0" borderId="0" xfId="0" applyNumberFormat="1" applyFont="1" applyBorder="1" applyAlignment="1">
      <alignment horizontal="center" vertical="center"/>
    </xf>
    <xf numFmtId="43" fontId="50" fillId="0" borderId="0" xfId="1" applyNumberFormat="1" applyFont="1" applyBorder="1" applyAlignment="1">
      <alignment horizontal="center" vertical="center"/>
    </xf>
    <xf numFmtId="43" fontId="50" fillId="0" borderId="1" xfId="0" applyNumberFormat="1" applyFont="1" applyBorder="1" applyAlignment="1">
      <alignment vertical="center"/>
    </xf>
    <xf numFmtId="43" fontId="50" fillId="0" borderId="0" xfId="0" applyNumberFormat="1" applyFont="1" applyBorder="1" applyAlignment="1">
      <alignment horizontal="center" vertical="center" wrapText="1"/>
    </xf>
    <xf numFmtId="43" fontId="50" fillId="0" borderId="3" xfId="0" applyNumberFormat="1" applyFont="1" applyBorder="1" applyAlignment="1">
      <alignment horizontal="center" vertical="center"/>
    </xf>
    <xf numFmtId="43" fontId="50" fillId="0" borderId="3" xfId="1" applyNumberFormat="1" applyFont="1" applyBorder="1" applyAlignment="1">
      <alignment horizontal="center" vertical="center"/>
    </xf>
    <xf numFmtId="4" fontId="50" fillId="0" borderId="5" xfId="0" applyNumberFormat="1" applyFont="1" applyBorder="1" applyAlignment="1">
      <alignment horizontal="left" vertical="center"/>
    </xf>
    <xf numFmtId="4" fontId="51" fillId="24" borderId="3" xfId="1" applyNumberFormat="1" applyFont="1" applyFill="1" applyBorder="1" applyAlignment="1" applyProtection="1">
      <alignment vertical="center" wrapText="1"/>
    </xf>
    <xf numFmtId="4" fontId="51" fillId="0" borderId="3" xfId="1" applyNumberFormat="1" applyFont="1" applyFill="1" applyBorder="1" applyAlignment="1" applyProtection="1">
      <alignment vertical="center" wrapText="1"/>
    </xf>
    <xf numFmtId="4" fontId="50" fillId="0" borderId="3" xfId="1" applyNumberFormat="1" applyFont="1" applyFill="1" applyBorder="1" applyAlignment="1">
      <alignment vertical="center"/>
    </xf>
    <xf numFmtId="4" fontId="51" fillId="24" borderId="3" xfId="1" applyNumberFormat="1" applyFont="1" applyFill="1" applyBorder="1" applyAlignment="1" applyProtection="1">
      <alignment horizontal="right" vertical="center" wrapText="1"/>
    </xf>
    <xf numFmtId="4" fontId="50" fillId="0" borderId="0" xfId="0" applyNumberFormat="1" applyFont="1" applyBorder="1" applyAlignment="1">
      <alignment vertical="center"/>
    </xf>
    <xf numFmtId="4" fontId="52" fillId="0" borderId="3" xfId="0" applyNumberFormat="1" applyFont="1" applyFill="1" applyBorder="1" applyAlignment="1" applyProtection="1">
      <alignment horizontal="left" vertical="center"/>
      <protection locked="0"/>
    </xf>
    <xf numFmtId="4" fontId="53" fillId="24" borderId="3" xfId="1" applyNumberFormat="1" applyFont="1" applyFill="1" applyBorder="1" applyAlignment="1">
      <alignment vertical="center"/>
    </xf>
    <xf numFmtId="4" fontId="53" fillId="0" borderId="3" xfId="1" applyNumberFormat="1" applyFont="1" applyFill="1" applyBorder="1" applyAlignment="1">
      <alignment vertical="center"/>
    </xf>
    <xf numFmtId="4" fontId="52" fillId="24" borderId="3" xfId="1" applyNumberFormat="1" applyFont="1" applyFill="1" applyBorder="1" applyAlignment="1" applyProtection="1">
      <alignment vertical="center" wrapText="1"/>
      <protection locked="0"/>
    </xf>
    <xf numFmtId="4" fontId="52" fillId="24" borderId="3" xfId="1" applyNumberFormat="1" applyFont="1" applyFill="1" applyBorder="1" applyAlignment="1" applyProtection="1">
      <alignment horizontal="right" vertical="center" wrapText="1"/>
      <protection locked="0"/>
    </xf>
    <xf numFmtId="4" fontId="52" fillId="24" borderId="3" xfId="1" applyNumberFormat="1" applyFont="1" applyFill="1" applyBorder="1" applyAlignment="1" applyProtection="1">
      <alignment vertical="center" wrapText="1"/>
    </xf>
    <xf numFmtId="4" fontId="53" fillId="0" borderId="0" xfId="0" applyNumberFormat="1" applyFont="1" applyBorder="1" applyAlignment="1">
      <alignment vertical="center"/>
    </xf>
    <xf numFmtId="4" fontId="52" fillId="0" borderId="3" xfId="1" applyNumberFormat="1" applyFont="1" applyFill="1" applyBorder="1" applyAlignment="1">
      <alignment vertical="center"/>
    </xf>
    <xf numFmtId="4" fontId="52" fillId="0" borderId="3" xfId="0" applyNumberFormat="1" applyFont="1" applyFill="1" applyBorder="1" applyAlignment="1" applyProtection="1">
      <alignment horizontal="left" vertical="center" wrapText="1"/>
      <protection locked="0"/>
    </xf>
    <xf numFmtId="4" fontId="51" fillId="0" borderId="3" xfId="0" applyNumberFormat="1" applyFont="1" applyFill="1" applyBorder="1" applyAlignment="1" applyProtection="1">
      <alignment horizontal="left" vertical="center"/>
      <protection locked="0"/>
    </xf>
    <xf numFmtId="4" fontId="50" fillId="24" borderId="3" xfId="1" applyNumberFormat="1" applyFont="1" applyFill="1" applyBorder="1" applyAlignment="1">
      <alignment vertical="center"/>
    </xf>
    <xf numFmtId="4" fontId="50" fillId="24" borderId="3" xfId="1" applyNumberFormat="1" applyFont="1" applyFill="1" applyBorder="1" applyAlignment="1">
      <alignment horizontal="right" vertical="center"/>
    </xf>
    <xf numFmtId="4" fontId="51" fillId="24" borderId="3" xfId="1" applyNumberFormat="1" applyFont="1" applyFill="1" applyBorder="1" applyAlignment="1" applyProtection="1">
      <alignment vertical="center" wrapText="1"/>
      <protection locked="0"/>
    </xf>
    <xf numFmtId="4" fontId="50" fillId="0" borderId="3" xfId="0" applyNumberFormat="1" applyFont="1" applyBorder="1" applyAlignment="1">
      <alignment horizontal="left" vertical="center"/>
    </xf>
    <xf numFmtId="43" fontId="52" fillId="0" borderId="0" xfId="0" applyNumberFormat="1" applyFont="1" applyFill="1" applyAlignment="1">
      <alignment horizontal="left"/>
    </xf>
    <xf numFmtId="43" fontId="53" fillId="0" borderId="0" xfId="1" applyNumberFormat="1" applyFont="1" applyBorder="1" applyAlignment="1">
      <alignment vertical="center"/>
    </xf>
    <xf numFmtId="43" fontId="53" fillId="0" borderId="0" xfId="0" applyNumberFormat="1" applyFont="1" applyBorder="1" applyAlignment="1">
      <alignment vertical="center"/>
    </xf>
    <xf numFmtId="43" fontId="52" fillId="0" borderId="0" xfId="0" applyNumberFormat="1" applyFont="1" applyFill="1" applyAlignment="1">
      <alignment horizontal="left" indent="6"/>
    </xf>
    <xf numFmtId="43" fontId="53" fillId="25" borderId="0" xfId="0" applyNumberFormat="1" applyFont="1" applyFill="1" applyBorder="1" applyAlignment="1">
      <alignment vertical="center"/>
    </xf>
    <xf numFmtId="4" fontId="51" fillId="0" borderId="3" xfId="1" applyNumberFormat="1" applyFont="1" applyFill="1" applyBorder="1" applyAlignment="1">
      <alignment vertical="center"/>
    </xf>
    <xf numFmtId="4" fontId="52" fillId="25" borderId="3" xfId="1" applyNumberFormat="1" applyFont="1" applyFill="1" applyBorder="1" applyAlignment="1">
      <alignment vertical="center"/>
    </xf>
    <xf numFmtId="4" fontId="53" fillId="25" borderId="3" xfId="1" applyNumberFormat="1" applyFont="1" applyFill="1" applyBorder="1" applyAlignment="1">
      <alignment vertical="center"/>
    </xf>
    <xf numFmtId="43" fontId="52" fillId="0" borderId="3" xfId="1" applyFont="1" applyFill="1" applyBorder="1" applyAlignment="1">
      <alignment vertical="center"/>
    </xf>
    <xf numFmtId="43" fontId="52" fillId="25" borderId="3" xfId="1" applyFont="1" applyFill="1" applyBorder="1" applyAlignment="1">
      <alignment vertical="center"/>
    </xf>
    <xf numFmtId="43" fontId="50" fillId="0" borderId="15" xfId="0" applyNumberFormat="1" applyFont="1" applyBorder="1" applyAlignment="1">
      <alignment horizontal="center" vertical="center"/>
    </xf>
    <xf numFmtId="43" fontId="50" fillId="0" borderId="17" xfId="0" applyNumberFormat="1" applyFont="1" applyBorder="1" applyAlignment="1">
      <alignment horizontal="center" vertical="center"/>
    </xf>
    <xf numFmtId="43" fontId="50" fillId="0" borderId="16" xfId="0" applyNumberFormat="1" applyFont="1" applyBorder="1" applyAlignment="1">
      <alignment horizontal="center" vertical="center"/>
    </xf>
    <xf numFmtId="43" fontId="50" fillId="0" borderId="3" xfId="0" applyNumberFormat="1" applyFont="1" applyBorder="1" applyAlignment="1">
      <alignment horizontal="center" vertical="center" wrapText="1"/>
    </xf>
    <xf numFmtId="43" fontId="50" fillId="24" borderId="3" xfId="0" applyNumberFormat="1" applyFont="1" applyFill="1" applyBorder="1" applyAlignment="1">
      <alignment horizontal="center" vertical="center"/>
    </xf>
    <xf numFmtId="43" fontId="50" fillId="0" borderId="2" xfId="0" applyNumberFormat="1" applyFont="1" applyBorder="1" applyAlignment="1">
      <alignment horizontal="center" vertical="center"/>
    </xf>
    <xf numFmtId="43" fontId="50" fillId="0" borderId="4" xfId="0" applyNumberFormat="1" applyFont="1" applyBorder="1" applyAlignment="1">
      <alignment horizontal="center" vertical="center"/>
    </xf>
    <xf numFmtId="43" fontId="50" fillId="0" borderId="5" xfId="0" applyNumberFormat="1" applyFont="1" applyBorder="1" applyAlignment="1">
      <alignment horizontal="center" vertical="center"/>
    </xf>
    <xf numFmtId="43" fontId="50" fillId="0" borderId="15" xfId="0" applyNumberFormat="1" applyFont="1" applyBorder="1" applyAlignment="1">
      <alignment horizontal="center" vertical="center" wrapText="1"/>
    </xf>
    <xf numFmtId="43" fontId="50" fillId="0" borderId="16" xfId="0" applyNumberFormat="1" applyFont="1" applyBorder="1" applyAlignment="1">
      <alignment horizontal="center" vertical="center" wrapText="1"/>
    </xf>
    <xf numFmtId="43" fontId="53" fillId="0" borderId="0" xfId="1" applyNumberFormat="1" applyFont="1" applyBorder="1" applyAlignment="1">
      <alignment horizontal="left" vertical="center"/>
    </xf>
  </cellXfs>
  <cellStyles count="299">
    <cellStyle name="20% - Accent1 2" xfId="2" xr:uid="{00000000-0005-0000-0000-000000000000}"/>
    <cellStyle name="20% - Accent1 3" xfId="3" xr:uid="{00000000-0005-0000-0000-000001000000}"/>
    <cellStyle name="20% - Accent1 4" xfId="4" xr:uid="{00000000-0005-0000-0000-000002000000}"/>
    <cellStyle name="20% - Accent2 2" xfId="5" xr:uid="{00000000-0005-0000-0000-000003000000}"/>
    <cellStyle name="20% - Accent2 3" xfId="6" xr:uid="{00000000-0005-0000-0000-000004000000}"/>
    <cellStyle name="20% - Accent2 4" xfId="7" xr:uid="{00000000-0005-0000-0000-000005000000}"/>
    <cellStyle name="20% - Accent3 2" xfId="8" xr:uid="{00000000-0005-0000-0000-000006000000}"/>
    <cellStyle name="20% - Accent3 3" xfId="9" xr:uid="{00000000-0005-0000-0000-000007000000}"/>
    <cellStyle name="20% - Accent3 4" xfId="10" xr:uid="{00000000-0005-0000-0000-000008000000}"/>
    <cellStyle name="20% - Accent4 2" xfId="11" xr:uid="{00000000-0005-0000-0000-000009000000}"/>
    <cellStyle name="20% - Accent4 3" xfId="12" xr:uid="{00000000-0005-0000-0000-00000A000000}"/>
    <cellStyle name="20% - Accent4 4" xfId="13" xr:uid="{00000000-0005-0000-0000-00000B000000}"/>
    <cellStyle name="20% - Accent5 2" xfId="14" xr:uid="{00000000-0005-0000-0000-00000C000000}"/>
    <cellStyle name="20% - Accent5 3" xfId="15" xr:uid="{00000000-0005-0000-0000-00000D000000}"/>
    <cellStyle name="20% - Accent5 4" xfId="16" xr:uid="{00000000-0005-0000-0000-00000E000000}"/>
    <cellStyle name="20% - Accent6 2" xfId="17" xr:uid="{00000000-0005-0000-0000-00000F000000}"/>
    <cellStyle name="20% - Accent6 3" xfId="18" xr:uid="{00000000-0005-0000-0000-000010000000}"/>
    <cellStyle name="20% - Accent6 4" xfId="19" xr:uid="{00000000-0005-0000-0000-000011000000}"/>
    <cellStyle name="40% - Accent1 2" xfId="20" xr:uid="{00000000-0005-0000-0000-000012000000}"/>
    <cellStyle name="40% - Accent1 3" xfId="21" xr:uid="{00000000-0005-0000-0000-000013000000}"/>
    <cellStyle name="40% - Accent1 4" xfId="22" xr:uid="{00000000-0005-0000-0000-000014000000}"/>
    <cellStyle name="40% - Accent2 2" xfId="23" xr:uid="{00000000-0005-0000-0000-000015000000}"/>
    <cellStyle name="40% - Accent2 3" xfId="24" xr:uid="{00000000-0005-0000-0000-000016000000}"/>
    <cellStyle name="40% - Accent2 4" xfId="25" xr:uid="{00000000-0005-0000-0000-000017000000}"/>
    <cellStyle name="40% - Accent3 2" xfId="26" xr:uid="{00000000-0005-0000-0000-000018000000}"/>
    <cellStyle name="40% - Accent3 3" xfId="27" xr:uid="{00000000-0005-0000-0000-000019000000}"/>
    <cellStyle name="40% - Accent3 4" xfId="28" xr:uid="{00000000-0005-0000-0000-00001A000000}"/>
    <cellStyle name="40% - Accent4 2" xfId="29" xr:uid="{00000000-0005-0000-0000-00001B000000}"/>
    <cellStyle name="40% - Accent4 3" xfId="30" xr:uid="{00000000-0005-0000-0000-00001C000000}"/>
    <cellStyle name="40% - Accent4 4" xfId="31" xr:uid="{00000000-0005-0000-0000-00001D000000}"/>
    <cellStyle name="40% - Accent5 2" xfId="32" xr:uid="{00000000-0005-0000-0000-00001E000000}"/>
    <cellStyle name="40% - Accent5 3" xfId="33" xr:uid="{00000000-0005-0000-0000-00001F000000}"/>
    <cellStyle name="40% - Accent5 4" xfId="34" xr:uid="{00000000-0005-0000-0000-000020000000}"/>
    <cellStyle name="40% - Accent6 2" xfId="35" xr:uid="{00000000-0005-0000-0000-000021000000}"/>
    <cellStyle name="40% - Accent6 3" xfId="36" xr:uid="{00000000-0005-0000-0000-000022000000}"/>
    <cellStyle name="40% - Accent6 4" xfId="37" xr:uid="{00000000-0005-0000-0000-000023000000}"/>
    <cellStyle name="60% - Accent1 2" xfId="38" xr:uid="{00000000-0005-0000-0000-000024000000}"/>
    <cellStyle name="60% - Accent1 3" xfId="39" xr:uid="{00000000-0005-0000-0000-000025000000}"/>
    <cellStyle name="60% - Accent1 4" xfId="40" xr:uid="{00000000-0005-0000-0000-000026000000}"/>
    <cellStyle name="60% - Accent2 2" xfId="41" xr:uid="{00000000-0005-0000-0000-000027000000}"/>
    <cellStyle name="60% - Accent2 3" xfId="42" xr:uid="{00000000-0005-0000-0000-000028000000}"/>
    <cellStyle name="60% - Accent2 4" xfId="43" xr:uid="{00000000-0005-0000-0000-000029000000}"/>
    <cellStyle name="60% - Accent3 2" xfId="44" xr:uid="{00000000-0005-0000-0000-00002A000000}"/>
    <cellStyle name="60% - Accent3 3" xfId="45" xr:uid="{00000000-0005-0000-0000-00002B000000}"/>
    <cellStyle name="60% - Accent3 4" xfId="46" xr:uid="{00000000-0005-0000-0000-00002C000000}"/>
    <cellStyle name="60% - Accent4 2" xfId="47" xr:uid="{00000000-0005-0000-0000-00002D000000}"/>
    <cellStyle name="60% - Accent4 3" xfId="48" xr:uid="{00000000-0005-0000-0000-00002E000000}"/>
    <cellStyle name="60% - Accent4 4" xfId="49" xr:uid="{00000000-0005-0000-0000-00002F000000}"/>
    <cellStyle name="60% - Accent5 2" xfId="50" xr:uid="{00000000-0005-0000-0000-000030000000}"/>
    <cellStyle name="60% - Accent5 3" xfId="51" xr:uid="{00000000-0005-0000-0000-000031000000}"/>
    <cellStyle name="60% - Accent5 4" xfId="52" xr:uid="{00000000-0005-0000-0000-000032000000}"/>
    <cellStyle name="60% - Accent6 2" xfId="53" xr:uid="{00000000-0005-0000-0000-000033000000}"/>
    <cellStyle name="60% - Accent6 3" xfId="54" xr:uid="{00000000-0005-0000-0000-000034000000}"/>
    <cellStyle name="60% - Accent6 4" xfId="55" xr:uid="{00000000-0005-0000-0000-000035000000}"/>
    <cellStyle name="Accent1 2" xfId="56" xr:uid="{00000000-0005-0000-0000-000036000000}"/>
    <cellStyle name="Accent1 3" xfId="57" xr:uid="{00000000-0005-0000-0000-000037000000}"/>
    <cellStyle name="Accent1 4" xfId="58" xr:uid="{00000000-0005-0000-0000-000038000000}"/>
    <cellStyle name="Accent2 2" xfId="59" xr:uid="{00000000-0005-0000-0000-000039000000}"/>
    <cellStyle name="Accent2 3" xfId="60" xr:uid="{00000000-0005-0000-0000-00003A000000}"/>
    <cellStyle name="Accent2 4" xfId="61" xr:uid="{00000000-0005-0000-0000-00003B000000}"/>
    <cellStyle name="Accent3 2" xfId="62" xr:uid="{00000000-0005-0000-0000-00003C000000}"/>
    <cellStyle name="Accent3 3" xfId="63" xr:uid="{00000000-0005-0000-0000-00003D000000}"/>
    <cellStyle name="Accent3 4" xfId="64" xr:uid="{00000000-0005-0000-0000-00003E000000}"/>
    <cellStyle name="Accent4 2" xfId="65" xr:uid="{00000000-0005-0000-0000-00003F000000}"/>
    <cellStyle name="Accent4 3" xfId="66" xr:uid="{00000000-0005-0000-0000-000040000000}"/>
    <cellStyle name="Accent4 4" xfId="67" xr:uid="{00000000-0005-0000-0000-000041000000}"/>
    <cellStyle name="Accent5 2" xfId="68" xr:uid="{00000000-0005-0000-0000-000042000000}"/>
    <cellStyle name="Accent5 3" xfId="69" xr:uid="{00000000-0005-0000-0000-000043000000}"/>
    <cellStyle name="Accent5 4" xfId="70" xr:uid="{00000000-0005-0000-0000-000044000000}"/>
    <cellStyle name="Accent6 2" xfId="71" xr:uid="{00000000-0005-0000-0000-000045000000}"/>
    <cellStyle name="Accent6 3" xfId="72" xr:uid="{00000000-0005-0000-0000-000046000000}"/>
    <cellStyle name="Accent6 4" xfId="73" xr:uid="{00000000-0005-0000-0000-000047000000}"/>
    <cellStyle name="Bad 2" xfId="74" xr:uid="{00000000-0005-0000-0000-000048000000}"/>
    <cellStyle name="Bad 3" xfId="75" xr:uid="{00000000-0005-0000-0000-000049000000}"/>
    <cellStyle name="Bad 4" xfId="76" xr:uid="{00000000-0005-0000-0000-00004A000000}"/>
    <cellStyle name="Calculation 2" xfId="77" xr:uid="{00000000-0005-0000-0000-00004B000000}"/>
    <cellStyle name="Calculation 3" xfId="78" xr:uid="{00000000-0005-0000-0000-00004C000000}"/>
    <cellStyle name="Calculation 4" xfId="79" xr:uid="{00000000-0005-0000-0000-00004D000000}"/>
    <cellStyle name="Check Cell 2" xfId="80" xr:uid="{00000000-0005-0000-0000-00004E000000}"/>
    <cellStyle name="Check Cell 3" xfId="81" xr:uid="{00000000-0005-0000-0000-00004F000000}"/>
    <cellStyle name="Check Cell 4" xfId="82" xr:uid="{00000000-0005-0000-0000-000050000000}"/>
    <cellStyle name="Comma 10" xfId="83" xr:uid="{00000000-0005-0000-0000-000052000000}"/>
    <cellStyle name="Comma 11" xfId="84" xr:uid="{00000000-0005-0000-0000-000053000000}"/>
    <cellStyle name="Comma 12" xfId="85" xr:uid="{00000000-0005-0000-0000-000054000000}"/>
    <cellStyle name="Comma 13" xfId="86" xr:uid="{00000000-0005-0000-0000-000055000000}"/>
    <cellStyle name="Comma 14" xfId="87" xr:uid="{00000000-0005-0000-0000-000056000000}"/>
    <cellStyle name="Comma 15" xfId="88" xr:uid="{00000000-0005-0000-0000-000057000000}"/>
    <cellStyle name="Comma 16" xfId="89" xr:uid="{00000000-0005-0000-0000-000058000000}"/>
    <cellStyle name="Comma 17" xfId="90" xr:uid="{00000000-0005-0000-0000-000059000000}"/>
    <cellStyle name="Comma 18" xfId="91" xr:uid="{00000000-0005-0000-0000-00005A000000}"/>
    <cellStyle name="Comma 18 2" xfId="92" xr:uid="{00000000-0005-0000-0000-00005B000000}"/>
    <cellStyle name="Comma 19" xfId="93" xr:uid="{00000000-0005-0000-0000-00005C000000}"/>
    <cellStyle name="Comma 2" xfId="94" xr:uid="{00000000-0005-0000-0000-00005D000000}"/>
    <cellStyle name="Comma 2 10" xfId="95" xr:uid="{00000000-0005-0000-0000-00005E000000}"/>
    <cellStyle name="Comma 2 11" xfId="96" xr:uid="{00000000-0005-0000-0000-00005F000000}"/>
    <cellStyle name="Comma 2 12" xfId="97" xr:uid="{00000000-0005-0000-0000-000060000000}"/>
    <cellStyle name="Comma 2 13" xfId="98" xr:uid="{00000000-0005-0000-0000-000061000000}"/>
    <cellStyle name="Comma 2 14" xfId="99" xr:uid="{00000000-0005-0000-0000-000062000000}"/>
    <cellStyle name="Comma 2 15" xfId="100" xr:uid="{00000000-0005-0000-0000-000063000000}"/>
    <cellStyle name="Comma 2 16" xfId="101" xr:uid="{00000000-0005-0000-0000-000064000000}"/>
    <cellStyle name="Comma 2 2" xfId="102" xr:uid="{00000000-0005-0000-0000-000065000000}"/>
    <cellStyle name="Comma 2 3" xfId="103" xr:uid="{00000000-0005-0000-0000-000066000000}"/>
    <cellStyle name="Comma 2 3 2" xfId="104" xr:uid="{00000000-0005-0000-0000-000067000000}"/>
    <cellStyle name="Comma 2 4" xfId="105" xr:uid="{00000000-0005-0000-0000-000068000000}"/>
    <cellStyle name="Comma 2 5" xfId="106" xr:uid="{00000000-0005-0000-0000-000069000000}"/>
    <cellStyle name="Comma 2 6" xfId="107" xr:uid="{00000000-0005-0000-0000-00006A000000}"/>
    <cellStyle name="Comma 2 7" xfId="108" xr:uid="{00000000-0005-0000-0000-00006B000000}"/>
    <cellStyle name="Comma 2 8" xfId="109" xr:uid="{00000000-0005-0000-0000-00006C000000}"/>
    <cellStyle name="Comma 2 9" xfId="110" xr:uid="{00000000-0005-0000-0000-00006D000000}"/>
    <cellStyle name="Comma 20" xfId="111" xr:uid="{00000000-0005-0000-0000-00006E000000}"/>
    <cellStyle name="Comma 21" xfId="112" xr:uid="{00000000-0005-0000-0000-00006F000000}"/>
    <cellStyle name="Comma 22" xfId="113" xr:uid="{00000000-0005-0000-0000-000070000000}"/>
    <cellStyle name="Comma 23" xfId="114" xr:uid="{00000000-0005-0000-0000-000071000000}"/>
    <cellStyle name="Comma 24" xfId="115" xr:uid="{00000000-0005-0000-0000-000072000000}"/>
    <cellStyle name="Comma 25" xfId="116" xr:uid="{00000000-0005-0000-0000-000073000000}"/>
    <cellStyle name="Comma 26" xfId="117" xr:uid="{00000000-0005-0000-0000-000074000000}"/>
    <cellStyle name="Comma 3" xfId="118" xr:uid="{00000000-0005-0000-0000-000075000000}"/>
    <cellStyle name="Comma 3 2" xfId="119" xr:uid="{00000000-0005-0000-0000-000076000000}"/>
    <cellStyle name="Comma 4" xfId="120" xr:uid="{00000000-0005-0000-0000-000077000000}"/>
    <cellStyle name="Comma 4 2" xfId="121" xr:uid="{00000000-0005-0000-0000-000078000000}"/>
    <cellStyle name="Comma 4 2 2" xfId="122" xr:uid="{00000000-0005-0000-0000-000079000000}"/>
    <cellStyle name="Comma 4 3" xfId="123" xr:uid="{00000000-0005-0000-0000-00007A000000}"/>
    <cellStyle name="Comma 5" xfId="124" xr:uid="{00000000-0005-0000-0000-00007B000000}"/>
    <cellStyle name="Comma 6" xfId="125" xr:uid="{00000000-0005-0000-0000-00007C000000}"/>
    <cellStyle name="Comma 6 2" xfId="126" xr:uid="{00000000-0005-0000-0000-00007D000000}"/>
    <cellStyle name="Comma 7" xfId="127" xr:uid="{00000000-0005-0000-0000-00007E000000}"/>
    <cellStyle name="Comma 8" xfId="128" xr:uid="{00000000-0005-0000-0000-00007F000000}"/>
    <cellStyle name="Comma 8 2" xfId="129" xr:uid="{00000000-0005-0000-0000-000080000000}"/>
    <cellStyle name="Comma 9" xfId="130" xr:uid="{00000000-0005-0000-0000-000081000000}"/>
    <cellStyle name="Comma 9 2" xfId="131" xr:uid="{00000000-0005-0000-0000-000082000000}"/>
    <cellStyle name="Explanatory Text 2" xfId="132" xr:uid="{00000000-0005-0000-0000-000083000000}"/>
    <cellStyle name="Explanatory Text 3" xfId="133" xr:uid="{00000000-0005-0000-0000-000084000000}"/>
    <cellStyle name="Explanatory Text 4" xfId="134" xr:uid="{00000000-0005-0000-0000-000085000000}"/>
    <cellStyle name="Good 2" xfId="135" xr:uid="{00000000-0005-0000-0000-000086000000}"/>
    <cellStyle name="Good 3" xfId="136" xr:uid="{00000000-0005-0000-0000-000087000000}"/>
    <cellStyle name="Good 4" xfId="137" xr:uid="{00000000-0005-0000-0000-000088000000}"/>
    <cellStyle name="Heading 1 2" xfId="138" xr:uid="{00000000-0005-0000-0000-000089000000}"/>
    <cellStyle name="Heading 1 3" xfId="139" xr:uid="{00000000-0005-0000-0000-00008A000000}"/>
    <cellStyle name="Heading 1 4" xfId="140" xr:uid="{00000000-0005-0000-0000-00008B000000}"/>
    <cellStyle name="Heading 2 2" xfId="141" xr:uid="{00000000-0005-0000-0000-00008C000000}"/>
    <cellStyle name="Heading 2 3" xfId="142" xr:uid="{00000000-0005-0000-0000-00008D000000}"/>
    <cellStyle name="Heading 2 4" xfId="143" xr:uid="{00000000-0005-0000-0000-00008E000000}"/>
    <cellStyle name="Heading 3 2" xfId="144" xr:uid="{00000000-0005-0000-0000-00008F000000}"/>
    <cellStyle name="Heading 3 3" xfId="145" xr:uid="{00000000-0005-0000-0000-000090000000}"/>
    <cellStyle name="Heading 3 4" xfId="146" xr:uid="{00000000-0005-0000-0000-000091000000}"/>
    <cellStyle name="Heading 4 2" xfId="147" xr:uid="{00000000-0005-0000-0000-000092000000}"/>
    <cellStyle name="Heading 4 3" xfId="148" xr:uid="{00000000-0005-0000-0000-000093000000}"/>
    <cellStyle name="Heading 4 4" xfId="149" xr:uid="{00000000-0005-0000-0000-000094000000}"/>
    <cellStyle name="Input 2" xfId="150" xr:uid="{00000000-0005-0000-0000-000095000000}"/>
    <cellStyle name="Input 3" xfId="151" xr:uid="{00000000-0005-0000-0000-000096000000}"/>
    <cellStyle name="Input 4" xfId="152" xr:uid="{00000000-0005-0000-0000-000097000000}"/>
    <cellStyle name="Linked Cell 2" xfId="153" xr:uid="{00000000-0005-0000-0000-000098000000}"/>
    <cellStyle name="Linked Cell 3" xfId="154" xr:uid="{00000000-0005-0000-0000-000099000000}"/>
    <cellStyle name="Linked Cell 4" xfId="155" xr:uid="{00000000-0005-0000-0000-00009A000000}"/>
    <cellStyle name="Neutral 2" xfId="156" xr:uid="{00000000-0005-0000-0000-00009B000000}"/>
    <cellStyle name="Neutral 3" xfId="157" xr:uid="{00000000-0005-0000-0000-00009C000000}"/>
    <cellStyle name="Neutral 4" xfId="158" xr:uid="{00000000-0005-0000-0000-00009D000000}"/>
    <cellStyle name="Normal 10" xfId="159" xr:uid="{00000000-0005-0000-0000-00009F000000}"/>
    <cellStyle name="Normal 11" xfId="160" xr:uid="{00000000-0005-0000-0000-0000A0000000}"/>
    <cellStyle name="Normal 11 2" xfId="161" xr:uid="{00000000-0005-0000-0000-0000A1000000}"/>
    <cellStyle name="Normal 12" xfId="162" xr:uid="{00000000-0005-0000-0000-0000A2000000}"/>
    <cellStyle name="Normal 12 2" xfId="163" xr:uid="{00000000-0005-0000-0000-0000A3000000}"/>
    <cellStyle name="Normal 12 3" xfId="164" xr:uid="{00000000-0005-0000-0000-0000A4000000}"/>
    <cellStyle name="Normal 12 4" xfId="165" xr:uid="{00000000-0005-0000-0000-0000A5000000}"/>
    <cellStyle name="Normal 13" xfId="166" xr:uid="{00000000-0005-0000-0000-0000A6000000}"/>
    <cellStyle name="Normal 14" xfId="167" xr:uid="{00000000-0005-0000-0000-0000A7000000}"/>
    <cellStyle name="Normal 15" xfId="168" xr:uid="{00000000-0005-0000-0000-0000A8000000}"/>
    <cellStyle name="Normal 16" xfId="169" xr:uid="{00000000-0005-0000-0000-0000A9000000}"/>
    <cellStyle name="Normal 17" xfId="170" xr:uid="{00000000-0005-0000-0000-0000AA000000}"/>
    <cellStyle name="Normal 17 2" xfId="171" xr:uid="{00000000-0005-0000-0000-0000AB000000}"/>
    <cellStyle name="Normal 18" xfId="172" xr:uid="{00000000-0005-0000-0000-0000AC000000}"/>
    <cellStyle name="Normal 19" xfId="173" xr:uid="{00000000-0005-0000-0000-0000AD000000}"/>
    <cellStyle name="Normal 2" xfId="174" xr:uid="{00000000-0005-0000-0000-0000AE000000}"/>
    <cellStyle name="Normal 2 10" xfId="175" xr:uid="{00000000-0005-0000-0000-0000AF000000}"/>
    <cellStyle name="Normal 2 11" xfId="176" xr:uid="{00000000-0005-0000-0000-0000B0000000}"/>
    <cellStyle name="Normal 2 12" xfId="177" xr:uid="{00000000-0005-0000-0000-0000B1000000}"/>
    <cellStyle name="Normal 2 13" xfId="178" xr:uid="{00000000-0005-0000-0000-0000B2000000}"/>
    <cellStyle name="Normal 2 14" xfId="179" xr:uid="{00000000-0005-0000-0000-0000B3000000}"/>
    <cellStyle name="Normal 2 15" xfId="180" xr:uid="{00000000-0005-0000-0000-0000B4000000}"/>
    <cellStyle name="Normal 2 16" xfId="181" xr:uid="{00000000-0005-0000-0000-0000B5000000}"/>
    <cellStyle name="Normal 2 2" xfId="182" xr:uid="{00000000-0005-0000-0000-0000B6000000}"/>
    <cellStyle name="Normal 2 2 2" xfId="183" xr:uid="{00000000-0005-0000-0000-0000B7000000}"/>
    <cellStyle name="Normal 2 2 3" xfId="184" xr:uid="{00000000-0005-0000-0000-0000B8000000}"/>
    <cellStyle name="Normal 2 2 4" xfId="185" xr:uid="{00000000-0005-0000-0000-0000B9000000}"/>
    <cellStyle name="Normal 2 2 5" xfId="186" xr:uid="{00000000-0005-0000-0000-0000BA000000}"/>
    <cellStyle name="Normal 2 2 6" xfId="187" xr:uid="{00000000-0005-0000-0000-0000BB000000}"/>
    <cellStyle name="Normal 2 2 7" xfId="188" xr:uid="{00000000-0005-0000-0000-0000BC000000}"/>
    <cellStyle name="Normal 2 2 8" xfId="189" xr:uid="{00000000-0005-0000-0000-0000BD000000}"/>
    <cellStyle name="Normal 2 2 9" xfId="190" xr:uid="{00000000-0005-0000-0000-0000BE000000}"/>
    <cellStyle name="Normal 2 3" xfId="191" xr:uid="{00000000-0005-0000-0000-0000BF000000}"/>
    <cellStyle name="Normal 2 4" xfId="192" xr:uid="{00000000-0005-0000-0000-0000C0000000}"/>
    <cellStyle name="Normal 2 4 2" xfId="193" xr:uid="{00000000-0005-0000-0000-0000C1000000}"/>
    <cellStyle name="Normal 2 4 2 2" xfId="194" xr:uid="{00000000-0005-0000-0000-0000C2000000}"/>
    <cellStyle name="Normal 2 4 3" xfId="195" xr:uid="{00000000-0005-0000-0000-0000C3000000}"/>
    <cellStyle name="Normal 2 4 4" xfId="196" xr:uid="{00000000-0005-0000-0000-0000C4000000}"/>
    <cellStyle name="Normal 2 5" xfId="197" xr:uid="{00000000-0005-0000-0000-0000C5000000}"/>
    <cellStyle name="Normal 2 6" xfId="198" xr:uid="{00000000-0005-0000-0000-0000C6000000}"/>
    <cellStyle name="Normal 2 7" xfId="199" xr:uid="{00000000-0005-0000-0000-0000C7000000}"/>
    <cellStyle name="Normal 2 8" xfId="200" xr:uid="{00000000-0005-0000-0000-0000C8000000}"/>
    <cellStyle name="Normal 2 9" xfId="201" xr:uid="{00000000-0005-0000-0000-0000C9000000}"/>
    <cellStyle name="Normal 20" xfId="202" xr:uid="{00000000-0005-0000-0000-0000CA000000}"/>
    <cellStyle name="Normal 21" xfId="203" xr:uid="{00000000-0005-0000-0000-0000CB000000}"/>
    <cellStyle name="Normal 22" xfId="204" xr:uid="{00000000-0005-0000-0000-0000CC000000}"/>
    <cellStyle name="Normal 23" xfId="205" xr:uid="{00000000-0005-0000-0000-0000CD000000}"/>
    <cellStyle name="Normal 24" xfId="206" xr:uid="{00000000-0005-0000-0000-0000CE000000}"/>
    <cellStyle name="Normal 25" xfId="207" xr:uid="{00000000-0005-0000-0000-0000CF000000}"/>
    <cellStyle name="Normal 26" xfId="208" xr:uid="{00000000-0005-0000-0000-0000D0000000}"/>
    <cellStyle name="Normal 3" xfId="209" xr:uid="{00000000-0005-0000-0000-0000D1000000}"/>
    <cellStyle name="Normal 3 2" xfId="210" xr:uid="{00000000-0005-0000-0000-0000D2000000}"/>
    <cellStyle name="Normal 3 3" xfId="211" xr:uid="{00000000-0005-0000-0000-0000D3000000}"/>
    <cellStyle name="Normal 3 4" xfId="212" xr:uid="{00000000-0005-0000-0000-0000D4000000}"/>
    <cellStyle name="Normal 3 5" xfId="213" xr:uid="{00000000-0005-0000-0000-0000D5000000}"/>
    <cellStyle name="Normal 30" xfId="214" xr:uid="{00000000-0005-0000-0000-0000D6000000}"/>
    <cellStyle name="Normal 4" xfId="215" xr:uid="{00000000-0005-0000-0000-0000D7000000}"/>
    <cellStyle name="Normal 4 2" xfId="216" xr:uid="{00000000-0005-0000-0000-0000D8000000}"/>
    <cellStyle name="Normal 5" xfId="217" xr:uid="{00000000-0005-0000-0000-0000D9000000}"/>
    <cellStyle name="Normal 5 2" xfId="218" xr:uid="{00000000-0005-0000-0000-0000DA000000}"/>
    <cellStyle name="Normal 6" xfId="219" xr:uid="{00000000-0005-0000-0000-0000DB000000}"/>
    <cellStyle name="Normal 7" xfId="220" xr:uid="{00000000-0005-0000-0000-0000DC000000}"/>
    <cellStyle name="Normal 7 2" xfId="221" xr:uid="{00000000-0005-0000-0000-0000DD000000}"/>
    <cellStyle name="Normal 8" xfId="222" xr:uid="{00000000-0005-0000-0000-0000DE000000}"/>
    <cellStyle name="Normal 9" xfId="223" xr:uid="{00000000-0005-0000-0000-0000DF000000}"/>
    <cellStyle name="Note 2" xfId="224" xr:uid="{00000000-0005-0000-0000-0000E0000000}"/>
    <cellStyle name="Note 3" xfId="225" xr:uid="{00000000-0005-0000-0000-0000E1000000}"/>
    <cellStyle name="Note 4" xfId="226" xr:uid="{00000000-0005-0000-0000-0000E2000000}"/>
    <cellStyle name="Output 2" xfId="227" xr:uid="{00000000-0005-0000-0000-0000E3000000}"/>
    <cellStyle name="Output 3" xfId="228" xr:uid="{00000000-0005-0000-0000-0000E4000000}"/>
    <cellStyle name="Output 4" xfId="229" xr:uid="{00000000-0005-0000-0000-0000E5000000}"/>
    <cellStyle name="Percent 2" xfId="230" xr:uid="{00000000-0005-0000-0000-0000E6000000}"/>
    <cellStyle name="Percent 3" xfId="231" xr:uid="{00000000-0005-0000-0000-0000E7000000}"/>
    <cellStyle name="Percent 4" xfId="232" xr:uid="{00000000-0005-0000-0000-0000E8000000}"/>
    <cellStyle name="Percent 5" xfId="233" xr:uid="{00000000-0005-0000-0000-0000E9000000}"/>
    <cellStyle name="Percent 6" xfId="234" xr:uid="{00000000-0005-0000-0000-0000EA000000}"/>
    <cellStyle name="Percent 6 2" xfId="235" xr:uid="{00000000-0005-0000-0000-0000EB000000}"/>
    <cellStyle name="Percent 7" xfId="236" xr:uid="{00000000-0005-0000-0000-0000EC000000}"/>
    <cellStyle name="Title 2" xfId="237" xr:uid="{00000000-0005-0000-0000-0000ED000000}"/>
    <cellStyle name="Title 3" xfId="238" xr:uid="{00000000-0005-0000-0000-0000EE000000}"/>
    <cellStyle name="Title 4" xfId="239" xr:uid="{00000000-0005-0000-0000-0000EF000000}"/>
    <cellStyle name="Total 2" xfId="240" xr:uid="{00000000-0005-0000-0000-0000F0000000}"/>
    <cellStyle name="Total 3" xfId="241" xr:uid="{00000000-0005-0000-0000-0000F1000000}"/>
    <cellStyle name="Total 4" xfId="242" xr:uid="{00000000-0005-0000-0000-0000F2000000}"/>
    <cellStyle name="Warning Text 2" xfId="243" xr:uid="{00000000-0005-0000-0000-0000F3000000}"/>
    <cellStyle name="Warning Text 3" xfId="244" xr:uid="{00000000-0005-0000-0000-0000F4000000}"/>
    <cellStyle name="Warning Text 4" xfId="245" xr:uid="{00000000-0005-0000-0000-0000F5000000}"/>
    <cellStyle name="เครื่องหมายจุลภาค 2" xfId="246" xr:uid="{00000000-0005-0000-0000-0000F6000000}"/>
    <cellStyle name="เครื่องหมายจุลภาค 2 2" xfId="247" xr:uid="{00000000-0005-0000-0000-0000F7000000}"/>
    <cellStyle name="เครื่องหมายจุลภาค 2 3" xfId="248" xr:uid="{00000000-0005-0000-0000-0000F8000000}"/>
    <cellStyle name="เครื่องหมายจุลภาค 2 4" xfId="249" xr:uid="{00000000-0005-0000-0000-0000F9000000}"/>
    <cellStyle name="เครื่องหมายจุลภาค 2 5" xfId="250" xr:uid="{00000000-0005-0000-0000-0000FA000000}"/>
    <cellStyle name="เครื่องหมายจุลภาค 2 6" xfId="251" xr:uid="{00000000-0005-0000-0000-0000FB000000}"/>
    <cellStyle name="เครื่องหมายจุลภาค 2 7" xfId="252" xr:uid="{00000000-0005-0000-0000-0000FC000000}"/>
    <cellStyle name="เครื่องหมายจุลภาค 2 8" xfId="253" xr:uid="{00000000-0005-0000-0000-0000FD000000}"/>
    <cellStyle name="เครื่องหมายจุลภาค 2 9" xfId="254" xr:uid="{00000000-0005-0000-0000-0000FE000000}"/>
    <cellStyle name="เครื่องหมายจุลภาค 3" xfId="255" xr:uid="{00000000-0005-0000-0000-0000FF000000}"/>
    <cellStyle name="เครื่องหมายจุลภาค 3 2" xfId="256" xr:uid="{00000000-0005-0000-0000-000000010000}"/>
    <cellStyle name="เครื่องหมายจุลภาค 3 3" xfId="257" xr:uid="{00000000-0005-0000-0000-000001010000}"/>
    <cellStyle name="เครื่องหมายจุลภาค 3 4" xfId="258" xr:uid="{00000000-0005-0000-0000-000002010000}"/>
    <cellStyle name="เครื่องหมายจุลภาค 3 5" xfId="259" xr:uid="{00000000-0005-0000-0000-000003010000}"/>
    <cellStyle name="เครื่องหมายจุลภาค 3 6" xfId="260" xr:uid="{00000000-0005-0000-0000-000004010000}"/>
    <cellStyle name="เครื่องหมายจุลภาค 3 7" xfId="261" xr:uid="{00000000-0005-0000-0000-000005010000}"/>
    <cellStyle name="เครื่องหมายจุลภาค 3 8" xfId="262" xr:uid="{00000000-0005-0000-0000-000006010000}"/>
    <cellStyle name="เครื่องหมายจุลภาค 3 9" xfId="263" xr:uid="{00000000-0005-0000-0000-000007010000}"/>
    <cellStyle name="เครื่องหมายจุลภาค 4" xfId="264" xr:uid="{00000000-0005-0000-0000-000008010000}"/>
    <cellStyle name="เครื่องหมายจุลภาค 5" xfId="265" xr:uid="{00000000-0005-0000-0000-000009010000}"/>
    <cellStyle name="เครื่องหมายจุลภาค 6" xfId="266" xr:uid="{00000000-0005-0000-0000-00000A010000}"/>
    <cellStyle name="เครื่องหมายจุลภาค 7" xfId="267" xr:uid="{00000000-0005-0000-0000-00000B010000}"/>
    <cellStyle name="จุลภาค" xfId="1" builtinId="3"/>
    <cellStyle name="ปกติ" xfId="0" builtinId="0"/>
    <cellStyle name="ปกติ 10" xfId="268" xr:uid="{00000000-0005-0000-0000-00000C010000}"/>
    <cellStyle name="ปกติ 11" xfId="269" xr:uid="{00000000-0005-0000-0000-00000D010000}"/>
    <cellStyle name="ปกติ 2" xfId="270" xr:uid="{00000000-0005-0000-0000-00000E010000}"/>
    <cellStyle name="ปกติ 2 2" xfId="271" xr:uid="{00000000-0005-0000-0000-00000F010000}"/>
    <cellStyle name="ปกติ 2 2 2" xfId="272" xr:uid="{00000000-0005-0000-0000-000010010000}"/>
    <cellStyle name="ปกติ 2 3" xfId="273" xr:uid="{00000000-0005-0000-0000-000011010000}"/>
    <cellStyle name="ปกติ 2 4" xfId="274" xr:uid="{00000000-0005-0000-0000-000012010000}"/>
    <cellStyle name="ปกติ 2 5" xfId="275" xr:uid="{00000000-0005-0000-0000-000013010000}"/>
    <cellStyle name="ปกติ 2 6" xfId="276" xr:uid="{00000000-0005-0000-0000-000014010000}"/>
    <cellStyle name="ปกติ 2 7" xfId="277" xr:uid="{00000000-0005-0000-0000-000015010000}"/>
    <cellStyle name="ปกติ 2 8" xfId="278" xr:uid="{00000000-0005-0000-0000-000016010000}"/>
    <cellStyle name="ปกติ 2 9" xfId="279" xr:uid="{00000000-0005-0000-0000-000017010000}"/>
    <cellStyle name="ปกติ 3" xfId="280" xr:uid="{00000000-0005-0000-0000-000018010000}"/>
    <cellStyle name="ปกติ 3 10" xfId="281" xr:uid="{00000000-0005-0000-0000-000019010000}"/>
    <cellStyle name="ปกติ 3 11" xfId="282" xr:uid="{00000000-0005-0000-0000-00001A010000}"/>
    <cellStyle name="ปกติ 3 12" xfId="283" xr:uid="{00000000-0005-0000-0000-00001B010000}"/>
    <cellStyle name="ปกติ 3 2" xfId="284" xr:uid="{00000000-0005-0000-0000-00001C010000}"/>
    <cellStyle name="ปกติ 3 3" xfId="285" xr:uid="{00000000-0005-0000-0000-00001D010000}"/>
    <cellStyle name="ปกติ 3 4" xfId="286" xr:uid="{00000000-0005-0000-0000-00001E010000}"/>
    <cellStyle name="ปกติ 3 5" xfId="287" xr:uid="{00000000-0005-0000-0000-00001F010000}"/>
    <cellStyle name="ปกติ 3 6" xfId="288" xr:uid="{00000000-0005-0000-0000-000020010000}"/>
    <cellStyle name="ปกติ 3 7" xfId="289" xr:uid="{00000000-0005-0000-0000-000021010000}"/>
    <cellStyle name="ปกติ 3 8" xfId="290" xr:uid="{00000000-0005-0000-0000-000022010000}"/>
    <cellStyle name="ปกติ 3 9" xfId="291" xr:uid="{00000000-0005-0000-0000-000023010000}"/>
    <cellStyle name="ปกติ 4" xfId="292" xr:uid="{00000000-0005-0000-0000-000024010000}"/>
    <cellStyle name="ปกติ 5" xfId="293" xr:uid="{00000000-0005-0000-0000-000025010000}"/>
    <cellStyle name="ปกติ 6" xfId="294" xr:uid="{00000000-0005-0000-0000-000026010000}"/>
    <cellStyle name="ปกติ 7" xfId="295" xr:uid="{00000000-0005-0000-0000-000027010000}"/>
    <cellStyle name="ปกติ 8" xfId="296" xr:uid="{00000000-0005-0000-0000-000028010000}"/>
    <cellStyle name="ปกติ 9" xfId="297" xr:uid="{00000000-0005-0000-0000-000029010000}"/>
    <cellStyle name="ลักษณะ 1" xfId="298" xr:uid="{00000000-0005-0000-0000-00002A010000}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62E0A9-CB9A-4B2C-8B5D-35CAE81A080C}">
  <dimension ref="A1:AY35"/>
  <sheetViews>
    <sheetView tabSelected="1" zoomScale="60" zoomScaleNormal="6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P4" sqref="AP4:AT4"/>
    </sheetView>
  </sheetViews>
  <sheetFormatPr defaultColWidth="9" defaultRowHeight="23.25"/>
  <cols>
    <col min="1" max="1" width="30" style="30" customWidth="1"/>
    <col min="2" max="2" width="21.5" style="30" customWidth="1"/>
    <col min="3" max="3" width="17.875" style="29" customWidth="1"/>
    <col min="4" max="4" width="9.5" style="29" customWidth="1"/>
    <col min="5" max="5" width="16.125" style="30" customWidth="1"/>
    <col min="6" max="6" width="9.75" style="30" customWidth="1"/>
    <col min="7" max="7" width="20.75" style="30" customWidth="1"/>
    <col min="8" max="8" width="19.125" style="29" customWidth="1"/>
    <col min="9" max="9" width="11.25" style="29" customWidth="1"/>
    <col min="10" max="10" width="19.25" style="30" customWidth="1"/>
    <col min="11" max="11" width="11.25" style="30" customWidth="1"/>
    <col min="12" max="12" width="20.75" style="30" customWidth="1"/>
    <col min="13" max="13" width="19.125" style="29" customWidth="1"/>
    <col min="14" max="14" width="11.25" style="29" customWidth="1"/>
    <col min="15" max="15" width="19.125" style="30" customWidth="1"/>
    <col min="16" max="16" width="11.25" style="30" customWidth="1"/>
    <col min="17" max="17" width="20.75" style="30" customWidth="1"/>
    <col min="18" max="18" width="21" style="29" customWidth="1"/>
    <col min="19" max="19" width="11.25" style="29" customWidth="1"/>
    <col min="20" max="20" width="19.125" style="30" customWidth="1"/>
    <col min="21" max="21" width="11.25" style="30" customWidth="1"/>
    <col min="22" max="22" width="20.75" style="30" customWidth="1"/>
    <col min="23" max="23" width="21" style="29" customWidth="1"/>
    <col min="24" max="24" width="11.25" style="29" customWidth="1"/>
    <col min="25" max="25" width="20.75" style="30" customWidth="1"/>
    <col min="26" max="26" width="11.5" style="30" customWidth="1"/>
    <col min="27" max="27" width="22.625" style="30" customWidth="1"/>
    <col min="28" max="28" width="20.75" style="29" customWidth="1"/>
    <col min="29" max="29" width="11.25" style="29" customWidth="1"/>
    <col min="30" max="30" width="21" style="30" customWidth="1"/>
    <col min="31" max="31" width="11.25" style="30" customWidth="1"/>
    <col min="32" max="32" width="20.75" style="30" customWidth="1"/>
    <col min="33" max="33" width="19.125" style="29" customWidth="1"/>
    <col min="34" max="34" width="11.25" style="29" customWidth="1"/>
    <col min="35" max="35" width="16.5" style="30" customWidth="1"/>
    <col min="36" max="36" width="11.25" style="30" customWidth="1"/>
    <col min="37" max="37" width="20.75" style="30" customWidth="1"/>
    <col min="38" max="38" width="19.125" style="29" customWidth="1"/>
    <col min="39" max="39" width="11.25" style="29" customWidth="1"/>
    <col min="40" max="40" width="19.125" style="30" customWidth="1"/>
    <col min="41" max="41" width="11.25" style="30" customWidth="1"/>
    <col min="42" max="42" width="20.75" style="30" bestFit="1" customWidth="1"/>
    <col min="43" max="43" width="19.125" style="29" bestFit="1" customWidth="1"/>
    <col min="44" max="44" width="11.25" style="29" bestFit="1" customWidth="1"/>
    <col min="45" max="45" width="19.25" style="30" bestFit="1" customWidth="1"/>
    <col min="46" max="46" width="7.875" style="30" bestFit="1" customWidth="1"/>
    <col min="47" max="47" width="17.625" style="30" customWidth="1"/>
    <col min="48" max="49" width="17.625" style="29" customWidth="1"/>
    <col min="50" max="51" width="17.625" style="30" customWidth="1"/>
    <col min="52" max="16384" width="9" style="30"/>
  </cols>
  <sheetData>
    <row r="1" spans="1:51" s="1" customFormat="1" ht="25.5" customHeight="1">
      <c r="A1" s="1" t="s">
        <v>39</v>
      </c>
      <c r="G1" s="2"/>
      <c r="H1" s="2"/>
      <c r="I1" s="2"/>
      <c r="J1" s="2"/>
      <c r="K1" s="2"/>
      <c r="L1" s="2"/>
      <c r="M1" s="2"/>
      <c r="N1" s="3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s="1" customFormat="1" ht="25.5" customHeight="1">
      <c r="A2" s="4" t="s">
        <v>41</v>
      </c>
      <c r="B2" s="4"/>
      <c r="C2" s="4"/>
      <c r="D2" s="4"/>
      <c r="E2" s="4"/>
      <c r="F2" s="4"/>
      <c r="G2" s="2"/>
      <c r="H2" s="2"/>
      <c r="I2" s="2"/>
      <c r="J2" s="2"/>
      <c r="K2" s="2"/>
      <c r="L2" s="2"/>
      <c r="M2" s="2"/>
      <c r="N2" s="3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</row>
    <row r="3" spans="1:51" s="1" customFormat="1" ht="29.25" customHeight="1">
      <c r="A3" s="43" t="s">
        <v>26</v>
      </c>
      <c r="B3" s="38" t="s">
        <v>25</v>
      </c>
      <c r="C3" s="39"/>
      <c r="D3" s="39"/>
      <c r="E3" s="39"/>
      <c r="F3" s="40"/>
      <c r="G3" s="38" t="s">
        <v>27</v>
      </c>
      <c r="H3" s="39"/>
      <c r="I3" s="39"/>
      <c r="J3" s="39"/>
      <c r="K3" s="40"/>
      <c r="L3" s="38" t="s">
        <v>28</v>
      </c>
      <c r="M3" s="39"/>
      <c r="N3" s="39"/>
      <c r="O3" s="39"/>
      <c r="P3" s="40"/>
      <c r="Q3" s="38" t="s">
        <v>29</v>
      </c>
      <c r="R3" s="39"/>
      <c r="S3" s="39"/>
      <c r="T3" s="39"/>
      <c r="U3" s="40"/>
      <c r="V3" s="38" t="s">
        <v>30</v>
      </c>
      <c r="W3" s="39"/>
      <c r="X3" s="39"/>
      <c r="Y3" s="39"/>
      <c r="Z3" s="40"/>
      <c r="AA3" s="38" t="s">
        <v>31</v>
      </c>
      <c r="AB3" s="39"/>
      <c r="AC3" s="39"/>
      <c r="AD3" s="39"/>
      <c r="AE3" s="40"/>
      <c r="AF3" s="38" t="s">
        <v>32</v>
      </c>
      <c r="AG3" s="39"/>
      <c r="AH3" s="39"/>
      <c r="AI3" s="39"/>
      <c r="AJ3" s="40"/>
      <c r="AK3" s="38" t="s">
        <v>33</v>
      </c>
      <c r="AL3" s="39"/>
      <c r="AM3" s="39"/>
      <c r="AN3" s="39"/>
      <c r="AO3" s="40"/>
      <c r="AP3" s="38" t="s">
        <v>34</v>
      </c>
      <c r="AQ3" s="39"/>
      <c r="AR3" s="39"/>
      <c r="AS3" s="39"/>
      <c r="AT3" s="40"/>
      <c r="AU3" s="38" t="s">
        <v>36</v>
      </c>
      <c r="AV3" s="39"/>
      <c r="AW3" s="39"/>
      <c r="AX3" s="39"/>
      <c r="AY3" s="40"/>
    </row>
    <row r="4" spans="1:51" s="1" customFormat="1" ht="26.45" customHeight="1">
      <c r="A4" s="44"/>
      <c r="B4" s="38" t="s">
        <v>43</v>
      </c>
      <c r="C4" s="39"/>
      <c r="D4" s="39"/>
      <c r="E4" s="39"/>
      <c r="F4" s="40"/>
      <c r="G4" s="38" t="s">
        <v>43</v>
      </c>
      <c r="H4" s="39"/>
      <c r="I4" s="39"/>
      <c r="J4" s="39"/>
      <c r="K4" s="40"/>
      <c r="L4" s="38" t="s">
        <v>43</v>
      </c>
      <c r="M4" s="39"/>
      <c r="N4" s="39"/>
      <c r="O4" s="39"/>
      <c r="P4" s="40"/>
      <c r="Q4" s="38" t="s">
        <v>42</v>
      </c>
      <c r="R4" s="39"/>
      <c r="S4" s="39"/>
      <c r="T4" s="39"/>
      <c r="U4" s="40"/>
      <c r="V4" s="38" t="s">
        <v>42</v>
      </c>
      <c r="W4" s="39"/>
      <c r="X4" s="39"/>
      <c r="Y4" s="39"/>
      <c r="Z4" s="40"/>
      <c r="AA4" s="38" t="s">
        <v>43</v>
      </c>
      <c r="AB4" s="39"/>
      <c r="AC4" s="39"/>
      <c r="AD4" s="39"/>
      <c r="AE4" s="40"/>
      <c r="AF4" s="38" t="s">
        <v>43</v>
      </c>
      <c r="AG4" s="39"/>
      <c r="AH4" s="39"/>
      <c r="AI4" s="39"/>
      <c r="AJ4" s="40"/>
      <c r="AK4" s="38" t="s">
        <v>42</v>
      </c>
      <c r="AL4" s="39"/>
      <c r="AM4" s="39"/>
      <c r="AN4" s="39"/>
      <c r="AO4" s="40"/>
      <c r="AP4" s="38" t="s">
        <v>42</v>
      </c>
      <c r="AQ4" s="39"/>
      <c r="AR4" s="39"/>
      <c r="AS4" s="39"/>
      <c r="AT4" s="40"/>
      <c r="AU4" s="38" t="s">
        <v>38</v>
      </c>
      <c r="AV4" s="39"/>
      <c r="AW4" s="39"/>
      <c r="AX4" s="39"/>
      <c r="AY4" s="40"/>
    </row>
    <row r="5" spans="1:51" s="5" customFormat="1" ht="31.7" customHeight="1">
      <c r="A5" s="44"/>
      <c r="B5" s="42" t="s">
        <v>0</v>
      </c>
      <c r="C5" s="41" t="s">
        <v>24</v>
      </c>
      <c r="D5" s="41"/>
      <c r="E5" s="41" t="s">
        <v>1</v>
      </c>
      <c r="F5" s="41"/>
      <c r="G5" s="42" t="s">
        <v>0</v>
      </c>
      <c r="H5" s="41" t="s">
        <v>24</v>
      </c>
      <c r="I5" s="41"/>
      <c r="J5" s="41" t="s">
        <v>1</v>
      </c>
      <c r="K5" s="41"/>
      <c r="L5" s="42" t="s">
        <v>0</v>
      </c>
      <c r="M5" s="41" t="s">
        <v>24</v>
      </c>
      <c r="N5" s="41"/>
      <c r="O5" s="41" t="s">
        <v>1</v>
      </c>
      <c r="P5" s="41"/>
      <c r="Q5" s="42" t="s">
        <v>0</v>
      </c>
      <c r="R5" s="41" t="s">
        <v>24</v>
      </c>
      <c r="S5" s="41"/>
      <c r="T5" s="41" t="s">
        <v>1</v>
      </c>
      <c r="U5" s="41"/>
      <c r="V5" s="42" t="s">
        <v>0</v>
      </c>
      <c r="W5" s="41" t="s">
        <v>24</v>
      </c>
      <c r="X5" s="41"/>
      <c r="Y5" s="41" t="s">
        <v>1</v>
      </c>
      <c r="Z5" s="41"/>
      <c r="AA5" s="42" t="s">
        <v>0</v>
      </c>
      <c r="AB5" s="41" t="s">
        <v>24</v>
      </c>
      <c r="AC5" s="41"/>
      <c r="AD5" s="41" t="s">
        <v>1</v>
      </c>
      <c r="AE5" s="41"/>
      <c r="AF5" s="42" t="s">
        <v>0</v>
      </c>
      <c r="AG5" s="41" t="s">
        <v>24</v>
      </c>
      <c r="AH5" s="41"/>
      <c r="AI5" s="41" t="s">
        <v>1</v>
      </c>
      <c r="AJ5" s="41"/>
      <c r="AK5" s="42" t="s">
        <v>0</v>
      </c>
      <c r="AL5" s="41" t="s">
        <v>24</v>
      </c>
      <c r="AM5" s="41"/>
      <c r="AN5" s="41" t="s">
        <v>1</v>
      </c>
      <c r="AO5" s="41"/>
      <c r="AP5" s="42" t="s">
        <v>0</v>
      </c>
      <c r="AQ5" s="41" t="s">
        <v>24</v>
      </c>
      <c r="AR5" s="41"/>
      <c r="AS5" s="46" t="s">
        <v>1</v>
      </c>
      <c r="AT5" s="47"/>
      <c r="AU5" s="42" t="s">
        <v>0</v>
      </c>
      <c r="AV5" s="41" t="s">
        <v>24</v>
      </c>
      <c r="AW5" s="41"/>
      <c r="AX5" s="41" t="s">
        <v>1</v>
      </c>
      <c r="AY5" s="41"/>
    </row>
    <row r="6" spans="1:51" s="2" customFormat="1" ht="26.45" customHeight="1">
      <c r="A6" s="45"/>
      <c r="B6" s="42"/>
      <c r="C6" s="6" t="s">
        <v>16</v>
      </c>
      <c r="D6" s="6" t="s">
        <v>15</v>
      </c>
      <c r="E6" s="6" t="s">
        <v>16</v>
      </c>
      <c r="F6" s="6" t="s">
        <v>15</v>
      </c>
      <c r="G6" s="42"/>
      <c r="H6" s="6" t="s">
        <v>16</v>
      </c>
      <c r="I6" s="6" t="s">
        <v>15</v>
      </c>
      <c r="J6" s="6" t="s">
        <v>16</v>
      </c>
      <c r="K6" s="6" t="s">
        <v>15</v>
      </c>
      <c r="L6" s="42"/>
      <c r="M6" s="6" t="s">
        <v>16</v>
      </c>
      <c r="N6" s="7" t="s">
        <v>15</v>
      </c>
      <c r="O6" s="6" t="s">
        <v>16</v>
      </c>
      <c r="P6" s="6" t="s">
        <v>15</v>
      </c>
      <c r="Q6" s="42"/>
      <c r="R6" s="6" t="s">
        <v>16</v>
      </c>
      <c r="S6" s="6" t="s">
        <v>15</v>
      </c>
      <c r="T6" s="6" t="s">
        <v>16</v>
      </c>
      <c r="U6" s="6" t="s">
        <v>15</v>
      </c>
      <c r="V6" s="42"/>
      <c r="W6" s="6" t="s">
        <v>16</v>
      </c>
      <c r="X6" s="6" t="s">
        <v>15</v>
      </c>
      <c r="Y6" s="6" t="s">
        <v>16</v>
      </c>
      <c r="Z6" s="6" t="s">
        <v>15</v>
      </c>
      <c r="AA6" s="42"/>
      <c r="AB6" s="6" t="s">
        <v>16</v>
      </c>
      <c r="AC6" s="6" t="s">
        <v>15</v>
      </c>
      <c r="AD6" s="6" t="s">
        <v>16</v>
      </c>
      <c r="AE6" s="6" t="s">
        <v>15</v>
      </c>
      <c r="AF6" s="42"/>
      <c r="AG6" s="6" t="s">
        <v>16</v>
      </c>
      <c r="AH6" s="6" t="s">
        <v>15</v>
      </c>
      <c r="AI6" s="6" t="s">
        <v>16</v>
      </c>
      <c r="AJ6" s="6" t="s">
        <v>15</v>
      </c>
      <c r="AK6" s="42"/>
      <c r="AL6" s="6" t="s">
        <v>16</v>
      </c>
      <c r="AM6" s="6" t="s">
        <v>15</v>
      </c>
      <c r="AN6" s="6" t="s">
        <v>16</v>
      </c>
      <c r="AO6" s="6" t="s">
        <v>15</v>
      </c>
      <c r="AP6" s="42"/>
      <c r="AQ6" s="6" t="s">
        <v>16</v>
      </c>
      <c r="AR6" s="6" t="s">
        <v>15</v>
      </c>
      <c r="AS6" s="6" t="s">
        <v>16</v>
      </c>
      <c r="AT6" s="6" t="s">
        <v>15</v>
      </c>
      <c r="AU6" s="42"/>
      <c r="AV6" s="6" t="s">
        <v>16</v>
      </c>
      <c r="AW6" s="6" t="s">
        <v>15</v>
      </c>
      <c r="AX6" s="6" t="s">
        <v>16</v>
      </c>
      <c r="AY6" s="6" t="s">
        <v>15</v>
      </c>
    </row>
    <row r="7" spans="1:51" s="13" customFormat="1" ht="26.45" customHeight="1">
      <c r="A7" s="8" t="s">
        <v>2</v>
      </c>
      <c r="B7" s="9">
        <f>SUM(B8:B14)</f>
        <v>207699886.84999999</v>
      </c>
      <c r="C7" s="10">
        <f>SUM(C8:C14)</f>
        <v>132410451.78999998</v>
      </c>
      <c r="D7" s="11">
        <f>C7*100/B7</f>
        <v>63.750854079966963</v>
      </c>
      <c r="E7" s="10">
        <f>SUM(E8:E14)</f>
        <v>89649029.609999999</v>
      </c>
      <c r="F7" s="11">
        <f>E7*100/C7</f>
        <v>67.705402706563802</v>
      </c>
      <c r="G7" s="9">
        <f>SUM(G8:G14)</f>
        <v>11686078.82</v>
      </c>
      <c r="H7" s="10">
        <f>SUM(H8:H14)</f>
        <v>7477467.6499999994</v>
      </c>
      <c r="I7" s="11">
        <f t="shared" ref="I7:I27" si="0">H7*100/G7</f>
        <v>63.986113436123475</v>
      </c>
      <c r="J7" s="10">
        <f>SUM(J8:J14)</f>
        <v>4495838.66</v>
      </c>
      <c r="K7" s="11">
        <f>J7*100/H7</f>
        <v>60.12515025725321</v>
      </c>
      <c r="L7" s="9">
        <f>SUM(L8:L14)</f>
        <v>13664749.530000001</v>
      </c>
      <c r="M7" s="10">
        <f>SUM(M8:M14)</f>
        <v>8543444.9900000002</v>
      </c>
      <c r="N7" s="11">
        <f t="shared" ref="N7:N27" si="1">M7*100/L7</f>
        <v>62.521782570865746</v>
      </c>
      <c r="O7" s="10">
        <f>SUM(O8:O14)</f>
        <v>5228939.8699999992</v>
      </c>
      <c r="P7" s="11">
        <f>O7*100/M7</f>
        <v>61.204114688166314</v>
      </c>
      <c r="Q7" s="9">
        <f>SUM(Q8:Q14)</f>
        <v>18278254.27</v>
      </c>
      <c r="R7" s="10">
        <f>SUM(R8:R14)</f>
        <v>13006637.620000001</v>
      </c>
      <c r="S7" s="11">
        <f t="shared" ref="S7:S27" si="2">R7*100/Q7</f>
        <v>71.159080226538507</v>
      </c>
      <c r="T7" s="10">
        <f>SUM(T8:T14)</f>
        <v>3865850.3600000003</v>
      </c>
      <c r="U7" s="11">
        <f>T7*100/R7</f>
        <v>29.722134751071817</v>
      </c>
      <c r="V7" s="9">
        <f>SUM(V8:V14)</f>
        <v>24368584</v>
      </c>
      <c r="W7" s="10">
        <f>SUM(W8:W14)</f>
        <v>16646882.239999998</v>
      </c>
      <c r="X7" s="11">
        <f t="shared" ref="X7:X27" si="3">W7*100/V7</f>
        <v>68.312882849491785</v>
      </c>
      <c r="Y7" s="10">
        <f>SUM(Y8:Y14)</f>
        <v>6899348.8199999994</v>
      </c>
      <c r="Z7" s="11">
        <f>Y7*100/W7</f>
        <v>41.445291199464862</v>
      </c>
      <c r="AA7" s="9">
        <f>SUM(AA8:AA14)</f>
        <v>90069350.959999993</v>
      </c>
      <c r="AB7" s="10">
        <f>SUM(AB8:AB14)</f>
        <v>51799030.789999999</v>
      </c>
      <c r="AC7" s="11">
        <f t="shared" ref="AC7:AC27" si="4">AB7*100/AA7</f>
        <v>57.510163266308055</v>
      </c>
      <c r="AD7" s="10">
        <f>SUM(AD8:AD14)</f>
        <v>25557422.689999998</v>
      </c>
      <c r="AE7" s="11">
        <f>AD7*100/AB7</f>
        <v>49.339577015664851</v>
      </c>
      <c r="AF7" s="12">
        <f>SUM(AF8:AF14)</f>
        <v>17165257.48</v>
      </c>
      <c r="AG7" s="10">
        <f>SUM(AG8:AG14)</f>
        <v>12516964.34</v>
      </c>
      <c r="AH7" s="11">
        <f t="shared" ref="AH7:AH27" si="5">AG7*100/AF7</f>
        <v>72.920341303263683</v>
      </c>
      <c r="AI7" s="10">
        <f>SUM(AI8:AI14)</f>
        <v>6130118.6199999992</v>
      </c>
      <c r="AJ7" s="11">
        <f t="shared" ref="AJ7:AJ27" si="6">AI7*100/AG7</f>
        <v>48.974483377013428</v>
      </c>
      <c r="AK7" s="9">
        <f>SUM(AK8:AK14)</f>
        <v>10209634.176666666</v>
      </c>
      <c r="AL7" s="10">
        <f>SUM(AL8:AL14)</f>
        <v>6728551.4900000002</v>
      </c>
      <c r="AM7" s="11">
        <f t="shared" ref="AM7:AM27" si="7">AL7*100/AK7</f>
        <v>65.903943016661529</v>
      </c>
      <c r="AN7" s="10">
        <f>SUM(AN8:AN14)</f>
        <v>5005140.09</v>
      </c>
      <c r="AO7" s="11">
        <f>AN7*100/AL7</f>
        <v>74.386591191858443</v>
      </c>
      <c r="AP7" s="9">
        <f>SUM(AP8:AP14)</f>
        <v>9305269.790000001</v>
      </c>
      <c r="AQ7" s="10">
        <f>SUM(AQ8:AQ14)</f>
        <v>6523921.29</v>
      </c>
      <c r="AR7" s="11">
        <f t="shared" ref="AR7:AR27" si="8">AQ7*100/AP7</f>
        <v>70.109963893910901</v>
      </c>
      <c r="AS7" s="10">
        <f>SUM(AS8:AS14)</f>
        <v>2458602.9500000002</v>
      </c>
      <c r="AT7" s="11">
        <f>AS7*100/AQ7</f>
        <v>37.685968924373704</v>
      </c>
      <c r="AU7" s="9">
        <f t="shared" ref="AU7:AU14" si="9">B7+G7+L7+Q7+V7+AA7+AF7+AK7+AP7</f>
        <v>402447065.87666672</v>
      </c>
      <c r="AV7" s="10">
        <f>SUM(AV8:AV14)</f>
        <v>255653352.19999999</v>
      </c>
      <c r="AW7" s="11">
        <f t="shared" ref="AW7:AW27" si="10">AV7*100/AU7</f>
        <v>63.524715143120737</v>
      </c>
      <c r="AX7" s="10">
        <f>SUM(AX8:AX14)</f>
        <v>149290291.67000002</v>
      </c>
      <c r="AY7" s="11">
        <f>AX7*100/AV7</f>
        <v>58.395593245813899</v>
      </c>
    </row>
    <row r="8" spans="1:51" s="20" customFormat="1" ht="26.45" customHeight="1">
      <c r="A8" s="14" t="s">
        <v>17</v>
      </c>
      <c r="B8" s="15">
        <v>118000000</v>
      </c>
      <c r="C8" s="21">
        <v>79069198.529999986</v>
      </c>
      <c r="D8" s="21">
        <f t="shared" ref="D8:D27" si="11">C8*100/B8</f>
        <v>67.007795364406775</v>
      </c>
      <c r="E8" s="21">
        <v>54941204.220000006</v>
      </c>
      <c r="F8" s="21">
        <f>E8*100/C8</f>
        <v>69.484964109196738</v>
      </c>
      <c r="G8" s="17">
        <v>6034125</v>
      </c>
      <c r="H8" s="16">
        <v>3792590.78</v>
      </c>
      <c r="I8" s="16">
        <f t="shared" si="0"/>
        <v>62.852373459283655</v>
      </c>
      <c r="J8" s="16">
        <v>2414461.7000000002</v>
      </c>
      <c r="K8" s="16">
        <f t="shared" ref="K8:K27" si="12">J8*100/H8</f>
        <v>63.662594781712791</v>
      </c>
      <c r="L8" s="18">
        <v>7579449.2599999998</v>
      </c>
      <c r="M8" s="16">
        <v>3806140.67</v>
      </c>
      <c r="N8" s="16">
        <f t="shared" si="1"/>
        <v>50.21658618504955</v>
      </c>
      <c r="O8" s="16">
        <v>2132311.5199999996</v>
      </c>
      <c r="P8" s="16">
        <f t="shared" ref="P8:P27" si="13">O8*100/M8</f>
        <v>56.02292991446371</v>
      </c>
      <c r="Q8" s="17">
        <v>10871529.779999999</v>
      </c>
      <c r="R8" s="16">
        <v>7249789.4299999997</v>
      </c>
      <c r="S8" s="16">
        <f t="shared" si="2"/>
        <v>66.686009942567622</v>
      </c>
      <c r="T8" s="16">
        <v>1671092.6800000002</v>
      </c>
      <c r="U8" s="16">
        <f t="shared" ref="U8:U27" si="14">T8*100/R8</f>
        <v>23.050223680772483</v>
      </c>
      <c r="V8" s="18">
        <v>12854330.960000001</v>
      </c>
      <c r="W8" s="16">
        <v>9153546.7999999989</v>
      </c>
      <c r="X8" s="16">
        <f t="shared" si="3"/>
        <v>71.209826699529742</v>
      </c>
      <c r="Y8" s="16">
        <v>2150232.1799999997</v>
      </c>
      <c r="Z8" s="16">
        <f t="shared" ref="Z8:Z27" si="15">Y8*100/W8</f>
        <v>23.490699583247885</v>
      </c>
      <c r="AA8" s="15">
        <v>49809842.950000003</v>
      </c>
      <c r="AB8" s="16">
        <v>32254078.259999998</v>
      </c>
      <c r="AC8" s="16">
        <f t="shared" si="4"/>
        <v>64.754426735248316</v>
      </c>
      <c r="AD8" s="16">
        <v>13713906.149999999</v>
      </c>
      <c r="AE8" s="16">
        <f t="shared" ref="AE8:AE27" si="16">AD8*100/AB8</f>
        <v>42.518363226666267</v>
      </c>
      <c r="AF8" s="18">
        <v>9500000</v>
      </c>
      <c r="AG8" s="36">
        <v>7654352.6399999997</v>
      </c>
      <c r="AH8" s="21">
        <f t="shared" si="5"/>
        <v>80.572133052631585</v>
      </c>
      <c r="AI8" s="21">
        <v>3284208.6799999997</v>
      </c>
      <c r="AJ8" s="21">
        <f t="shared" si="6"/>
        <v>42.906419843233145</v>
      </c>
      <c r="AK8" s="17">
        <v>5539565.1966666663</v>
      </c>
      <c r="AL8" s="16">
        <v>3197022.27</v>
      </c>
      <c r="AM8" s="16">
        <f t="shared" si="7"/>
        <v>57.712512742403511</v>
      </c>
      <c r="AN8" s="16">
        <v>2306654.9699999997</v>
      </c>
      <c r="AO8" s="16">
        <f t="shared" ref="AO8:AO27" si="17">AN8*100/AL8</f>
        <v>72.150106417619654</v>
      </c>
      <c r="AP8" s="17">
        <v>5394293.3300000001</v>
      </c>
      <c r="AQ8" s="16">
        <v>3753995.44</v>
      </c>
      <c r="AR8" s="16">
        <f t="shared" si="8"/>
        <v>69.591978232299795</v>
      </c>
      <c r="AS8" s="16">
        <v>950689.6</v>
      </c>
      <c r="AT8" s="16">
        <f>AS8*100/AQ8</f>
        <v>25.324740405118874</v>
      </c>
      <c r="AU8" s="19">
        <f t="shared" si="9"/>
        <v>225583136.47666666</v>
      </c>
      <c r="AV8" s="16">
        <f t="shared" ref="AV8:AV14" si="18">C8+H8+M8+R8+W8+AB8+AG8+AL8+AQ8</f>
        <v>149930714.81999999</v>
      </c>
      <c r="AW8" s="16">
        <f t="shared" si="10"/>
        <v>66.463618319052927</v>
      </c>
      <c r="AX8" s="16">
        <f t="shared" ref="AX8:AX14" si="19">E8+J8+O8+T8+Y8+AD8+AI8+AN8+AS8</f>
        <v>83564761.700000018</v>
      </c>
      <c r="AY8" s="16">
        <f t="shared" ref="AY8:AY27" si="20">AX8*100/AV8</f>
        <v>55.735585467143324</v>
      </c>
    </row>
    <row r="9" spans="1:51" s="20" customFormat="1" ht="26.45" customHeight="1">
      <c r="A9" s="14" t="s">
        <v>18</v>
      </c>
      <c r="B9" s="15">
        <v>9000000</v>
      </c>
      <c r="C9" s="21">
        <v>1817834.61</v>
      </c>
      <c r="D9" s="21">
        <f t="shared" si="11"/>
        <v>20.198162333333332</v>
      </c>
      <c r="E9" s="21">
        <v>711386.86</v>
      </c>
      <c r="F9" s="21">
        <f t="shared" ref="F9:F27" si="21">E9*100/C9</f>
        <v>39.133750457089164</v>
      </c>
      <c r="G9" s="17">
        <v>81710</v>
      </c>
      <c r="H9" s="16">
        <v>21500</v>
      </c>
      <c r="I9" s="16">
        <f t="shared" si="0"/>
        <v>26.312568841023129</v>
      </c>
      <c r="J9" s="16">
        <v>0</v>
      </c>
      <c r="K9" s="16">
        <f t="shared" si="12"/>
        <v>0</v>
      </c>
      <c r="L9" s="18">
        <v>109650</v>
      </c>
      <c r="M9" s="16">
        <v>48800</v>
      </c>
      <c r="N9" s="16">
        <f t="shared" si="1"/>
        <v>44.505243958048332</v>
      </c>
      <c r="O9" s="16">
        <v>0</v>
      </c>
      <c r="P9" s="16">
        <f t="shared" si="13"/>
        <v>0</v>
      </c>
      <c r="Q9" s="17">
        <v>23400</v>
      </c>
      <c r="R9" s="16">
        <v>12900</v>
      </c>
      <c r="S9" s="16">
        <f t="shared" si="2"/>
        <v>55.128205128205131</v>
      </c>
      <c r="T9" s="16">
        <v>2400</v>
      </c>
      <c r="U9" s="16">
        <f t="shared" si="14"/>
        <v>18.604651162790699</v>
      </c>
      <c r="V9" s="18">
        <v>443190</v>
      </c>
      <c r="W9" s="16">
        <v>296500</v>
      </c>
      <c r="X9" s="16">
        <f t="shared" si="3"/>
        <v>66.901329001105623</v>
      </c>
      <c r="Y9" s="16">
        <v>91500</v>
      </c>
      <c r="Z9" s="16">
        <f t="shared" si="15"/>
        <v>30.860033726812816</v>
      </c>
      <c r="AA9" s="15">
        <v>842330</v>
      </c>
      <c r="AB9" s="16">
        <v>412042.4</v>
      </c>
      <c r="AC9" s="16">
        <f t="shared" si="4"/>
        <v>48.916980280887536</v>
      </c>
      <c r="AD9" s="16">
        <v>55888.4</v>
      </c>
      <c r="AE9" s="16">
        <f t="shared" si="16"/>
        <v>13.563749750025725</v>
      </c>
      <c r="AF9" s="18">
        <v>363000</v>
      </c>
      <c r="AG9" s="36">
        <v>142384.5</v>
      </c>
      <c r="AH9" s="21">
        <f t="shared" si="5"/>
        <v>39.224380165289254</v>
      </c>
      <c r="AI9" s="21">
        <v>142384.5</v>
      </c>
      <c r="AJ9" s="21">
        <f t="shared" si="6"/>
        <v>100</v>
      </c>
      <c r="AK9" s="17">
        <v>1575</v>
      </c>
      <c r="AL9" s="21">
        <v>0</v>
      </c>
      <c r="AM9" s="21">
        <f t="shared" si="7"/>
        <v>0</v>
      </c>
      <c r="AN9" s="21">
        <v>0</v>
      </c>
      <c r="AO9" s="21" t="e">
        <f t="shared" si="17"/>
        <v>#DIV/0!</v>
      </c>
      <c r="AP9" s="17">
        <v>1406665.16</v>
      </c>
      <c r="AQ9" s="16">
        <v>996623.84999999986</v>
      </c>
      <c r="AR9" s="16">
        <f t="shared" si="8"/>
        <v>70.850112616708287</v>
      </c>
      <c r="AS9" s="16">
        <v>212864.35</v>
      </c>
      <c r="AT9" s="16">
        <f t="shared" ref="AT9:AT27" si="22">AS9*100/AQ9</f>
        <v>21.358544650521864</v>
      </c>
      <c r="AU9" s="19">
        <f t="shared" si="9"/>
        <v>12271520.16</v>
      </c>
      <c r="AV9" s="16">
        <f t="shared" si="18"/>
        <v>3748585.3600000003</v>
      </c>
      <c r="AW9" s="16">
        <f t="shared" si="10"/>
        <v>30.547033384004159</v>
      </c>
      <c r="AX9" s="16">
        <f t="shared" si="19"/>
        <v>1216424.1100000001</v>
      </c>
      <c r="AY9" s="16">
        <f t="shared" si="20"/>
        <v>32.450217700258001</v>
      </c>
    </row>
    <row r="10" spans="1:51" s="20" customFormat="1" ht="26.45" customHeight="1">
      <c r="A10" s="14" t="s">
        <v>19</v>
      </c>
      <c r="B10" s="15">
        <v>48000000</v>
      </c>
      <c r="C10" s="21">
        <v>35044381.719999991</v>
      </c>
      <c r="D10" s="21">
        <f t="shared" si="11"/>
        <v>73.009128583333307</v>
      </c>
      <c r="E10" s="21">
        <v>22347200.949999999</v>
      </c>
      <c r="F10" s="21">
        <f t="shared" si="21"/>
        <v>63.768284253239798</v>
      </c>
      <c r="G10" s="17">
        <v>2112639.54</v>
      </c>
      <c r="H10" s="16">
        <v>1671109.74</v>
      </c>
      <c r="I10" s="16">
        <f t="shared" si="0"/>
        <v>79.100561565746332</v>
      </c>
      <c r="J10" s="16">
        <v>869710.74</v>
      </c>
      <c r="K10" s="16">
        <f t="shared" si="12"/>
        <v>52.043903472192078</v>
      </c>
      <c r="L10" s="18">
        <v>3429868.7</v>
      </c>
      <c r="M10" s="16">
        <v>2754262.6500000004</v>
      </c>
      <c r="N10" s="16">
        <f t="shared" si="1"/>
        <v>80.302276585689725</v>
      </c>
      <c r="O10" s="16">
        <v>1851922.61</v>
      </c>
      <c r="P10" s="16">
        <f t="shared" si="13"/>
        <v>67.238417149504599</v>
      </c>
      <c r="Q10" s="17">
        <v>1622898.14</v>
      </c>
      <c r="R10" s="16">
        <v>1865847.3</v>
      </c>
      <c r="S10" s="16">
        <f t="shared" si="2"/>
        <v>114.97008062379072</v>
      </c>
      <c r="T10" s="16">
        <v>893415.12</v>
      </c>
      <c r="U10" s="16">
        <f t="shared" si="14"/>
        <v>47.88254215658484</v>
      </c>
      <c r="V10" s="18">
        <v>4930859.04</v>
      </c>
      <c r="W10" s="16">
        <v>2738772.11</v>
      </c>
      <c r="X10" s="16">
        <f t="shared" si="3"/>
        <v>55.543508499890109</v>
      </c>
      <c r="Y10" s="16">
        <v>941472.8</v>
      </c>
      <c r="Z10" s="16">
        <f t="shared" si="15"/>
        <v>34.375726135169387</v>
      </c>
      <c r="AA10" s="15">
        <v>22565627.41</v>
      </c>
      <c r="AB10" s="16">
        <v>8720510.5699999984</v>
      </c>
      <c r="AC10" s="16">
        <f t="shared" si="4"/>
        <v>38.645105724538766</v>
      </c>
      <c r="AD10" s="16">
        <v>4273492.95</v>
      </c>
      <c r="AE10" s="16">
        <f t="shared" si="16"/>
        <v>49.005077348355314</v>
      </c>
      <c r="AF10" s="18">
        <v>3247016.09</v>
      </c>
      <c r="AG10" s="36">
        <v>1754400.27</v>
      </c>
      <c r="AH10" s="21">
        <f t="shared" si="5"/>
        <v>54.031154185010521</v>
      </c>
      <c r="AI10" s="21">
        <v>678601.50999999989</v>
      </c>
      <c r="AJ10" s="21">
        <f t="shared" si="6"/>
        <v>38.679970677387082</v>
      </c>
      <c r="AK10" s="17">
        <v>1765428.2</v>
      </c>
      <c r="AL10" s="21">
        <v>1443777.3800000001</v>
      </c>
      <c r="AM10" s="21">
        <f t="shared" si="7"/>
        <v>81.780577652492468</v>
      </c>
      <c r="AN10" s="21">
        <v>896509.38</v>
      </c>
      <c r="AO10" s="21">
        <f t="shared" si="17"/>
        <v>62.094710196941854</v>
      </c>
      <c r="AP10" s="17">
        <v>413110</v>
      </c>
      <c r="AQ10" s="16">
        <v>219507</v>
      </c>
      <c r="AR10" s="16">
        <f t="shared" si="8"/>
        <v>53.135242429377165</v>
      </c>
      <c r="AS10" s="16">
        <v>117620</v>
      </c>
      <c r="AT10" s="21">
        <f t="shared" si="22"/>
        <v>53.583712592309126</v>
      </c>
      <c r="AU10" s="19">
        <f t="shared" si="9"/>
        <v>88087447.120000005</v>
      </c>
      <c r="AV10" s="16">
        <f t="shared" si="18"/>
        <v>56212568.739999995</v>
      </c>
      <c r="AW10" s="16">
        <f t="shared" si="10"/>
        <v>63.814505446414607</v>
      </c>
      <c r="AX10" s="16">
        <f t="shared" si="19"/>
        <v>32869946.059999999</v>
      </c>
      <c r="AY10" s="16">
        <f t="shared" si="20"/>
        <v>58.474371118020542</v>
      </c>
    </row>
    <row r="11" spans="1:51" s="20" customFormat="1" ht="26.45" customHeight="1">
      <c r="A11" s="22" t="s">
        <v>20</v>
      </c>
      <c r="B11" s="15">
        <v>28000000</v>
      </c>
      <c r="C11" s="21">
        <v>14142558.300000001</v>
      </c>
      <c r="D11" s="21">
        <f t="shared" si="11"/>
        <v>50.509136785714283</v>
      </c>
      <c r="E11" s="21">
        <v>9848895.6999999993</v>
      </c>
      <c r="F11" s="21">
        <f t="shared" si="21"/>
        <v>69.640127981653777</v>
      </c>
      <c r="G11" s="17">
        <v>2545478.2799999998</v>
      </c>
      <c r="H11" s="16">
        <v>1512305.0199999998</v>
      </c>
      <c r="I11" s="16">
        <f t="shared" si="0"/>
        <v>59.41142895943311</v>
      </c>
      <c r="J11" s="16">
        <v>851793.22</v>
      </c>
      <c r="K11" s="16">
        <f t="shared" si="12"/>
        <v>56.324167990925545</v>
      </c>
      <c r="L11" s="18">
        <v>1232453.3</v>
      </c>
      <c r="M11" s="16">
        <v>1171874.68</v>
      </c>
      <c r="N11" s="16">
        <f t="shared" si="1"/>
        <v>95.084712743273926</v>
      </c>
      <c r="O11" s="16">
        <v>604437.48</v>
      </c>
      <c r="P11" s="16">
        <f t="shared" si="13"/>
        <v>51.57867904441796</v>
      </c>
      <c r="Q11" s="17">
        <v>4162388.57</v>
      </c>
      <c r="R11" s="16">
        <v>2825072.14</v>
      </c>
      <c r="S11" s="16">
        <f t="shared" si="2"/>
        <v>67.871417876779347</v>
      </c>
      <c r="T11" s="16">
        <v>632903.56000000006</v>
      </c>
      <c r="U11" s="16">
        <f t="shared" si="14"/>
        <v>22.403093748961755</v>
      </c>
      <c r="V11" s="18">
        <v>4400000</v>
      </c>
      <c r="W11" s="16">
        <v>3720910.75</v>
      </c>
      <c r="X11" s="16">
        <f t="shared" si="3"/>
        <v>84.566153409090916</v>
      </c>
      <c r="Y11" s="16">
        <v>3054683.26</v>
      </c>
      <c r="Z11" s="16">
        <f t="shared" si="15"/>
        <v>82.09504245701136</v>
      </c>
      <c r="AA11" s="15">
        <v>14217415.6</v>
      </c>
      <c r="AB11" s="16">
        <v>9214649.5700000003</v>
      </c>
      <c r="AC11" s="16">
        <f t="shared" si="4"/>
        <v>64.812409155430473</v>
      </c>
      <c r="AD11" s="16">
        <v>6466019.7000000002</v>
      </c>
      <c r="AE11" s="16">
        <f t="shared" si="16"/>
        <v>70.171086278216436</v>
      </c>
      <c r="AF11" s="18">
        <v>3063012</v>
      </c>
      <c r="AG11" s="36">
        <v>2578088</v>
      </c>
      <c r="AH11" s="21">
        <f t="shared" si="5"/>
        <v>84.168393724869503</v>
      </c>
      <c r="AI11" s="21">
        <v>1742150</v>
      </c>
      <c r="AJ11" s="21">
        <f t="shared" si="6"/>
        <v>67.575272837855024</v>
      </c>
      <c r="AK11" s="17">
        <v>1803962.2</v>
      </c>
      <c r="AL11" s="21">
        <v>1523900.14</v>
      </c>
      <c r="AM11" s="21">
        <f t="shared" si="7"/>
        <v>84.475170266871444</v>
      </c>
      <c r="AN11" s="21">
        <v>1270956.04</v>
      </c>
      <c r="AO11" s="21">
        <f t="shared" si="17"/>
        <v>83.401530496611159</v>
      </c>
      <c r="AP11" s="17">
        <v>1289824.3</v>
      </c>
      <c r="AQ11" s="16">
        <v>1065869</v>
      </c>
      <c r="AR11" s="16">
        <f t="shared" si="8"/>
        <v>82.636759130681597</v>
      </c>
      <c r="AS11" s="16">
        <v>732218</v>
      </c>
      <c r="AT11" s="16">
        <f t="shared" si="22"/>
        <v>68.696809833103316</v>
      </c>
      <c r="AU11" s="19">
        <f t="shared" si="9"/>
        <v>60714534.25</v>
      </c>
      <c r="AV11" s="16">
        <f t="shared" si="18"/>
        <v>37755227.600000001</v>
      </c>
      <c r="AW11" s="16">
        <f t="shared" si="10"/>
        <v>62.184826197526171</v>
      </c>
      <c r="AX11" s="16">
        <f t="shared" si="19"/>
        <v>25204056.960000001</v>
      </c>
      <c r="AY11" s="16">
        <f t="shared" si="20"/>
        <v>66.756469400809536</v>
      </c>
    </row>
    <row r="12" spans="1:51" s="20" customFormat="1" ht="26.45" customHeight="1">
      <c r="A12" s="14" t="s">
        <v>21</v>
      </c>
      <c r="B12" s="15">
        <v>0</v>
      </c>
      <c r="C12" s="21">
        <v>0</v>
      </c>
      <c r="D12" s="21" t="e">
        <f t="shared" si="11"/>
        <v>#DIV/0!</v>
      </c>
      <c r="E12" s="21">
        <v>0</v>
      </c>
      <c r="F12" s="21" t="e">
        <f t="shared" si="21"/>
        <v>#DIV/0!</v>
      </c>
      <c r="G12" s="17">
        <v>11450</v>
      </c>
      <c r="H12" s="16">
        <v>1350</v>
      </c>
      <c r="I12" s="16">
        <f t="shared" si="0"/>
        <v>11.790393013100436</v>
      </c>
      <c r="J12" s="16">
        <v>0</v>
      </c>
      <c r="K12" s="16">
        <f t="shared" si="12"/>
        <v>0</v>
      </c>
      <c r="L12" s="18">
        <v>0</v>
      </c>
      <c r="M12" s="16">
        <v>0</v>
      </c>
      <c r="N12" s="16" t="e">
        <f t="shared" si="1"/>
        <v>#DIV/0!</v>
      </c>
      <c r="O12" s="16">
        <v>0</v>
      </c>
      <c r="P12" s="16" t="e">
        <f t="shared" si="13"/>
        <v>#DIV/0!</v>
      </c>
      <c r="Q12" s="17">
        <v>0</v>
      </c>
      <c r="R12" s="16">
        <v>0</v>
      </c>
      <c r="S12" s="16" t="e">
        <f t="shared" si="2"/>
        <v>#DIV/0!</v>
      </c>
      <c r="T12" s="16">
        <v>0</v>
      </c>
      <c r="U12" s="16" t="e">
        <f t="shared" si="14"/>
        <v>#DIV/0!</v>
      </c>
      <c r="V12" s="18">
        <v>0</v>
      </c>
      <c r="W12" s="16">
        <v>0</v>
      </c>
      <c r="X12" s="16" t="e">
        <f t="shared" si="3"/>
        <v>#DIV/0!</v>
      </c>
      <c r="Y12" s="16">
        <v>0</v>
      </c>
      <c r="Z12" s="16" t="e">
        <f>Y12*100/W12</f>
        <v>#DIV/0!</v>
      </c>
      <c r="AA12" s="15">
        <v>0</v>
      </c>
      <c r="AB12" s="16">
        <v>0</v>
      </c>
      <c r="AC12" s="16" t="e">
        <f t="shared" si="4"/>
        <v>#DIV/0!</v>
      </c>
      <c r="AD12" s="16">
        <v>0</v>
      </c>
      <c r="AE12" s="16" t="e">
        <f t="shared" si="16"/>
        <v>#DIV/0!</v>
      </c>
      <c r="AF12" s="18">
        <v>5779</v>
      </c>
      <c r="AG12" s="36">
        <v>3480</v>
      </c>
      <c r="AH12" s="21">
        <f t="shared" si="5"/>
        <v>60.218030801176674</v>
      </c>
      <c r="AI12" s="21">
        <v>0</v>
      </c>
      <c r="AJ12" s="21">
        <f t="shared" si="6"/>
        <v>0</v>
      </c>
      <c r="AK12" s="17">
        <v>0</v>
      </c>
      <c r="AL12" s="21">
        <v>0</v>
      </c>
      <c r="AM12" s="21" t="e">
        <f t="shared" si="7"/>
        <v>#DIV/0!</v>
      </c>
      <c r="AN12" s="21">
        <v>0</v>
      </c>
      <c r="AO12" s="21" t="e">
        <f t="shared" si="17"/>
        <v>#DIV/0!</v>
      </c>
      <c r="AP12" s="17">
        <v>0</v>
      </c>
      <c r="AQ12" s="16">
        <v>0</v>
      </c>
      <c r="AR12" s="16" t="e">
        <f t="shared" si="8"/>
        <v>#DIV/0!</v>
      </c>
      <c r="AS12" s="16">
        <v>0</v>
      </c>
      <c r="AT12" s="16" t="e">
        <f t="shared" si="22"/>
        <v>#DIV/0!</v>
      </c>
      <c r="AU12" s="19">
        <f t="shared" si="9"/>
        <v>17229</v>
      </c>
      <c r="AV12" s="16">
        <f t="shared" si="18"/>
        <v>4830</v>
      </c>
      <c r="AW12" s="16">
        <f t="shared" si="10"/>
        <v>28.034128504266064</v>
      </c>
      <c r="AX12" s="16">
        <f t="shared" si="19"/>
        <v>0</v>
      </c>
      <c r="AY12" s="16">
        <f t="shared" si="20"/>
        <v>0</v>
      </c>
    </row>
    <row r="13" spans="1:51" s="20" customFormat="1" ht="26.45" customHeight="1">
      <c r="A13" s="14" t="s">
        <v>22</v>
      </c>
      <c r="B13" s="15">
        <v>2199886.85</v>
      </c>
      <c r="C13" s="21">
        <v>953465.63</v>
      </c>
      <c r="D13" s="21">
        <f t="shared" si="11"/>
        <v>43.341575954236006</v>
      </c>
      <c r="E13" s="21">
        <v>479455.88</v>
      </c>
      <c r="F13" s="21">
        <f t="shared" si="21"/>
        <v>50.285596555798243</v>
      </c>
      <c r="G13" s="17">
        <v>380676</v>
      </c>
      <c r="H13" s="16">
        <v>130062.11</v>
      </c>
      <c r="I13" s="16">
        <f t="shared" si="0"/>
        <v>34.166091374292051</v>
      </c>
      <c r="J13" s="16">
        <v>110823</v>
      </c>
      <c r="K13" s="16">
        <f t="shared" si="12"/>
        <v>85.207751896382433</v>
      </c>
      <c r="L13" s="18">
        <v>500283.27</v>
      </c>
      <c r="M13" s="16">
        <v>243382.09</v>
      </c>
      <c r="N13" s="16">
        <f t="shared" si="1"/>
        <v>48.648856476851606</v>
      </c>
      <c r="O13" s="16">
        <v>224949.66</v>
      </c>
      <c r="P13" s="16">
        <f t="shared" si="13"/>
        <v>92.426546259011914</v>
      </c>
      <c r="Q13" s="17">
        <v>683577.78</v>
      </c>
      <c r="R13" s="16">
        <v>443278.45</v>
      </c>
      <c r="S13" s="16">
        <f t="shared" si="2"/>
        <v>64.846819625997782</v>
      </c>
      <c r="T13" s="16">
        <v>113027.45</v>
      </c>
      <c r="U13" s="16">
        <f t="shared" si="14"/>
        <v>25.498070118229297</v>
      </c>
      <c r="V13" s="18">
        <v>990204</v>
      </c>
      <c r="W13" s="16">
        <v>247232.58</v>
      </c>
      <c r="X13" s="16">
        <f t="shared" si="3"/>
        <v>24.967842989929348</v>
      </c>
      <c r="Y13" s="16">
        <v>229902.58000000002</v>
      </c>
      <c r="Z13" s="16">
        <f t="shared" si="15"/>
        <v>92.990406037909736</v>
      </c>
      <c r="AA13" s="15">
        <v>709455</v>
      </c>
      <c r="AB13" s="16">
        <v>235859.99000000002</v>
      </c>
      <c r="AC13" s="16">
        <f t="shared" si="4"/>
        <v>33.245236131960453</v>
      </c>
      <c r="AD13" s="16">
        <v>185845.49</v>
      </c>
      <c r="AE13" s="16">
        <f t="shared" si="16"/>
        <v>78.79483502055605</v>
      </c>
      <c r="AF13" s="18">
        <v>536450.39</v>
      </c>
      <c r="AG13" s="36">
        <v>156801.93</v>
      </c>
      <c r="AH13" s="21">
        <f t="shared" si="5"/>
        <v>29.22953043244129</v>
      </c>
      <c r="AI13" s="21">
        <v>71953.929999999993</v>
      </c>
      <c r="AJ13" s="21">
        <f t="shared" si="6"/>
        <v>45.888421143795867</v>
      </c>
      <c r="AK13" s="17">
        <v>499103.58</v>
      </c>
      <c r="AL13" s="21">
        <v>172801.7</v>
      </c>
      <c r="AM13" s="21">
        <f t="shared" si="7"/>
        <v>34.622412445929562</v>
      </c>
      <c r="AN13" s="21">
        <v>172801.7</v>
      </c>
      <c r="AO13" s="21">
        <f t="shared" si="17"/>
        <v>100</v>
      </c>
      <c r="AP13" s="17">
        <v>378977</v>
      </c>
      <c r="AQ13" s="16">
        <v>202082</v>
      </c>
      <c r="AR13" s="16">
        <f t="shared" si="8"/>
        <v>53.323024880137844</v>
      </c>
      <c r="AS13" s="16">
        <v>194367</v>
      </c>
      <c r="AT13" s="16">
        <f t="shared" si="22"/>
        <v>96.182242851911596</v>
      </c>
      <c r="AU13" s="19">
        <f t="shared" si="9"/>
        <v>6878613.8700000001</v>
      </c>
      <c r="AV13" s="16">
        <f t="shared" si="18"/>
        <v>2784966.4800000004</v>
      </c>
      <c r="AW13" s="16">
        <f t="shared" si="10"/>
        <v>40.487321030566882</v>
      </c>
      <c r="AX13" s="16">
        <f t="shared" si="19"/>
        <v>1783126.69</v>
      </c>
      <c r="AY13" s="16">
        <f t="shared" si="20"/>
        <v>64.026863619557815</v>
      </c>
    </row>
    <row r="14" spans="1:51" s="20" customFormat="1" ht="26.45" customHeight="1">
      <c r="A14" s="14" t="s">
        <v>23</v>
      </c>
      <c r="B14" s="15">
        <v>2500000</v>
      </c>
      <c r="C14" s="21">
        <v>1383013</v>
      </c>
      <c r="D14" s="21">
        <f t="shared" si="11"/>
        <v>55.320520000000002</v>
      </c>
      <c r="E14" s="21">
        <v>1320886</v>
      </c>
      <c r="F14" s="21">
        <f t="shared" si="21"/>
        <v>95.507851336176884</v>
      </c>
      <c r="G14" s="17">
        <v>520000</v>
      </c>
      <c r="H14" s="16">
        <v>348550</v>
      </c>
      <c r="I14" s="16">
        <f t="shared" si="0"/>
        <v>67.02884615384616</v>
      </c>
      <c r="J14" s="16">
        <v>249050</v>
      </c>
      <c r="K14" s="16">
        <f t="shared" si="12"/>
        <v>71.453163104289203</v>
      </c>
      <c r="L14" s="18">
        <v>813045</v>
      </c>
      <c r="M14" s="16">
        <v>518984.89999999997</v>
      </c>
      <c r="N14" s="16">
        <f t="shared" si="1"/>
        <v>63.832247907557395</v>
      </c>
      <c r="O14" s="16">
        <v>415318.6</v>
      </c>
      <c r="P14" s="16">
        <f t="shared" si="13"/>
        <v>80.025179923346528</v>
      </c>
      <c r="Q14" s="17">
        <v>914460</v>
      </c>
      <c r="R14" s="16">
        <v>609750.30000000005</v>
      </c>
      <c r="S14" s="16">
        <f t="shared" si="2"/>
        <v>66.678728429893056</v>
      </c>
      <c r="T14" s="16">
        <v>553011.55000000005</v>
      </c>
      <c r="U14" s="16">
        <f t="shared" si="14"/>
        <v>90.694756525745049</v>
      </c>
      <c r="V14" s="18">
        <v>750000</v>
      </c>
      <c r="W14" s="16">
        <v>489920</v>
      </c>
      <c r="X14" s="16">
        <f t="shared" si="3"/>
        <v>65.322666666666663</v>
      </c>
      <c r="Y14" s="16">
        <v>431558</v>
      </c>
      <c r="Z14" s="16">
        <f t="shared" si="15"/>
        <v>88.087442847811886</v>
      </c>
      <c r="AA14" s="15">
        <v>1924680</v>
      </c>
      <c r="AB14" s="16">
        <v>961890</v>
      </c>
      <c r="AC14" s="16">
        <f t="shared" si="4"/>
        <v>49.976619489993141</v>
      </c>
      <c r="AD14" s="16">
        <v>862270</v>
      </c>
      <c r="AE14" s="16">
        <f t="shared" si="16"/>
        <v>89.643306407177533</v>
      </c>
      <c r="AF14" s="18">
        <v>450000</v>
      </c>
      <c r="AG14" s="36">
        <v>227457</v>
      </c>
      <c r="AH14" s="21">
        <f t="shared" si="5"/>
        <v>50.545999999999999</v>
      </c>
      <c r="AI14" s="21">
        <v>210820</v>
      </c>
      <c r="AJ14" s="21">
        <f t="shared" si="6"/>
        <v>92.685650474595192</v>
      </c>
      <c r="AK14" s="17">
        <v>600000</v>
      </c>
      <c r="AL14" s="21">
        <v>391050</v>
      </c>
      <c r="AM14" s="21">
        <f t="shared" si="7"/>
        <v>65.174999999999997</v>
      </c>
      <c r="AN14" s="21">
        <v>358218</v>
      </c>
      <c r="AO14" s="21">
        <f t="shared" si="17"/>
        <v>91.604142692750287</v>
      </c>
      <c r="AP14" s="17">
        <v>422400</v>
      </c>
      <c r="AQ14" s="16">
        <v>285844</v>
      </c>
      <c r="AR14" s="16">
        <f t="shared" si="8"/>
        <v>67.671401515151516</v>
      </c>
      <c r="AS14" s="16">
        <v>250844</v>
      </c>
      <c r="AT14" s="16">
        <f t="shared" si="22"/>
        <v>87.755558976224791</v>
      </c>
      <c r="AU14" s="19">
        <f t="shared" si="9"/>
        <v>8894585</v>
      </c>
      <c r="AV14" s="16">
        <f t="shared" si="18"/>
        <v>5216459.2</v>
      </c>
      <c r="AW14" s="16">
        <f t="shared" si="10"/>
        <v>58.647583895145189</v>
      </c>
      <c r="AX14" s="16">
        <f t="shared" si="19"/>
        <v>4651976.1500000004</v>
      </c>
      <c r="AY14" s="16">
        <f t="shared" si="20"/>
        <v>89.178808299698773</v>
      </c>
    </row>
    <row r="15" spans="1:51" s="13" customFormat="1" ht="26.45" customHeight="1">
      <c r="A15" s="23" t="s">
        <v>3</v>
      </c>
      <c r="B15" s="24">
        <f>SUM(B16:B26)</f>
        <v>18920000</v>
      </c>
      <c r="C15" s="33">
        <f>SUM(C16:C26)</f>
        <v>13791364.189999999</v>
      </c>
      <c r="D15" s="33">
        <f t="shared" si="11"/>
        <v>72.893045401691339</v>
      </c>
      <c r="E15" s="33">
        <f>SUM(E16:E26)</f>
        <v>12550437.98</v>
      </c>
      <c r="F15" s="33">
        <f t="shared" si="21"/>
        <v>91.002150382630134</v>
      </c>
      <c r="G15" s="24">
        <f>SUM(G16:G26)</f>
        <v>2199077</v>
      </c>
      <c r="H15" s="11">
        <f>SUM(H16:H26)</f>
        <v>1099226.23</v>
      </c>
      <c r="I15" s="11">
        <f t="shared" si="0"/>
        <v>49.985799951525117</v>
      </c>
      <c r="J15" s="11">
        <f>SUM(J16:J26)</f>
        <v>608514.75</v>
      </c>
      <c r="K15" s="11">
        <f t="shared" si="12"/>
        <v>55.358463380190628</v>
      </c>
      <c r="L15" s="24">
        <f>SUM(L16:L26)</f>
        <v>4620340.5</v>
      </c>
      <c r="M15" s="11">
        <f>SUM(M16:M26)</f>
        <v>1927250.56</v>
      </c>
      <c r="N15" s="11">
        <f t="shared" si="1"/>
        <v>41.712305835468186</v>
      </c>
      <c r="O15" s="11">
        <f>SUM(O16:O26)</f>
        <v>952330.19</v>
      </c>
      <c r="P15" s="11">
        <f t="shared" si="13"/>
        <v>49.413927268491754</v>
      </c>
      <c r="Q15" s="24">
        <f>SUM(Q16:Q26)</f>
        <v>4016452.15</v>
      </c>
      <c r="R15" s="11">
        <f>SUM(R16:R26)</f>
        <v>2588386.1</v>
      </c>
      <c r="S15" s="11">
        <f t="shared" si="2"/>
        <v>64.44458948676882</v>
      </c>
      <c r="T15" s="11">
        <f>SUM(T16:T26)</f>
        <v>1200617.24</v>
      </c>
      <c r="U15" s="11">
        <f t="shared" si="14"/>
        <v>46.384781621258128</v>
      </c>
      <c r="V15" s="24">
        <f>SUM(V16:V26)</f>
        <v>3772791.19</v>
      </c>
      <c r="W15" s="11">
        <f>SUM(W16:W26)</f>
        <v>2327347.2799999998</v>
      </c>
      <c r="X15" s="11">
        <f t="shared" si="3"/>
        <v>61.687677976156422</v>
      </c>
      <c r="Y15" s="11">
        <f>SUM(Y16:Y26)</f>
        <v>1569100.5</v>
      </c>
      <c r="Z15" s="11">
        <f t="shared" si="15"/>
        <v>67.420127347733001</v>
      </c>
      <c r="AA15" s="24">
        <f>SUM(AA16:AA26)</f>
        <v>11458256</v>
      </c>
      <c r="AB15" s="11">
        <f>SUM(AB16:AB26)</f>
        <v>7367672.0700000003</v>
      </c>
      <c r="AC15" s="11">
        <f t="shared" si="4"/>
        <v>64.300117487338383</v>
      </c>
      <c r="AD15" s="11">
        <f>SUM(AD16:AD26)</f>
        <v>5521586.3699999992</v>
      </c>
      <c r="AE15" s="11">
        <f t="shared" si="16"/>
        <v>74.943432844724839</v>
      </c>
      <c r="AF15" s="25">
        <f>SUM(AF16:AF26)</f>
        <v>1450000</v>
      </c>
      <c r="AG15" s="33">
        <f>SUM(AG16:AG26)</f>
        <v>784134.31</v>
      </c>
      <c r="AH15" s="33">
        <f t="shared" si="5"/>
        <v>54.078228275862067</v>
      </c>
      <c r="AI15" s="33">
        <f>SUM(AI16:AI26)</f>
        <v>679219.19999999995</v>
      </c>
      <c r="AJ15" s="33">
        <f t="shared" si="6"/>
        <v>86.620262796560951</v>
      </c>
      <c r="AK15" s="26">
        <f>SUM(AK16:AK26)</f>
        <v>1817260</v>
      </c>
      <c r="AL15" s="33">
        <f>SUM(AL16:AL26)</f>
        <v>1162076.8499999999</v>
      </c>
      <c r="AM15" s="33">
        <f t="shared" si="7"/>
        <v>63.946647700384084</v>
      </c>
      <c r="AN15" s="33">
        <f>SUM(AN16:AN26)</f>
        <v>976716.95</v>
      </c>
      <c r="AO15" s="33">
        <f t="shared" si="17"/>
        <v>84.049256294882738</v>
      </c>
      <c r="AP15" s="24">
        <f>SUM(AP16:AP26)</f>
        <v>2108886</v>
      </c>
      <c r="AQ15" s="11">
        <f>SUM(AQ16:AQ26)</f>
        <v>1208573.75</v>
      </c>
      <c r="AR15" s="11">
        <f t="shared" si="8"/>
        <v>57.308633562933224</v>
      </c>
      <c r="AS15" s="11">
        <f>SUM(AS16:AS26)</f>
        <v>825919.75</v>
      </c>
      <c r="AT15" s="11">
        <f t="shared" si="22"/>
        <v>68.338382328757348</v>
      </c>
      <c r="AU15" s="24">
        <f>SUM(AU16:AU26)</f>
        <v>50363062.840000004</v>
      </c>
      <c r="AV15" s="11">
        <f>SUM(AV16:AV26)</f>
        <v>32256031.34</v>
      </c>
      <c r="AW15" s="11">
        <f t="shared" si="10"/>
        <v>64.047000958768535</v>
      </c>
      <c r="AX15" s="11">
        <f>SUM(AX16:AX26)</f>
        <v>24884442.930000003</v>
      </c>
      <c r="AY15" s="11">
        <f t="shared" si="20"/>
        <v>77.146635516630809</v>
      </c>
    </row>
    <row r="16" spans="1:51" s="20" customFormat="1" ht="26.45" customHeight="1">
      <c r="A16" s="14" t="s">
        <v>4</v>
      </c>
      <c r="B16" s="15">
        <v>3000000</v>
      </c>
      <c r="C16" s="21">
        <v>2031627.3900000001</v>
      </c>
      <c r="D16" s="21">
        <f t="shared" si="11"/>
        <v>67.720912999999996</v>
      </c>
      <c r="E16" s="21">
        <v>1891737.29</v>
      </c>
      <c r="F16" s="21">
        <f t="shared" si="21"/>
        <v>93.114382061958707</v>
      </c>
      <c r="G16" s="17">
        <v>408572</v>
      </c>
      <c r="H16" s="16">
        <v>198164</v>
      </c>
      <c r="I16" s="16">
        <f t="shared" si="0"/>
        <v>48.501610487258063</v>
      </c>
      <c r="J16" s="16">
        <v>98117</v>
      </c>
      <c r="K16" s="16">
        <f t="shared" si="12"/>
        <v>49.513029611836657</v>
      </c>
      <c r="L16" s="18">
        <v>1212349</v>
      </c>
      <c r="M16" s="16">
        <v>374139</v>
      </c>
      <c r="N16" s="16">
        <f t="shared" si="1"/>
        <v>30.860668008964414</v>
      </c>
      <c r="O16" s="16">
        <v>239755</v>
      </c>
      <c r="P16" s="16">
        <f t="shared" si="13"/>
        <v>64.081798475967489</v>
      </c>
      <c r="Q16" s="17">
        <v>565409.75</v>
      </c>
      <c r="R16" s="16">
        <v>355048</v>
      </c>
      <c r="S16" s="16">
        <f t="shared" si="2"/>
        <v>62.794813849601994</v>
      </c>
      <c r="T16" s="16">
        <v>152055.38</v>
      </c>
      <c r="U16" s="16">
        <f t="shared" si="14"/>
        <v>42.826710754602196</v>
      </c>
      <c r="V16" s="18">
        <v>921802.96</v>
      </c>
      <c r="W16" s="16">
        <v>632441</v>
      </c>
      <c r="X16" s="16">
        <f t="shared" si="3"/>
        <v>68.609130957878463</v>
      </c>
      <c r="Y16" s="16">
        <v>439738</v>
      </c>
      <c r="Z16" s="16">
        <f t="shared" si="15"/>
        <v>69.530280294920786</v>
      </c>
      <c r="AA16" s="15">
        <v>1360145</v>
      </c>
      <c r="AB16" s="16">
        <v>1081423</v>
      </c>
      <c r="AC16" s="16">
        <f t="shared" si="4"/>
        <v>79.507920111458702</v>
      </c>
      <c r="AD16" s="16">
        <v>935023</v>
      </c>
      <c r="AE16" s="16">
        <f t="shared" si="16"/>
        <v>86.462281641873716</v>
      </c>
      <c r="AF16" s="18">
        <v>390000</v>
      </c>
      <c r="AG16" s="36">
        <v>263623.40000000002</v>
      </c>
      <c r="AH16" s="21">
        <f t="shared" si="5"/>
        <v>67.595743589743606</v>
      </c>
      <c r="AI16" s="21">
        <v>223718</v>
      </c>
      <c r="AJ16" s="21">
        <f t="shared" si="6"/>
        <v>84.862724629149</v>
      </c>
      <c r="AK16" s="17">
        <v>400000</v>
      </c>
      <c r="AL16" s="21">
        <v>267472</v>
      </c>
      <c r="AM16" s="21">
        <f t="shared" si="7"/>
        <v>66.867999999999995</v>
      </c>
      <c r="AN16" s="21">
        <v>228193</v>
      </c>
      <c r="AO16" s="21">
        <f t="shared" si="17"/>
        <v>85.314724531913626</v>
      </c>
      <c r="AP16" s="17">
        <v>615309</v>
      </c>
      <c r="AQ16" s="16">
        <v>254963</v>
      </c>
      <c r="AR16" s="16">
        <f t="shared" si="8"/>
        <v>41.436579019647041</v>
      </c>
      <c r="AS16" s="16">
        <v>157165</v>
      </c>
      <c r="AT16" s="16">
        <f t="shared" si="22"/>
        <v>61.642277506932381</v>
      </c>
      <c r="AU16" s="19">
        <f t="shared" ref="AU16:AU26" si="23">B16+G16+L16+Q16+V16+AA16+AF16+AK16+AP16</f>
        <v>8873587.7100000009</v>
      </c>
      <c r="AV16" s="16">
        <f t="shared" ref="AV16:AV26" si="24">C16+H16+M16+R16+W16+AB16+AG16+AL16+AQ16</f>
        <v>5458900.790000001</v>
      </c>
      <c r="AW16" s="16">
        <f t="shared" si="10"/>
        <v>61.518530817564887</v>
      </c>
      <c r="AX16" s="16">
        <f t="shared" ref="AX16:AX26" si="25">E16+J16+O16+T16+Y16+AD16+AI16+AN16+AS16</f>
        <v>4365501.67</v>
      </c>
      <c r="AY16" s="16">
        <f t="shared" si="20"/>
        <v>79.970342710697977</v>
      </c>
    </row>
    <row r="17" spans="1:51" s="20" customFormat="1" ht="26.45" customHeight="1">
      <c r="A17" s="14" t="s">
        <v>5</v>
      </c>
      <c r="B17" s="15">
        <v>200000</v>
      </c>
      <c r="C17" s="21">
        <v>250846.49</v>
      </c>
      <c r="D17" s="21">
        <f t="shared" si="11"/>
        <v>125.42324499999999</v>
      </c>
      <c r="E17" s="21">
        <v>250846.49</v>
      </c>
      <c r="F17" s="21">
        <f t="shared" si="21"/>
        <v>100</v>
      </c>
      <c r="G17" s="17">
        <v>0</v>
      </c>
      <c r="H17" s="16">
        <v>0</v>
      </c>
      <c r="I17" s="16" t="e">
        <f t="shared" si="0"/>
        <v>#DIV/0!</v>
      </c>
      <c r="J17" s="16">
        <v>0</v>
      </c>
      <c r="K17" s="16" t="e">
        <f t="shared" si="12"/>
        <v>#DIV/0!</v>
      </c>
      <c r="L17" s="18">
        <v>0</v>
      </c>
      <c r="M17" s="16">
        <v>0</v>
      </c>
      <c r="N17" s="16" t="e">
        <f t="shared" si="1"/>
        <v>#DIV/0!</v>
      </c>
      <c r="O17" s="16">
        <v>0</v>
      </c>
      <c r="P17" s="16" t="e">
        <f t="shared" si="13"/>
        <v>#DIV/0!</v>
      </c>
      <c r="Q17" s="17">
        <v>0</v>
      </c>
      <c r="R17" s="16">
        <v>0</v>
      </c>
      <c r="S17" s="16" t="e">
        <f t="shared" si="2"/>
        <v>#DIV/0!</v>
      </c>
      <c r="T17" s="16">
        <v>0</v>
      </c>
      <c r="U17" s="16" t="e">
        <f t="shared" si="14"/>
        <v>#DIV/0!</v>
      </c>
      <c r="V17" s="18">
        <v>35000</v>
      </c>
      <c r="W17" s="16">
        <v>6540</v>
      </c>
      <c r="X17" s="16">
        <f t="shared" si="3"/>
        <v>18.685714285714287</v>
      </c>
      <c r="Y17" s="16">
        <v>6540</v>
      </c>
      <c r="Z17" s="16">
        <f t="shared" si="15"/>
        <v>100</v>
      </c>
      <c r="AA17" s="15">
        <v>27100</v>
      </c>
      <c r="AB17" s="16">
        <v>11630</v>
      </c>
      <c r="AC17" s="16">
        <f t="shared" si="4"/>
        <v>42.915129151291509</v>
      </c>
      <c r="AD17" s="16">
        <v>9930</v>
      </c>
      <c r="AE17" s="16">
        <f t="shared" si="16"/>
        <v>85.382631126397243</v>
      </c>
      <c r="AF17" s="18">
        <v>10000</v>
      </c>
      <c r="AG17" s="36">
        <v>680</v>
      </c>
      <c r="AH17" s="21">
        <f t="shared" si="5"/>
        <v>6.8</v>
      </c>
      <c r="AI17" s="21">
        <v>680</v>
      </c>
      <c r="AJ17" s="21">
        <f t="shared" si="6"/>
        <v>100</v>
      </c>
      <c r="AK17" s="17">
        <v>64000</v>
      </c>
      <c r="AL17" s="21">
        <v>53819</v>
      </c>
      <c r="AM17" s="21">
        <f t="shared" si="7"/>
        <v>84.092187499999994</v>
      </c>
      <c r="AN17" s="21">
        <v>53819</v>
      </c>
      <c r="AO17" s="21">
        <f t="shared" si="17"/>
        <v>100</v>
      </c>
      <c r="AP17" s="17">
        <v>10972</v>
      </c>
      <c r="AQ17" s="16">
        <v>0</v>
      </c>
      <c r="AR17" s="16">
        <f t="shared" si="8"/>
        <v>0</v>
      </c>
      <c r="AS17" s="16">
        <v>0</v>
      </c>
      <c r="AT17" s="16" t="e">
        <f t="shared" si="22"/>
        <v>#DIV/0!</v>
      </c>
      <c r="AU17" s="19">
        <f t="shared" si="23"/>
        <v>347072</v>
      </c>
      <c r="AV17" s="16">
        <f t="shared" si="24"/>
        <v>323515.49</v>
      </c>
      <c r="AW17" s="16">
        <f t="shared" si="10"/>
        <v>93.212788700903559</v>
      </c>
      <c r="AX17" s="16">
        <f t="shared" si="25"/>
        <v>321815.49</v>
      </c>
      <c r="AY17" s="16">
        <f t="shared" si="20"/>
        <v>99.474522842785674</v>
      </c>
    </row>
    <row r="18" spans="1:51" s="20" customFormat="1" ht="26.45" customHeight="1">
      <c r="A18" s="14" t="s">
        <v>6</v>
      </c>
      <c r="B18" s="15">
        <v>300000</v>
      </c>
      <c r="C18" s="21">
        <v>348982.01</v>
      </c>
      <c r="D18" s="21">
        <f t="shared" si="11"/>
        <v>116.32733666666667</v>
      </c>
      <c r="E18" s="21">
        <v>299422.01</v>
      </c>
      <c r="F18" s="21">
        <f t="shared" si="21"/>
        <v>85.798694895476132</v>
      </c>
      <c r="G18" s="17">
        <v>70000</v>
      </c>
      <c r="H18" s="16">
        <v>33257.449999999997</v>
      </c>
      <c r="I18" s="16">
        <f t="shared" si="0"/>
        <v>47.510642857142848</v>
      </c>
      <c r="J18" s="16">
        <v>20085.75</v>
      </c>
      <c r="K18" s="16">
        <f t="shared" si="12"/>
        <v>60.394738622474065</v>
      </c>
      <c r="L18" s="18">
        <v>125960</v>
      </c>
      <c r="M18" s="16">
        <v>2050</v>
      </c>
      <c r="N18" s="16">
        <f t="shared" si="1"/>
        <v>1.6275007939028263</v>
      </c>
      <c r="O18" s="16">
        <v>2050</v>
      </c>
      <c r="P18" s="16">
        <f t="shared" si="13"/>
        <v>100</v>
      </c>
      <c r="Q18" s="17">
        <v>262370</v>
      </c>
      <c r="R18" s="16">
        <v>74351</v>
      </c>
      <c r="S18" s="16">
        <f t="shared" si="2"/>
        <v>28.338224644585889</v>
      </c>
      <c r="T18" s="16">
        <v>33150</v>
      </c>
      <c r="U18" s="16">
        <f t="shared" si="14"/>
        <v>44.585815927156325</v>
      </c>
      <c r="V18" s="18">
        <v>50000</v>
      </c>
      <c r="W18" s="16">
        <v>44159.48</v>
      </c>
      <c r="X18" s="16">
        <f t="shared" si="3"/>
        <v>88.318960000000004</v>
      </c>
      <c r="Y18" s="16">
        <v>3360</v>
      </c>
      <c r="Z18" s="16">
        <f t="shared" si="15"/>
        <v>7.6087852483770186</v>
      </c>
      <c r="AA18" s="15">
        <v>855962</v>
      </c>
      <c r="AB18" s="16">
        <v>541675</v>
      </c>
      <c r="AC18" s="16">
        <f t="shared" si="4"/>
        <v>63.282598993880569</v>
      </c>
      <c r="AD18" s="16">
        <v>411295</v>
      </c>
      <c r="AE18" s="16">
        <f t="shared" si="16"/>
        <v>75.930216458208335</v>
      </c>
      <c r="AF18" s="18">
        <v>30000</v>
      </c>
      <c r="AG18" s="37">
        <v>40160</v>
      </c>
      <c r="AH18" s="34">
        <f t="shared" si="5"/>
        <v>133.86666666666667</v>
      </c>
      <c r="AI18" s="21">
        <v>28850</v>
      </c>
      <c r="AJ18" s="21">
        <f t="shared" si="6"/>
        <v>71.83764940239044</v>
      </c>
      <c r="AK18" s="17">
        <v>30000</v>
      </c>
      <c r="AL18" s="21">
        <v>23949.35</v>
      </c>
      <c r="AM18" s="21">
        <f t="shared" si="7"/>
        <v>79.831166666666661</v>
      </c>
      <c r="AN18" s="21">
        <v>19080.849999999999</v>
      </c>
      <c r="AO18" s="21">
        <f t="shared" si="17"/>
        <v>79.671682112458157</v>
      </c>
      <c r="AP18" s="17">
        <v>123349</v>
      </c>
      <c r="AQ18" s="16">
        <v>65595</v>
      </c>
      <c r="AR18" s="16">
        <f t="shared" si="8"/>
        <v>53.17838004361608</v>
      </c>
      <c r="AS18" s="16">
        <v>29671</v>
      </c>
      <c r="AT18" s="16">
        <f t="shared" si="22"/>
        <v>45.233630612089335</v>
      </c>
      <c r="AU18" s="19">
        <f t="shared" si="23"/>
        <v>1847641</v>
      </c>
      <c r="AV18" s="16">
        <f t="shared" si="24"/>
        <v>1174179.29</v>
      </c>
      <c r="AW18" s="16">
        <f t="shared" si="10"/>
        <v>63.550185885678005</v>
      </c>
      <c r="AX18" s="16">
        <f t="shared" si="25"/>
        <v>846964.61</v>
      </c>
      <c r="AY18" s="16">
        <f t="shared" si="20"/>
        <v>72.132477315282912</v>
      </c>
    </row>
    <row r="19" spans="1:51" s="20" customFormat="1" ht="26.45" customHeight="1">
      <c r="A19" s="14" t="s">
        <v>7</v>
      </c>
      <c r="B19" s="15">
        <v>20000</v>
      </c>
      <c r="C19" s="21">
        <v>39893</v>
      </c>
      <c r="D19" s="21">
        <f t="shared" si="11"/>
        <v>199.465</v>
      </c>
      <c r="E19" s="21">
        <v>39893</v>
      </c>
      <c r="F19" s="21">
        <f t="shared" si="21"/>
        <v>100</v>
      </c>
      <c r="G19" s="17">
        <v>0</v>
      </c>
      <c r="H19" s="16">
        <v>0</v>
      </c>
      <c r="I19" s="16" t="e">
        <f t="shared" si="0"/>
        <v>#DIV/0!</v>
      </c>
      <c r="J19" s="16">
        <v>0</v>
      </c>
      <c r="K19" s="16" t="e">
        <f t="shared" si="12"/>
        <v>#DIV/0!</v>
      </c>
      <c r="L19" s="18">
        <v>0</v>
      </c>
      <c r="M19" s="16">
        <v>0</v>
      </c>
      <c r="N19" s="16" t="e">
        <f t="shared" si="1"/>
        <v>#DIV/0!</v>
      </c>
      <c r="O19" s="16">
        <v>0</v>
      </c>
      <c r="P19" s="16" t="e">
        <f t="shared" si="13"/>
        <v>#DIV/0!</v>
      </c>
      <c r="Q19" s="17">
        <v>111000</v>
      </c>
      <c r="R19" s="16">
        <v>79000</v>
      </c>
      <c r="S19" s="16">
        <f t="shared" si="2"/>
        <v>71.171171171171167</v>
      </c>
      <c r="T19" s="16">
        <v>66500</v>
      </c>
      <c r="U19" s="16">
        <f t="shared" si="14"/>
        <v>84.177215189873422</v>
      </c>
      <c r="V19" s="18">
        <v>30000</v>
      </c>
      <c r="W19" s="16">
        <v>22090</v>
      </c>
      <c r="X19" s="16">
        <f t="shared" si="3"/>
        <v>73.63333333333334</v>
      </c>
      <c r="Y19" s="16">
        <v>20240</v>
      </c>
      <c r="Z19" s="16">
        <f t="shared" si="15"/>
        <v>91.625169760072424</v>
      </c>
      <c r="AA19" s="15">
        <v>29690</v>
      </c>
      <c r="AB19" s="16">
        <v>8105</v>
      </c>
      <c r="AC19" s="16">
        <f t="shared" si="4"/>
        <v>27.298753789154599</v>
      </c>
      <c r="AD19" s="16">
        <v>7505</v>
      </c>
      <c r="AE19" s="16">
        <f t="shared" si="16"/>
        <v>92.597162245527457</v>
      </c>
      <c r="AF19" s="18">
        <v>30000</v>
      </c>
      <c r="AG19" s="36">
        <v>21375</v>
      </c>
      <c r="AH19" s="21">
        <f t="shared" si="5"/>
        <v>71.25</v>
      </c>
      <c r="AI19" s="21">
        <v>16375</v>
      </c>
      <c r="AJ19" s="21">
        <f t="shared" si="6"/>
        <v>76.608187134502927</v>
      </c>
      <c r="AK19" s="17">
        <v>2000</v>
      </c>
      <c r="AL19" s="21">
        <v>0</v>
      </c>
      <c r="AM19" s="21">
        <f t="shared" si="7"/>
        <v>0</v>
      </c>
      <c r="AN19" s="21">
        <v>0</v>
      </c>
      <c r="AO19" s="21" t="e">
        <f t="shared" si="17"/>
        <v>#DIV/0!</v>
      </c>
      <c r="AP19" s="17">
        <v>0</v>
      </c>
      <c r="AQ19" s="16">
        <v>0</v>
      </c>
      <c r="AR19" s="16" t="e">
        <f t="shared" si="8"/>
        <v>#DIV/0!</v>
      </c>
      <c r="AS19" s="16">
        <v>0</v>
      </c>
      <c r="AT19" s="16" t="e">
        <f t="shared" si="22"/>
        <v>#DIV/0!</v>
      </c>
      <c r="AU19" s="19">
        <f t="shared" si="23"/>
        <v>222690</v>
      </c>
      <c r="AV19" s="16">
        <f t="shared" si="24"/>
        <v>170463</v>
      </c>
      <c r="AW19" s="16">
        <f t="shared" si="10"/>
        <v>76.547218105887112</v>
      </c>
      <c r="AX19" s="16">
        <f t="shared" si="25"/>
        <v>150513</v>
      </c>
      <c r="AY19" s="16">
        <f t="shared" si="20"/>
        <v>88.29658048960772</v>
      </c>
    </row>
    <row r="20" spans="1:51" s="20" customFormat="1" ht="26.45" customHeight="1">
      <c r="A20" s="14" t="s">
        <v>8</v>
      </c>
      <c r="B20" s="15">
        <v>800000</v>
      </c>
      <c r="C20" s="21">
        <v>279275</v>
      </c>
      <c r="D20" s="21">
        <f t="shared" si="11"/>
        <v>34.909374999999997</v>
      </c>
      <c r="E20" s="21">
        <v>269725</v>
      </c>
      <c r="F20" s="21">
        <f t="shared" si="21"/>
        <v>96.580431474353233</v>
      </c>
      <c r="G20" s="17">
        <v>66654</v>
      </c>
      <c r="H20" s="16">
        <v>18169.53</v>
      </c>
      <c r="I20" s="16">
        <f t="shared" si="0"/>
        <v>27.259474300117024</v>
      </c>
      <c r="J20" s="16">
        <v>18169.5</v>
      </c>
      <c r="K20" s="16">
        <f t="shared" si="12"/>
        <v>99.999834888409339</v>
      </c>
      <c r="L20" s="18">
        <v>179060</v>
      </c>
      <c r="M20" s="16">
        <v>69660</v>
      </c>
      <c r="N20" s="16">
        <f t="shared" si="1"/>
        <v>38.903160951636323</v>
      </c>
      <c r="O20" s="16">
        <v>6500</v>
      </c>
      <c r="P20" s="16">
        <f t="shared" si="13"/>
        <v>9.3310364628194087</v>
      </c>
      <c r="Q20" s="17">
        <v>388000</v>
      </c>
      <c r="R20" s="16">
        <v>197160</v>
      </c>
      <c r="S20" s="16">
        <f t="shared" si="2"/>
        <v>50.814432989690722</v>
      </c>
      <c r="T20" s="16">
        <v>155872.5</v>
      </c>
      <c r="U20" s="16">
        <f t="shared" si="14"/>
        <v>79.058886183810102</v>
      </c>
      <c r="V20" s="18">
        <v>259871.61</v>
      </c>
      <c r="W20" s="16">
        <v>175021</v>
      </c>
      <c r="X20" s="16">
        <f t="shared" si="3"/>
        <v>67.349026698222247</v>
      </c>
      <c r="Y20" s="16">
        <v>162116</v>
      </c>
      <c r="Z20" s="16">
        <f t="shared" si="15"/>
        <v>92.626599093823032</v>
      </c>
      <c r="AA20" s="15">
        <v>637340</v>
      </c>
      <c r="AB20" s="16">
        <v>634046</v>
      </c>
      <c r="AC20" s="16">
        <f t="shared" si="4"/>
        <v>99.483164402046</v>
      </c>
      <c r="AD20" s="16">
        <v>409229</v>
      </c>
      <c r="AE20" s="16">
        <f t="shared" si="16"/>
        <v>64.542477990555895</v>
      </c>
      <c r="AF20" s="18">
        <v>500000</v>
      </c>
      <c r="AG20" s="36">
        <v>214160</v>
      </c>
      <c r="AH20" s="21">
        <f t="shared" si="5"/>
        <v>42.832000000000001</v>
      </c>
      <c r="AI20" s="21">
        <v>214160</v>
      </c>
      <c r="AJ20" s="21">
        <f t="shared" si="6"/>
        <v>100</v>
      </c>
      <c r="AK20" s="17">
        <v>273960</v>
      </c>
      <c r="AL20" s="21">
        <v>95450</v>
      </c>
      <c r="AM20" s="21">
        <f t="shared" si="7"/>
        <v>34.840852679223246</v>
      </c>
      <c r="AN20" s="21">
        <v>95450</v>
      </c>
      <c r="AO20" s="21">
        <f t="shared" si="17"/>
        <v>100</v>
      </c>
      <c r="AP20" s="17">
        <v>236385</v>
      </c>
      <c r="AQ20" s="16">
        <v>142210</v>
      </c>
      <c r="AR20" s="16">
        <f t="shared" si="8"/>
        <v>60.16033166233052</v>
      </c>
      <c r="AS20" s="16">
        <v>115110</v>
      </c>
      <c r="AT20" s="16">
        <f t="shared" si="22"/>
        <v>80.943674847057167</v>
      </c>
      <c r="AU20" s="19">
        <f t="shared" si="23"/>
        <v>3341270.61</v>
      </c>
      <c r="AV20" s="16">
        <f t="shared" si="24"/>
        <v>1825151.53</v>
      </c>
      <c r="AW20" s="16">
        <f t="shared" si="10"/>
        <v>54.624475028677793</v>
      </c>
      <c r="AX20" s="16">
        <f t="shared" si="25"/>
        <v>1446332</v>
      </c>
      <c r="AY20" s="16">
        <f t="shared" si="20"/>
        <v>79.244488812389179</v>
      </c>
    </row>
    <row r="21" spans="1:51" s="20" customFormat="1" ht="26.45" customHeight="1">
      <c r="A21" s="14" t="s">
        <v>9</v>
      </c>
      <c r="B21" s="15">
        <v>5000000</v>
      </c>
      <c r="C21" s="21">
        <v>3039749.16</v>
      </c>
      <c r="D21" s="21">
        <f t="shared" si="11"/>
        <v>60.794983199999997</v>
      </c>
      <c r="E21" s="21">
        <v>2757983.0000000005</v>
      </c>
      <c r="F21" s="21">
        <f t="shared" si="21"/>
        <v>90.730611469270059</v>
      </c>
      <c r="G21" s="17">
        <v>649841</v>
      </c>
      <c r="H21" s="16">
        <v>459675.55000000005</v>
      </c>
      <c r="I21" s="16">
        <f t="shared" si="0"/>
        <v>70.736618649792803</v>
      </c>
      <c r="J21" s="16">
        <v>157913</v>
      </c>
      <c r="K21" s="16">
        <f t="shared" si="12"/>
        <v>34.353143211554318</v>
      </c>
      <c r="L21" s="18">
        <v>1219961.5</v>
      </c>
      <c r="M21" s="16">
        <v>474180</v>
      </c>
      <c r="N21" s="16">
        <f t="shared" si="1"/>
        <v>38.868439700761051</v>
      </c>
      <c r="O21" s="16">
        <v>146456</v>
      </c>
      <c r="P21" s="16">
        <f t="shared" si="13"/>
        <v>30.886161373318149</v>
      </c>
      <c r="Q21" s="17">
        <v>803556.4</v>
      </c>
      <c r="R21" s="16">
        <v>490062.6</v>
      </c>
      <c r="S21" s="16">
        <f t="shared" si="2"/>
        <v>60.986708586976597</v>
      </c>
      <c r="T21" s="16">
        <v>219441.58000000002</v>
      </c>
      <c r="U21" s="16">
        <f t="shared" si="14"/>
        <v>44.778275265241625</v>
      </c>
      <c r="V21" s="18">
        <v>816896.62</v>
      </c>
      <c r="W21" s="16">
        <v>498046</v>
      </c>
      <c r="X21" s="16">
        <f t="shared" si="3"/>
        <v>60.968057377933576</v>
      </c>
      <c r="Y21" s="16">
        <v>258693</v>
      </c>
      <c r="Z21" s="16">
        <f t="shared" si="15"/>
        <v>51.941587724828629</v>
      </c>
      <c r="AA21" s="15">
        <v>2582031</v>
      </c>
      <c r="AB21" s="16">
        <v>1765970.74</v>
      </c>
      <c r="AC21" s="16">
        <f t="shared" si="4"/>
        <v>68.394637399783349</v>
      </c>
      <c r="AD21" s="16">
        <v>1088626.04</v>
      </c>
      <c r="AE21" s="16">
        <f t="shared" si="16"/>
        <v>61.64462498399039</v>
      </c>
      <c r="AF21" s="18">
        <v>350000</v>
      </c>
      <c r="AG21" s="36">
        <v>170311.91</v>
      </c>
      <c r="AH21" s="21">
        <f t="shared" si="5"/>
        <v>48.660545714285718</v>
      </c>
      <c r="AI21" s="21">
        <v>141377.19999999998</v>
      </c>
      <c r="AJ21" s="21">
        <f t="shared" si="6"/>
        <v>83.010753622574001</v>
      </c>
      <c r="AK21" s="17">
        <v>500000</v>
      </c>
      <c r="AL21" s="34">
        <v>520880.60000000003</v>
      </c>
      <c r="AM21" s="34">
        <f t="shared" si="7"/>
        <v>104.17612</v>
      </c>
      <c r="AN21" s="21">
        <v>420225.6</v>
      </c>
      <c r="AO21" s="21">
        <f t="shared" si="17"/>
        <v>80.675993692220445</v>
      </c>
      <c r="AP21" s="17">
        <v>933541</v>
      </c>
      <c r="AQ21" s="16">
        <v>635308</v>
      </c>
      <c r="AR21" s="16">
        <f t="shared" si="8"/>
        <v>68.053572365862877</v>
      </c>
      <c r="AS21" s="16">
        <v>480676</v>
      </c>
      <c r="AT21" s="16">
        <f t="shared" si="22"/>
        <v>75.660309645085533</v>
      </c>
      <c r="AU21" s="19">
        <f t="shared" si="23"/>
        <v>12855827.52</v>
      </c>
      <c r="AV21" s="16">
        <f t="shared" si="24"/>
        <v>8054184.5599999996</v>
      </c>
      <c r="AW21" s="16">
        <f t="shared" si="10"/>
        <v>62.650067041347491</v>
      </c>
      <c r="AX21" s="16">
        <f t="shared" si="25"/>
        <v>5671391.4200000009</v>
      </c>
      <c r="AY21" s="16">
        <f t="shared" si="20"/>
        <v>70.415463884030999</v>
      </c>
    </row>
    <row r="22" spans="1:51" s="20" customFormat="1" ht="26.45" customHeight="1">
      <c r="A22" s="14" t="s">
        <v>10</v>
      </c>
      <c r="B22" s="15">
        <v>8000000</v>
      </c>
      <c r="C22" s="21">
        <v>6000529.8599999994</v>
      </c>
      <c r="D22" s="21">
        <f t="shared" si="11"/>
        <v>75.006623250000004</v>
      </c>
      <c r="E22" s="21">
        <v>5401348.8599999994</v>
      </c>
      <c r="F22" s="21">
        <f t="shared" si="21"/>
        <v>90.014531816695282</v>
      </c>
      <c r="G22" s="17">
        <v>700000</v>
      </c>
      <c r="H22" s="16">
        <v>329715</v>
      </c>
      <c r="I22" s="16">
        <f t="shared" si="0"/>
        <v>47.102142857142859</v>
      </c>
      <c r="J22" s="16">
        <v>276221</v>
      </c>
      <c r="K22" s="16">
        <f t="shared" si="12"/>
        <v>83.775685061340852</v>
      </c>
      <c r="L22" s="18">
        <v>718504</v>
      </c>
      <c r="M22" s="16">
        <v>476751</v>
      </c>
      <c r="N22" s="16">
        <f t="shared" si="1"/>
        <v>66.353284045739485</v>
      </c>
      <c r="O22" s="16">
        <v>171783</v>
      </c>
      <c r="P22" s="16">
        <f t="shared" si="13"/>
        <v>36.032016713126978</v>
      </c>
      <c r="Q22" s="17">
        <v>625298</v>
      </c>
      <c r="R22" s="16">
        <v>500189</v>
      </c>
      <c r="S22" s="16">
        <f t="shared" si="2"/>
        <v>79.992099766831174</v>
      </c>
      <c r="T22" s="16">
        <v>287385.28000000003</v>
      </c>
      <c r="U22" s="16">
        <f t="shared" si="14"/>
        <v>57.455337882280503</v>
      </c>
      <c r="V22" s="18">
        <v>1000000</v>
      </c>
      <c r="W22" s="16">
        <v>594902.5</v>
      </c>
      <c r="X22" s="16">
        <f t="shared" si="3"/>
        <v>59.490250000000003</v>
      </c>
      <c r="Y22" s="16">
        <v>376533.5</v>
      </c>
      <c r="Z22" s="16">
        <f t="shared" si="15"/>
        <v>63.293312769739579</v>
      </c>
      <c r="AA22" s="15">
        <v>3892653</v>
      </c>
      <c r="AB22" s="16">
        <v>2347743.23</v>
      </c>
      <c r="AC22" s="16">
        <f t="shared" si="4"/>
        <v>60.312163195640608</v>
      </c>
      <c r="AD22" s="16">
        <v>1899844.23</v>
      </c>
      <c r="AE22" s="16">
        <f t="shared" si="16"/>
        <v>80.922147095276685</v>
      </c>
      <c r="AF22" s="18">
        <v>0</v>
      </c>
      <c r="AG22" s="36">
        <v>0</v>
      </c>
      <c r="AH22" s="21" t="e">
        <f t="shared" si="5"/>
        <v>#DIV/0!</v>
      </c>
      <c r="AI22" s="21">
        <v>0</v>
      </c>
      <c r="AJ22" s="21" t="e">
        <f t="shared" si="6"/>
        <v>#DIV/0!</v>
      </c>
      <c r="AK22" s="17">
        <v>150000</v>
      </c>
      <c r="AL22" s="21">
        <v>72720</v>
      </c>
      <c r="AM22" s="21">
        <f t="shared" si="7"/>
        <v>48.48</v>
      </c>
      <c r="AN22" s="21">
        <v>60720</v>
      </c>
      <c r="AO22" s="21">
        <f t="shared" si="17"/>
        <v>83.4983498349835</v>
      </c>
      <c r="AP22" s="17">
        <v>30960</v>
      </c>
      <c r="AQ22" s="16">
        <v>20020</v>
      </c>
      <c r="AR22" s="16">
        <f t="shared" si="8"/>
        <v>64.664082687338507</v>
      </c>
      <c r="AS22" s="16">
        <v>7110</v>
      </c>
      <c r="AT22" s="16">
        <f t="shared" si="22"/>
        <v>35.514485514485514</v>
      </c>
      <c r="AU22" s="19">
        <f t="shared" si="23"/>
        <v>15117415</v>
      </c>
      <c r="AV22" s="16">
        <f t="shared" si="24"/>
        <v>10342570.59</v>
      </c>
      <c r="AW22" s="16">
        <f t="shared" si="10"/>
        <v>68.414941244915212</v>
      </c>
      <c r="AX22" s="16">
        <f t="shared" si="25"/>
        <v>8480945.8699999992</v>
      </c>
      <c r="AY22" s="16">
        <f t="shared" si="20"/>
        <v>82.000367280065134</v>
      </c>
    </row>
    <row r="23" spans="1:51" s="20" customFormat="1" ht="26.45" customHeight="1">
      <c r="A23" s="14" t="s">
        <v>11</v>
      </c>
      <c r="B23" s="15">
        <v>1000000</v>
      </c>
      <c r="C23" s="21">
        <v>493235</v>
      </c>
      <c r="D23" s="21">
        <f t="shared" si="11"/>
        <v>49.323500000000003</v>
      </c>
      <c r="E23" s="21">
        <v>493235</v>
      </c>
      <c r="F23" s="21">
        <f t="shared" si="21"/>
        <v>100</v>
      </c>
      <c r="G23" s="17">
        <v>95900</v>
      </c>
      <c r="H23" s="16">
        <v>0</v>
      </c>
      <c r="I23" s="16">
        <f t="shared" si="0"/>
        <v>0</v>
      </c>
      <c r="J23" s="16">
        <v>0</v>
      </c>
      <c r="K23" s="16" t="e">
        <f t="shared" si="12"/>
        <v>#DIV/0!</v>
      </c>
      <c r="L23" s="18">
        <v>118210</v>
      </c>
      <c r="M23" s="16">
        <v>79100</v>
      </c>
      <c r="N23" s="16">
        <f t="shared" si="1"/>
        <v>66.91481262160562</v>
      </c>
      <c r="O23" s="16">
        <v>79100</v>
      </c>
      <c r="P23" s="16">
        <f t="shared" si="13"/>
        <v>100</v>
      </c>
      <c r="Q23" s="17">
        <v>94900</v>
      </c>
      <c r="R23" s="21">
        <v>117000</v>
      </c>
      <c r="S23" s="21">
        <f t="shared" si="2"/>
        <v>123.28767123287672</v>
      </c>
      <c r="T23" s="21">
        <v>0</v>
      </c>
      <c r="U23" s="16">
        <f t="shared" si="14"/>
        <v>0</v>
      </c>
      <c r="V23" s="18">
        <v>384700</v>
      </c>
      <c r="W23" s="16">
        <v>146300</v>
      </c>
      <c r="X23" s="16">
        <f t="shared" si="3"/>
        <v>38.02963348063426</v>
      </c>
      <c r="Y23" s="16">
        <v>118320</v>
      </c>
      <c r="Z23" s="16">
        <f t="shared" si="15"/>
        <v>80.874914559125088</v>
      </c>
      <c r="AA23" s="15">
        <v>1098710</v>
      </c>
      <c r="AB23" s="16">
        <v>417554</v>
      </c>
      <c r="AC23" s="16">
        <f t="shared" si="4"/>
        <v>38.004022899582239</v>
      </c>
      <c r="AD23" s="16">
        <v>285310</v>
      </c>
      <c r="AE23" s="16">
        <f t="shared" si="16"/>
        <v>68.328886802665039</v>
      </c>
      <c r="AF23" s="18">
        <v>10000</v>
      </c>
      <c r="AG23" s="36">
        <v>2440</v>
      </c>
      <c r="AH23" s="21">
        <f t="shared" si="5"/>
        <v>24.4</v>
      </c>
      <c r="AI23" s="21">
        <v>0</v>
      </c>
      <c r="AJ23" s="21">
        <f t="shared" si="6"/>
        <v>0</v>
      </c>
      <c r="AK23" s="17">
        <v>350000</v>
      </c>
      <c r="AL23" s="21">
        <v>54800</v>
      </c>
      <c r="AM23" s="21">
        <f t="shared" si="7"/>
        <v>15.657142857142857</v>
      </c>
      <c r="AN23" s="21">
        <v>31400</v>
      </c>
      <c r="AO23" s="21">
        <f t="shared" si="17"/>
        <v>57.299270072992698</v>
      </c>
      <c r="AP23" s="17">
        <v>52100</v>
      </c>
      <c r="AQ23" s="16">
        <v>52100</v>
      </c>
      <c r="AR23" s="16">
        <f t="shared" si="8"/>
        <v>100</v>
      </c>
      <c r="AS23" s="16">
        <v>2100</v>
      </c>
      <c r="AT23" s="16">
        <f t="shared" si="22"/>
        <v>4.0307101727447217</v>
      </c>
      <c r="AU23" s="19">
        <f t="shared" si="23"/>
        <v>3204520</v>
      </c>
      <c r="AV23" s="16">
        <f t="shared" si="24"/>
        <v>1362529</v>
      </c>
      <c r="AW23" s="16">
        <f t="shared" si="10"/>
        <v>42.518973200354502</v>
      </c>
      <c r="AX23" s="16">
        <f t="shared" si="25"/>
        <v>1009465</v>
      </c>
      <c r="AY23" s="16">
        <f t="shared" si="20"/>
        <v>74.087597401596597</v>
      </c>
    </row>
    <row r="24" spans="1:51" s="20" customFormat="1" ht="26.45" customHeight="1">
      <c r="A24" s="14" t="s">
        <v>12</v>
      </c>
      <c r="B24" s="15">
        <v>0</v>
      </c>
      <c r="C24" s="21">
        <v>0</v>
      </c>
      <c r="D24" s="21" t="e">
        <f t="shared" si="11"/>
        <v>#DIV/0!</v>
      </c>
      <c r="E24" s="21">
        <v>0</v>
      </c>
      <c r="F24" s="21" t="e">
        <f t="shared" si="21"/>
        <v>#DIV/0!</v>
      </c>
      <c r="G24" s="17">
        <v>125000</v>
      </c>
      <c r="H24" s="16">
        <v>59594.7</v>
      </c>
      <c r="I24" s="16">
        <f t="shared" si="0"/>
        <v>47.675759999999997</v>
      </c>
      <c r="J24" s="16">
        <v>37358.5</v>
      </c>
      <c r="K24" s="16">
        <f t="shared" si="12"/>
        <v>62.687621550238532</v>
      </c>
      <c r="L24" s="18">
        <v>485541</v>
      </c>
      <c r="M24" s="16">
        <v>141538</v>
      </c>
      <c r="N24" s="16">
        <f t="shared" si="1"/>
        <v>29.150576367392247</v>
      </c>
      <c r="O24" s="16">
        <v>110479</v>
      </c>
      <c r="P24" s="16">
        <f t="shared" si="13"/>
        <v>78.056069748053531</v>
      </c>
      <c r="Q24" s="17">
        <v>36990</v>
      </c>
      <c r="R24" s="21">
        <v>43938</v>
      </c>
      <c r="S24" s="21">
        <f t="shared" si="2"/>
        <v>118.78345498783455</v>
      </c>
      <c r="T24" s="21">
        <v>41938</v>
      </c>
      <c r="U24" s="16">
        <f t="shared" si="14"/>
        <v>95.448131457963498</v>
      </c>
      <c r="V24" s="18">
        <v>120000</v>
      </c>
      <c r="W24" s="16">
        <v>52677.3</v>
      </c>
      <c r="X24" s="16">
        <f t="shared" si="3"/>
        <v>43.897750000000002</v>
      </c>
      <c r="Y24" s="16">
        <v>50440</v>
      </c>
      <c r="Z24" s="16">
        <f t="shared" si="15"/>
        <v>95.752819525678035</v>
      </c>
      <c r="AA24" s="15">
        <v>972295</v>
      </c>
      <c r="AB24" s="16">
        <v>557195.10000000009</v>
      </c>
      <c r="AC24" s="16">
        <f t="shared" si="4"/>
        <v>57.307206146282773</v>
      </c>
      <c r="AD24" s="16">
        <v>472494.1</v>
      </c>
      <c r="AE24" s="16">
        <f t="shared" si="16"/>
        <v>84.798681826168234</v>
      </c>
      <c r="AF24" s="18">
        <v>100000</v>
      </c>
      <c r="AG24" s="36">
        <v>46495</v>
      </c>
      <c r="AH24" s="21">
        <f t="shared" si="5"/>
        <v>46.494999999999997</v>
      </c>
      <c r="AI24" s="21">
        <v>29170</v>
      </c>
      <c r="AJ24" s="21">
        <f t="shared" si="6"/>
        <v>62.737928809549416</v>
      </c>
      <c r="AK24" s="17">
        <v>40000</v>
      </c>
      <c r="AL24" s="34">
        <v>42440.9</v>
      </c>
      <c r="AM24" s="34">
        <f t="shared" si="7"/>
        <v>106.10225</v>
      </c>
      <c r="AN24" s="21">
        <v>37283.5</v>
      </c>
      <c r="AO24" s="21">
        <f t="shared" si="17"/>
        <v>87.848042807763264</v>
      </c>
      <c r="AP24" s="17">
        <v>53160</v>
      </c>
      <c r="AQ24" s="16">
        <v>24561.75</v>
      </c>
      <c r="AR24" s="16">
        <f t="shared" si="8"/>
        <v>46.20344243792325</v>
      </c>
      <c r="AS24" s="16">
        <v>23331.75</v>
      </c>
      <c r="AT24" s="16">
        <f t="shared" si="22"/>
        <v>94.99221350270237</v>
      </c>
      <c r="AU24" s="19">
        <f t="shared" si="23"/>
        <v>1932986</v>
      </c>
      <c r="AV24" s="16">
        <f t="shared" si="24"/>
        <v>968440.75000000012</v>
      </c>
      <c r="AW24" s="16">
        <f t="shared" si="10"/>
        <v>50.100763792391675</v>
      </c>
      <c r="AX24" s="16">
        <f t="shared" si="25"/>
        <v>802494.85</v>
      </c>
      <c r="AY24" s="16">
        <f t="shared" si="20"/>
        <v>82.864630593043501</v>
      </c>
    </row>
    <row r="25" spans="1:51" s="20" customFormat="1" ht="26.45" customHeight="1">
      <c r="A25" s="14" t="s">
        <v>13</v>
      </c>
      <c r="B25" s="15">
        <v>600000</v>
      </c>
      <c r="C25" s="21">
        <v>462854.6</v>
      </c>
      <c r="D25" s="21">
        <f t="shared" si="11"/>
        <v>77.142433333333329</v>
      </c>
      <c r="E25" s="21">
        <v>420316.75</v>
      </c>
      <c r="F25" s="21">
        <f t="shared" si="21"/>
        <v>90.809673275365526</v>
      </c>
      <c r="G25" s="17">
        <v>83110</v>
      </c>
      <c r="H25" s="16">
        <v>650</v>
      </c>
      <c r="I25" s="16">
        <f t="shared" si="0"/>
        <v>0.78209601732643486</v>
      </c>
      <c r="J25" s="16">
        <v>650</v>
      </c>
      <c r="K25" s="16">
        <f t="shared" si="12"/>
        <v>100</v>
      </c>
      <c r="L25" s="18">
        <v>57110</v>
      </c>
      <c r="M25" s="16">
        <v>28065</v>
      </c>
      <c r="N25" s="16">
        <f t="shared" si="1"/>
        <v>49.142006653825952</v>
      </c>
      <c r="O25" s="16">
        <v>4200</v>
      </c>
      <c r="P25" s="16">
        <f t="shared" si="13"/>
        <v>14.965259219668626</v>
      </c>
      <c r="Q25" s="17">
        <v>1128928</v>
      </c>
      <c r="R25" s="21">
        <v>438598</v>
      </c>
      <c r="S25" s="21">
        <f t="shared" si="2"/>
        <v>38.850839026049492</v>
      </c>
      <c r="T25" s="21">
        <v>900</v>
      </c>
      <c r="U25" s="16">
        <f t="shared" si="14"/>
        <v>0.20519929411442825</v>
      </c>
      <c r="V25" s="18">
        <v>2000</v>
      </c>
      <c r="W25" s="35">
        <v>2650</v>
      </c>
      <c r="X25" s="35">
        <f t="shared" si="3"/>
        <v>132.5</v>
      </c>
      <c r="Y25" s="16">
        <v>600</v>
      </c>
      <c r="Z25" s="16">
        <f t="shared" si="15"/>
        <v>22.641509433962263</v>
      </c>
      <c r="AA25" s="15">
        <v>2330</v>
      </c>
      <c r="AB25" s="16">
        <v>2330</v>
      </c>
      <c r="AC25" s="16">
        <f t="shared" si="4"/>
        <v>100</v>
      </c>
      <c r="AD25" s="16">
        <v>2330</v>
      </c>
      <c r="AE25" s="16">
        <f t="shared" si="16"/>
        <v>100</v>
      </c>
      <c r="AF25" s="18">
        <v>30000</v>
      </c>
      <c r="AG25" s="36">
        <v>24889</v>
      </c>
      <c r="AH25" s="21">
        <f t="shared" si="5"/>
        <v>82.963333333333338</v>
      </c>
      <c r="AI25" s="21">
        <v>24889</v>
      </c>
      <c r="AJ25" s="21">
        <f t="shared" si="6"/>
        <v>100</v>
      </c>
      <c r="AK25" s="17">
        <v>7300</v>
      </c>
      <c r="AL25" s="21">
        <v>30545</v>
      </c>
      <c r="AM25" s="21">
        <f t="shared" si="7"/>
        <v>418.42465753424659</v>
      </c>
      <c r="AN25" s="21">
        <v>30545</v>
      </c>
      <c r="AO25" s="21">
        <f t="shared" si="17"/>
        <v>100</v>
      </c>
      <c r="AP25" s="17">
        <v>53110</v>
      </c>
      <c r="AQ25" s="16">
        <v>13816</v>
      </c>
      <c r="AR25" s="16">
        <f t="shared" si="8"/>
        <v>26.013933345885896</v>
      </c>
      <c r="AS25" s="16">
        <v>10756</v>
      </c>
      <c r="AT25" s="16">
        <f t="shared" si="22"/>
        <v>77.851766068326583</v>
      </c>
      <c r="AU25" s="19">
        <f t="shared" si="23"/>
        <v>1963888</v>
      </c>
      <c r="AV25" s="16">
        <f t="shared" si="24"/>
        <v>1004397.6</v>
      </c>
      <c r="AW25" s="16">
        <f t="shared" si="10"/>
        <v>51.143323855535549</v>
      </c>
      <c r="AX25" s="16">
        <f t="shared" si="25"/>
        <v>495186.75</v>
      </c>
      <c r="AY25" s="16">
        <f t="shared" si="20"/>
        <v>49.30186511795727</v>
      </c>
    </row>
    <row r="26" spans="1:51" s="20" customFormat="1" ht="26.45" customHeight="1">
      <c r="A26" s="14" t="s">
        <v>35</v>
      </c>
      <c r="B26" s="15">
        <v>0</v>
      </c>
      <c r="C26" s="21">
        <v>844371.67999999993</v>
      </c>
      <c r="D26" s="21" t="e">
        <f t="shared" si="11"/>
        <v>#DIV/0!</v>
      </c>
      <c r="E26" s="21">
        <v>725930.58</v>
      </c>
      <c r="F26" s="21">
        <f t="shared" si="21"/>
        <v>85.97287156764898</v>
      </c>
      <c r="G26" s="17">
        <v>0</v>
      </c>
      <c r="H26" s="16">
        <v>0</v>
      </c>
      <c r="I26" s="16" t="e">
        <f t="shared" si="0"/>
        <v>#DIV/0!</v>
      </c>
      <c r="J26" s="16">
        <v>0</v>
      </c>
      <c r="K26" s="16" t="e">
        <f t="shared" si="12"/>
        <v>#DIV/0!</v>
      </c>
      <c r="L26" s="18">
        <v>503645</v>
      </c>
      <c r="M26" s="16">
        <v>281767.56</v>
      </c>
      <c r="N26" s="16">
        <f t="shared" si="1"/>
        <v>55.945668079698997</v>
      </c>
      <c r="O26" s="16">
        <v>192007.19</v>
      </c>
      <c r="P26" s="16">
        <f t="shared" si="13"/>
        <v>68.143823937716604</v>
      </c>
      <c r="Q26" s="17">
        <v>0</v>
      </c>
      <c r="R26" s="21">
        <v>293039.5</v>
      </c>
      <c r="S26" s="21" t="e">
        <f t="shared" si="2"/>
        <v>#DIV/0!</v>
      </c>
      <c r="T26" s="21">
        <v>243374.5</v>
      </c>
      <c r="U26" s="16">
        <f t="shared" si="14"/>
        <v>83.051772883860366</v>
      </c>
      <c r="V26" s="18">
        <v>152520</v>
      </c>
      <c r="W26" s="16">
        <v>152520</v>
      </c>
      <c r="X26" s="16">
        <f t="shared" si="3"/>
        <v>100</v>
      </c>
      <c r="Y26" s="16">
        <v>132520</v>
      </c>
      <c r="Z26" s="16">
        <f t="shared" si="15"/>
        <v>86.88696564384999</v>
      </c>
      <c r="AA26" s="15">
        <v>0</v>
      </c>
      <c r="AB26" s="16">
        <v>0</v>
      </c>
      <c r="AC26" s="16" t="e">
        <f t="shared" si="4"/>
        <v>#DIV/0!</v>
      </c>
      <c r="AD26" s="16">
        <v>0</v>
      </c>
      <c r="AE26" s="16" t="e">
        <f t="shared" si="16"/>
        <v>#DIV/0!</v>
      </c>
      <c r="AF26" s="18">
        <v>0</v>
      </c>
      <c r="AG26" s="36">
        <v>0</v>
      </c>
      <c r="AH26" s="21" t="e">
        <f t="shared" si="5"/>
        <v>#DIV/0!</v>
      </c>
      <c r="AI26" s="21">
        <v>0</v>
      </c>
      <c r="AJ26" s="21" t="e">
        <f t="shared" si="6"/>
        <v>#DIV/0!</v>
      </c>
      <c r="AK26" s="17">
        <v>0</v>
      </c>
      <c r="AL26" s="21">
        <v>0</v>
      </c>
      <c r="AM26" s="21" t="e">
        <f t="shared" si="7"/>
        <v>#DIV/0!</v>
      </c>
      <c r="AN26" s="21">
        <v>0</v>
      </c>
      <c r="AO26" s="21" t="e">
        <f t="shared" si="17"/>
        <v>#DIV/0!</v>
      </c>
      <c r="AP26" s="17">
        <v>0</v>
      </c>
      <c r="AQ26" s="16">
        <v>0</v>
      </c>
      <c r="AR26" s="16" t="e">
        <f t="shared" si="8"/>
        <v>#DIV/0!</v>
      </c>
      <c r="AS26" s="16">
        <v>0</v>
      </c>
      <c r="AT26" s="16" t="e">
        <f t="shared" si="22"/>
        <v>#DIV/0!</v>
      </c>
      <c r="AU26" s="19">
        <f t="shared" si="23"/>
        <v>656165</v>
      </c>
      <c r="AV26" s="16">
        <f t="shared" si="24"/>
        <v>1571698.74</v>
      </c>
      <c r="AW26" s="16">
        <f t="shared" si="10"/>
        <v>239.52797543300846</v>
      </c>
      <c r="AX26" s="16">
        <f t="shared" si="25"/>
        <v>1293832.27</v>
      </c>
      <c r="AY26" s="16">
        <f t="shared" si="20"/>
        <v>82.320627806827659</v>
      </c>
    </row>
    <row r="27" spans="1:51" s="13" customFormat="1" ht="26.45" customHeight="1">
      <c r="A27" s="27" t="s">
        <v>14</v>
      </c>
      <c r="B27" s="24">
        <f>SUM(B7+B15)</f>
        <v>226619886.84999999</v>
      </c>
      <c r="C27" s="33">
        <f>SUM(C7+C15)</f>
        <v>146201815.97999999</v>
      </c>
      <c r="D27" s="33">
        <f t="shared" si="11"/>
        <v>64.514115690460628</v>
      </c>
      <c r="E27" s="33">
        <f>SUM(E7+E15)</f>
        <v>102199467.59</v>
      </c>
      <c r="F27" s="33">
        <f t="shared" si="21"/>
        <v>69.903008321032488</v>
      </c>
      <c r="G27" s="24">
        <f>SUM(G7+G15)</f>
        <v>13885155.82</v>
      </c>
      <c r="H27" s="11">
        <f>SUM(H7+H15)</f>
        <v>8576693.879999999</v>
      </c>
      <c r="I27" s="11">
        <f t="shared" si="0"/>
        <v>61.768798212881691</v>
      </c>
      <c r="J27" s="11">
        <f>SUM(J7+J15)</f>
        <v>5104353.41</v>
      </c>
      <c r="K27" s="11">
        <f t="shared" si="12"/>
        <v>59.514231024414279</v>
      </c>
      <c r="L27" s="24">
        <f>SUM(L7+L15)</f>
        <v>18285090.030000001</v>
      </c>
      <c r="M27" s="11">
        <f>SUM(M7+M15)</f>
        <v>10470695.550000001</v>
      </c>
      <c r="N27" s="11">
        <f t="shared" si="1"/>
        <v>57.263571209225269</v>
      </c>
      <c r="O27" s="11">
        <f>SUM(O7+O15)</f>
        <v>6181270.0599999987</v>
      </c>
      <c r="P27" s="11">
        <f t="shared" si="13"/>
        <v>59.033996647911309</v>
      </c>
      <c r="Q27" s="24">
        <f>SUM(Q7+Q15)</f>
        <v>22294706.419999998</v>
      </c>
      <c r="R27" s="11">
        <f>SUM(R7+R15)</f>
        <v>15595023.720000001</v>
      </c>
      <c r="S27" s="11">
        <f t="shared" si="2"/>
        <v>69.949446412131763</v>
      </c>
      <c r="T27" s="11">
        <f>SUM(T7+T15)</f>
        <v>5066467.6000000006</v>
      </c>
      <c r="U27" s="11">
        <f t="shared" si="14"/>
        <v>32.487719742948876</v>
      </c>
      <c r="V27" s="24">
        <f>SUM(V7+V15)</f>
        <v>28141375.190000001</v>
      </c>
      <c r="W27" s="11">
        <f>SUM(W7+W15)</f>
        <v>18974229.52</v>
      </c>
      <c r="X27" s="11">
        <f t="shared" si="3"/>
        <v>67.424670585190398</v>
      </c>
      <c r="Y27" s="11">
        <f>SUM(Y7+Y15)</f>
        <v>8468449.3200000003</v>
      </c>
      <c r="Z27" s="11">
        <f t="shared" si="15"/>
        <v>44.631321187897171</v>
      </c>
      <c r="AA27" s="24">
        <f>SUM(AA7+AA15)</f>
        <v>101527606.95999999</v>
      </c>
      <c r="AB27" s="11">
        <f>SUM(AB7+AB15)</f>
        <v>59166702.859999999</v>
      </c>
      <c r="AC27" s="11">
        <f t="shared" si="4"/>
        <v>58.276467486632072</v>
      </c>
      <c r="AD27" s="11">
        <f>SUM(AD7+AD15)</f>
        <v>31079009.059999995</v>
      </c>
      <c r="AE27" s="11">
        <f t="shared" si="16"/>
        <v>52.527870504359548</v>
      </c>
      <c r="AF27" s="25">
        <f>SUM(AF7+AF15)</f>
        <v>18615257.48</v>
      </c>
      <c r="AG27" s="33">
        <f>SUM(AG7+AG15)</f>
        <v>13301098.65</v>
      </c>
      <c r="AH27" s="33">
        <f t="shared" si="5"/>
        <v>71.452670822794332</v>
      </c>
      <c r="AI27" s="33">
        <f>SUM(AI7+AI15)</f>
        <v>6809337.8199999994</v>
      </c>
      <c r="AJ27" s="33">
        <f t="shared" si="6"/>
        <v>51.193799844496297</v>
      </c>
      <c r="AK27" s="24">
        <f>SUM(AK7+AK15)</f>
        <v>12026894.176666666</v>
      </c>
      <c r="AL27" s="33">
        <f>SUM(AL7+AL15)</f>
        <v>7890628.3399999999</v>
      </c>
      <c r="AM27" s="33">
        <f t="shared" si="7"/>
        <v>65.608196298164657</v>
      </c>
      <c r="AN27" s="33">
        <f>SUM(AN7+AN15)</f>
        <v>5981857.04</v>
      </c>
      <c r="AO27" s="33">
        <f t="shared" si="17"/>
        <v>75.809641288972429</v>
      </c>
      <c r="AP27" s="24">
        <f>SUM(AP7+AP15)</f>
        <v>11414155.790000001</v>
      </c>
      <c r="AQ27" s="11">
        <f>SUM(AQ7+AQ15)</f>
        <v>7732495.04</v>
      </c>
      <c r="AR27" s="11">
        <f t="shared" si="8"/>
        <v>67.74478272650245</v>
      </c>
      <c r="AS27" s="11">
        <f>SUM(AS7+AS15)</f>
        <v>3284522.7</v>
      </c>
      <c r="AT27" s="11">
        <f t="shared" si="22"/>
        <v>42.476880786980757</v>
      </c>
      <c r="AU27" s="24">
        <f>SUM(AU7+AU15)</f>
        <v>452810128.7166667</v>
      </c>
      <c r="AV27" s="11">
        <f>SUM(AV7+AV15)</f>
        <v>287909383.53999996</v>
      </c>
      <c r="AW27" s="11">
        <f t="shared" si="10"/>
        <v>63.582805525128002</v>
      </c>
      <c r="AX27" s="11">
        <f>SUM(AX7+AX15)</f>
        <v>174174734.60000002</v>
      </c>
      <c r="AY27" s="11">
        <f t="shared" si="20"/>
        <v>60.496373010989934</v>
      </c>
    </row>
    <row r="29" spans="1:51">
      <c r="A29" s="2"/>
      <c r="B29" s="28" t="s">
        <v>37</v>
      </c>
    </row>
    <row r="30" spans="1:51">
      <c r="B30" s="31" t="s">
        <v>40</v>
      </c>
      <c r="H30" s="48"/>
      <c r="I30" s="48"/>
      <c r="M30" s="48"/>
      <c r="N30" s="48"/>
      <c r="R30" s="48"/>
      <c r="S30" s="48"/>
      <c r="W30" s="48"/>
      <c r="X30" s="48"/>
      <c r="AB30" s="48"/>
      <c r="AC30" s="48"/>
      <c r="AG30" s="48"/>
      <c r="AH30" s="48"/>
      <c r="AL30" s="48"/>
      <c r="AM30" s="48"/>
      <c r="AQ30" s="48"/>
      <c r="AR30" s="48"/>
      <c r="AV30" s="48"/>
      <c r="AW30" s="48"/>
    </row>
    <row r="32" spans="1:51">
      <c r="B32" s="32"/>
    </row>
    <row r="33" spans="2:2">
      <c r="B33" s="32"/>
    </row>
    <row r="34" spans="2:2">
      <c r="B34" s="32"/>
    </row>
    <row r="35" spans="2:2">
      <c r="B35" s="32"/>
    </row>
  </sheetData>
  <mergeCells count="60">
    <mergeCell ref="AQ30:AR30"/>
    <mergeCell ref="AV30:AW30"/>
    <mergeCell ref="AU5:AU6"/>
    <mergeCell ref="AV5:AW5"/>
    <mergeCell ref="AX5:AY5"/>
    <mergeCell ref="H30:I30"/>
    <mergeCell ref="M30:N30"/>
    <mergeCell ref="R30:S30"/>
    <mergeCell ref="W30:X30"/>
    <mergeCell ref="AB30:AC30"/>
    <mergeCell ref="AG30:AH30"/>
    <mergeCell ref="AL30:AM30"/>
    <mergeCell ref="AK5:AK6"/>
    <mergeCell ref="AL5:AM5"/>
    <mergeCell ref="AN5:AO5"/>
    <mergeCell ref="AP5:AP6"/>
    <mergeCell ref="AQ5:AR5"/>
    <mergeCell ref="AS5:AT5"/>
    <mergeCell ref="AA5:AA6"/>
    <mergeCell ref="AB5:AC5"/>
    <mergeCell ref="AD5:AE5"/>
    <mergeCell ref="AF5:AF6"/>
    <mergeCell ref="AG5:AH5"/>
    <mergeCell ref="AI5:AJ5"/>
    <mergeCell ref="AU4:AY4"/>
    <mergeCell ref="B5:B6"/>
    <mergeCell ref="C5:D5"/>
    <mergeCell ref="E5:F5"/>
    <mergeCell ref="G5:G6"/>
    <mergeCell ref="H5:I5"/>
    <mergeCell ref="B4:F4"/>
    <mergeCell ref="G4:K4"/>
    <mergeCell ref="L4:P4"/>
    <mergeCell ref="Q4:U4"/>
    <mergeCell ref="V4:Z4"/>
    <mergeCell ref="Y5:Z5"/>
    <mergeCell ref="AA4:AE4"/>
    <mergeCell ref="AF4:AJ4"/>
    <mergeCell ref="AK4:AO4"/>
    <mergeCell ref="AP4:AT4"/>
    <mergeCell ref="AA3:AE3"/>
    <mergeCell ref="AF3:AJ3"/>
    <mergeCell ref="AK3:AO3"/>
    <mergeCell ref="AP3:AT3"/>
    <mergeCell ref="AU3:AY3"/>
    <mergeCell ref="A3:A6"/>
    <mergeCell ref="B3:F3"/>
    <mergeCell ref="G3:K3"/>
    <mergeCell ref="L3:P3"/>
    <mergeCell ref="Q3:U3"/>
    <mergeCell ref="Q5:Q6"/>
    <mergeCell ref="R5:S5"/>
    <mergeCell ref="T5:U5"/>
    <mergeCell ref="V3:Z3"/>
    <mergeCell ref="J5:K5"/>
    <mergeCell ref="L5:L6"/>
    <mergeCell ref="M5:N5"/>
    <mergeCell ref="O5:P5"/>
    <mergeCell ref="V5:V6"/>
    <mergeCell ref="W5:X5"/>
  </mergeCells>
  <pageMargins left="0.19685039370078741" right="0.19685039370078741" top="0.31496062992125984" bottom="0.31496062992125984" header="0.31496062992125984" footer="0.15748031496062992"/>
  <pageSetup paperSize="5" scale="72" orientation="landscape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ต.ค.2562- มิ.ย.2563</vt:lpstr>
      <vt:lpstr>'ต.ค.2562- มิ.ย.2563'!Print_Titles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2020-01-28T04:00:50Z</cp:lastPrinted>
  <dcterms:created xsi:type="dcterms:W3CDTF">2018-12-21T03:08:07Z</dcterms:created>
  <dcterms:modified xsi:type="dcterms:W3CDTF">2020-06-30T04:47:29Z</dcterms:modified>
</cp:coreProperties>
</file>