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H:\คปสจ. 64\เดือนมกราคม 64\"/>
    </mc:Choice>
  </mc:AlternateContent>
  <xr:revisionPtr revIDLastSave="0" documentId="8_{DC55E9B7-516A-4E39-AEE0-E3BFC8E1B629}" xr6:coauthVersionLast="46" xr6:coauthVersionMax="46" xr10:uidLastSave="{00000000-0000-0000-0000-000000000000}"/>
  <bookViews>
    <workbookView xWindow="-120" yWindow="-120" windowWidth="29040" windowHeight="15840" tabRatio="699" activeTab="1" xr2:uid="{00000000-000D-0000-FFFF-FFFF00000000}"/>
  </bookViews>
  <sheets>
    <sheet name="สรุป" sheetId="3" r:id="rId1"/>
    <sheet name="ค่าเสื่อม 2564" sheetId="1" r:id="rId2"/>
    <sheet name="เมืองสระแก้ว" sheetId="2" r:id="rId3"/>
    <sheet name="อรัญประเทศ" sheetId="27" r:id="rId4"/>
    <sheet name="คลองหาด" sheetId="28" r:id="rId5"/>
    <sheet name="ตาพระยา" sheetId="29" r:id="rId6"/>
    <sheet name="วังน้ำเย็น" sheetId="30" r:id="rId7"/>
    <sheet name="วัฒนานคร" sheetId="31" r:id="rId8"/>
    <sheet name="เขาฉกรรจ์" sheetId="32" r:id="rId9"/>
    <sheet name="วังสมบูรณ์" sheetId="33" r:id="rId10"/>
    <sheet name="โคกสูง" sheetId="34" r:id="rId11"/>
  </sheets>
  <definedNames>
    <definedName name="_xlnm._FilterDatabase" localSheetId="1" hidden="1">'ค่าเสื่อม 2564'!$A$2:$W$251</definedName>
    <definedName name="_xlnm._FilterDatabase" localSheetId="0" hidden="1">สรุป!$A$4:$S$44</definedName>
    <definedName name="_xlnm.Print_Area" localSheetId="8">เขาฉกรรจ์!$A$1:$U$41</definedName>
    <definedName name="_xlnm.Print_Area" localSheetId="4">คลองหาด!$A$1:$U$27</definedName>
    <definedName name="_xlnm.Print_Area" localSheetId="1">'ค่าเสื่อม 2564'!$A$1:$W$253</definedName>
    <definedName name="_xlnm.Print_Area" localSheetId="10">โคกสูง!$A$1:$U$46</definedName>
    <definedName name="_xlnm.Print_Area" localSheetId="5">ตาพระยา!$A$1:$U$17</definedName>
    <definedName name="_xlnm.Print_Area" localSheetId="2">เมืองสระแก้ว!$A$1:$U$37</definedName>
    <definedName name="_xlnm.Print_Area" localSheetId="6">วังน้ำเย็น!$A$1:$U$27</definedName>
    <definedName name="_xlnm.Print_Area" localSheetId="9">วังสมบูรณ์!$A$1:$U$32</definedName>
    <definedName name="_xlnm.Print_Area" localSheetId="7">วัฒนานคร!$A$1:$U$36</definedName>
    <definedName name="_xlnm.Print_Area" localSheetId="0">สรุป!$A$1:$S$44</definedName>
    <definedName name="_xlnm.Print_Area" localSheetId="3">อรัญประเทศ!$A$1:$U$86</definedName>
    <definedName name="_xlnm.Print_Titles" localSheetId="8">เขาฉกรรจ์!$1:$3</definedName>
    <definedName name="_xlnm.Print_Titles" localSheetId="4">คลองหาด!$1:$3</definedName>
    <definedName name="_xlnm.Print_Titles" localSheetId="10">โคกสูง!$1:$3</definedName>
    <definedName name="_xlnm.Print_Titles" localSheetId="5">ตาพระยา!$1:$3</definedName>
    <definedName name="_xlnm.Print_Titles" localSheetId="2">เมืองสระแก้ว!$1:$3</definedName>
    <definedName name="_xlnm.Print_Titles" localSheetId="6">วังน้ำเย็น!$1:$3</definedName>
    <definedName name="_xlnm.Print_Titles" localSheetId="9">วังสมบูรณ์!$1:$3</definedName>
    <definedName name="_xlnm.Print_Titles" localSheetId="7">วัฒนานคร!$1:$3</definedName>
    <definedName name="_xlnm.Print_Titles" localSheetId="0">สรุป!$1:$3</definedName>
    <definedName name="_xlnm.Print_Titles" localSheetId="3">อรัญประเทศ!$1:$3</definedName>
  </definedNames>
  <calcPr calcId="191029"/>
</workbook>
</file>

<file path=xl/calcChain.xml><?xml version="1.0" encoding="utf-8"?>
<calcChain xmlns="http://schemas.openxmlformats.org/spreadsheetml/2006/main">
  <c r="W42" i="34" l="1" a="1"/>
  <c r="W42" i="34" s="1"/>
  <c r="V42" i="34" a="1"/>
  <c r="V42" i="34" s="1"/>
  <c r="U42" i="34" a="1"/>
  <c r="U42" i="34" s="1"/>
  <c r="T42" i="34" a="1"/>
  <c r="T42" i="34" s="1"/>
  <c r="S42" i="34" a="1"/>
  <c r="S42" i="34" s="1"/>
  <c r="R42" i="34" a="1"/>
  <c r="R42" i="34" s="1"/>
  <c r="Q42" i="34" a="1"/>
  <c r="Q42" i="34" s="1"/>
  <c r="P42" i="34" a="1"/>
  <c r="P42" i="34" s="1"/>
  <c r="O42" i="34" a="1"/>
  <c r="O42" i="34" s="1"/>
  <c r="N42" i="34" a="1"/>
  <c r="N42" i="34" s="1"/>
  <c r="M42" i="34" a="1"/>
  <c r="M42" i="34" s="1"/>
  <c r="L42" i="34" a="1"/>
  <c r="L42" i="34" s="1"/>
  <c r="K42" i="34" a="1"/>
  <c r="K42" i="34" s="1"/>
  <c r="J42" i="34" a="1"/>
  <c r="J42" i="34" s="1"/>
  <c r="I42" i="34" a="1"/>
  <c r="I42" i="34" s="1"/>
  <c r="H42" i="34" a="1"/>
  <c r="H42" i="34" s="1"/>
  <c r="G42" i="34" a="1"/>
  <c r="G42" i="34" s="1"/>
  <c r="F42" i="34" a="1"/>
  <c r="F42" i="34" s="1"/>
  <c r="E42" i="34" a="1"/>
  <c r="E42" i="34" s="1"/>
  <c r="D42" i="34" a="1"/>
  <c r="D42" i="34" s="1"/>
  <c r="C42" i="34" a="1"/>
  <c r="C42" i="34" s="1"/>
  <c r="B42" i="34" a="1"/>
  <c r="B42" i="34" s="1"/>
  <c r="U41" i="34" a="1"/>
  <c r="U41" i="34" s="1"/>
  <c r="T41" i="34" a="1"/>
  <c r="T41" i="34" s="1"/>
  <c r="S41" i="34" a="1"/>
  <c r="S41" i="34" s="1"/>
  <c r="R41" i="34" a="1"/>
  <c r="R41" i="34" s="1"/>
  <c r="Q41" i="34" a="1"/>
  <c r="Q41" i="34" s="1"/>
  <c r="P41" i="34" a="1"/>
  <c r="P41" i="34" s="1"/>
  <c r="O41" i="34" a="1"/>
  <c r="O41" i="34" s="1"/>
  <c r="N41" i="34" a="1"/>
  <c r="N41" i="34" s="1"/>
  <c r="M41" i="34" a="1"/>
  <c r="M41" i="34" s="1"/>
  <c r="L41" i="34" a="1"/>
  <c r="L41" i="34" s="1"/>
  <c r="K41" i="34" a="1"/>
  <c r="K41" i="34" s="1"/>
  <c r="J41" i="34" a="1"/>
  <c r="J41" i="34" s="1"/>
  <c r="I41" i="34" a="1"/>
  <c r="I41" i="34" s="1"/>
  <c r="H41" i="34" a="1"/>
  <c r="H41" i="34" s="1"/>
  <c r="G41" i="34" a="1"/>
  <c r="G41" i="34" s="1"/>
  <c r="F41" i="34" a="1"/>
  <c r="F41" i="34" s="1"/>
  <c r="E41" i="34" a="1"/>
  <c r="E41" i="34" s="1"/>
  <c r="U40" i="34" a="1"/>
  <c r="U40" i="34" s="1"/>
  <c r="T40" i="34" a="1"/>
  <c r="T40" i="34" s="1"/>
  <c r="S40" i="34" a="1"/>
  <c r="S40" i="34" s="1"/>
  <c r="R40" i="34" a="1"/>
  <c r="R40" i="34" s="1"/>
  <c r="Q40" i="34" a="1"/>
  <c r="Q40" i="34" s="1"/>
  <c r="P40" i="34" a="1"/>
  <c r="P40" i="34" s="1"/>
  <c r="O40" i="34" a="1"/>
  <c r="O40" i="34" s="1"/>
  <c r="N40" i="34" a="1"/>
  <c r="N40" i="34" s="1"/>
  <c r="M40" i="34" a="1"/>
  <c r="M40" i="34" s="1"/>
  <c r="L40" i="34" a="1"/>
  <c r="L40" i="34" s="1"/>
  <c r="K40" i="34" a="1"/>
  <c r="K40" i="34" s="1"/>
  <c r="J40" i="34" a="1"/>
  <c r="J40" i="34" s="1"/>
  <c r="I40" i="34" a="1"/>
  <c r="I40" i="34" s="1"/>
  <c r="H40" i="34" a="1"/>
  <c r="H40" i="34" s="1"/>
  <c r="G40" i="34" a="1"/>
  <c r="G40" i="34" s="1"/>
  <c r="F40" i="34" a="1"/>
  <c r="F40" i="34" s="1"/>
  <c r="E40" i="34" a="1"/>
  <c r="E40" i="34" s="1"/>
  <c r="U39" i="34" a="1"/>
  <c r="U39" i="34" s="1"/>
  <c r="T39" i="34" a="1"/>
  <c r="T39" i="34" s="1"/>
  <c r="S39" i="34" a="1"/>
  <c r="S39" i="34" s="1"/>
  <c r="R39" i="34" a="1"/>
  <c r="R39" i="34" s="1"/>
  <c r="Q39" i="34" a="1"/>
  <c r="Q39" i="34" s="1"/>
  <c r="P39" i="34" a="1"/>
  <c r="P39" i="34" s="1"/>
  <c r="O39" i="34" a="1"/>
  <c r="O39" i="34" s="1"/>
  <c r="N39" i="34" a="1"/>
  <c r="N39" i="34" s="1"/>
  <c r="M39" i="34" a="1"/>
  <c r="M39" i="34" s="1"/>
  <c r="L39" i="34" a="1"/>
  <c r="L39" i="34" s="1"/>
  <c r="K39" i="34" a="1"/>
  <c r="K39" i="34" s="1"/>
  <c r="J39" i="34" a="1"/>
  <c r="J39" i="34" s="1"/>
  <c r="I39" i="34" a="1"/>
  <c r="I39" i="34" s="1"/>
  <c r="H39" i="34" a="1"/>
  <c r="H39" i="34" s="1"/>
  <c r="G39" i="34" a="1"/>
  <c r="G39" i="34" s="1"/>
  <c r="F39" i="34" a="1"/>
  <c r="F39" i="34" s="1"/>
  <c r="E39" i="34" a="1"/>
  <c r="E39" i="34" s="1"/>
  <c r="U38" i="34" a="1"/>
  <c r="U38" i="34" s="1"/>
  <c r="T38" i="34" a="1"/>
  <c r="T38" i="34" s="1"/>
  <c r="S38" i="34" a="1"/>
  <c r="S38" i="34" s="1"/>
  <c r="R38" i="34" a="1"/>
  <c r="R38" i="34" s="1"/>
  <c r="Q38" i="34" a="1"/>
  <c r="Q38" i="34" s="1"/>
  <c r="P38" i="34" a="1"/>
  <c r="P38" i="34" s="1"/>
  <c r="O38" i="34" a="1"/>
  <c r="O38" i="34" s="1"/>
  <c r="N38" i="34" a="1"/>
  <c r="N38" i="34" s="1"/>
  <c r="M38" i="34" a="1"/>
  <c r="M38" i="34" s="1"/>
  <c r="L38" i="34" a="1"/>
  <c r="L38" i="34" s="1"/>
  <c r="K38" i="34" a="1"/>
  <c r="K38" i="34" s="1"/>
  <c r="J38" i="34" a="1"/>
  <c r="J38" i="34" s="1"/>
  <c r="I38" i="34" a="1"/>
  <c r="I38" i="34" s="1"/>
  <c r="H38" i="34" a="1"/>
  <c r="H38" i="34" s="1"/>
  <c r="G38" i="34" a="1"/>
  <c r="G38" i="34" s="1"/>
  <c r="F38" i="34" a="1"/>
  <c r="F38" i="34" s="1"/>
  <c r="E38" i="34" a="1"/>
  <c r="E38" i="34" s="1"/>
  <c r="U37" i="34" a="1"/>
  <c r="U37" i="34" s="1"/>
  <c r="T37" i="34" a="1"/>
  <c r="T37" i="34" s="1"/>
  <c r="S37" i="34" a="1"/>
  <c r="S37" i="34" s="1"/>
  <c r="R37" i="34" a="1"/>
  <c r="R37" i="34" s="1"/>
  <c r="Q37" i="34" a="1"/>
  <c r="Q37" i="34" s="1"/>
  <c r="P37" i="34" a="1"/>
  <c r="P37" i="34" s="1"/>
  <c r="O37" i="34" a="1"/>
  <c r="O37" i="34" s="1"/>
  <c r="N37" i="34" a="1"/>
  <c r="N37" i="34" s="1"/>
  <c r="M37" i="34" a="1"/>
  <c r="M37" i="34" s="1"/>
  <c r="L37" i="34" a="1"/>
  <c r="L37" i="34" s="1"/>
  <c r="K37" i="34" a="1"/>
  <c r="K37" i="34" s="1"/>
  <c r="J37" i="34" a="1"/>
  <c r="J37" i="34" s="1"/>
  <c r="I37" i="34" a="1"/>
  <c r="I37" i="34" s="1"/>
  <c r="H37" i="34" a="1"/>
  <c r="H37" i="34" s="1"/>
  <c r="G37" i="34" a="1"/>
  <c r="G37" i="34" s="1"/>
  <c r="F37" i="34" a="1"/>
  <c r="F37" i="34" s="1"/>
  <c r="E37" i="34" a="1"/>
  <c r="E37" i="34" s="1"/>
  <c r="U36" i="34" a="1"/>
  <c r="U36" i="34" s="1"/>
  <c r="T36" i="34" a="1"/>
  <c r="T36" i="34" s="1"/>
  <c r="S36" i="34" a="1"/>
  <c r="S36" i="34" s="1"/>
  <c r="R36" i="34" a="1"/>
  <c r="R36" i="34" s="1"/>
  <c r="Q36" i="34" a="1"/>
  <c r="Q36" i="34" s="1"/>
  <c r="P36" i="34" a="1"/>
  <c r="P36" i="34" s="1"/>
  <c r="O36" i="34" a="1"/>
  <c r="O36" i="34" s="1"/>
  <c r="N36" i="34" a="1"/>
  <c r="N36" i="34" s="1"/>
  <c r="M36" i="34" a="1"/>
  <c r="M36" i="34" s="1"/>
  <c r="L36" i="34" a="1"/>
  <c r="L36" i="34" s="1"/>
  <c r="K36" i="34" a="1"/>
  <c r="K36" i="34" s="1"/>
  <c r="J36" i="34" a="1"/>
  <c r="J36" i="34" s="1"/>
  <c r="I36" i="34" a="1"/>
  <c r="I36" i="34" s="1"/>
  <c r="H36" i="34" a="1"/>
  <c r="H36" i="34" s="1"/>
  <c r="G36" i="34" a="1"/>
  <c r="G36" i="34" s="1"/>
  <c r="F36" i="34" a="1"/>
  <c r="F36" i="34" s="1"/>
  <c r="E36" i="34" a="1"/>
  <c r="E36" i="34" s="1"/>
  <c r="U35" i="34" a="1"/>
  <c r="U35" i="34" s="1"/>
  <c r="T35" i="34" a="1"/>
  <c r="T35" i="34" s="1"/>
  <c r="S35" i="34" a="1"/>
  <c r="S35" i="34" s="1"/>
  <c r="R35" i="34" a="1"/>
  <c r="R35" i="34" s="1"/>
  <c r="Q35" i="34" a="1"/>
  <c r="Q35" i="34" s="1"/>
  <c r="P35" i="34" a="1"/>
  <c r="P35" i="34" s="1"/>
  <c r="O35" i="34" a="1"/>
  <c r="O35" i="34" s="1"/>
  <c r="N35" i="34" a="1"/>
  <c r="N35" i="34" s="1"/>
  <c r="M35" i="34" a="1"/>
  <c r="M35" i="34" s="1"/>
  <c r="L35" i="34" a="1"/>
  <c r="L35" i="34" s="1"/>
  <c r="K35" i="34" a="1"/>
  <c r="K35" i="34" s="1"/>
  <c r="J35" i="34" a="1"/>
  <c r="J35" i="34" s="1"/>
  <c r="I35" i="34" a="1"/>
  <c r="I35" i="34" s="1"/>
  <c r="H35" i="34" a="1"/>
  <c r="H35" i="34" s="1"/>
  <c r="G35" i="34" a="1"/>
  <c r="G35" i="34" s="1"/>
  <c r="F35" i="34" a="1"/>
  <c r="F35" i="34" s="1"/>
  <c r="E35" i="34" a="1"/>
  <c r="E35" i="34" s="1"/>
  <c r="U34" i="34" a="1"/>
  <c r="U34" i="34" s="1"/>
  <c r="T34" i="34" a="1"/>
  <c r="T34" i="34" s="1"/>
  <c r="S34" i="34" a="1"/>
  <c r="S34" i="34" s="1"/>
  <c r="R34" i="34" a="1"/>
  <c r="R34" i="34" s="1"/>
  <c r="Q34" i="34" a="1"/>
  <c r="Q34" i="34" s="1"/>
  <c r="P34" i="34" a="1"/>
  <c r="P34" i="34" s="1"/>
  <c r="O34" i="34" a="1"/>
  <c r="O34" i="34" s="1"/>
  <c r="N34" i="34" a="1"/>
  <c r="N34" i="34" s="1"/>
  <c r="M34" i="34" a="1"/>
  <c r="M34" i="34" s="1"/>
  <c r="L34" i="34" a="1"/>
  <c r="L34" i="34" s="1"/>
  <c r="K34" i="34" a="1"/>
  <c r="K34" i="34" s="1"/>
  <c r="J34" i="34" a="1"/>
  <c r="J34" i="34" s="1"/>
  <c r="I34" i="34" a="1"/>
  <c r="I34" i="34" s="1"/>
  <c r="H34" i="34" a="1"/>
  <c r="H34" i="34" s="1"/>
  <c r="G34" i="34" a="1"/>
  <c r="G34" i="34" s="1"/>
  <c r="F34" i="34" a="1"/>
  <c r="F34" i="34" s="1"/>
  <c r="E34" i="34" a="1"/>
  <c r="E34" i="34" s="1"/>
  <c r="U33" i="34" a="1"/>
  <c r="U33" i="34" s="1"/>
  <c r="T33" i="34" a="1"/>
  <c r="T33" i="34" s="1"/>
  <c r="S33" i="34" a="1"/>
  <c r="S33" i="34" s="1"/>
  <c r="R33" i="34" a="1"/>
  <c r="R33" i="34" s="1"/>
  <c r="Q33" i="34" a="1"/>
  <c r="Q33" i="34" s="1"/>
  <c r="P33" i="34" a="1"/>
  <c r="P33" i="34" s="1"/>
  <c r="O33" i="34" a="1"/>
  <c r="O33" i="34" s="1"/>
  <c r="N33" i="34" a="1"/>
  <c r="N33" i="34" s="1"/>
  <c r="M33" i="34" a="1"/>
  <c r="M33" i="34" s="1"/>
  <c r="L33" i="34" a="1"/>
  <c r="L33" i="34" s="1"/>
  <c r="K33" i="34" a="1"/>
  <c r="K33" i="34" s="1"/>
  <c r="J33" i="34" a="1"/>
  <c r="J33" i="34" s="1"/>
  <c r="I33" i="34" a="1"/>
  <c r="I33" i="34" s="1"/>
  <c r="H33" i="34" a="1"/>
  <c r="H33" i="34" s="1"/>
  <c r="G33" i="34" a="1"/>
  <c r="G33" i="34" s="1"/>
  <c r="F33" i="34" a="1"/>
  <c r="F33" i="34" s="1"/>
  <c r="E33" i="34" a="1"/>
  <c r="E33" i="34" s="1"/>
  <c r="U32" i="34" a="1"/>
  <c r="U32" i="34" s="1"/>
  <c r="T32" i="34" a="1"/>
  <c r="T32" i="34" s="1"/>
  <c r="S32" i="34" a="1"/>
  <c r="S32" i="34" s="1"/>
  <c r="R32" i="34" a="1"/>
  <c r="R32" i="34" s="1"/>
  <c r="Q32" i="34" a="1"/>
  <c r="Q32" i="34" s="1"/>
  <c r="P32" i="34" a="1"/>
  <c r="P32" i="34" s="1"/>
  <c r="O32" i="34" a="1"/>
  <c r="O32" i="34" s="1"/>
  <c r="N32" i="34" a="1"/>
  <c r="N32" i="34" s="1"/>
  <c r="M32" i="34" a="1"/>
  <c r="M32" i="34" s="1"/>
  <c r="L32" i="34" a="1"/>
  <c r="L32" i="34" s="1"/>
  <c r="K32" i="34" a="1"/>
  <c r="K32" i="34" s="1"/>
  <c r="J32" i="34" a="1"/>
  <c r="J32" i="34" s="1"/>
  <c r="I32" i="34" a="1"/>
  <c r="I32" i="34" s="1"/>
  <c r="H32" i="34" a="1"/>
  <c r="H32" i="34" s="1"/>
  <c r="G32" i="34" a="1"/>
  <c r="G32" i="34" s="1"/>
  <c r="F32" i="34" a="1"/>
  <c r="F32" i="34" s="1"/>
  <c r="E32" i="34" a="1"/>
  <c r="E32" i="34" s="1"/>
  <c r="U31" i="34" a="1"/>
  <c r="U31" i="34" s="1"/>
  <c r="T31" i="34" a="1"/>
  <c r="T31" i="34" s="1"/>
  <c r="S31" i="34" a="1"/>
  <c r="S31" i="34" s="1"/>
  <c r="R31" i="34" a="1"/>
  <c r="R31" i="34" s="1"/>
  <c r="Q31" i="34" a="1"/>
  <c r="Q31" i="34" s="1"/>
  <c r="P31" i="34" a="1"/>
  <c r="P31" i="34" s="1"/>
  <c r="O31" i="34" a="1"/>
  <c r="O31" i="34" s="1"/>
  <c r="N31" i="34" a="1"/>
  <c r="N31" i="34" s="1"/>
  <c r="M31" i="34" a="1"/>
  <c r="M31" i="34" s="1"/>
  <c r="L31" i="34" a="1"/>
  <c r="L31" i="34" s="1"/>
  <c r="K31" i="34" a="1"/>
  <c r="K31" i="34" s="1"/>
  <c r="J31" i="34" a="1"/>
  <c r="J31" i="34" s="1"/>
  <c r="I31" i="34" a="1"/>
  <c r="I31" i="34" s="1"/>
  <c r="H31" i="34" a="1"/>
  <c r="H31" i="34" s="1"/>
  <c r="G31" i="34" a="1"/>
  <c r="G31" i="34" s="1"/>
  <c r="F31" i="34" a="1"/>
  <c r="F31" i="34" s="1"/>
  <c r="E31" i="34" a="1"/>
  <c r="E31" i="34" s="1"/>
  <c r="U30" i="34" a="1"/>
  <c r="U30" i="34" s="1"/>
  <c r="T30" i="34" a="1"/>
  <c r="T30" i="34" s="1"/>
  <c r="S30" i="34" a="1"/>
  <c r="S30" i="34" s="1"/>
  <c r="R30" i="34" a="1"/>
  <c r="R30" i="34" s="1"/>
  <c r="Q30" i="34" a="1"/>
  <c r="Q30" i="34" s="1"/>
  <c r="P30" i="34" a="1"/>
  <c r="P30" i="34" s="1"/>
  <c r="O30" i="34" a="1"/>
  <c r="O30" i="34" s="1"/>
  <c r="N30" i="34" a="1"/>
  <c r="N30" i="34" s="1"/>
  <c r="M30" i="34" a="1"/>
  <c r="M30" i="34" s="1"/>
  <c r="L30" i="34" a="1"/>
  <c r="L30" i="34" s="1"/>
  <c r="K30" i="34" a="1"/>
  <c r="K30" i="34" s="1"/>
  <c r="J30" i="34" a="1"/>
  <c r="J30" i="34" s="1"/>
  <c r="I30" i="34" a="1"/>
  <c r="I30" i="34" s="1"/>
  <c r="H30" i="34" a="1"/>
  <c r="H30" i="34" s="1"/>
  <c r="G30" i="34" a="1"/>
  <c r="G30" i="34" s="1"/>
  <c r="F30" i="34" a="1"/>
  <c r="F30" i="34" s="1"/>
  <c r="E30" i="34" a="1"/>
  <c r="E30" i="34" s="1"/>
  <c r="U29" i="34" a="1"/>
  <c r="U29" i="34" s="1"/>
  <c r="T29" i="34" a="1"/>
  <c r="T29" i="34" s="1"/>
  <c r="S29" i="34" a="1"/>
  <c r="S29" i="34" s="1"/>
  <c r="R29" i="34" a="1"/>
  <c r="R29" i="34" s="1"/>
  <c r="Q29" i="34" a="1"/>
  <c r="Q29" i="34" s="1"/>
  <c r="P29" i="34" a="1"/>
  <c r="P29" i="34" s="1"/>
  <c r="O29" i="34" a="1"/>
  <c r="O29" i="34" s="1"/>
  <c r="N29" i="34" a="1"/>
  <c r="N29" i="34" s="1"/>
  <c r="M29" i="34" a="1"/>
  <c r="M29" i="34" s="1"/>
  <c r="L29" i="34" a="1"/>
  <c r="L29" i="34" s="1"/>
  <c r="K29" i="34" a="1"/>
  <c r="K29" i="34" s="1"/>
  <c r="J29" i="34" a="1"/>
  <c r="J29" i="34" s="1"/>
  <c r="I29" i="34" a="1"/>
  <c r="I29" i="34" s="1"/>
  <c r="H29" i="34" a="1"/>
  <c r="H29" i="34" s="1"/>
  <c r="G29" i="34" a="1"/>
  <c r="G29" i="34" s="1"/>
  <c r="F29" i="34" a="1"/>
  <c r="F29" i="34" s="1"/>
  <c r="E29" i="34" a="1"/>
  <c r="E29" i="34" s="1"/>
  <c r="U28" i="34" a="1"/>
  <c r="U28" i="34" s="1"/>
  <c r="T28" i="34" a="1"/>
  <c r="T28" i="34" s="1"/>
  <c r="S28" i="34" a="1"/>
  <c r="S28" i="34" s="1"/>
  <c r="R28" i="34" a="1"/>
  <c r="R28" i="34" s="1"/>
  <c r="Q28" i="34" a="1"/>
  <c r="Q28" i="34" s="1"/>
  <c r="P28" i="34" a="1"/>
  <c r="P28" i="34" s="1"/>
  <c r="O28" i="34" a="1"/>
  <c r="O28" i="34" s="1"/>
  <c r="N28" i="34" a="1"/>
  <c r="N28" i="34" s="1"/>
  <c r="M28" i="34" a="1"/>
  <c r="M28" i="34" s="1"/>
  <c r="L28" i="34" a="1"/>
  <c r="L28" i="34" s="1"/>
  <c r="K28" i="34" a="1"/>
  <c r="K28" i="34" s="1"/>
  <c r="J28" i="34" a="1"/>
  <c r="J28" i="34" s="1"/>
  <c r="I28" i="34" a="1"/>
  <c r="I28" i="34" s="1"/>
  <c r="H28" i="34" a="1"/>
  <c r="H28" i="34" s="1"/>
  <c r="G28" i="34" a="1"/>
  <c r="G28" i="34" s="1"/>
  <c r="F28" i="34" a="1"/>
  <c r="F28" i="34" s="1"/>
  <c r="E28" i="34" a="1"/>
  <c r="E28" i="34" s="1"/>
  <c r="U27" i="34" a="1"/>
  <c r="U27" i="34" s="1"/>
  <c r="T27" i="34" a="1"/>
  <c r="T27" i="34" s="1"/>
  <c r="S27" i="34" a="1"/>
  <c r="S27" i="34" s="1"/>
  <c r="R27" i="34" a="1"/>
  <c r="R27" i="34" s="1"/>
  <c r="Q27" i="34" a="1"/>
  <c r="Q27" i="34" s="1"/>
  <c r="P27" i="34" a="1"/>
  <c r="P27" i="34" s="1"/>
  <c r="O27" i="34" a="1"/>
  <c r="O27" i="34" s="1"/>
  <c r="N27" i="34" a="1"/>
  <c r="N27" i="34" s="1"/>
  <c r="M27" i="34" a="1"/>
  <c r="M27" i="34" s="1"/>
  <c r="L27" i="34" a="1"/>
  <c r="L27" i="34" s="1"/>
  <c r="K27" i="34" a="1"/>
  <c r="K27" i="34" s="1"/>
  <c r="J27" i="34" a="1"/>
  <c r="J27" i="34" s="1"/>
  <c r="I27" i="34" a="1"/>
  <c r="I27" i="34" s="1"/>
  <c r="H27" i="34" a="1"/>
  <c r="H27" i="34" s="1"/>
  <c r="G27" i="34" a="1"/>
  <c r="G27" i="34" s="1"/>
  <c r="F27" i="34" a="1"/>
  <c r="F27" i="34" s="1"/>
  <c r="E27" i="34" a="1"/>
  <c r="E27" i="34" s="1"/>
  <c r="U26" i="34" a="1"/>
  <c r="U26" i="34" s="1"/>
  <c r="T26" i="34" a="1"/>
  <c r="T26" i="34" s="1"/>
  <c r="S26" i="34" a="1"/>
  <c r="S26" i="34" s="1"/>
  <c r="R26" i="34" a="1"/>
  <c r="R26" i="34" s="1"/>
  <c r="Q26" i="34" a="1"/>
  <c r="Q26" i="34" s="1"/>
  <c r="P26" i="34" a="1"/>
  <c r="P26" i="34" s="1"/>
  <c r="O26" i="34" a="1"/>
  <c r="O26" i="34" s="1"/>
  <c r="N26" i="34" a="1"/>
  <c r="N26" i="34" s="1"/>
  <c r="M26" i="34" a="1"/>
  <c r="M26" i="34" s="1"/>
  <c r="L26" i="34" a="1"/>
  <c r="L26" i="34" s="1"/>
  <c r="K26" i="34" a="1"/>
  <c r="K26" i="34" s="1"/>
  <c r="J26" i="34" a="1"/>
  <c r="J26" i="34" s="1"/>
  <c r="I26" i="34" a="1"/>
  <c r="I26" i="34" s="1"/>
  <c r="H26" i="34" a="1"/>
  <c r="H26" i="34" s="1"/>
  <c r="G26" i="34" a="1"/>
  <c r="G26" i="34" s="1"/>
  <c r="F26" i="34" a="1"/>
  <c r="F26" i="34" s="1"/>
  <c r="E26" i="34" a="1"/>
  <c r="E26" i="34" s="1"/>
  <c r="U25" i="34" a="1"/>
  <c r="U25" i="34" s="1"/>
  <c r="T25" i="34" a="1"/>
  <c r="T25" i="34" s="1"/>
  <c r="S25" i="34" a="1"/>
  <c r="S25" i="34" s="1"/>
  <c r="R25" i="34" a="1"/>
  <c r="R25" i="34" s="1"/>
  <c r="Q25" i="34" a="1"/>
  <c r="Q25" i="34" s="1"/>
  <c r="P25" i="34" a="1"/>
  <c r="P25" i="34" s="1"/>
  <c r="O25" i="34" a="1"/>
  <c r="O25" i="34" s="1"/>
  <c r="N25" i="34" a="1"/>
  <c r="N25" i="34" s="1"/>
  <c r="M25" i="34" a="1"/>
  <c r="M25" i="34" s="1"/>
  <c r="L25" i="34" a="1"/>
  <c r="L25" i="34" s="1"/>
  <c r="K25" i="34" a="1"/>
  <c r="K25" i="34" s="1"/>
  <c r="J25" i="34" a="1"/>
  <c r="J25" i="34" s="1"/>
  <c r="I25" i="34" a="1"/>
  <c r="I25" i="34" s="1"/>
  <c r="H25" i="34" a="1"/>
  <c r="H25" i="34" s="1"/>
  <c r="G25" i="34" a="1"/>
  <c r="G25" i="34" s="1"/>
  <c r="F25" i="34" a="1"/>
  <c r="F25" i="34" s="1"/>
  <c r="E25" i="34" a="1"/>
  <c r="E25" i="34" s="1"/>
  <c r="U24" i="34" a="1"/>
  <c r="U24" i="34" s="1"/>
  <c r="T24" i="34" a="1"/>
  <c r="T24" i="34" s="1"/>
  <c r="S24" i="34" a="1"/>
  <c r="S24" i="34" s="1"/>
  <c r="R24" i="34" a="1"/>
  <c r="R24" i="34" s="1"/>
  <c r="Q24" i="34" a="1"/>
  <c r="Q24" i="34" s="1"/>
  <c r="P24" i="34" a="1"/>
  <c r="P24" i="34" s="1"/>
  <c r="O24" i="34" a="1"/>
  <c r="O24" i="34" s="1"/>
  <c r="N24" i="34" a="1"/>
  <c r="N24" i="34" s="1"/>
  <c r="M24" i="34" a="1"/>
  <c r="M24" i="34" s="1"/>
  <c r="L24" i="34" a="1"/>
  <c r="L24" i="34" s="1"/>
  <c r="K24" i="34" a="1"/>
  <c r="K24" i="34" s="1"/>
  <c r="J24" i="34" a="1"/>
  <c r="J24" i="34" s="1"/>
  <c r="I24" i="34" a="1"/>
  <c r="I24" i="34" s="1"/>
  <c r="H24" i="34" a="1"/>
  <c r="H24" i="34" s="1"/>
  <c r="G24" i="34" a="1"/>
  <c r="G24" i="34" s="1"/>
  <c r="F24" i="34" a="1"/>
  <c r="F24" i="34" s="1"/>
  <c r="E24" i="34" a="1"/>
  <c r="E24" i="34" s="1"/>
  <c r="W23" i="34" a="1"/>
  <c r="W23" i="34" s="1"/>
  <c r="V23" i="34" a="1"/>
  <c r="V23" i="34" s="1"/>
  <c r="U23" i="34" a="1"/>
  <c r="U23" i="34" s="1"/>
  <c r="T23" i="34" a="1"/>
  <c r="T23" i="34" s="1"/>
  <c r="S23" i="34" a="1"/>
  <c r="S23" i="34" s="1"/>
  <c r="R23" i="34" a="1"/>
  <c r="R23" i="34" s="1"/>
  <c r="Q23" i="34" a="1"/>
  <c r="Q23" i="34" s="1"/>
  <c r="P23" i="34" a="1"/>
  <c r="P23" i="34" s="1"/>
  <c r="O23" i="34" a="1"/>
  <c r="O23" i="34" s="1"/>
  <c r="N23" i="34" a="1"/>
  <c r="N23" i="34" s="1"/>
  <c r="M23" i="34" a="1"/>
  <c r="M23" i="34" s="1"/>
  <c r="L23" i="34" a="1"/>
  <c r="L23" i="34" s="1"/>
  <c r="K23" i="34" a="1"/>
  <c r="K23" i="34" s="1"/>
  <c r="J23" i="34" a="1"/>
  <c r="J23" i="34" s="1"/>
  <c r="I23" i="34" a="1"/>
  <c r="I23" i="34" s="1"/>
  <c r="H23" i="34" a="1"/>
  <c r="H23" i="34" s="1"/>
  <c r="G23" i="34" a="1"/>
  <c r="G23" i="34" s="1"/>
  <c r="F23" i="34" a="1"/>
  <c r="F23" i="34" s="1"/>
  <c r="E23" i="34" a="1"/>
  <c r="E23" i="34" s="1"/>
  <c r="D23" i="34" a="1"/>
  <c r="D23" i="34" s="1"/>
  <c r="C23" i="34" a="1"/>
  <c r="C23" i="34" s="1"/>
  <c r="B23" i="34" a="1"/>
  <c r="B23" i="34" s="1"/>
  <c r="W22" i="34" a="1"/>
  <c r="W22" i="34" s="1"/>
  <c r="V22" i="34" a="1"/>
  <c r="V22" i="34" s="1"/>
  <c r="U22" i="34" a="1"/>
  <c r="U22" i="34" s="1"/>
  <c r="T22" i="34" a="1"/>
  <c r="T22" i="34" s="1"/>
  <c r="S22" i="34" a="1"/>
  <c r="S22" i="34" s="1"/>
  <c r="R22" i="34" a="1"/>
  <c r="R22" i="34" s="1"/>
  <c r="Q22" i="34" a="1"/>
  <c r="Q22" i="34" s="1"/>
  <c r="P22" i="34" a="1"/>
  <c r="P22" i="34" s="1"/>
  <c r="O22" i="34" a="1"/>
  <c r="O22" i="34" s="1"/>
  <c r="N22" i="34" a="1"/>
  <c r="N22" i="34" s="1"/>
  <c r="M22" i="34" a="1"/>
  <c r="M22" i="34" s="1"/>
  <c r="L22" i="34" a="1"/>
  <c r="L22" i="34" s="1"/>
  <c r="K22" i="34" a="1"/>
  <c r="K22" i="34" s="1"/>
  <c r="J22" i="34" a="1"/>
  <c r="J22" i="34" s="1"/>
  <c r="I22" i="34" a="1"/>
  <c r="I22" i="34" s="1"/>
  <c r="H22" i="34" a="1"/>
  <c r="H22" i="34" s="1"/>
  <c r="G22" i="34" a="1"/>
  <c r="G22" i="34" s="1"/>
  <c r="F22" i="34" a="1"/>
  <c r="F22" i="34" s="1"/>
  <c r="E22" i="34" a="1"/>
  <c r="E22" i="34" s="1"/>
  <c r="D22" i="34" a="1"/>
  <c r="D22" i="34" s="1"/>
  <c r="C22" i="34" a="1"/>
  <c r="C22" i="34" s="1"/>
  <c r="B22" i="34" a="1"/>
  <c r="B22" i="34" s="1"/>
  <c r="W21" i="34" a="1"/>
  <c r="W21" i="34" s="1"/>
  <c r="V21" i="34" a="1"/>
  <c r="V21" i="34" s="1"/>
  <c r="U21" i="34" a="1"/>
  <c r="U21" i="34" s="1"/>
  <c r="T21" i="34" a="1"/>
  <c r="T21" i="34" s="1"/>
  <c r="S21" i="34" a="1"/>
  <c r="S21" i="34" s="1"/>
  <c r="R21" i="34" a="1"/>
  <c r="R21" i="34" s="1"/>
  <c r="Q21" i="34" a="1"/>
  <c r="Q21" i="34" s="1"/>
  <c r="P21" i="34" a="1"/>
  <c r="P21" i="34" s="1"/>
  <c r="O21" i="34" a="1"/>
  <c r="O21" i="34" s="1"/>
  <c r="N21" i="34" a="1"/>
  <c r="N21" i="34" s="1"/>
  <c r="M21" i="34" a="1"/>
  <c r="M21" i="34" s="1"/>
  <c r="L21" i="34" a="1"/>
  <c r="L21" i="34" s="1"/>
  <c r="K21" i="34" a="1"/>
  <c r="K21" i="34" s="1"/>
  <c r="J21" i="34" a="1"/>
  <c r="J21" i="34" s="1"/>
  <c r="I21" i="34" a="1"/>
  <c r="I21" i="34" s="1"/>
  <c r="H21" i="34" a="1"/>
  <c r="H21" i="34" s="1"/>
  <c r="G21" i="34" a="1"/>
  <c r="G21" i="34" s="1"/>
  <c r="F21" i="34" a="1"/>
  <c r="F21" i="34" s="1"/>
  <c r="E21" i="34" a="1"/>
  <c r="E21" i="34" s="1"/>
  <c r="D21" i="34" a="1"/>
  <c r="D21" i="34" s="1"/>
  <c r="C21" i="34" a="1"/>
  <c r="C21" i="34" s="1"/>
  <c r="B21" i="34" a="1"/>
  <c r="B21" i="34" s="1"/>
  <c r="W20" i="34" a="1"/>
  <c r="W20" i="34" s="1"/>
  <c r="V20" i="34" a="1"/>
  <c r="V20" i="34" s="1"/>
  <c r="U20" i="34" a="1"/>
  <c r="U20" i="34" s="1"/>
  <c r="T20" i="34" a="1"/>
  <c r="T20" i="34" s="1"/>
  <c r="S20" i="34" a="1"/>
  <c r="S20" i="34" s="1"/>
  <c r="R20" i="34" a="1"/>
  <c r="R20" i="34" s="1"/>
  <c r="Q20" i="34" a="1"/>
  <c r="Q20" i="34" s="1"/>
  <c r="P20" i="34" a="1"/>
  <c r="P20" i="34" s="1"/>
  <c r="O20" i="34" a="1"/>
  <c r="O20" i="34" s="1"/>
  <c r="N20" i="34" a="1"/>
  <c r="N20" i="34" s="1"/>
  <c r="M20" i="34" a="1"/>
  <c r="M20" i="34" s="1"/>
  <c r="L20" i="34" a="1"/>
  <c r="L20" i="34" s="1"/>
  <c r="K20" i="34" a="1"/>
  <c r="K20" i="34" s="1"/>
  <c r="J20" i="34" a="1"/>
  <c r="J20" i="34" s="1"/>
  <c r="I20" i="34" a="1"/>
  <c r="I20" i="34" s="1"/>
  <c r="H20" i="34" a="1"/>
  <c r="H20" i="34" s="1"/>
  <c r="G20" i="34" a="1"/>
  <c r="G20" i="34" s="1"/>
  <c r="F20" i="34" a="1"/>
  <c r="F20" i="34" s="1"/>
  <c r="E20" i="34" a="1"/>
  <c r="E20" i="34" s="1"/>
  <c r="D20" i="34" a="1"/>
  <c r="D20" i="34" s="1"/>
  <c r="C20" i="34" a="1"/>
  <c r="C20" i="34" s="1"/>
  <c r="B20" i="34" a="1"/>
  <c r="B20" i="34" s="1"/>
  <c r="W19" i="34" a="1"/>
  <c r="W19" i="34" s="1"/>
  <c r="V19" i="34" a="1"/>
  <c r="V19" i="34" s="1"/>
  <c r="U19" i="34" a="1"/>
  <c r="U19" i="34" s="1"/>
  <c r="T19" i="34" a="1"/>
  <c r="T19" i="34" s="1"/>
  <c r="S19" i="34" a="1"/>
  <c r="S19" i="34" s="1"/>
  <c r="R19" i="34" a="1"/>
  <c r="R19" i="34" s="1"/>
  <c r="Q19" i="34" a="1"/>
  <c r="Q19" i="34" s="1"/>
  <c r="P19" i="34" a="1"/>
  <c r="P19" i="34" s="1"/>
  <c r="O19" i="34" a="1"/>
  <c r="O19" i="34" s="1"/>
  <c r="N19" i="34" a="1"/>
  <c r="N19" i="34" s="1"/>
  <c r="M19" i="34" a="1"/>
  <c r="M19" i="34" s="1"/>
  <c r="L19" i="34" a="1"/>
  <c r="L19" i="34" s="1"/>
  <c r="K19" i="34" a="1"/>
  <c r="K19" i="34" s="1"/>
  <c r="J19" i="34" a="1"/>
  <c r="J19" i="34" s="1"/>
  <c r="I19" i="34" a="1"/>
  <c r="I19" i="34" s="1"/>
  <c r="H19" i="34"/>
  <c r="H19" i="34" a="1"/>
  <c r="G19" i="34" a="1"/>
  <c r="G19" i="34" s="1"/>
  <c r="F19" i="34" a="1"/>
  <c r="F19" i="34" s="1"/>
  <c r="E19" i="34" a="1"/>
  <c r="E19" i="34" s="1"/>
  <c r="D19" i="34" a="1"/>
  <c r="D19" i="34" s="1"/>
  <c r="C19" i="34" a="1"/>
  <c r="C19" i="34" s="1"/>
  <c r="B19" i="34" a="1"/>
  <c r="B19" i="34" s="1"/>
  <c r="W18" i="34" a="1"/>
  <c r="W18" i="34" s="1"/>
  <c r="V18" i="34" a="1"/>
  <c r="V18" i="34" s="1"/>
  <c r="U18" i="34" a="1"/>
  <c r="U18" i="34" s="1"/>
  <c r="T18" i="34" a="1"/>
  <c r="T18" i="34" s="1"/>
  <c r="S18" i="34" a="1"/>
  <c r="S18" i="34" s="1"/>
  <c r="R18" i="34" a="1"/>
  <c r="R18" i="34" s="1"/>
  <c r="Q18" i="34" a="1"/>
  <c r="Q18" i="34" s="1"/>
  <c r="P18" i="34" a="1"/>
  <c r="P18" i="34" s="1"/>
  <c r="O18" i="34" a="1"/>
  <c r="O18" i="34" s="1"/>
  <c r="N18" i="34" a="1"/>
  <c r="N18" i="34" s="1"/>
  <c r="M18" i="34" a="1"/>
  <c r="M18" i="34" s="1"/>
  <c r="L18" i="34" a="1"/>
  <c r="L18" i="34" s="1"/>
  <c r="K18" i="34" a="1"/>
  <c r="K18" i="34" s="1"/>
  <c r="J18" i="34" a="1"/>
  <c r="J18" i="34" s="1"/>
  <c r="I18" i="34" a="1"/>
  <c r="I18" i="34" s="1"/>
  <c r="H18" i="34" a="1"/>
  <c r="H18" i="34" s="1"/>
  <c r="G18" i="34" a="1"/>
  <c r="G18" i="34" s="1"/>
  <c r="F18" i="34" a="1"/>
  <c r="F18" i="34" s="1"/>
  <c r="E18" i="34" a="1"/>
  <c r="E18" i="34" s="1"/>
  <c r="D18" i="34" a="1"/>
  <c r="D18" i="34" s="1"/>
  <c r="C18" i="34" a="1"/>
  <c r="C18" i="34" s="1"/>
  <c r="B18" i="34" a="1"/>
  <c r="B18" i="34" s="1"/>
  <c r="W17" i="34" a="1"/>
  <c r="W17" i="34" s="1"/>
  <c r="V17" i="34" a="1"/>
  <c r="V17" i="34" s="1"/>
  <c r="U17" i="34" a="1"/>
  <c r="U17" i="34" s="1"/>
  <c r="T17" i="34" a="1"/>
  <c r="T17" i="34" s="1"/>
  <c r="S17" i="34" a="1"/>
  <c r="S17" i="34" s="1"/>
  <c r="R17" i="34" a="1"/>
  <c r="R17" i="34" s="1"/>
  <c r="Q17" i="34" a="1"/>
  <c r="Q17" i="34" s="1"/>
  <c r="P17" i="34" a="1"/>
  <c r="P17" i="34" s="1"/>
  <c r="O17" i="34" a="1"/>
  <c r="O17" i="34" s="1"/>
  <c r="N17" i="34" a="1"/>
  <c r="N17" i="34" s="1"/>
  <c r="M17" i="34" a="1"/>
  <c r="M17" i="34" s="1"/>
  <c r="L17" i="34" a="1"/>
  <c r="L17" i="34" s="1"/>
  <c r="K17" i="34" a="1"/>
  <c r="K17" i="34" s="1"/>
  <c r="J17" i="34" a="1"/>
  <c r="J17" i="34" s="1"/>
  <c r="I17" i="34" a="1"/>
  <c r="I17" i="34" s="1"/>
  <c r="H17" i="34" a="1"/>
  <c r="H17" i="34" s="1"/>
  <c r="G17" i="34" a="1"/>
  <c r="G17" i="34" s="1"/>
  <c r="F17" i="34" a="1"/>
  <c r="F17" i="34" s="1"/>
  <c r="E17" i="34" a="1"/>
  <c r="E17" i="34" s="1"/>
  <c r="D17" i="34" a="1"/>
  <c r="D17" i="34" s="1"/>
  <c r="C17" i="34" a="1"/>
  <c r="C17" i="34" s="1"/>
  <c r="B17" i="34" a="1"/>
  <c r="B17" i="34" s="1"/>
  <c r="W16" i="34" a="1"/>
  <c r="W16" i="34" s="1"/>
  <c r="V16" i="34" a="1"/>
  <c r="V16" i="34" s="1"/>
  <c r="U16" i="34" a="1"/>
  <c r="U16" i="34" s="1"/>
  <c r="T16" i="34" a="1"/>
  <c r="T16" i="34" s="1"/>
  <c r="S16" i="34" a="1"/>
  <c r="S16" i="34" s="1"/>
  <c r="R16" i="34" a="1"/>
  <c r="R16" i="34" s="1"/>
  <c r="Q16" i="34" a="1"/>
  <c r="Q16" i="34" s="1"/>
  <c r="P16" i="34" a="1"/>
  <c r="P16" i="34" s="1"/>
  <c r="O16" i="34" a="1"/>
  <c r="O16" i="34" s="1"/>
  <c r="N16" i="34" a="1"/>
  <c r="N16" i="34" s="1"/>
  <c r="M16" i="34" a="1"/>
  <c r="M16" i="34" s="1"/>
  <c r="L16" i="34" a="1"/>
  <c r="L16" i="34" s="1"/>
  <c r="K16" i="34" a="1"/>
  <c r="K16" i="34" s="1"/>
  <c r="J16" i="34" a="1"/>
  <c r="J16" i="34" s="1"/>
  <c r="I16" i="34" a="1"/>
  <c r="I16" i="34" s="1"/>
  <c r="H16" i="34" a="1"/>
  <c r="H16" i="34" s="1"/>
  <c r="G16" i="34" a="1"/>
  <c r="G16" i="34" s="1"/>
  <c r="F16" i="34" a="1"/>
  <c r="F16" i="34" s="1"/>
  <c r="E16" i="34" a="1"/>
  <c r="E16" i="34" s="1"/>
  <c r="D16" i="34" a="1"/>
  <c r="D16" i="34" s="1"/>
  <c r="C16" i="34" a="1"/>
  <c r="C16" i="34" s="1"/>
  <c r="B16" i="34" a="1"/>
  <c r="B16" i="34" s="1"/>
  <c r="W15" i="34" a="1"/>
  <c r="W15" i="34" s="1"/>
  <c r="V15" i="34" a="1"/>
  <c r="V15" i="34" s="1"/>
  <c r="U15" i="34" a="1"/>
  <c r="U15" i="34" s="1"/>
  <c r="T15" i="34" a="1"/>
  <c r="T15" i="34" s="1"/>
  <c r="S15" i="34" a="1"/>
  <c r="S15" i="34" s="1"/>
  <c r="R15" i="34" a="1"/>
  <c r="R15" i="34" s="1"/>
  <c r="Q15" i="34" a="1"/>
  <c r="Q15" i="34" s="1"/>
  <c r="P15" i="34" a="1"/>
  <c r="P15" i="34" s="1"/>
  <c r="O15" i="34" a="1"/>
  <c r="O15" i="34" s="1"/>
  <c r="N15" i="34" a="1"/>
  <c r="N15" i="34" s="1"/>
  <c r="M15" i="34" a="1"/>
  <c r="M15" i="34" s="1"/>
  <c r="L15" i="34" a="1"/>
  <c r="L15" i="34" s="1"/>
  <c r="K15" i="34" a="1"/>
  <c r="K15" i="34" s="1"/>
  <c r="J15" i="34" a="1"/>
  <c r="J15" i="34" s="1"/>
  <c r="I15" i="34" a="1"/>
  <c r="I15" i="34" s="1"/>
  <c r="H15" i="34" a="1"/>
  <c r="H15" i="34" s="1"/>
  <c r="G15" i="34" a="1"/>
  <c r="G15" i="34" s="1"/>
  <c r="F15" i="34" a="1"/>
  <c r="F15" i="34" s="1"/>
  <c r="E15" i="34" a="1"/>
  <c r="E15" i="34" s="1"/>
  <c r="D15" i="34" a="1"/>
  <c r="D15" i="34" s="1"/>
  <c r="C15" i="34" a="1"/>
  <c r="C15" i="34" s="1"/>
  <c r="B15" i="34" a="1"/>
  <c r="B15" i="34" s="1"/>
  <c r="W14" i="34" a="1"/>
  <c r="W14" i="34" s="1"/>
  <c r="V14" i="34" a="1"/>
  <c r="V14" i="34" s="1"/>
  <c r="U14" i="34" a="1"/>
  <c r="U14" i="34" s="1"/>
  <c r="T14" i="34" a="1"/>
  <c r="T14" i="34" s="1"/>
  <c r="S14" i="34" a="1"/>
  <c r="S14" i="34" s="1"/>
  <c r="R14" i="34" a="1"/>
  <c r="R14" i="34" s="1"/>
  <c r="Q14" i="34" a="1"/>
  <c r="Q14" i="34" s="1"/>
  <c r="P14" i="34" a="1"/>
  <c r="P14" i="34" s="1"/>
  <c r="O14" i="34" a="1"/>
  <c r="O14" i="34" s="1"/>
  <c r="N14" i="34" a="1"/>
  <c r="N14" i="34" s="1"/>
  <c r="M14" i="34" a="1"/>
  <c r="M14" i="34" s="1"/>
  <c r="L14" i="34" a="1"/>
  <c r="L14" i="34" s="1"/>
  <c r="K14" i="34" a="1"/>
  <c r="K14" i="34" s="1"/>
  <c r="J14" i="34" a="1"/>
  <c r="J14" i="34" s="1"/>
  <c r="I14" i="34" a="1"/>
  <c r="I14" i="34" s="1"/>
  <c r="H14" i="34" a="1"/>
  <c r="H14" i="34" s="1"/>
  <c r="G14" i="34" a="1"/>
  <c r="G14" i="34" s="1"/>
  <c r="F14" i="34" a="1"/>
  <c r="F14" i="34" s="1"/>
  <c r="E14" i="34" a="1"/>
  <c r="E14" i="34" s="1"/>
  <c r="D14" i="34" a="1"/>
  <c r="D14" i="34" s="1"/>
  <c r="C14" i="34" a="1"/>
  <c r="C14" i="34" s="1"/>
  <c r="B14" i="34" a="1"/>
  <c r="B14" i="34" s="1"/>
  <c r="W13" i="34" a="1"/>
  <c r="W13" i="34" s="1"/>
  <c r="V13" i="34" a="1"/>
  <c r="V13" i="34" s="1"/>
  <c r="U13" i="34" a="1"/>
  <c r="U13" i="34" s="1"/>
  <c r="T13" i="34" a="1"/>
  <c r="T13" i="34" s="1"/>
  <c r="S13" i="34" a="1"/>
  <c r="S13" i="34" s="1"/>
  <c r="R13" i="34" a="1"/>
  <c r="R13" i="34" s="1"/>
  <c r="Q13" i="34" a="1"/>
  <c r="Q13" i="34" s="1"/>
  <c r="P13" i="34" a="1"/>
  <c r="P13" i="34" s="1"/>
  <c r="O13" i="34" a="1"/>
  <c r="O13" i="34" s="1"/>
  <c r="N13" i="34" a="1"/>
  <c r="N13" i="34" s="1"/>
  <c r="M13" i="34" a="1"/>
  <c r="M13" i="34" s="1"/>
  <c r="L13" i="34" a="1"/>
  <c r="L13" i="34" s="1"/>
  <c r="K13" i="34" a="1"/>
  <c r="K13" i="34" s="1"/>
  <c r="J13" i="34" a="1"/>
  <c r="J13" i="34" s="1"/>
  <c r="I13" i="34" a="1"/>
  <c r="I13" i="34" s="1"/>
  <c r="H13" i="34" a="1"/>
  <c r="H13" i="34" s="1"/>
  <c r="G13" i="34" a="1"/>
  <c r="G13" i="34" s="1"/>
  <c r="F13" i="34" a="1"/>
  <c r="F13" i="34" s="1"/>
  <c r="E13" i="34" a="1"/>
  <c r="E13" i="34" s="1"/>
  <c r="D13" i="34" a="1"/>
  <c r="D13" i="34" s="1"/>
  <c r="C13" i="34" a="1"/>
  <c r="C13" i="34" s="1"/>
  <c r="B13" i="34" a="1"/>
  <c r="B13" i="34" s="1"/>
  <c r="W12" i="34" a="1"/>
  <c r="W12" i="34" s="1"/>
  <c r="V12" i="34" a="1"/>
  <c r="V12" i="34" s="1"/>
  <c r="U12" i="34" a="1"/>
  <c r="U12" i="34" s="1"/>
  <c r="T12" i="34" a="1"/>
  <c r="T12" i="34" s="1"/>
  <c r="S12" i="34" a="1"/>
  <c r="S12" i="34" s="1"/>
  <c r="R12" i="34" a="1"/>
  <c r="R12" i="34" s="1"/>
  <c r="Q12" i="34" a="1"/>
  <c r="Q12" i="34" s="1"/>
  <c r="P12" i="34" a="1"/>
  <c r="P12" i="34" s="1"/>
  <c r="O12" i="34" a="1"/>
  <c r="O12" i="34" s="1"/>
  <c r="N12" i="34" a="1"/>
  <c r="N12" i="34" s="1"/>
  <c r="M12" i="34" a="1"/>
  <c r="M12" i="34" s="1"/>
  <c r="L12" i="34" a="1"/>
  <c r="L12" i="34" s="1"/>
  <c r="K12" i="34" a="1"/>
  <c r="K12" i="34" s="1"/>
  <c r="J12" i="34" a="1"/>
  <c r="J12" i="34" s="1"/>
  <c r="I12" i="34" a="1"/>
  <c r="I12" i="34" s="1"/>
  <c r="H12" i="34" a="1"/>
  <c r="H12" i="34" s="1"/>
  <c r="G12" i="34" a="1"/>
  <c r="G12" i="34" s="1"/>
  <c r="F12" i="34" a="1"/>
  <c r="F12" i="34" s="1"/>
  <c r="E12" i="34" a="1"/>
  <c r="E12" i="34" s="1"/>
  <c r="D12" i="34" a="1"/>
  <c r="D12" i="34" s="1"/>
  <c r="C12" i="34" a="1"/>
  <c r="C12" i="34" s="1"/>
  <c r="B12" i="34" a="1"/>
  <c r="B12" i="34" s="1"/>
  <c r="W11" i="34" a="1"/>
  <c r="W11" i="34" s="1"/>
  <c r="V11" i="34" a="1"/>
  <c r="V11" i="34" s="1"/>
  <c r="U11" i="34" a="1"/>
  <c r="U11" i="34" s="1"/>
  <c r="T11" i="34" a="1"/>
  <c r="T11" i="34" s="1"/>
  <c r="S11" i="34" a="1"/>
  <c r="S11" i="34" s="1"/>
  <c r="R11" i="34" a="1"/>
  <c r="R11" i="34" s="1"/>
  <c r="Q11" i="34" a="1"/>
  <c r="Q11" i="34" s="1"/>
  <c r="P11" i="34" a="1"/>
  <c r="P11" i="34" s="1"/>
  <c r="O11" i="34" a="1"/>
  <c r="O11" i="34" s="1"/>
  <c r="N11" i="34" a="1"/>
  <c r="N11" i="34" s="1"/>
  <c r="M11" i="34" a="1"/>
  <c r="M11" i="34" s="1"/>
  <c r="L11" i="34" a="1"/>
  <c r="L11" i="34" s="1"/>
  <c r="K11" i="34" a="1"/>
  <c r="K11" i="34" s="1"/>
  <c r="J11" i="34" a="1"/>
  <c r="J11" i="34" s="1"/>
  <c r="I11" i="34" a="1"/>
  <c r="I11" i="34" s="1"/>
  <c r="H11" i="34" a="1"/>
  <c r="H11" i="34" s="1"/>
  <c r="G11" i="34" a="1"/>
  <c r="G11" i="34" s="1"/>
  <c r="F11" i="34" a="1"/>
  <c r="F11" i="34" s="1"/>
  <c r="E11" i="34" a="1"/>
  <c r="E11" i="34" s="1"/>
  <c r="D11" i="34" a="1"/>
  <c r="D11" i="34" s="1"/>
  <c r="C11" i="34" a="1"/>
  <c r="C11" i="34" s="1"/>
  <c r="B11" i="34" a="1"/>
  <c r="B11" i="34" s="1"/>
  <c r="W10" i="34" a="1"/>
  <c r="W10" i="34" s="1"/>
  <c r="V10" i="34" a="1"/>
  <c r="V10" i="34" s="1"/>
  <c r="U10" i="34" a="1"/>
  <c r="U10" i="34" s="1"/>
  <c r="T10" i="34" a="1"/>
  <c r="T10" i="34" s="1"/>
  <c r="S10" i="34" a="1"/>
  <c r="S10" i="34" s="1"/>
  <c r="R10" i="34" a="1"/>
  <c r="R10" i="34" s="1"/>
  <c r="Q10" i="34" a="1"/>
  <c r="Q10" i="34" s="1"/>
  <c r="P10" i="34" a="1"/>
  <c r="P10" i="34" s="1"/>
  <c r="O10" i="34" a="1"/>
  <c r="O10" i="34" s="1"/>
  <c r="N10" i="34" a="1"/>
  <c r="N10" i="34" s="1"/>
  <c r="M10" i="34" a="1"/>
  <c r="M10" i="34" s="1"/>
  <c r="L10" i="34" a="1"/>
  <c r="L10" i="34" s="1"/>
  <c r="K10" i="34" a="1"/>
  <c r="K10" i="34" s="1"/>
  <c r="J10" i="34" a="1"/>
  <c r="J10" i="34" s="1"/>
  <c r="I10" i="34" a="1"/>
  <c r="I10" i="34" s="1"/>
  <c r="H10" i="34" a="1"/>
  <c r="H10" i="34" s="1"/>
  <c r="G10" i="34" a="1"/>
  <c r="G10" i="34" s="1"/>
  <c r="F10" i="34" a="1"/>
  <c r="F10" i="34" s="1"/>
  <c r="E10" i="34" a="1"/>
  <c r="E10" i="34" s="1"/>
  <c r="D10" i="34" a="1"/>
  <c r="D10" i="34" s="1"/>
  <c r="C10" i="34" a="1"/>
  <c r="C10" i="34" s="1"/>
  <c r="B10" i="34" a="1"/>
  <c r="B10" i="34" s="1"/>
  <c r="W9" i="34" a="1"/>
  <c r="W9" i="34" s="1"/>
  <c r="V9" i="34" a="1"/>
  <c r="V9" i="34" s="1"/>
  <c r="U9" i="34" a="1"/>
  <c r="U9" i="34" s="1"/>
  <c r="T9" i="34" a="1"/>
  <c r="T9" i="34" s="1"/>
  <c r="S9" i="34" a="1"/>
  <c r="S9" i="34" s="1"/>
  <c r="R9" i="34" a="1"/>
  <c r="R9" i="34" s="1"/>
  <c r="Q9" i="34" a="1"/>
  <c r="Q9" i="34" s="1"/>
  <c r="P9" i="34" a="1"/>
  <c r="P9" i="34" s="1"/>
  <c r="O9" i="34" a="1"/>
  <c r="O9" i="34" s="1"/>
  <c r="N9" i="34" a="1"/>
  <c r="N9" i="34" s="1"/>
  <c r="M9" i="34" a="1"/>
  <c r="M9" i="34" s="1"/>
  <c r="L9" i="34" a="1"/>
  <c r="L9" i="34" s="1"/>
  <c r="K9" i="34" a="1"/>
  <c r="K9" i="34" s="1"/>
  <c r="J9" i="34" a="1"/>
  <c r="J9" i="34" s="1"/>
  <c r="I9" i="34" a="1"/>
  <c r="I9" i="34" s="1"/>
  <c r="H9" i="34" a="1"/>
  <c r="H9" i="34" s="1"/>
  <c r="G9" i="34" a="1"/>
  <c r="G9" i="34" s="1"/>
  <c r="F9" i="34" a="1"/>
  <c r="F9" i="34" s="1"/>
  <c r="E9" i="34" a="1"/>
  <c r="E9" i="34" s="1"/>
  <c r="D9" i="34" a="1"/>
  <c r="D9" i="34" s="1"/>
  <c r="C9" i="34" a="1"/>
  <c r="C9" i="34" s="1"/>
  <c r="B9" i="34" a="1"/>
  <c r="B9" i="34" s="1"/>
  <c r="W8" i="34" a="1"/>
  <c r="W8" i="34" s="1"/>
  <c r="V8" i="34" a="1"/>
  <c r="V8" i="34" s="1"/>
  <c r="U8" i="34" a="1"/>
  <c r="U8" i="34" s="1"/>
  <c r="T8" i="34" a="1"/>
  <c r="T8" i="34" s="1"/>
  <c r="S8" i="34" a="1"/>
  <c r="S8" i="34" s="1"/>
  <c r="R8" i="34" a="1"/>
  <c r="R8" i="34" s="1"/>
  <c r="Q8" i="34" a="1"/>
  <c r="Q8" i="34" s="1"/>
  <c r="P8" i="34" a="1"/>
  <c r="P8" i="34" s="1"/>
  <c r="O8" i="34" a="1"/>
  <c r="O8" i="34" s="1"/>
  <c r="N8" i="34" a="1"/>
  <c r="N8" i="34" s="1"/>
  <c r="M8" i="34" a="1"/>
  <c r="M8" i="34" s="1"/>
  <c r="L8" i="34" a="1"/>
  <c r="L8" i="34" s="1"/>
  <c r="K8" i="34" a="1"/>
  <c r="K8" i="34" s="1"/>
  <c r="J8" i="34" a="1"/>
  <c r="J8" i="34" s="1"/>
  <c r="I8" i="34" a="1"/>
  <c r="I8" i="34" s="1"/>
  <c r="H8" i="34" a="1"/>
  <c r="H8" i="34" s="1"/>
  <c r="G8" i="34" a="1"/>
  <c r="G8" i="34" s="1"/>
  <c r="F8" i="34" a="1"/>
  <c r="F8" i="34" s="1"/>
  <c r="E8" i="34" a="1"/>
  <c r="E8" i="34" s="1"/>
  <c r="D8" i="34" a="1"/>
  <c r="D8" i="34" s="1"/>
  <c r="C8" i="34" a="1"/>
  <c r="C8" i="34" s="1"/>
  <c r="B8" i="34" a="1"/>
  <c r="B8" i="34" s="1"/>
  <c r="W7" i="34" a="1"/>
  <c r="W7" i="34" s="1"/>
  <c r="V7" i="34" a="1"/>
  <c r="V7" i="34" s="1"/>
  <c r="U7" i="34" a="1"/>
  <c r="U7" i="34" s="1"/>
  <c r="T7" i="34" a="1"/>
  <c r="T7" i="34" s="1"/>
  <c r="S7" i="34" a="1"/>
  <c r="S7" i="34" s="1"/>
  <c r="R7" i="34" a="1"/>
  <c r="R7" i="34" s="1"/>
  <c r="Q7" i="34" a="1"/>
  <c r="Q7" i="34" s="1"/>
  <c r="P7" i="34" a="1"/>
  <c r="P7" i="34" s="1"/>
  <c r="O7" i="34" a="1"/>
  <c r="O7" i="34" s="1"/>
  <c r="N7" i="34" a="1"/>
  <c r="N7" i="34" s="1"/>
  <c r="M7" i="34" a="1"/>
  <c r="M7" i="34" s="1"/>
  <c r="L7" i="34" a="1"/>
  <c r="L7" i="34" s="1"/>
  <c r="K7" i="34" a="1"/>
  <c r="K7" i="34" s="1"/>
  <c r="J7" i="34" a="1"/>
  <c r="J7" i="34" s="1"/>
  <c r="I7" i="34" a="1"/>
  <c r="I7" i="34" s="1"/>
  <c r="H7" i="34" a="1"/>
  <c r="H7" i="34" s="1"/>
  <c r="G7" i="34" a="1"/>
  <c r="G7" i="34" s="1"/>
  <c r="F7" i="34" a="1"/>
  <c r="F7" i="34" s="1"/>
  <c r="E7" i="34" a="1"/>
  <c r="E7" i="34" s="1"/>
  <c r="D7" i="34" a="1"/>
  <c r="D7" i="34" s="1"/>
  <c r="C7" i="34" a="1"/>
  <c r="C7" i="34" s="1"/>
  <c r="B7" i="34" a="1"/>
  <c r="B7" i="34" s="1"/>
  <c r="W6" i="34" a="1"/>
  <c r="W6" i="34" s="1"/>
  <c r="V6" i="34" a="1"/>
  <c r="V6" i="34" s="1"/>
  <c r="U6" i="34" a="1"/>
  <c r="U6" i="34" s="1"/>
  <c r="T6" i="34" a="1"/>
  <c r="T6" i="34" s="1"/>
  <c r="S6" i="34" a="1"/>
  <c r="S6" i="34" s="1"/>
  <c r="R6" i="34" a="1"/>
  <c r="R6" i="34" s="1"/>
  <c r="Q6" i="34" a="1"/>
  <c r="Q6" i="34" s="1"/>
  <c r="P6" i="34" a="1"/>
  <c r="P6" i="34" s="1"/>
  <c r="O6" i="34" a="1"/>
  <c r="O6" i="34" s="1"/>
  <c r="N6" i="34" a="1"/>
  <c r="N6" i="34" s="1"/>
  <c r="M6" i="34" a="1"/>
  <c r="M6" i="34" s="1"/>
  <c r="L6" i="34" a="1"/>
  <c r="L6" i="34" s="1"/>
  <c r="K6" i="34" a="1"/>
  <c r="K6" i="34" s="1"/>
  <c r="J6" i="34" a="1"/>
  <c r="J6" i="34" s="1"/>
  <c r="I6" i="34" a="1"/>
  <c r="I6" i="34" s="1"/>
  <c r="H6" i="34" a="1"/>
  <c r="H6" i="34" s="1"/>
  <c r="G6" i="34" a="1"/>
  <c r="G6" i="34" s="1"/>
  <c r="F6" i="34" a="1"/>
  <c r="F6" i="34" s="1"/>
  <c r="E6" i="34" a="1"/>
  <c r="E6" i="34" s="1"/>
  <c r="D6" i="34" a="1"/>
  <c r="D6" i="34" s="1"/>
  <c r="C6" i="34" a="1"/>
  <c r="C6" i="34" s="1"/>
  <c r="B6" i="34" a="1"/>
  <c r="B6" i="34" s="1"/>
  <c r="W5" i="34" a="1"/>
  <c r="W5" i="34" s="1"/>
  <c r="V5" i="34" a="1"/>
  <c r="V5" i="34" s="1"/>
  <c r="U5" i="34" a="1"/>
  <c r="U5" i="34" s="1"/>
  <c r="T5" i="34" a="1"/>
  <c r="T5" i="34" s="1"/>
  <c r="S5" i="34" a="1"/>
  <c r="S5" i="34" s="1"/>
  <c r="R5" i="34" a="1"/>
  <c r="R5" i="34" s="1"/>
  <c r="Q5" i="34" a="1"/>
  <c r="Q5" i="34" s="1"/>
  <c r="P5" i="34" a="1"/>
  <c r="P5" i="34" s="1"/>
  <c r="O5" i="34" a="1"/>
  <c r="O5" i="34" s="1"/>
  <c r="N5" i="34" a="1"/>
  <c r="N5" i="34" s="1"/>
  <c r="M5" i="34" a="1"/>
  <c r="M5" i="34" s="1"/>
  <c r="L5" i="34" a="1"/>
  <c r="L5" i="34" s="1"/>
  <c r="K5" i="34" a="1"/>
  <c r="K5" i="34" s="1"/>
  <c r="J5" i="34" a="1"/>
  <c r="J5" i="34" s="1"/>
  <c r="I5" i="34" a="1"/>
  <c r="I5" i="34" s="1"/>
  <c r="H5" i="34" a="1"/>
  <c r="H5" i="34" s="1"/>
  <c r="G5" i="34" a="1"/>
  <c r="G5" i="34" s="1"/>
  <c r="F5" i="34" a="1"/>
  <c r="F5" i="34" s="1"/>
  <c r="E5" i="34" a="1"/>
  <c r="E5" i="34" s="1"/>
  <c r="D5" i="34" a="1"/>
  <c r="D5" i="34" s="1"/>
  <c r="C5" i="34" a="1"/>
  <c r="C5" i="34" s="1"/>
  <c r="B5" i="34" a="1"/>
  <c r="B5" i="34" s="1"/>
  <c r="W4" i="34" a="1"/>
  <c r="W4" i="34" s="1"/>
  <c r="V4" i="34" a="1"/>
  <c r="V4" i="34" s="1"/>
  <c r="U4" i="34" a="1"/>
  <c r="U4" i="34" s="1"/>
  <c r="T4" i="34" a="1"/>
  <c r="T4" i="34" s="1"/>
  <c r="S4" i="34" a="1"/>
  <c r="S4" i="34" s="1"/>
  <c r="R4" i="34" a="1"/>
  <c r="R4" i="34" s="1"/>
  <c r="Q4" i="34" a="1"/>
  <c r="Q4" i="34" s="1"/>
  <c r="P4" i="34" a="1"/>
  <c r="P4" i="34" s="1"/>
  <c r="O4" i="34" a="1"/>
  <c r="O4" i="34" s="1"/>
  <c r="N4" i="34" a="1"/>
  <c r="N4" i="34" s="1"/>
  <c r="M4" i="34" a="1"/>
  <c r="M4" i="34" s="1"/>
  <c r="L4" i="34" a="1"/>
  <c r="L4" i="34" s="1"/>
  <c r="K4" i="34" a="1"/>
  <c r="K4" i="34" s="1"/>
  <c r="J4" i="34" a="1"/>
  <c r="J4" i="34" s="1"/>
  <c r="I4" i="34" a="1"/>
  <c r="I4" i="34" s="1"/>
  <c r="H4" i="34" a="1"/>
  <c r="H4" i="34" s="1"/>
  <c r="G4" i="34" a="1"/>
  <c r="G4" i="34" s="1"/>
  <c r="F4" i="34" a="1"/>
  <c r="F4" i="34" s="1"/>
  <c r="E4" i="34" a="1"/>
  <c r="E4" i="34" s="1"/>
  <c r="D4" i="34" a="1"/>
  <c r="D4" i="34" s="1"/>
  <c r="C4" i="34" a="1"/>
  <c r="C4" i="34" s="1"/>
  <c r="B4" i="34" a="1"/>
  <c r="B4" i="34" s="1"/>
  <c r="W28" i="33" a="1"/>
  <c r="W28" i="33" s="1"/>
  <c r="V28" i="33" a="1"/>
  <c r="V28" i="33" s="1"/>
  <c r="U28" i="33" a="1"/>
  <c r="U28" i="33" s="1"/>
  <c r="T28" i="33" a="1"/>
  <c r="T28" i="33" s="1"/>
  <c r="S28" i="33" a="1"/>
  <c r="S28" i="33" s="1"/>
  <c r="R28" i="33" a="1"/>
  <c r="R28" i="33" s="1"/>
  <c r="Q28" i="33" a="1"/>
  <c r="Q28" i="33" s="1"/>
  <c r="P28" i="33" a="1"/>
  <c r="P28" i="33" s="1"/>
  <c r="O28" i="33" a="1"/>
  <c r="O28" i="33" s="1"/>
  <c r="N28" i="33" a="1"/>
  <c r="N28" i="33" s="1"/>
  <c r="M28" i="33" a="1"/>
  <c r="M28" i="33" s="1"/>
  <c r="L28" i="33" a="1"/>
  <c r="L28" i="33" s="1"/>
  <c r="K28" i="33" a="1"/>
  <c r="K28" i="33" s="1"/>
  <c r="J28" i="33" a="1"/>
  <c r="J28" i="33" s="1"/>
  <c r="I28" i="33" a="1"/>
  <c r="I28" i="33" s="1"/>
  <c r="H28" i="33" a="1"/>
  <c r="H28" i="33" s="1"/>
  <c r="G28" i="33" a="1"/>
  <c r="G28" i="33" s="1"/>
  <c r="F28" i="33" a="1"/>
  <c r="F28" i="33" s="1"/>
  <c r="E28" i="33" a="1"/>
  <c r="E28" i="33" s="1"/>
  <c r="D28" i="33" a="1"/>
  <c r="D28" i="33" s="1"/>
  <c r="C28" i="33" a="1"/>
  <c r="C28" i="33" s="1"/>
  <c r="B28" i="33" a="1"/>
  <c r="B28" i="33" s="1"/>
  <c r="W27" i="33" a="1"/>
  <c r="W27" i="33" s="1"/>
  <c r="V27" i="33" a="1"/>
  <c r="V27" i="33" s="1"/>
  <c r="U27" i="33" a="1"/>
  <c r="U27" i="33" s="1"/>
  <c r="T27" i="33" a="1"/>
  <c r="T27" i="33" s="1"/>
  <c r="S27" i="33" a="1"/>
  <c r="S27" i="33" s="1"/>
  <c r="R27" i="33" a="1"/>
  <c r="R27" i="33" s="1"/>
  <c r="Q27" i="33" a="1"/>
  <c r="Q27" i="33" s="1"/>
  <c r="P27" i="33" a="1"/>
  <c r="P27" i="33" s="1"/>
  <c r="O27" i="33" a="1"/>
  <c r="O27" i="33" s="1"/>
  <c r="N27" i="33" a="1"/>
  <c r="N27" i="33" s="1"/>
  <c r="M27" i="33" a="1"/>
  <c r="M27" i="33" s="1"/>
  <c r="L27" i="33" a="1"/>
  <c r="L27" i="33" s="1"/>
  <c r="K27" i="33" a="1"/>
  <c r="K27" i="33" s="1"/>
  <c r="J27" i="33" a="1"/>
  <c r="J27" i="33" s="1"/>
  <c r="I27" i="33" a="1"/>
  <c r="I27" i="33" s="1"/>
  <c r="H27" i="33" a="1"/>
  <c r="H27" i="33" s="1"/>
  <c r="G27" i="33" a="1"/>
  <c r="G27" i="33" s="1"/>
  <c r="F27" i="33" a="1"/>
  <c r="F27" i="33" s="1"/>
  <c r="E27" i="33" a="1"/>
  <c r="E27" i="33" s="1"/>
  <c r="D27" i="33" a="1"/>
  <c r="D27" i="33" s="1"/>
  <c r="C27" i="33" a="1"/>
  <c r="C27" i="33" s="1"/>
  <c r="B27" i="33" a="1"/>
  <c r="B27" i="33" s="1"/>
  <c r="W26" i="33" a="1"/>
  <c r="W26" i="33" s="1"/>
  <c r="V26" i="33" a="1"/>
  <c r="V26" i="33" s="1"/>
  <c r="U26" i="33" a="1"/>
  <c r="U26" i="33" s="1"/>
  <c r="T26" i="33" a="1"/>
  <c r="T26" i="33" s="1"/>
  <c r="S26" i="33" a="1"/>
  <c r="S26" i="33" s="1"/>
  <c r="R26" i="33" a="1"/>
  <c r="R26" i="33" s="1"/>
  <c r="Q26" i="33" a="1"/>
  <c r="Q26" i="33" s="1"/>
  <c r="P26" i="33" a="1"/>
  <c r="P26" i="33" s="1"/>
  <c r="O26" i="33" a="1"/>
  <c r="O26" i="33" s="1"/>
  <c r="N26" i="33" a="1"/>
  <c r="N26" i="33" s="1"/>
  <c r="M26" i="33" a="1"/>
  <c r="M26" i="33" s="1"/>
  <c r="L26" i="33" a="1"/>
  <c r="L26" i="33" s="1"/>
  <c r="K26" i="33" a="1"/>
  <c r="K26" i="33" s="1"/>
  <c r="J26" i="33" a="1"/>
  <c r="J26" i="33" s="1"/>
  <c r="I26" i="33" a="1"/>
  <c r="I26" i="33" s="1"/>
  <c r="H26" i="33" a="1"/>
  <c r="H26" i="33" s="1"/>
  <c r="G26" i="33" a="1"/>
  <c r="G26" i="33" s="1"/>
  <c r="F26" i="33" a="1"/>
  <c r="F26" i="33" s="1"/>
  <c r="E26" i="33" a="1"/>
  <c r="E26" i="33" s="1"/>
  <c r="D26" i="33" a="1"/>
  <c r="D26" i="33" s="1"/>
  <c r="C26" i="33" a="1"/>
  <c r="C26" i="33" s="1"/>
  <c r="B26" i="33" a="1"/>
  <c r="B26" i="33" s="1"/>
  <c r="W25" i="33" a="1"/>
  <c r="W25" i="33" s="1"/>
  <c r="V25" i="33" a="1"/>
  <c r="V25" i="33" s="1"/>
  <c r="U25" i="33" a="1"/>
  <c r="U25" i="33" s="1"/>
  <c r="T25" i="33" a="1"/>
  <c r="T25" i="33" s="1"/>
  <c r="S25" i="33" a="1"/>
  <c r="S25" i="33" s="1"/>
  <c r="R25" i="33" a="1"/>
  <c r="R25" i="33" s="1"/>
  <c r="Q25" i="33" a="1"/>
  <c r="Q25" i="33" s="1"/>
  <c r="P25" i="33" a="1"/>
  <c r="P25" i="33" s="1"/>
  <c r="O25" i="33" a="1"/>
  <c r="O25" i="33" s="1"/>
  <c r="N25" i="33" a="1"/>
  <c r="N25" i="33" s="1"/>
  <c r="M25" i="33" a="1"/>
  <c r="M25" i="33" s="1"/>
  <c r="L25" i="33" a="1"/>
  <c r="L25" i="33" s="1"/>
  <c r="K25" i="33" a="1"/>
  <c r="K25" i="33" s="1"/>
  <c r="J25" i="33" a="1"/>
  <c r="J25" i="33" s="1"/>
  <c r="I25" i="33" a="1"/>
  <c r="I25" i="33" s="1"/>
  <c r="H25" i="33" a="1"/>
  <c r="H25" i="33" s="1"/>
  <c r="G25" i="33" a="1"/>
  <c r="G25" i="33" s="1"/>
  <c r="F25" i="33" a="1"/>
  <c r="F25" i="33" s="1"/>
  <c r="E25" i="33" a="1"/>
  <c r="E25" i="33" s="1"/>
  <c r="D25" i="33" a="1"/>
  <c r="D25" i="33" s="1"/>
  <c r="C25" i="33" a="1"/>
  <c r="C25" i="33" s="1"/>
  <c r="B25" i="33" a="1"/>
  <c r="B25" i="33" s="1"/>
  <c r="W24" i="33" a="1"/>
  <c r="W24" i="33" s="1"/>
  <c r="V24" i="33" a="1"/>
  <c r="V24" i="33" s="1"/>
  <c r="U24" i="33" a="1"/>
  <c r="U24" i="33" s="1"/>
  <c r="T24" i="33" a="1"/>
  <c r="T24" i="33" s="1"/>
  <c r="S24" i="33" a="1"/>
  <c r="S24" i="33" s="1"/>
  <c r="R24" i="33" a="1"/>
  <c r="R24" i="33" s="1"/>
  <c r="Q24" i="33" a="1"/>
  <c r="Q24" i="33" s="1"/>
  <c r="P24" i="33" a="1"/>
  <c r="P24" i="33" s="1"/>
  <c r="O24" i="33" a="1"/>
  <c r="O24" i="33" s="1"/>
  <c r="N24" i="33" a="1"/>
  <c r="N24" i="33" s="1"/>
  <c r="M24" i="33" a="1"/>
  <c r="M24" i="33" s="1"/>
  <c r="L24" i="33" a="1"/>
  <c r="L24" i="33" s="1"/>
  <c r="K24" i="33" a="1"/>
  <c r="K24" i="33" s="1"/>
  <c r="J24" i="33" a="1"/>
  <c r="J24" i="33" s="1"/>
  <c r="I24" i="33" a="1"/>
  <c r="I24" i="33" s="1"/>
  <c r="H24" i="33" a="1"/>
  <c r="H24" i="33" s="1"/>
  <c r="G24" i="33" a="1"/>
  <c r="G24" i="33" s="1"/>
  <c r="F24" i="33" a="1"/>
  <c r="F24" i="33" s="1"/>
  <c r="E24" i="33" a="1"/>
  <c r="E24" i="33" s="1"/>
  <c r="D24" i="33" a="1"/>
  <c r="D24" i="33" s="1"/>
  <c r="C24" i="33" a="1"/>
  <c r="C24" i="33" s="1"/>
  <c r="B24" i="33" a="1"/>
  <c r="B24" i="33" s="1"/>
  <c r="U23" i="33" a="1"/>
  <c r="U23" i="33" s="1"/>
  <c r="T23" i="33" a="1"/>
  <c r="T23" i="33" s="1"/>
  <c r="S23" i="33" a="1"/>
  <c r="S23" i="33" s="1"/>
  <c r="R23" i="33" a="1"/>
  <c r="R23" i="33" s="1"/>
  <c r="Q23" i="33" a="1"/>
  <c r="Q23" i="33" s="1"/>
  <c r="P23" i="33" a="1"/>
  <c r="P23" i="33" s="1"/>
  <c r="O23" i="33" a="1"/>
  <c r="O23" i="33" s="1"/>
  <c r="N23" i="33" a="1"/>
  <c r="N23" i="33" s="1"/>
  <c r="M23" i="33" a="1"/>
  <c r="M23" i="33" s="1"/>
  <c r="L23" i="33" a="1"/>
  <c r="L23" i="33" s="1"/>
  <c r="K23" i="33" a="1"/>
  <c r="K23" i="33" s="1"/>
  <c r="J23" i="33" a="1"/>
  <c r="J23" i="33" s="1"/>
  <c r="I23" i="33" a="1"/>
  <c r="I23" i="33" s="1"/>
  <c r="H23" i="33" a="1"/>
  <c r="H23" i="33" s="1"/>
  <c r="G23" i="33" a="1"/>
  <c r="G23" i="33" s="1"/>
  <c r="F23" i="33" a="1"/>
  <c r="F23" i="33" s="1"/>
  <c r="E23" i="33" a="1"/>
  <c r="E23" i="33" s="1"/>
  <c r="U22" i="33" a="1"/>
  <c r="U22" i="33" s="1"/>
  <c r="T22" i="33" a="1"/>
  <c r="T22" i="33" s="1"/>
  <c r="S22" i="33" a="1"/>
  <c r="S22" i="33" s="1"/>
  <c r="R22" i="33" a="1"/>
  <c r="R22" i="33" s="1"/>
  <c r="Q22" i="33" a="1"/>
  <c r="Q22" i="33" s="1"/>
  <c r="P22" i="33" a="1"/>
  <c r="P22" i="33" s="1"/>
  <c r="O22" i="33" a="1"/>
  <c r="O22" i="33" s="1"/>
  <c r="N22" i="33" a="1"/>
  <c r="N22" i="33" s="1"/>
  <c r="M22" i="33" a="1"/>
  <c r="M22" i="33" s="1"/>
  <c r="L22" i="33" a="1"/>
  <c r="L22" i="33" s="1"/>
  <c r="K22" i="33" a="1"/>
  <c r="K22" i="33" s="1"/>
  <c r="J22" i="33" a="1"/>
  <c r="J22" i="33" s="1"/>
  <c r="I22" i="33" a="1"/>
  <c r="I22" i="33" s="1"/>
  <c r="H22" i="33" a="1"/>
  <c r="H22" i="33" s="1"/>
  <c r="G22" i="33" a="1"/>
  <c r="G22" i="33" s="1"/>
  <c r="F22" i="33" a="1"/>
  <c r="F22" i="33" s="1"/>
  <c r="E22" i="33" a="1"/>
  <c r="E22" i="33" s="1"/>
  <c r="U21" i="33" a="1"/>
  <c r="U21" i="33" s="1"/>
  <c r="T21" i="33" a="1"/>
  <c r="T21" i="33" s="1"/>
  <c r="S21" i="33" a="1"/>
  <c r="S21" i="33" s="1"/>
  <c r="R21" i="33" a="1"/>
  <c r="R21" i="33" s="1"/>
  <c r="Q21" i="33" a="1"/>
  <c r="Q21" i="33" s="1"/>
  <c r="P21" i="33" a="1"/>
  <c r="P21" i="33" s="1"/>
  <c r="O21" i="33" a="1"/>
  <c r="O21" i="33" s="1"/>
  <c r="N21" i="33" a="1"/>
  <c r="N21" i="33" s="1"/>
  <c r="M21" i="33" a="1"/>
  <c r="M21" i="33" s="1"/>
  <c r="L21" i="33" a="1"/>
  <c r="L21" i="33" s="1"/>
  <c r="K21" i="33" a="1"/>
  <c r="K21" i="33" s="1"/>
  <c r="J21" i="33" a="1"/>
  <c r="J21" i="33" s="1"/>
  <c r="I21" i="33" a="1"/>
  <c r="I21" i="33" s="1"/>
  <c r="H21" i="33" a="1"/>
  <c r="H21" i="33" s="1"/>
  <c r="G21" i="33" a="1"/>
  <c r="G21" i="33" s="1"/>
  <c r="F21" i="33" a="1"/>
  <c r="F21" i="33" s="1"/>
  <c r="E21" i="33" a="1"/>
  <c r="E21" i="33" s="1"/>
  <c r="U20" i="33" a="1"/>
  <c r="U20" i="33" s="1"/>
  <c r="T20" i="33" a="1"/>
  <c r="T20" i="33" s="1"/>
  <c r="S20" i="33" a="1"/>
  <c r="S20" i="33" s="1"/>
  <c r="R20" i="33" a="1"/>
  <c r="R20" i="33" s="1"/>
  <c r="Q20" i="33" a="1"/>
  <c r="Q20" i="33" s="1"/>
  <c r="P20" i="33" a="1"/>
  <c r="P20" i="33" s="1"/>
  <c r="O20" i="33" a="1"/>
  <c r="O20" i="33" s="1"/>
  <c r="N20" i="33" a="1"/>
  <c r="N20" i="33" s="1"/>
  <c r="M20" i="33" a="1"/>
  <c r="M20" i="33" s="1"/>
  <c r="L20" i="33" a="1"/>
  <c r="L20" i="33" s="1"/>
  <c r="K20" i="33" a="1"/>
  <c r="K20" i="33" s="1"/>
  <c r="J20" i="33" a="1"/>
  <c r="J20" i="33" s="1"/>
  <c r="I20" i="33" a="1"/>
  <c r="I20" i="33" s="1"/>
  <c r="H20" i="33" a="1"/>
  <c r="H20" i="33" s="1"/>
  <c r="G20" i="33" a="1"/>
  <c r="G20" i="33" s="1"/>
  <c r="F20" i="33" a="1"/>
  <c r="F20" i="33" s="1"/>
  <c r="E20" i="33" a="1"/>
  <c r="E20" i="33" s="1"/>
  <c r="U19" i="33" a="1"/>
  <c r="U19" i="33" s="1"/>
  <c r="T19" i="33" a="1"/>
  <c r="T19" i="33" s="1"/>
  <c r="S19" i="33" a="1"/>
  <c r="S19" i="33" s="1"/>
  <c r="R19" i="33" a="1"/>
  <c r="R19" i="33" s="1"/>
  <c r="Q19" i="33" a="1"/>
  <c r="Q19" i="33" s="1"/>
  <c r="P19" i="33" a="1"/>
  <c r="P19" i="33" s="1"/>
  <c r="O19" i="33" a="1"/>
  <c r="O19" i="33" s="1"/>
  <c r="N19" i="33" a="1"/>
  <c r="N19" i="33" s="1"/>
  <c r="M19" i="33" a="1"/>
  <c r="M19" i="33" s="1"/>
  <c r="L19" i="33" a="1"/>
  <c r="L19" i="33" s="1"/>
  <c r="K19" i="33" a="1"/>
  <c r="K19" i="33" s="1"/>
  <c r="J19" i="33" a="1"/>
  <c r="J19" i="33" s="1"/>
  <c r="I19" i="33" a="1"/>
  <c r="I19" i="33" s="1"/>
  <c r="H19" i="33" a="1"/>
  <c r="H19" i="33" s="1"/>
  <c r="G19" i="33" a="1"/>
  <c r="G19" i="33" s="1"/>
  <c r="F19" i="33" a="1"/>
  <c r="F19" i="33" s="1"/>
  <c r="E19" i="33" a="1"/>
  <c r="E19" i="33" s="1"/>
  <c r="U18" i="33" a="1"/>
  <c r="U18" i="33" s="1"/>
  <c r="T18" i="33" a="1"/>
  <c r="T18" i="33" s="1"/>
  <c r="S18" i="33" a="1"/>
  <c r="S18" i="33" s="1"/>
  <c r="R18" i="33" a="1"/>
  <c r="R18" i="33" s="1"/>
  <c r="Q18" i="33" a="1"/>
  <c r="Q18" i="33" s="1"/>
  <c r="P18" i="33" a="1"/>
  <c r="P18" i="33" s="1"/>
  <c r="O18" i="33" a="1"/>
  <c r="O18" i="33" s="1"/>
  <c r="N18" i="33" a="1"/>
  <c r="N18" i="33" s="1"/>
  <c r="M18" i="33" a="1"/>
  <c r="M18" i="33" s="1"/>
  <c r="L18" i="33" a="1"/>
  <c r="L18" i="33" s="1"/>
  <c r="K18" i="33" a="1"/>
  <c r="K18" i="33" s="1"/>
  <c r="J18" i="33" a="1"/>
  <c r="J18" i="33" s="1"/>
  <c r="I18" i="33" a="1"/>
  <c r="I18" i="33" s="1"/>
  <c r="H18" i="33" a="1"/>
  <c r="H18" i="33" s="1"/>
  <c r="G18" i="33" a="1"/>
  <c r="G18" i="33" s="1"/>
  <c r="F18" i="33" a="1"/>
  <c r="F18" i="33" s="1"/>
  <c r="E18" i="33" a="1"/>
  <c r="E18" i="33" s="1"/>
  <c r="U17" i="33" a="1"/>
  <c r="U17" i="33" s="1"/>
  <c r="T17" i="33" a="1"/>
  <c r="T17" i="33" s="1"/>
  <c r="S17" i="33" a="1"/>
  <c r="S17" i="33" s="1"/>
  <c r="R17" i="33" a="1"/>
  <c r="R17" i="33" s="1"/>
  <c r="Q17" i="33" a="1"/>
  <c r="Q17" i="33" s="1"/>
  <c r="P17" i="33" a="1"/>
  <c r="P17" i="33" s="1"/>
  <c r="O17" i="33" a="1"/>
  <c r="O17" i="33" s="1"/>
  <c r="N17" i="33" a="1"/>
  <c r="N17" i="33" s="1"/>
  <c r="M17" i="33" a="1"/>
  <c r="M17" i="33" s="1"/>
  <c r="L17" i="33" a="1"/>
  <c r="L17" i="33" s="1"/>
  <c r="K17" i="33" a="1"/>
  <c r="K17" i="33" s="1"/>
  <c r="J17" i="33" a="1"/>
  <c r="J17" i="33" s="1"/>
  <c r="I17" i="33" a="1"/>
  <c r="I17" i="33" s="1"/>
  <c r="H17" i="33" a="1"/>
  <c r="H17" i="33" s="1"/>
  <c r="G17" i="33" a="1"/>
  <c r="G17" i="33" s="1"/>
  <c r="F17" i="33" a="1"/>
  <c r="F17" i="33" s="1"/>
  <c r="E17" i="33" a="1"/>
  <c r="E17" i="33" s="1"/>
  <c r="U16" i="33" a="1"/>
  <c r="U16" i="33" s="1"/>
  <c r="T16" i="33" a="1"/>
  <c r="T16" i="33" s="1"/>
  <c r="S16" i="33" a="1"/>
  <c r="S16" i="33" s="1"/>
  <c r="R16" i="33" a="1"/>
  <c r="R16" i="33" s="1"/>
  <c r="Q16" i="33" a="1"/>
  <c r="Q16" i="33" s="1"/>
  <c r="P16" i="33" a="1"/>
  <c r="P16" i="33" s="1"/>
  <c r="O16" i="33" a="1"/>
  <c r="O16" i="33" s="1"/>
  <c r="N16" i="33" a="1"/>
  <c r="N16" i="33" s="1"/>
  <c r="M16" i="33" a="1"/>
  <c r="M16" i="33" s="1"/>
  <c r="L16" i="33" a="1"/>
  <c r="L16" i="33" s="1"/>
  <c r="K16" i="33" a="1"/>
  <c r="K16" i="33" s="1"/>
  <c r="J16" i="33" a="1"/>
  <c r="J16" i="33" s="1"/>
  <c r="I16" i="33" a="1"/>
  <c r="I16" i="33" s="1"/>
  <c r="H16" i="33" a="1"/>
  <c r="H16" i="33" s="1"/>
  <c r="G16" i="33" a="1"/>
  <c r="G16" i="33" s="1"/>
  <c r="F16" i="33" a="1"/>
  <c r="F16" i="33" s="1"/>
  <c r="E16" i="33" a="1"/>
  <c r="E16" i="33" s="1"/>
  <c r="U15" i="33" a="1"/>
  <c r="U15" i="33" s="1"/>
  <c r="T15" i="33" a="1"/>
  <c r="T15" i="33" s="1"/>
  <c r="S15" i="33" a="1"/>
  <c r="S15" i="33" s="1"/>
  <c r="R15" i="33" a="1"/>
  <c r="R15" i="33" s="1"/>
  <c r="Q15" i="33" a="1"/>
  <c r="Q15" i="33" s="1"/>
  <c r="P15" i="33" a="1"/>
  <c r="P15" i="33" s="1"/>
  <c r="O15" i="33" a="1"/>
  <c r="O15" i="33" s="1"/>
  <c r="N15" i="33" a="1"/>
  <c r="N15" i="33" s="1"/>
  <c r="M15" i="33" a="1"/>
  <c r="M15" i="33" s="1"/>
  <c r="L15" i="33" a="1"/>
  <c r="L15" i="33" s="1"/>
  <c r="K15" i="33" a="1"/>
  <c r="K15" i="33" s="1"/>
  <c r="J15" i="33" a="1"/>
  <c r="J15" i="33" s="1"/>
  <c r="I15" i="33" a="1"/>
  <c r="I15" i="33" s="1"/>
  <c r="H15" i="33" a="1"/>
  <c r="H15" i="33" s="1"/>
  <c r="G15" i="33" a="1"/>
  <c r="G15" i="33" s="1"/>
  <c r="F15" i="33" a="1"/>
  <c r="F15" i="33" s="1"/>
  <c r="E15" i="33" a="1"/>
  <c r="E15" i="33" s="1"/>
  <c r="U14" i="33" a="1"/>
  <c r="U14" i="33" s="1"/>
  <c r="T14" i="33" a="1"/>
  <c r="T14" i="33" s="1"/>
  <c r="S14" i="33" a="1"/>
  <c r="S14" i="33" s="1"/>
  <c r="R14" i="33" a="1"/>
  <c r="R14" i="33" s="1"/>
  <c r="Q14" i="33" a="1"/>
  <c r="Q14" i="33" s="1"/>
  <c r="P14" i="33" a="1"/>
  <c r="P14" i="33" s="1"/>
  <c r="O14" i="33" a="1"/>
  <c r="O14" i="33" s="1"/>
  <c r="N14" i="33" a="1"/>
  <c r="N14" i="33" s="1"/>
  <c r="M14" i="33" a="1"/>
  <c r="M14" i="33" s="1"/>
  <c r="L14" i="33" a="1"/>
  <c r="L14" i="33" s="1"/>
  <c r="K14" i="33" a="1"/>
  <c r="K14" i="33" s="1"/>
  <c r="J14" i="33" a="1"/>
  <c r="J14" i="33" s="1"/>
  <c r="I14" i="33" a="1"/>
  <c r="I14" i="33" s="1"/>
  <c r="H14" i="33" a="1"/>
  <c r="H14" i="33" s="1"/>
  <c r="G14" i="33" a="1"/>
  <c r="G14" i="33" s="1"/>
  <c r="F14" i="33" a="1"/>
  <c r="F14" i="33" s="1"/>
  <c r="E14" i="33" a="1"/>
  <c r="E14" i="33" s="1"/>
  <c r="W13" i="33" a="1"/>
  <c r="W13" i="33" s="1"/>
  <c r="V13" i="33" a="1"/>
  <c r="V13" i="33" s="1"/>
  <c r="U13" i="33" a="1"/>
  <c r="U13" i="33" s="1"/>
  <c r="T13" i="33" a="1"/>
  <c r="T13" i="33" s="1"/>
  <c r="S13" i="33" a="1"/>
  <c r="S13" i="33" s="1"/>
  <c r="R13" i="33" a="1"/>
  <c r="R13" i="33" s="1"/>
  <c r="Q13" i="33" a="1"/>
  <c r="Q13" i="33" s="1"/>
  <c r="P13" i="33" a="1"/>
  <c r="P13" i="33" s="1"/>
  <c r="O13" i="33" a="1"/>
  <c r="O13" i="33" s="1"/>
  <c r="N13" i="33" a="1"/>
  <c r="N13" i="33" s="1"/>
  <c r="M13" i="33" a="1"/>
  <c r="M13" i="33" s="1"/>
  <c r="L13" i="33" a="1"/>
  <c r="L13" i="33" s="1"/>
  <c r="K13" i="33" a="1"/>
  <c r="K13" i="33" s="1"/>
  <c r="J13" i="33" a="1"/>
  <c r="J13" i="33" s="1"/>
  <c r="I13" i="33" a="1"/>
  <c r="I13" i="33" s="1"/>
  <c r="H13" i="33" a="1"/>
  <c r="H13" i="33" s="1"/>
  <c r="G13" i="33" a="1"/>
  <c r="G13" i="33" s="1"/>
  <c r="F13" i="33" a="1"/>
  <c r="F13" i="33" s="1"/>
  <c r="E13" i="33" a="1"/>
  <c r="E13" i="33" s="1"/>
  <c r="D13" i="33" a="1"/>
  <c r="D13" i="33" s="1"/>
  <c r="C13" i="33" a="1"/>
  <c r="C13" i="33" s="1"/>
  <c r="B13" i="33" a="1"/>
  <c r="B13" i="33" s="1"/>
  <c r="W12" i="33" a="1"/>
  <c r="W12" i="33" s="1"/>
  <c r="V12" i="33" a="1"/>
  <c r="V12" i="33" s="1"/>
  <c r="U12" i="33" a="1"/>
  <c r="U12" i="33" s="1"/>
  <c r="T12" i="33" a="1"/>
  <c r="T12" i="33" s="1"/>
  <c r="S12" i="33" a="1"/>
  <c r="S12" i="33" s="1"/>
  <c r="R12" i="33" a="1"/>
  <c r="R12" i="33" s="1"/>
  <c r="Q12" i="33" a="1"/>
  <c r="Q12" i="33" s="1"/>
  <c r="P12" i="33" a="1"/>
  <c r="P12" i="33" s="1"/>
  <c r="O12" i="33" a="1"/>
  <c r="O12" i="33" s="1"/>
  <c r="N12" i="33" a="1"/>
  <c r="N12" i="33" s="1"/>
  <c r="M12" i="33" a="1"/>
  <c r="M12" i="33" s="1"/>
  <c r="L12" i="33" a="1"/>
  <c r="L12" i="33" s="1"/>
  <c r="K12" i="33" a="1"/>
  <c r="K12" i="33" s="1"/>
  <c r="J12" i="33" a="1"/>
  <c r="J12" i="33" s="1"/>
  <c r="I12" i="33" a="1"/>
  <c r="I12" i="33" s="1"/>
  <c r="H12" i="33" a="1"/>
  <c r="H12" i="33" s="1"/>
  <c r="G12" i="33" a="1"/>
  <c r="G12" i="33" s="1"/>
  <c r="F12" i="33" a="1"/>
  <c r="F12" i="33" s="1"/>
  <c r="E12" i="33" a="1"/>
  <c r="E12" i="33" s="1"/>
  <c r="D12" i="33" a="1"/>
  <c r="D12" i="33" s="1"/>
  <c r="C12" i="33" a="1"/>
  <c r="C12" i="33" s="1"/>
  <c r="B12" i="33" a="1"/>
  <c r="B12" i="33" s="1"/>
  <c r="W11" i="33" a="1"/>
  <c r="W11" i="33" s="1"/>
  <c r="V11" i="33" a="1"/>
  <c r="V11" i="33" s="1"/>
  <c r="U11" i="33" a="1"/>
  <c r="U11" i="33" s="1"/>
  <c r="T11" i="33" a="1"/>
  <c r="T11" i="33" s="1"/>
  <c r="S11" i="33" a="1"/>
  <c r="S11" i="33" s="1"/>
  <c r="R11" i="33" a="1"/>
  <c r="R11" i="33" s="1"/>
  <c r="Q11" i="33" a="1"/>
  <c r="Q11" i="33" s="1"/>
  <c r="P11" i="33" a="1"/>
  <c r="P11" i="33" s="1"/>
  <c r="O11" i="33" a="1"/>
  <c r="O11" i="33" s="1"/>
  <c r="N11" i="33" a="1"/>
  <c r="N11" i="33" s="1"/>
  <c r="M11" i="33" a="1"/>
  <c r="M11" i="33" s="1"/>
  <c r="L11" i="33" a="1"/>
  <c r="L11" i="33" s="1"/>
  <c r="K11" i="33" a="1"/>
  <c r="K11" i="33" s="1"/>
  <c r="J11" i="33" a="1"/>
  <c r="J11" i="33" s="1"/>
  <c r="I11" i="33" a="1"/>
  <c r="I11" i="33" s="1"/>
  <c r="H11" i="33" a="1"/>
  <c r="H11" i="33" s="1"/>
  <c r="G11" i="33" a="1"/>
  <c r="G11" i="33" s="1"/>
  <c r="F11" i="33" a="1"/>
  <c r="F11" i="33" s="1"/>
  <c r="E11" i="33" a="1"/>
  <c r="E11" i="33" s="1"/>
  <c r="D11" i="33" a="1"/>
  <c r="D11" i="33" s="1"/>
  <c r="C11" i="33" a="1"/>
  <c r="C11" i="33" s="1"/>
  <c r="B11" i="33" a="1"/>
  <c r="B11" i="33" s="1"/>
  <c r="W10" i="33" a="1"/>
  <c r="W10" i="33" s="1"/>
  <c r="V10" i="33" a="1"/>
  <c r="V10" i="33" s="1"/>
  <c r="U10" i="33" a="1"/>
  <c r="U10" i="33" s="1"/>
  <c r="T10" i="33" a="1"/>
  <c r="T10" i="33" s="1"/>
  <c r="S10" i="33" a="1"/>
  <c r="S10" i="33" s="1"/>
  <c r="R10" i="33" a="1"/>
  <c r="R10" i="33" s="1"/>
  <c r="Q10" i="33" a="1"/>
  <c r="Q10" i="33" s="1"/>
  <c r="P10" i="33" a="1"/>
  <c r="P10" i="33" s="1"/>
  <c r="O10" i="33" a="1"/>
  <c r="O10" i="33" s="1"/>
  <c r="N10" i="33" a="1"/>
  <c r="N10" i="33" s="1"/>
  <c r="M10" i="33" a="1"/>
  <c r="M10" i="33" s="1"/>
  <c r="L10" i="33" a="1"/>
  <c r="L10" i="33" s="1"/>
  <c r="K10" i="33" a="1"/>
  <c r="K10" i="33" s="1"/>
  <c r="J10" i="33" a="1"/>
  <c r="J10" i="33" s="1"/>
  <c r="I10" i="33" a="1"/>
  <c r="I10" i="33" s="1"/>
  <c r="H10" i="33" a="1"/>
  <c r="H10" i="33" s="1"/>
  <c r="G10" i="33" a="1"/>
  <c r="G10" i="33" s="1"/>
  <c r="F10" i="33" a="1"/>
  <c r="F10" i="33" s="1"/>
  <c r="E10" i="33" a="1"/>
  <c r="E10" i="33" s="1"/>
  <c r="D10" i="33" a="1"/>
  <c r="D10" i="33" s="1"/>
  <c r="C10" i="33" a="1"/>
  <c r="C10" i="33" s="1"/>
  <c r="B10" i="33" a="1"/>
  <c r="B10" i="33" s="1"/>
  <c r="W9" i="33" a="1"/>
  <c r="W9" i="33" s="1"/>
  <c r="V9" i="33" a="1"/>
  <c r="V9" i="33" s="1"/>
  <c r="U9" i="33" a="1"/>
  <c r="U9" i="33" s="1"/>
  <c r="T9" i="33" a="1"/>
  <c r="T9" i="33" s="1"/>
  <c r="S9" i="33" a="1"/>
  <c r="S9" i="33" s="1"/>
  <c r="R9" i="33" a="1"/>
  <c r="R9" i="33" s="1"/>
  <c r="Q9" i="33" a="1"/>
  <c r="Q9" i="33" s="1"/>
  <c r="P9" i="33" a="1"/>
  <c r="P9" i="33" s="1"/>
  <c r="O9" i="33" a="1"/>
  <c r="O9" i="33" s="1"/>
  <c r="N9" i="33" a="1"/>
  <c r="N9" i="33" s="1"/>
  <c r="M9" i="33" a="1"/>
  <c r="M9" i="33" s="1"/>
  <c r="L9" i="33" a="1"/>
  <c r="L9" i="33" s="1"/>
  <c r="K9" i="33" a="1"/>
  <c r="K9" i="33" s="1"/>
  <c r="J9" i="33" a="1"/>
  <c r="J9" i="33" s="1"/>
  <c r="I9" i="33" a="1"/>
  <c r="I9" i="33" s="1"/>
  <c r="H9" i="33" a="1"/>
  <c r="H9" i="33" s="1"/>
  <c r="G9" i="33" a="1"/>
  <c r="G9" i="33" s="1"/>
  <c r="F9" i="33" a="1"/>
  <c r="F9" i="33" s="1"/>
  <c r="E9" i="33" a="1"/>
  <c r="E9" i="33" s="1"/>
  <c r="D9" i="33" a="1"/>
  <c r="D9" i="33" s="1"/>
  <c r="C9" i="33" a="1"/>
  <c r="C9" i="33" s="1"/>
  <c r="B9" i="33" a="1"/>
  <c r="B9" i="33" s="1"/>
  <c r="W8" i="33" a="1"/>
  <c r="W8" i="33" s="1"/>
  <c r="V8" i="33" a="1"/>
  <c r="V8" i="33" s="1"/>
  <c r="U8" i="33" a="1"/>
  <c r="U8" i="33" s="1"/>
  <c r="T8" i="33" a="1"/>
  <c r="T8" i="33" s="1"/>
  <c r="S8" i="33" a="1"/>
  <c r="S8" i="33" s="1"/>
  <c r="R8" i="33" a="1"/>
  <c r="R8" i="33" s="1"/>
  <c r="Q8" i="33" a="1"/>
  <c r="Q8" i="33" s="1"/>
  <c r="P8" i="33" a="1"/>
  <c r="P8" i="33" s="1"/>
  <c r="O8" i="33" a="1"/>
  <c r="O8" i="33" s="1"/>
  <c r="N8" i="33" a="1"/>
  <c r="N8" i="33" s="1"/>
  <c r="M8" i="33" a="1"/>
  <c r="M8" i="33" s="1"/>
  <c r="L8" i="33" a="1"/>
  <c r="L8" i="33" s="1"/>
  <c r="K8" i="33" a="1"/>
  <c r="K8" i="33" s="1"/>
  <c r="J8" i="33" a="1"/>
  <c r="J8" i="33" s="1"/>
  <c r="I8" i="33" a="1"/>
  <c r="I8" i="33" s="1"/>
  <c r="H8" i="33" a="1"/>
  <c r="H8" i="33" s="1"/>
  <c r="G8" i="33" a="1"/>
  <c r="G8" i="33" s="1"/>
  <c r="F8" i="33" a="1"/>
  <c r="F8" i="33" s="1"/>
  <c r="E8" i="33" a="1"/>
  <c r="E8" i="33" s="1"/>
  <c r="D8" i="33" a="1"/>
  <c r="D8" i="33" s="1"/>
  <c r="C8" i="33" a="1"/>
  <c r="C8" i="33" s="1"/>
  <c r="B8" i="33" a="1"/>
  <c r="B8" i="33" s="1"/>
  <c r="W7" i="33" a="1"/>
  <c r="W7" i="33" s="1"/>
  <c r="V7" i="33" a="1"/>
  <c r="V7" i="33" s="1"/>
  <c r="U7" i="33" a="1"/>
  <c r="U7" i="33" s="1"/>
  <c r="T7" i="33" a="1"/>
  <c r="T7" i="33" s="1"/>
  <c r="S7" i="33" a="1"/>
  <c r="S7" i="33" s="1"/>
  <c r="R7" i="33" a="1"/>
  <c r="R7" i="33" s="1"/>
  <c r="Q7" i="33" a="1"/>
  <c r="Q7" i="33" s="1"/>
  <c r="P7" i="33" a="1"/>
  <c r="P7" i="33" s="1"/>
  <c r="O7" i="33" a="1"/>
  <c r="O7" i="33" s="1"/>
  <c r="N7" i="33" a="1"/>
  <c r="N7" i="33" s="1"/>
  <c r="M7" i="33" a="1"/>
  <c r="M7" i="33" s="1"/>
  <c r="L7" i="33" a="1"/>
  <c r="L7" i="33" s="1"/>
  <c r="K7" i="33" a="1"/>
  <c r="K7" i="33" s="1"/>
  <c r="J7" i="33" a="1"/>
  <c r="J7" i="33" s="1"/>
  <c r="I7" i="33" a="1"/>
  <c r="I7" i="33" s="1"/>
  <c r="H7" i="33" a="1"/>
  <c r="H7" i="33" s="1"/>
  <c r="G7" i="33" a="1"/>
  <c r="G7" i="33" s="1"/>
  <c r="F7" i="33" a="1"/>
  <c r="F7" i="33" s="1"/>
  <c r="E7" i="33" a="1"/>
  <c r="E7" i="33" s="1"/>
  <c r="D7" i="33" a="1"/>
  <c r="D7" i="33" s="1"/>
  <c r="C7" i="33" a="1"/>
  <c r="C7" i="33" s="1"/>
  <c r="B7" i="33" a="1"/>
  <c r="B7" i="33" s="1"/>
  <c r="W6" i="33" a="1"/>
  <c r="W6" i="33" s="1"/>
  <c r="V6" i="33" a="1"/>
  <c r="V6" i="33" s="1"/>
  <c r="U6" i="33" a="1"/>
  <c r="U6" i="33" s="1"/>
  <c r="T6" i="33" a="1"/>
  <c r="T6" i="33" s="1"/>
  <c r="S6" i="33" a="1"/>
  <c r="S6" i="33" s="1"/>
  <c r="R6" i="33" a="1"/>
  <c r="R6" i="33" s="1"/>
  <c r="Q6" i="33" a="1"/>
  <c r="Q6" i="33" s="1"/>
  <c r="P6" i="33" a="1"/>
  <c r="P6" i="33" s="1"/>
  <c r="O6" i="33" a="1"/>
  <c r="O6" i="33" s="1"/>
  <c r="N6" i="33" a="1"/>
  <c r="N6" i="33" s="1"/>
  <c r="M6" i="33" a="1"/>
  <c r="M6" i="33" s="1"/>
  <c r="L6" i="33" a="1"/>
  <c r="L6" i="33" s="1"/>
  <c r="K6" i="33" a="1"/>
  <c r="K6" i="33" s="1"/>
  <c r="J6" i="33" a="1"/>
  <c r="J6" i="33" s="1"/>
  <c r="I6" i="33" a="1"/>
  <c r="I6" i="33" s="1"/>
  <c r="H6" i="33" a="1"/>
  <c r="H6" i="33" s="1"/>
  <c r="G6" i="33" a="1"/>
  <c r="G6" i="33" s="1"/>
  <c r="F6" i="33" a="1"/>
  <c r="F6" i="33" s="1"/>
  <c r="E6" i="33" a="1"/>
  <c r="E6" i="33" s="1"/>
  <c r="D6" i="33" a="1"/>
  <c r="D6" i="33" s="1"/>
  <c r="C6" i="33" a="1"/>
  <c r="C6" i="33" s="1"/>
  <c r="B6" i="33" a="1"/>
  <c r="B6" i="33" s="1"/>
  <c r="W5" i="33" a="1"/>
  <c r="W5" i="33" s="1"/>
  <c r="V5" i="33" a="1"/>
  <c r="V5" i="33" s="1"/>
  <c r="U5" i="33" a="1"/>
  <c r="U5" i="33" s="1"/>
  <c r="T5" i="33" a="1"/>
  <c r="T5" i="33" s="1"/>
  <c r="S5" i="33" a="1"/>
  <c r="S5" i="33" s="1"/>
  <c r="R5" i="33" a="1"/>
  <c r="R5" i="33" s="1"/>
  <c r="Q5" i="33" a="1"/>
  <c r="Q5" i="33" s="1"/>
  <c r="P5" i="33" a="1"/>
  <c r="P5" i="33" s="1"/>
  <c r="O5" i="33" a="1"/>
  <c r="O5" i="33" s="1"/>
  <c r="N5" i="33" a="1"/>
  <c r="N5" i="33" s="1"/>
  <c r="M5" i="33" a="1"/>
  <c r="M5" i="33" s="1"/>
  <c r="L5" i="33" a="1"/>
  <c r="L5" i="33" s="1"/>
  <c r="K5" i="33" a="1"/>
  <c r="K5" i="33" s="1"/>
  <c r="J5" i="33" a="1"/>
  <c r="J5" i="33" s="1"/>
  <c r="I5" i="33" a="1"/>
  <c r="I5" i="33" s="1"/>
  <c r="H5" i="33" a="1"/>
  <c r="H5" i="33" s="1"/>
  <c r="G5" i="33" a="1"/>
  <c r="G5" i="33" s="1"/>
  <c r="F5" i="33" a="1"/>
  <c r="F5" i="33" s="1"/>
  <c r="E5" i="33" a="1"/>
  <c r="E5" i="33" s="1"/>
  <c r="D5" i="33" a="1"/>
  <c r="D5" i="33" s="1"/>
  <c r="C5" i="33" a="1"/>
  <c r="C5" i="33" s="1"/>
  <c r="B5" i="33" a="1"/>
  <c r="B5" i="33" s="1"/>
  <c r="W4" i="33" a="1"/>
  <c r="W4" i="33" s="1"/>
  <c r="V4" i="33" a="1"/>
  <c r="V4" i="33" s="1"/>
  <c r="U4" i="33" a="1"/>
  <c r="U4" i="33" s="1"/>
  <c r="T4" i="33" a="1"/>
  <c r="T4" i="33" s="1"/>
  <c r="S4" i="33" a="1"/>
  <c r="S4" i="33" s="1"/>
  <c r="R4" i="33" a="1"/>
  <c r="R4" i="33" s="1"/>
  <c r="Q4" i="33" a="1"/>
  <c r="Q4" i="33" s="1"/>
  <c r="P4" i="33" a="1"/>
  <c r="P4" i="33" s="1"/>
  <c r="O4" i="33" a="1"/>
  <c r="O4" i="33" s="1"/>
  <c r="N4" i="33" a="1"/>
  <c r="N4" i="33" s="1"/>
  <c r="M4" i="33" a="1"/>
  <c r="M4" i="33" s="1"/>
  <c r="L4" i="33" a="1"/>
  <c r="L4" i="33" s="1"/>
  <c r="K4" i="33" a="1"/>
  <c r="K4" i="33" s="1"/>
  <c r="J4" i="33" a="1"/>
  <c r="J4" i="33" s="1"/>
  <c r="I4" i="33" a="1"/>
  <c r="I4" i="33" s="1"/>
  <c r="H4" i="33" a="1"/>
  <c r="H4" i="33" s="1"/>
  <c r="G4" i="33" a="1"/>
  <c r="G4" i="33" s="1"/>
  <c r="F4" i="33" a="1"/>
  <c r="F4" i="33" s="1"/>
  <c r="E4" i="33" a="1"/>
  <c r="E4" i="33" s="1"/>
  <c r="D4" i="33" a="1"/>
  <c r="D4" i="33" s="1"/>
  <c r="C4" i="33" a="1"/>
  <c r="C4" i="33" s="1"/>
  <c r="B4" i="33" a="1"/>
  <c r="B4" i="33" s="1"/>
  <c r="W37" i="32" a="1"/>
  <c r="W37" i="32" s="1"/>
  <c r="V37" i="32" a="1"/>
  <c r="V37" i="32" s="1"/>
  <c r="U37" i="32" a="1"/>
  <c r="U37" i="32" s="1"/>
  <c r="T37" i="32" a="1"/>
  <c r="T37" i="32" s="1"/>
  <c r="S37" i="32" a="1"/>
  <c r="S37" i="32" s="1"/>
  <c r="R37" i="32" a="1"/>
  <c r="R37" i="32" s="1"/>
  <c r="Q37" i="32" a="1"/>
  <c r="Q37" i="32" s="1"/>
  <c r="P37" i="32" a="1"/>
  <c r="P37" i="32" s="1"/>
  <c r="O37" i="32" a="1"/>
  <c r="O37" i="32" s="1"/>
  <c r="N37" i="32" a="1"/>
  <c r="N37" i="32" s="1"/>
  <c r="M37" i="32" a="1"/>
  <c r="M37" i="32" s="1"/>
  <c r="L37" i="32" a="1"/>
  <c r="L37" i="32" s="1"/>
  <c r="K37" i="32" a="1"/>
  <c r="K37" i="32" s="1"/>
  <c r="J37" i="32" a="1"/>
  <c r="J37" i="32" s="1"/>
  <c r="I37" i="32" a="1"/>
  <c r="I37" i="32" s="1"/>
  <c r="H37" i="32" a="1"/>
  <c r="H37" i="32" s="1"/>
  <c r="G37" i="32" a="1"/>
  <c r="G37" i="32" s="1"/>
  <c r="F37" i="32" a="1"/>
  <c r="F37" i="32" s="1"/>
  <c r="E37" i="32" a="1"/>
  <c r="E37" i="32" s="1"/>
  <c r="D37" i="32" a="1"/>
  <c r="D37" i="32" s="1"/>
  <c r="C37" i="32" a="1"/>
  <c r="C37" i="32" s="1"/>
  <c r="B37" i="32" a="1"/>
  <c r="B37" i="32" s="1"/>
  <c r="W36" i="32" a="1"/>
  <c r="W36" i="32" s="1"/>
  <c r="V36" i="32" a="1"/>
  <c r="V36" i="32" s="1"/>
  <c r="U36" i="32" a="1"/>
  <c r="U36" i="32" s="1"/>
  <c r="T36" i="32" a="1"/>
  <c r="T36" i="32" s="1"/>
  <c r="S36" i="32" a="1"/>
  <c r="S36" i="32" s="1"/>
  <c r="R36" i="32" a="1"/>
  <c r="R36" i="32" s="1"/>
  <c r="Q36" i="32" a="1"/>
  <c r="Q36" i="32" s="1"/>
  <c r="P36" i="32" a="1"/>
  <c r="P36" i="32" s="1"/>
  <c r="O36" i="32" a="1"/>
  <c r="O36" i="32" s="1"/>
  <c r="N36" i="32" a="1"/>
  <c r="N36" i="32" s="1"/>
  <c r="M36" i="32" a="1"/>
  <c r="M36" i="32" s="1"/>
  <c r="L36" i="32" a="1"/>
  <c r="L36" i="32" s="1"/>
  <c r="K36" i="32" a="1"/>
  <c r="K36" i="32" s="1"/>
  <c r="J36" i="32" a="1"/>
  <c r="J36" i="32" s="1"/>
  <c r="I36" i="32" a="1"/>
  <c r="I36" i="32" s="1"/>
  <c r="H36" i="32" a="1"/>
  <c r="H36" i="32" s="1"/>
  <c r="G36" i="32" a="1"/>
  <c r="G36" i="32" s="1"/>
  <c r="F36" i="32" a="1"/>
  <c r="F36" i="32" s="1"/>
  <c r="E36" i="32" a="1"/>
  <c r="E36" i="32" s="1"/>
  <c r="D36" i="32" a="1"/>
  <c r="D36" i="32" s="1"/>
  <c r="C36" i="32" a="1"/>
  <c r="C36" i="32" s="1"/>
  <c r="B36" i="32" a="1"/>
  <c r="B36" i="32" s="1"/>
  <c r="W35" i="32" a="1"/>
  <c r="W35" i="32" s="1"/>
  <c r="V35" i="32" a="1"/>
  <c r="V35" i="32" s="1"/>
  <c r="U35" i="32" a="1"/>
  <c r="U35" i="32" s="1"/>
  <c r="T35" i="32" a="1"/>
  <c r="T35" i="32" s="1"/>
  <c r="S35" i="32" a="1"/>
  <c r="S35" i="32" s="1"/>
  <c r="R35" i="32" a="1"/>
  <c r="R35" i="32" s="1"/>
  <c r="Q35" i="32" a="1"/>
  <c r="Q35" i="32" s="1"/>
  <c r="P35" i="32" a="1"/>
  <c r="P35" i="32" s="1"/>
  <c r="O35" i="32" a="1"/>
  <c r="O35" i="32" s="1"/>
  <c r="N35" i="32" a="1"/>
  <c r="N35" i="32" s="1"/>
  <c r="M35" i="32" a="1"/>
  <c r="M35" i="32" s="1"/>
  <c r="L35" i="32" a="1"/>
  <c r="L35" i="32" s="1"/>
  <c r="K35" i="32" a="1"/>
  <c r="K35" i="32" s="1"/>
  <c r="J35" i="32" a="1"/>
  <c r="J35" i="32" s="1"/>
  <c r="I35" i="32" a="1"/>
  <c r="I35" i="32" s="1"/>
  <c r="H35" i="32" a="1"/>
  <c r="H35" i="32" s="1"/>
  <c r="G35" i="32" a="1"/>
  <c r="G35" i="32" s="1"/>
  <c r="F35" i="32" a="1"/>
  <c r="F35" i="32" s="1"/>
  <c r="E35" i="32" a="1"/>
  <c r="E35" i="32" s="1"/>
  <c r="D35" i="32" a="1"/>
  <c r="D35" i="32" s="1"/>
  <c r="C35" i="32" a="1"/>
  <c r="C35" i="32" s="1"/>
  <c r="B35" i="32" a="1"/>
  <c r="B35" i="32" s="1"/>
  <c r="U34" i="32" a="1"/>
  <c r="U34" i="32" s="1"/>
  <c r="T34" i="32" a="1"/>
  <c r="T34" i="32" s="1"/>
  <c r="S34" i="32" a="1"/>
  <c r="S34" i="32" s="1"/>
  <c r="R34" i="32" a="1"/>
  <c r="R34" i="32" s="1"/>
  <c r="Q34" i="32" a="1"/>
  <c r="Q34" i="32" s="1"/>
  <c r="P34" i="32" a="1"/>
  <c r="P34" i="32" s="1"/>
  <c r="O34" i="32" a="1"/>
  <c r="O34" i="32" s="1"/>
  <c r="N34" i="32" a="1"/>
  <c r="N34" i="32" s="1"/>
  <c r="M34" i="32" a="1"/>
  <c r="M34" i="32" s="1"/>
  <c r="L34" i="32" a="1"/>
  <c r="L34" i="32" s="1"/>
  <c r="K34" i="32" a="1"/>
  <c r="K34" i="32" s="1"/>
  <c r="J34" i="32" a="1"/>
  <c r="J34" i="32" s="1"/>
  <c r="I34" i="32" a="1"/>
  <c r="I34" i="32" s="1"/>
  <c r="H34" i="32" a="1"/>
  <c r="H34" i="32" s="1"/>
  <c r="G34" i="32" a="1"/>
  <c r="G34" i="32" s="1"/>
  <c r="F34" i="32" a="1"/>
  <c r="F34" i="32" s="1"/>
  <c r="E34" i="32" a="1"/>
  <c r="E34" i="32" s="1"/>
  <c r="U33" i="32" a="1"/>
  <c r="U33" i="32" s="1"/>
  <c r="T33" i="32" a="1"/>
  <c r="T33" i="32" s="1"/>
  <c r="S33" i="32" a="1"/>
  <c r="S33" i="32" s="1"/>
  <c r="R33" i="32" a="1"/>
  <c r="R33" i="32" s="1"/>
  <c r="Q33" i="32" a="1"/>
  <c r="Q33" i="32" s="1"/>
  <c r="P33" i="32" a="1"/>
  <c r="P33" i="32" s="1"/>
  <c r="O33" i="32" a="1"/>
  <c r="O33" i="32" s="1"/>
  <c r="N33" i="32" a="1"/>
  <c r="N33" i="32" s="1"/>
  <c r="M33" i="32" a="1"/>
  <c r="M33" i="32" s="1"/>
  <c r="L33" i="32" a="1"/>
  <c r="L33" i="32" s="1"/>
  <c r="K33" i="32" a="1"/>
  <c r="K33" i="32" s="1"/>
  <c r="J33" i="32" a="1"/>
  <c r="J33" i="32" s="1"/>
  <c r="I33" i="32" a="1"/>
  <c r="I33" i="32" s="1"/>
  <c r="H33" i="32" a="1"/>
  <c r="H33" i="32" s="1"/>
  <c r="G33" i="32" a="1"/>
  <c r="G33" i="32" s="1"/>
  <c r="F33" i="32" a="1"/>
  <c r="F33" i="32" s="1"/>
  <c r="E33" i="32" a="1"/>
  <c r="E33" i="32" s="1"/>
  <c r="U32" i="32" a="1"/>
  <c r="U32" i="32" s="1"/>
  <c r="T32" i="32" a="1"/>
  <c r="T32" i="32" s="1"/>
  <c r="S32" i="32" a="1"/>
  <c r="S32" i="32" s="1"/>
  <c r="R32" i="32" a="1"/>
  <c r="R32" i="32" s="1"/>
  <c r="Q32" i="32" a="1"/>
  <c r="Q32" i="32" s="1"/>
  <c r="P32" i="32" a="1"/>
  <c r="P32" i="32" s="1"/>
  <c r="O32" i="32" a="1"/>
  <c r="O32" i="32" s="1"/>
  <c r="N32" i="32" a="1"/>
  <c r="N32" i="32" s="1"/>
  <c r="M32" i="32" a="1"/>
  <c r="M32" i="32" s="1"/>
  <c r="L32" i="32" a="1"/>
  <c r="L32" i="32" s="1"/>
  <c r="K32" i="32" a="1"/>
  <c r="K32" i="32" s="1"/>
  <c r="J32" i="32" a="1"/>
  <c r="J32" i="32" s="1"/>
  <c r="I32" i="32" a="1"/>
  <c r="I32" i="32" s="1"/>
  <c r="H32" i="32" a="1"/>
  <c r="H32" i="32" s="1"/>
  <c r="G32" i="32" a="1"/>
  <c r="G32" i="32" s="1"/>
  <c r="F32" i="32" a="1"/>
  <c r="F32" i="32" s="1"/>
  <c r="E32" i="32" a="1"/>
  <c r="E32" i="32" s="1"/>
  <c r="U31" i="32" a="1"/>
  <c r="U31" i="32" s="1"/>
  <c r="T31" i="32" a="1"/>
  <c r="T31" i="32" s="1"/>
  <c r="S31" i="32" a="1"/>
  <c r="S31" i="32" s="1"/>
  <c r="R31" i="32" a="1"/>
  <c r="R31" i="32" s="1"/>
  <c r="Q31" i="32" a="1"/>
  <c r="Q31" i="32" s="1"/>
  <c r="P31" i="32" a="1"/>
  <c r="P31" i="32" s="1"/>
  <c r="O31" i="32" a="1"/>
  <c r="O31" i="32" s="1"/>
  <c r="N31" i="32" a="1"/>
  <c r="N31" i="32" s="1"/>
  <c r="M31" i="32" a="1"/>
  <c r="M31" i="32" s="1"/>
  <c r="L31" i="32" a="1"/>
  <c r="L31" i="32" s="1"/>
  <c r="K31" i="32" a="1"/>
  <c r="K31" i="32" s="1"/>
  <c r="J31" i="32" a="1"/>
  <c r="J31" i="32" s="1"/>
  <c r="I31" i="32" a="1"/>
  <c r="I31" i="32" s="1"/>
  <c r="H31" i="32" a="1"/>
  <c r="H31" i="32" s="1"/>
  <c r="G31" i="32" a="1"/>
  <c r="G31" i="32" s="1"/>
  <c r="F31" i="32" a="1"/>
  <c r="F31" i="32" s="1"/>
  <c r="E31" i="32" a="1"/>
  <c r="E31" i="32" s="1"/>
  <c r="U30" i="32" a="1"/>
  <c r="U30" i="32" s="1"/>
  <c r="T30" i="32" a="1"/>
  <c r="T30" i="32" s="1"/>
  <c r="S30" i="32" a="1"/>
  <c r="S30" i="32" s="1"/>
  <c r="R30" i="32" a="1"/>
  <c r="R30" i="32" s="1"/>
  <c r="Q30" i="32" a="1"/>
  <c r="Q30" i="32" s="1"/>
  <c r="P30" i="32" a="1"/>
  <c r="P30" i="32" s="1"/>
  <c r="O30" i="32" a="1"/>
  <c r="O30" i="32" s="1"/>
  <c r="N30" i="32" a="1"/>
  <c r="N30" i="32" s="1"/>
  <c r="M30" i="32" a="1"/>
  <c r="M30" i="32" s="1"/>
  <c r="L30" i="32" a="1"/>
  <c r="L30" i="32" s="1"/>
  <c r="K30" i="32" a="1"/>
  <c r="K30" i="32" s="1"/>
  <c r="J30" i="32" a="1"/>
  <c r="J30" i="32" s="1"/>
  <c r="I30" i="32" a="1"/>
  <c r="I30" i="32" s="1"/>
  <c r="H30" i="32" a="1"/>
  <c r="H30" i="32" s="1"/>
  <c r="G30" i="32" a="1"/>
  <c r="G30" i="32" s="1"/>
  <c r="F30" i="32" a="1"/>
  <c r="F30" i="32" s="1"/>
  <c r="E30" i="32" a="1"/>
  <c r="E30" i="32" s="1"/>
  <c r="U29" i="32" a="1"/>
  <c r="U29" i="32" s="1"/>
  <c r="T29" i="32" a="1"/>
  <c r="T29" i="32" s="1"/>
  <c r="S29" i="32" a="1"/>
  <c r="S29" i="32" s="1"/>
  <c r="R29" i="32" a="1"/>
  <c r="R29" i="32" s="1"/>
  <c r="Q29" i="32" a="1"/>
  <c r="Q29" i="32" s="1"/>
  <c r="P29" i="32" a="1"/>
  <c r="P29" i="32" s="1"/>
  <c r="O29" i="32" a="1"/>
  <c r="O29" i="32" s="1"/>
  <c r="N29" i="32" a="1"/>
  <c r="N29" i="32" s="1"/>
  <c r="M29" i="32" a="1"/>
  <c r="M29" i="32" s="1"/>
  <c r="L29" i="32" a="1"/>
  <c r="L29" i="32" s="1"/>
  <c r="K29" i="32" a="1"/>
  <c r="K29" i="32" s="1"/>
  <c r="J29" i="32" a="1"/>
  <c r="J29" i="32" s="1"/>
  <c r="I29" i="32" a="1"/>
  <c r="I29" i="32" s="1"/>
  <c r="H29" i="32" a="1"/>
  <c r="H29" i="32" s="1"/>
  <c r="G29" i="32" a="1"/>
  <c r="G29" i="32" s="1"/>
  <c r="F29" i="32" a="1"/>
  <c r="F29" i="32" s="1"/>
  <c r="E29" i="32" a="1"/>
  <c r="E29" i="32" s="1"/>
  <c r="U28" i="32" a="1"/>
  <c r="U28" i="32" s="1"/>
  <c r="T28" i="32" a="1"/>
  <c r="T28" i="32" s="1"/>
  <c r="S28" i="32" a="1"/>
  <c r="S28" i="32" s="1"/>
  <c r="R28" i="32" a="1"/>
  <c r="R28" i="32" s="1"/>
  <c r="Q28" i="32" a="1"/>
  <c r="Q28" i="32" s="1"/>
  <c r="P28" i="32" a="1"/>
  <c r="P28" i="32" s="1"/>
  <c r="O28" i="32" a="1"/>
  <c r="O28" i="32" s="1"/>
  <c r="N28" i="32" a="1"/>
  <c r="N28" i="32" s="1"/>
  <c r="M28" i="32" a="1"/>
  <c r="M28" i="32" s="1"/>
  <c r="L28" i="32" a="1"/>
  <c r="L28" i="32" s="1"/>
  <c r="K28" i="32" a="1"/>
  <c r="K28" i="32" s="1"/>
  <c r="J28" i="32" a="1"/>
  <c r="J28" i="32" s="1"/>
  <c r="I28" i="32" a="1"/>
  <c r="I28" i="32" s="1"/>
  <c r="H28" i="32" a="1"/>
  <c r="H28" i="32" s="1"/>
  <c r="G28" i="32" a="1"/>
  <c r="G28" i="32" s="1"/>
  <c r="F28" i="32" a="1"/>
  <c r="F28" i="32" s="1"/>
  <c r="E28" i="32" a="1"/>
  <c r="E28" i="32" s="1"/>
  <c r="U27" i="32" a="1"/>
  <c r="U27" i="32" s="1"/>
  <c r="T27" i="32" a="1"/>
  <c r="T27" i="32" s="1"/>
  <c r="S27" i="32" a="1"/>
  <c r="S27" i="32" s="1"/>
  <c r="R27" i="32" a="1"/>
  <c r="R27" i="32" s="1"/>
  <c r="Q27" i="32" a="1"/>
  <c r="Q27" i="32" s="1"/>
  <c r="P27" i="32" a="1"/>
  <c r="P27" i="32" s="1"/>
  <c r="O27" i="32" a="1"/>
  <c r="O27" i="32" s="1"/>
  <c r="N27" i="32" a="1"/>
  <c r="N27" i="32" s="1"/>
  <c r="M27" i="32" a="1"/>
  <c r="M27" i="32" s="1"/>
  <c r="L27" i="32" a="1"/>
  <c r="L27" i="32" s="1"/>
  <c r="K27" i="32" a="1"/>
  <c r="K27" i="32" s="1"/>
  <c r="J27" i="32" a="1"/>
  <c r="J27" i="32" s="1"/>
  <c r="I27" i="32" a="1"/>
  <c r="I27" i="32" s="1"/>
  <c r="H27" i="32" a="1"/>
  <c r="H27" i="32" s="1"/>
  <c r="G27" i="32" a="1"/>
  <c r="G27" i="32" s="1"/>
  <c r="F27" i="32" a="1"/>
  <c r="F27" i="32" s="1"/>
  <c r="E27" i="32" a="1"/>
  <c r="E27" i="32" s="1"/>
  <c r="U26" i="32" a="1"/>
  <c r="U26" i="32" s="1"/>
  <c r="T26" i="32" a="1"/>
  <c r="T26" i="32" s="1"/>
  <c r="S26" i="32" a="1"/>
  <c r="S26" i="32" s="1"/>
  <c r="R26" i="32" a="1"/>
  <c r="R26" i="32" s="1"/>
  <c r="Q26" i="32" a="1"/>
  <c r="Q26" i="32" s="1"/>
  <c r="P26" i="32" a="1"/>
  <c r="P26" i="32" s="1"/>
  <c r="O26" i="32" a="1"/>
  <c r="O26" i="32" s="1"/>
  <c r="N26" i="32" a="1"/>
  <c r="N26" i="32" s="1"/>
  <c r="M26" i="32" a="1"/>
  <c r="M26" i="32" s="1"/>
  <c r="L26" i="32" a="1"/>
  <c r="L26" i="32" s="1"/>
  <c r="K26" i="32" a="1"/>
  <c r="K26" i="32" s="1"/>
  <c r="J26" i="32" a="1"/>
  <c r="J26" i="32" s="1"/>
  <c r="I26" i="32" a="1"/>
  <c r="I26" i="32" s="1"/>
  <c r="H26" i="32" a="1"/>
  <c r="H26" i="32" s="1"/>
  <c r="G26" i="32" a="1"/>
  <c r="G26" i="32" s="1"/>
  <c r="F26" i="32" a="1"/>
  <c r="F26" i="32" s="1"/>
  <c r="E26" i="32" a="1"/>
  <c r="E26" i="32" s="1"/>
  <c r="U25" i="32" a="1"/>
  <c r="U25" i="32" s="1"/>
  <c r="T25" i="32" a="1"/>
  <c r="T25" i="32" s="1"/>
  <c r="S25" i="32" a="1"/>
  <c r="S25" i="32" s="1"/>
  <c r="R25" i="32" a="1"/>
  <c r="R25" i="32" s="1"/>
  <c r="Q25" i="32" a="1"/>
  <c r="Q25" i="32" s="1"/>
  <c r="P25" i="32" a="1"/>
  <c r="P25" i="32" s="1"/>
  <c r="O25" i="32" a="1"/>
  <c r="O25" i="32" s="1"/>
  <c r="N25" i="32" a="1"/>
  <c r="N25" i="32" s="1"/>
  <c r="M25" i="32" a="1"/>
  <c r="M25" i="32" s="1"/>
  <c r="L25" i="32" a="1"/>
  <c r="L25" i="32" s="1"/>
  <c r="K25" i="32" a="1"/>
  <c r="K25" i="32" s="1"/>
  <c r="J25" i="32" a="1"/>
  <c r="J25" i="32" s="1"/>
  <c r="I25" i="32" a="1"/>
  <c r="I25" i="32" s="1"/>
  <c r="H25" i="32" a="1"/>
  <c r="H25" i="32" s="1"/>
  <c r="G25" i="32" a="1"/>
  <c r="G25" i="32" s="1"/>
  <c r="F25" i="32" a="1"/>
  <c r="F25" i="32" s="1"/>
  <c r="E25" i="32" a="1"/>
  <c r="E25" i="32" s="1"/>
  <c r="U24" i="32" a="1"/>
  <c r="U24" i="32" s="1"/>
  <c r="T24" i="32" a="1"/>
  <c r="T24" i="32" s="1"/>
  <c r="S24" i="32" a="1"/>
  <c r="S24" i="32" s="1"/>
  <c r="R24" i="32" a="1"/>
  <c r="R24" i="32" s="1"/>
  <c r="Q24" i="32" a="1"/>
  <c r="Q24" i="32" s="1"/>
  <c r="P24" i="32" a="1"/>
  <c r="P24" i="32" s="1"/>
  <c r="O24" i="32" a="1"/>
  <c r="O24" i="32" s="1"/>
  <c r="N24" i="32" a="1"/>
  <c r="N24" i="32" s="1"/>
  <c r="M24" i="32" a="1"/>
  <c r="M24" i="32" s="1"/>
  <c r="L24" i="32" a="1"/>
  <c r="L24" i="32" s="1"/>
  <c r="K24" i="32" a="1"/>
  <c r="K24" i="32" s="1"/>
  <c r="J24" i="32" a="1"/>
  <c r="J24" i="32" s="1"/>
  <c r="I24" i="32" a="1"/>
  <c r="I24" i="32" s="1"/>
  <c r="H24" i="32" a="1"/>
  <c r="H24" i="32" s="1"/>
  <c r="G24" i="32" a="1"/>
  <c r="G24" i="32" s="1"/>
  <c r="F24" i="32" a="1"/>
  <c r="F24" i="32" s="1"/>
  <c r="E24" i="32" a="1"/>
  <c r="E24" i="32" s="1"/>
  <c r="U23" i="32" a="1"/>
  <c r="U23" i="32" s="1"/>
  <c r="T23" i="32" a="1"/>
  <c r="T23" i="32" s="1"/>
  <c r="S23" i="32" a="1"/>
  <c r="S23" i="32" s="1"/>
  <c r="R23" i="32" a="1"/>
  <c r="R23" i="32" s="1"/>
  <c r="Q23" i="32" a="1"/>
  <c r="Q23" i="32" s="1"/>
  <c r="P23" i="32" a="1"/>
  <c r="P23" i="32" s="1"/>
  <c r="O23" i="32" a="1"/>
  <c r="O23" i="32" s="1"/>
  <c r="N23" i="32" a="1"/>
  <c r="N23" i="32" s="1"/>
  <c r="M23" i="32" a="1"/>
  <c r="M23" i="32" s="1"/>
  <c r="L23" i="32" a="1"/>
  <c r="L23" i="32" s="1"/>
  <c r="K23" i="32" a="1"/>
  <c r="K23" i="32" s="1"/>
  <c r="J23" i="32" a="1"/>
  <c r="J23" i="32" s="1"/>
  <c r="I23" i="32" a="1"/>
  <c r="I23" i="32" s="1"/>
  <c r="H23" i="32" a="1"/>
  <c r="H23" i="32" s="1"/>
  <c r="G23" i="32" a="1"/>
  <c r="G23" i="32" s="1"/>
  <c r="F23" i="32" a="1"/>
  <c r="F23" i="32" s="1"/>
  <c r="E23" i="32" a="1"/>
  <c r="E23" i="32" s="1"/>
  <c r="U22" i="32" a="1"/>
  <c r="U22" i="32" s="1"/>
  <c r="T22" i="32" a="1"/>
  <c r="T22" i="32" s="1"/>
  <c r="S22" i="32" a="1"/>
  <c r="S22" i="32" s="1"/>
  <c r="R22" i="32" a="1"/>
  <c r="R22" i="32" s="1"/>
  <c r="Q22" i="32" a="1"/>
  <c r="Q22" i="32" s="1"/>
  <c r="P22" i="32" a="1"/>
  <c r="P22" i="32" s="1"/>
  <c r="O22" i="32" a="1"/>
  <c r="O22" i="32" s="1"/>
  <c r="N22" i="32" a="1"/>
  <c r="N22" i="32" s="1"/>
  <c r="M22" i="32" a="1"/>
  <c r="M22" i="32" s="1"/>
  <c r="L22" i="32" a="1"/>
  <c r="L22" i="32" s="1"/>
  <c r="K22" i="32" a="1"/>
  <c r="K22" i="32" s="1"/>
  <c r="J22" i="32" a="1"/>
  <c r="J22" i="32" s="1"/>
  <c r="I22" i="32" a="1"/>
  <c r="I22" i="32" s="1"/>
  <c r="H22" i="32" a="1"/>
  <c r="H22" i="32" s="1"/>
  <c r="G22" i="32" a="1"/>
  <c r="G22" i="32" s="1"/>
  <c r="F22" i="32" a="1"/>
  <c r="F22" i="32" s="1"/>
  <c r="E22" i="32" a="1"/>
  <c r="E22" i="32" s="1"/>
  <c r="U21" i="32" a="1"/>
  <c r="U21" i="32" s="1"/>
  <c r="T21" i="32" a="1"/>
  <c r="T21" i="32" s="1"/>
  <c r="S21" i="32" a="1"/>
  <c r="S21" i="32" s="1"/>
  <c r="R21" i="32" a="1"/>
  <c r="R21" i="32" s="1"/>
  <c r="Q21" i="32" a="1"/>
  <c r="Q21" i="32" s="1"/>
  <c r="P21" i="32" a="1"/>
  <c r="P21" i="32" s="1"/>
  <c r="O21" i="32" a="1"/>
  <c r="O21" i="32" s="1"/>
  <c r="N21" i="32" a="1"/>
  <c r="N21" i="32" s="1"/>
  <c r="M21" i="32" a="1"/>
  <c r="M21" i="32" s="1"/>
  <c r="L21" i="32" a="1"/>
  <c r="L21" i="32" s="1"/>
  <c r="K21" i="32" a="1"/>
  <c r="K21" i="32" s="1"/>
  <c r="J21" i="32" a="1"/>
  <c r="J21" i="32" s="1"/>
  <c r="I21" i="32" a="1"/>
  <c r="I21" i="32" s="1"/>
  <c r="H21" i="32" a="1"/>
  <c r="H21" i="32" s="1"/>
  <c r="G21" i="32" a="1"/>
  <c r="G21" i="32" s="1"/>
  <c r="F21" i="32" a="1"/>
  <c r="F21" i="32" s="1"/>
  <c r="E21" i="32" a="1"/>
  <c r="E21" i="32" s="1"/>
  <c r="U20" i="32" a="1"/>
  <c r="U20" i="32" s="1"/>
  <c r="T20" i="32" a="1"/>
  <c r="T20" i="32" s="1"/>
  <c r="S20" i="32" a="1"/>
  <c r="S20" i="32" s="1"/>
  <c r="R20" i="32" a="1"/>
  <c r="R20" i="32" s="1"/>
  <c r="Q20" i="32" a="1"/>
  <c r="Q20" i="32" s="1"/>
  <c r="P20" i="32" a="1"/>
  <c r="P20" i="32" s="1"/>
  <c r="O20" i="32" a="1"/>
  <c r="O20" i="32" s="1"/>
  <c r="N20" i="32" a="1"/>
  <c r="N20" i="32" s="1"/>
  <c r="M20" i="32" a="1"/>
  <c r="M20" i="32" s="1"/>
  <c r="L20" i="32" a="1"/>
  <c r="L20" i="32" s="1"/>
  <c r="K20" i="32" a="1"/>
  <c r="K20" i="32" s="1"/>
  <c r="J20" i="32" a="1"/>
  <c r="J20" i="32" s="1"/>
  <c r="I20" i="32" a="1"/>
  <c r="I20" i="32" s="1"/>
  <c r="H20" i="32" a="1"/>
  <c r="H20" i="32" s="1"/>
  <c r="G20" i="32" a="1"/>
  <c r="G20" i="32" s="1"/>
  <c r="F20" i="32" a="1"/>
  <c r="F20" i="32" s="1"/>
  <c r="E20" i="32" a="1"/>
  <c r="E20" i="32" s="1"/>
  <c r="U19" i="32" a="1"/>
  <c r="U19" i="32" s="1"/>
  <c r="T19" i="32" a="1"/>
  <c r="T19" i="32" s="1"/>
  <c r="S19" i="32" a="1"/>
  <c r="S19" i="32" s="1"/>
  <c r="R19" i="32" a="1"/>
  <c r="R19" i="32" s="1"/>
  <c r="Q19" i="32" a="1"/>
  <c r="Q19" i="32" s="1"/>
  <c r="P19" i="32" a="1"/>
  <c r="P19" i="32" s="1"/>
  <c r="O19" i="32" a="1"/>
  <c r="O19" i="32" s="1"/>
  <c r="N19" i="32" a="1"/>
  <c r="N19" i="32" s="1"/>
  <c r="M19" i="32" a="1"/>
  <c r="M19" i="32" s="1"/>
  <c r="L19" i="32" a="1"/>
  <c r="L19" i="32" s="1"/>
  <c r="K19" i="32" a="1"/>
  <c r="K19" i="32" s="1"/>
  <c r="J19" i="32" a="1"/>
  <c r="J19" i="32" s="1"/>
  <c r="I19" i="32" a="1"/>
  <c r="I19" i="32" s="1"/>
  <c r="H19" i="32" a="1"/>
  <c r="H19" i="32" s="1"/>
  <c r="G19" i="32" a="1"/>
  <c r="G19" i="32" s="1"/>
  <c r="F19" i="32" a="1"/>
  <c r="F19" i="32" s="1"/>
  <c r="E19" i="32" a="1"/>
  <c r="E19" i="32" s="1"/>
  <c r="U18" i="32" a="1"/>
  <c r="U18" i="32" s="1"/>
  <c r="T18" i="32" a="1"/>
  <c r="T18" i="32" s="1"/>
  <c r="S18" i="32" a="1"/>
  <c r="S18" i="32" s="1"/>
  <c r="R18" i="32" a="1"/>
  <c r="R18" i="32" s="1"/>
  <c r="Q18" i="32" a="1"/>
  <c r="Q18" i="32" s="1"/>
  <c r="P18" i="32" a="1"/>
  <c r="P18" i="32" s="1"/>
  <c r="O18" i="32" a="1"/>
  <c r="O18" i="32" s="1"/>
  <c r="N18" i="32" a="1"/>
  <c r="N18" i="32" s="1"/>
  <c r="M18" i="32" a="1"/>
  <c r="M18" i="32" s="1"/>
  <c r="L18" i="32" a="1"/>
  <c r="L18" i="32" s="1"/>
  <c r="K18" i="32" a="1"/>
  <c r="K18" i="32" s="1"/>
  <c r="J18" i="32" a="1"/>
  <c r="J18" i="32" s="1"/>
  <c r="I18" i="32" a="1"/>
  <c r="I18" i="32" s="1"/>
  <c r="H18" i="32" a="1"/>
  <c r="H18" i="32" s="1"/>
  <c r="G18" i="32" a="1"/>
  <c r="G18" i="32" s="1"/>
  <c r="F18" i="32" a="1"/>
  <c r="F18" i="32" s="1"/>
  <c r="E18" i="32" a="1"/>
  <c r="E18" i="32" s="1"/>
  <c r="U17" i="32" a="1"/>
  <c r="U17" i="32" s="1"/>
  <c r="T17" i="32" a="1"/>
  <c r="T17" i="32" s="1"/>
  <c r="S17" i="32" a="1"/>
  <c r="S17" i="32" s="1"/>
  <c r="R17" i="32" a="1"/>
  <c r="R17" i="32" s="1"/>
  <c r="Q17" i="32" a="1"/>
  <c r="Q17" i="32" s="1"/>
  <c r="P17" i="32" a="1"/>
  <c r="P17" i="32" s="1"/>
  <c r="O17" i="32" a="1"/>
  <c r="O17" i="32" s="1"/>
  <c r="N17" i="32" a="1"/>
  <c r="N17" i="32" s="1"/>
  <c r="M17" i="32" a="1"/>
  <c r="M17" i="32" s="1"/>
  <c r="L17" i="32" a="1"/>
  <c r="L17" i="32" s="1"/>
  <c r="K17" i="32" a="1"/>
  <c r="K17" i="32" s="1"/>
  <c r="J17" i="32" a="1"/>
  <c r="J17" i="32" s="1"/>
  <c r="I17" i="32" a="1"/>
  <c r="I17" i="32" s="1"/>
  <c r="H17" i="32" a="1"/>
  <c r="H17" i="32" s="1"/>
  <c r="G17" i="32" a="1"/>
  <c r="G17" i="32" s="1"/>
  <c r="F17" i="32" a="1"/>
  <c r="F17" i="32" s="1"/>
  <c r="E17" i="32" a="1"/>
  <c r="E17" i="32" s="1"/>
  <c r="U16" i="32" a="1"/>
  <c r="U16" i="32" s="1"/>
  <c r="T16" i="32" a="1"/>
  <c r="T16" i="32" s="1"/>
  <c r="S16" i="32" a="1"/>
  <c r="S16" i="32" s="1"/>
  <c r="R16" i="32" a="1"/>
  <c r="R16" i="32" s="1"/>
  <c r="Q16" i="32" a="1"/>
  <c r="Q16" i="32" s="1"/>
  <c r="P16" i="32" a="1"/>
  <c r="P16" i="32" s="1"/>
  <c r="O16" i="32" a="1"/>
  <c r="O16" i="32" s="1"/>
  <c r="N16" i="32" a="1"/>
  <c r="N16" i="32" s="1"/>
  <c r="M16" i="32" a="1"/>
  <c r="M16" i="32" s="1"/>
  <c r="L16" i="32" a="1"/>
  <c r="L16" i="32" s="1"/>
  <c r="K16" i="32" a="1"/>
  <c r="K16" i="32" s="1"/>
  <c r="J16" i="32" a="1"/>
  <c r="J16" i="32" s="1"/>
  <c r="I16" i="32" a="1"/>
  <c r="I16" i="32" s="1"/>
  <c r="H16" i="32" a="1"/>
  <c r="H16" i="32" s="1"/>
  <c r="G16" i="32" a="1"/>
  <c r="G16" i="32" s="1"/>
  <c r="F16" i="32" a="1"/>
  <c r="F16" i="32" s="1"/>
  <c r="E16" i="32" a="1"/>
  <c r="E16" i="32" s="1"/>
  <c r="U15" i="32" a="1"/>
  <c r="U15" i="32" s="1"/>
  <c r="T15" i="32" a="1"/>
  <c r="T15" i="32" s="1"/>
  <c r="S15" i="32" a="1"/>
  <c r="S15" i="32" s="1"/>
  <c r="R15" i="32" a="1"/>
  <c r="R15" i="32" s="1"/>
  <c r="Q15" i="32" a="1"/>
  <c r="Q15" i="32" s="1"/>
  <c r="P15" i="32" a="1"/>
  <c r="P15" i="32" s="1"/>
  <c r="O15" i="32" a="1"/>
  <c r="O15" i="32" s="1"/>
  <c r="N15" i="32" a="1"/>
  <c r="N15" i="32" s="1"/>
  <c r="M15" i="32" a="1"/>
  <c r="M15" i="32" s="1"/>
  <c r="L15" i="32" a="1"/>
  <c r="L15" i="32" s="1"/>
  <c r="K15" i="32" a="1"/>
  <c r="K15" i="32" s="1"/>
  <c r="J15" i="32" a="1"/>
  <c r="J15" i="32" s="1"/>
  <c r="I15" i="32" a="1"/>
  <c r="I15" i="32" s="1"/>
  <c r="H15" i="32" a="1"/>
  <c r="H15" i="32" s="1"/>
  <c r="G15" i="32" a="1"/>
  <c r="G15" i="32" s="1"/>
  <c r="F15" i="32" a="1"/>
  <c r="F15" i="32" s="1"/>
  <c r="E15" i="32" a="1"/>
  <c r="E15" i="32" s="1"/>
  <c r="U14" i="32" a="1"/>
  <c r="U14" i="32" s="1"/>
  <c r="T14" i="32" a="1"/>
  <c r="T14" i="32" s="1"/>
  <c r="S14" i="32" a="1"/>
  <c r="S14" i="32" s="1"/>
  <c r="R14" i="32" a="1"/>
  <c r="R14" i="32" s="1"/>
  <c r="Q14" i="32" a="1"/>
  <c r="Q14" i="32" s="1"/>
  <c r="P14" i="32" a="1"/>
  <c r="P14" i="32" s="1"/>
  <c r="O14" i="32" a="1"/>
  <c r="O14" i="32" s="1"/>
  <c r="N14" i="32" a="1"/>
  <c r="N14" i="32" s="1"/>
  <c r="M14" i="32" a="1"/>
  <c r="M14" i="32" s="1"/>
  <c r="L14" i="32" a="1"/>
  <c r="L14" i="32" s="1"/>
  <c r="K14" i="32" a="1"/>
  <c r="K14" i="32" s="1"/>
  <c r="J14" i="32" a="1"/>
  <c r="J14" i="32" s="1"/>
  <c r="I14" i="32" a="1"/>
  <c r="I14" i="32" s="1"/>
  <c r="H14" i="32" a="1"/>
  <c r="H14" i="32" s="1"/>
  <c r="G14" i="32" a="1"/>
  <c r="G14" i="32" s="1"/>
  <c r="F14" i="32" a="1"/>
  <c r="F14" i="32" s="1"/>
  <c r="E14" i="32" a="1"/>
  <c r="E14" i="32" s="1"/>
  <c r="U13" i="32" a="1"/>
  <c r="U13" i="32" s="1"/>
  <c r="T13" i="32" a="1"/>
  <c r="T13" i="32" s="1"/>
  <c r="S13" i="32" a="1"/>
  <c r="S13" i="32" s="1"/>
  <c r="R13" i="32" a="1"/>
  <c r="R13" i="32" s="1"/>
  <c r="Q13" i="32" a="1"/>
  <c r="Q13" i="32" s="1"/>
  <c r="P13" i="32" a="1"/>
  <c r="P13" i="32" s="1"/>
  <c r="O13" i="32" a="1"/>
  <c r="O13" i="32" s="1"/>
  <c r="N13" i="32" a="1"/>
  <c r="N13" i="32" s="1"/>
  <c r="M13" i="32" a="1"/>
  <c r="M13" i="32" s="1"/>
  <c r="L13" i="32" a="1"/>
  <c r="L13" i="32" s="1"/>
  <c r="K13" i="32" a="1"/>
  <c r="K13" i="32" s="1"/>
  <c r="J13" i="32" a="1"/>
  <c r="J13" i="32" s="1"/>
  <c r="I13" i="32" a="1"/>
  <c r="I13" i="32" s="1"/>
  <c r="H13" i="32" a="1"/>
  <c r="H13" i="32" s="1"/>
  <c r="G13" i="32" a="1"/>
  <c r="G13" i="32" s="1"/>
  <c r="F13" i="32" a="1"/>
  <c r="F13" i="32" s="1"/>
  <c r="E13" i="32" a="1"/>
  <c r="E13" i="32" s="1"/>
  <c r="U12" i="32" a="1"/>
  <c r="U12" i="32" s="1"/>
  <c r="T12" i="32" a="1"/>
  <c r="T12" i="32" s="1"/>
  <c r="S12" i="32" a="1"/>
  <c r="S12" i="32" s="1"/>
  <c r="R12" i="32" a="1"/>
  <c r="R12" i="32" s="1"/>
  <c r="Q12" i="32" a="1"/>
  <c r="Q12" i="32" s="1"/>
  <c r="P12" i="32" a="1"/>
  <c r="P12" i="32" s="1"/>
  <c r="O12" i="32" a="1"/>
  <c r="O12" i="32" s="1"/>
  <c r="N12" i="32" a="1"/>
  <c r="N12" i="32" s="1"/>
  <c r="M12" i="32" a="1"/>
  <c r="M12" i="32" s="1"/>
  <c r="L12" i="32" a="1"/>
  <c r="L12" i="32" s="1"/>
  <c r="K12" i="32" a="1"/>
  <c r="K12" i="32" s="1"/>
  <c r="J12" i="32" a="1"/>
  <c r="J12" i="32" s="1"/>
  <c r="I12" i="32" a="1"/>
  <c r="I12" i="32" s="1"/>
  <c r="H12" i="32" a="1"/>
  <c r="H12" i="32" s="1"/>
  <c r="G12" i="32" a="1"/>
  <c r="G12" i="32" s="1"/>
  <c r="F12" i="32" a="1"/>
  <c r="F12" i="32" s="1"/>
  <c r="E12" i="32" a="1"/>
  <c r="E12" i="32" s="1"/>
  <c r="U11" i="32" a="1"/>
  <c r="U11" i="32" s="1"/>
  <c r="T11" i="32" a="1"/>
  <c r="T11" i="32" s="1"/>
  <c r="S11" i="32" a="1"/>
  <c r="S11" i="32" s="1"/>
  <c r="R11" i="32" a="1"/>
  <c r="R11" i="32" s="1"/>
  <c r="Q11" i="32" a="1"/>
  <c r="Q11" i="32" s="1"/>
  <c r="P11" i="32" a="1"/>
  <c r="P11" i="32" s="1"/>
  <c r="O11" i="32" a="1"/>
  <c r="O11" i="32" s="1"/>
  <c r="N11" i="32" a="1"/>
  <c r="N11" i="32" s="1"/>
  <c r="M11" i="32" a="1"/>
  <c r="M11" i="32" s="1"/>
  <c r="L11" i="32" a="1"/>
  <c r="L11" i="32" s="1"/>
  <c r="K11" i="32" a="1"/>
  <c r="K11" i="32" s="1"/>
  <c r="J11" i="32" a="1"/>
  <c r="J11" i="32" s="1"/>
  <c r="I11" i="32" a="1"/>
  <c r="I11" i="32" s="1"/>
  <c r="H11" i="32" a="1"/>
  <c r="H11" i="32" s="1"/>
  <c r="G11" i="32" a="1"/>
  <c r="G11" i="32" s="1"/>
  <c r="F11" i="32" a="1"/>
  <c r="F11" i="32" s="1"/>
  <c r="E11" i="32" a="1"/>
  <c r="E11" i="32" s="1"/>
  <c r="U10" i="32" a="1"/>
  <c r="U10" i="32" s="1"/>
  <c r="T10" i="32" a="1"/>
  <c r="T10" i="32" s="1"/>
  <c r="S10" i="32" a="1"/>
  <c r="S10" i="32" s="1"/>
  <c r="R10" i="32" a="1"/>
  <c r="R10" i="32" s="1"/>
  <c r="Q10" i="32" a="1"/>
  <c r="Q10" i="32" s="1"/>
  <c r="P10" i="32" a="1"/>
  <c r="P10" i="32" s="1"/>
  <c r="O10" i="32" a="1"/>
  <c r="O10" i="32" s="1"/>
  <c r="N10" i="32" a="1"/>
  <c r="N10" i="32" s="1"/>
  <c r="M10" i="32" a="1"/>
  <c r="M10" i="32" s="1"/>
  <c r="L10" i="32" a="1"/>
  <c r="L10" i="32" s="1"/>
  <c r="K10" i="32" a="1"/>
  <c r="K10" i="32" s="1"/>
  <c r="J10" i="32" a="1"/>
  <c r="J10" i="32" s="1"/>
  <c r="I10" i="32" a="1"/>
  <c r="I10" i="32" s="1"/>
  <c r="H10" i="32" a="1"/>
  <c r="H10" i="32" s="1"/>
  <c r="G10" i="32" a="1"/>
  <c r="G10" i="32" s="1"/>
  <c r="F10" i="32" a="1"/>
  <c r="F10" i="32" s="1"/>
  <c r="E10" i="32" a="1"/>
  <c r="E10" i="32" s="1"/>
  <c r="U9" i="32" a="1"/>
  <c r="U9" i="32" s="1"/>
  <c r="T9" i="32" a="1"/>
  <c r="T9" i="32" s="1"/>
  <c r="S9" i="32" a="1"/>
  <c r="S9" i="32" s="1"/>
  <c r="R9" i="32" a="1"/>
  <c r="R9" i="32" s="1"/>
  <c r="Q9" i="32" a="1"/>
  <c r="Q9" i="32" s="1"/>
  <c r="P9" i="32" a="1"/>
  <c r="P9" i="32" s="1"/>
  <c r="O9" i="32" a="1"/>
  <c r="O9" i="32" s="1"/>
  <c r="N9" i="32" a="1"/>
  <c r="N9" i="32" s="1"/>
  <c r="M9" i="32" a="1"/>
  <c r="M9" i="32" s="1"/>
  <c r="L9" i="32" a="1"/>
  <c r="L9" i="32" s="1"/>
  <c r="K9" i="32" a="1"/>
  <c r="K9" i="32" s="1"/>
  <c r="J9" i="32" a="1"/>
  <c r="J9" i="32" s="1"/>
  <c r="I9" i="32" a="1"/>
  <c r="I9" i="32" s="1"/>
  <c r="H9" i="32" a="1"/>
  <c r="H9" i="32" s="1"/>
  <c r="G9" i="32" a="1"/>
  <c r="G9" i="32" s="1"/>
  <c r="F9" i="32" a="1"/>
  <c r="F9" i="32" s="1"/>
  <c r="E9" i="32" a="1"/>
  <c r="E9" i="32" s="1"/>
  <c r="U8" i="32" a="1"/>
  <c r="U8" i="32" s="1"/>
  <c r="T8" i="32" a="1"/>
  <c r="T8" i="32" s="1"/>
  <c r="S8" i="32" a="1"/>
  <c r="S8" i="32" s="1"/>
  <c r="R8" i="32" a="1"/>
  <c r="R8" i="32" s="1"/>
  <c r="Q8" i="32" a="1"/>
  <c r="Q8" i="32" s="1"/>
  <c r="P8" i="32" a="1"/>
  <c r="P8" i="32" s="1"/>
  <c r="O8" i="32" a="1"/>
  <c r="O8" i="32" s="1"/>
  <c r="N8" i="32" a="1"/>
  <c r="N8" i="32" s="1"/>
  <c r="M8" i="32" a="1"/>
  <c r="M8" i="32" s="1"/>
  <c r="L8" i="32" a="1"/>
  <c r="L8" i="32" s="1"/>
  <c r="K8" i="32" a="1"/>
  <c r="K8" i="32" s="1"/>
  <c r="J8" i="32" a="1"/>
  <c r="J8" i="32" s="1"/>
  <c r="I8" i="32" a="1"/>
  <c r="I8" i="32" s="1"/>
  <c r="H8" i="32" a="1"/>
  <c r="H8" i="32" s="1"/>
  <c r="G8" i="32" a="1"/>
  <c r="G8" i="32" s="1"/>
  <c r="F8" i="32" a="1"/>
  <c r="F8" i="32" s="1"/>
  <c r="E8" i="32" a="1"/>
  <c r="E8" i="32" s="1"/>
  <c r="U7" i="32" a="1"/>
  <c r="U7" i="32" s="1"/>
  <c r="T7" i="32" a="1"/>
  <c r="T7" i="32" s="1"/>
  <c r="S7" i="32" a="1"/>
  <c r="S7" i="32" s="1"/>
  <c r="R7" i="32" a="1"/>
  <c r="R7" i="32" s="1"/>
  <c r="Q7" i="32" a="1"/>
  <c r="Q7" i="32" s="1"/>
  <c r="P7" i="32" a="1"/>
  <c r="P7" i="32" s="1"/>
  <c r="O7" i="32" a="1"/>
  <c r="O7" i="32" s="1"/>
  <c r="N7" i="32" a="1"/>
  <c r="N7" i="32" s="1"/>
  <c r="M7" i="32" a="1"/>
  <c r="M7" i="32" s="1"/>
  <c r="L7" i="32" a="1"/>
  <c r="L7" i="32" s="1"/>
  <c r="K7" i="32" a="1"/>
  <c r="K7" i="32" s="1"/>
  <c r="J7" i="32" a="1"/>
  <c r="J7" i="32" s="1"/>
  <c r="I7" i="32" a="1"/>
  <c r="I7" i="32" s="1"/>
  <c r="H7" i="32" a="1"/>
  <c r="H7" i="32" s="1"/>
  <c r="G7" i="32" a="1"/>
  <c r="G7" i="32" s="1"/>
  <c r="F7" i="32" a="1"/>
  <c r="F7" i="32" s="1"/>
  <c r="E7" i="32" a="1"/>
  <c r="E7" i="32" s="1"/>
  <c r="U6" i="32" a="1"/>
  <c r="U6" i="32" s="1"/>
  <c r="T6" i="32" a="1"/>
  <c r="T6" i="32" s="1"/>
  <c r="S6" i="32" a="1"/>
  <c r="S6" i="32" s="1"/>
  <c r="R6" i="32" a="1"/>
  <c r="R6" i="32" s="1"/>
  <c r="Q6" i="32" a="1"/>
  <c r="Q6" i="32" s="1"/>
  <c r="P6" i="32" a="1"/>
  <c r="P6" i="32" s="1"/>
  <c r="O6" i="32" a="1"/>
  <c r="O6" i="32" s="1"/>
  <c r="N6" i="32" a="1"/>
  <c r="N6" i="32" s="1"/>
  <c r="M6" i="32" a="1"/>
  <c r="M6" i="32" s="1"/>
  <c r="L6" i="32" a="1"/>
  <c r="L6" i="32" s="1"/>
  <c r="K6" i="32" a="1"/>
  <c r="K6" i="32" s="1"/>
  <c r="J6" i="32" a="1"/>
  <c r="J6" i="32" s="1"/>
  <c r="I6" i="32" a="1"/>
  <c r="I6" i="32" s="1"/>
  <c r="H6" i="32" a="1"/>
  <c r="H6" i="32" s="1"/>
  <c r="G6" i="32" a="1"/>
  <c r="G6" i="32" s="1"/>
  <c r="F6" i="32" a="1"/>
  <c r="F6" i="32" s="1"/>
  <c r="E6" i="32" a="1"/>
  <c r="E6" i="32" s="1"/>
  <c r="U5" i="32" a="1"/>
  <c r="U5" i="32" s="1"/>
  <c r="T5" i="32" a="1"/>
  <c r="T5" i="32" s="1"/>
  <c r="S5" i="32" a="1"/>
  <c r="S5" i="32" s="1"/>
  <c r="R5" i="32" a="1"/>
  <c r="R5" i="32" s="1"/>
  <c r="Q5" i="32" a="1"/>
  <c r="Q5" i="32" s="1"/>
  <c r="P5" i="32" a="1"/>
  <c r="P5" i="32" s="1"/>
  <c r="O5" i="32" a="1"/>
  <c r="O5" i="32" s="1"/>
  <c r="N5" i="32" a="1"/>
  <c r="N5" i="32" s="1"/>
  <c r="M5" i="32" a="1"/>
  <c r="M5" i="32" s="1"/>
  <c r="L5" i="32" a="1"/>
  <c r="L5" i="32" s="1"/>
  <c r="K5" i="32" a="1"/>
  <c r="K5" i="32" s="1"/>
  <c r="J5" i="32" a="1"/>
  <c r="J5" i="32" s="1"/>
  <c r="I5" i="32" a="1"/>
  <c r="I5" i="32" s="1"/>
  <c r="H5" i="32" a="1"/>
  <c r="H5" i="32" s="1"/>
  <c r="G5" i="32" a="1"/>
  <c r="G5" i="32" s="1"/>
  <c r="F5" i="32" a="1"/>
  <c r="F5" i="32" s="1"/>
  <c r="E5" i="32" a="1"/>
  <c r="E5" i="32" s="1"/>
  <c r="W4" i="32" a="1"/>
  <c r="W4" i="32" s="1"/>
  <c r="V4" i="32" a="1"/>
  <c r="V4" i="32" s="1"/>
  <c r="U4" i="32" a="1"/>
  <c r="U4" i="32" s="1"/>
  <c r="T4" i="32" a="1"/>
  <c r="T4" i="32" s="1"/>
  <c r="S4" i="32" a="1"/>
  <c r="S4" i="32" s="1"/>
  <c r="R4" i="32" a="1"/>
  <c r="R4" i="32" s="1"/>
  <c r="Q4" i="32" a="1"/>
  <c r="Q4" i="32" s="1"/>
  <c r="P4" i="32" a="1"/>
  <c r="P4" i="32" s="1"/>
  <c r="O4" i="32" a="1"/>
  <c r="O4" i="32" s="1"/>
  <c r="N4" i="32" a="1"/>
  <c r="N4" i="32" s="1"/>
  <c r="M4" i="32" a="1"/>
  <c r="M4" i="32" s="1"/>
  <c r="L4" i="32" a="1"/>
  <c r="L4" i="32" s="1"/>
  <c r="K4" i="32" a="1"/>
  <c r="K4" i="32" s="1"/>
  <c r="J4" i="32" a="1"/>
  <c r="J4" i="32" s="1"/>
  <c r="I4" i="32" a="1"/>
  <c r="I4" i="32" s="1"/>
  <c r="H4" i="32" a="1"/>
  <c r="H4" i="32" s="1"/>
  <c r="G4" i="32" a="1"/>
  <c r="G4" i="32" s="1"/>
  <c r="F4" i="32" a="1"/>
  <c r="F4" i="32" s="1"/>
  <c r="E4" i="32" a="1"/>
  <c r="E4" i="32" s="1"/>
  <c r="D4" i="32" a="1"/>
  <c r="D4" i="32" s="1"/>
  <c r="C4" i="32" a="1"/>
  <c r="C4" i="32" s="1"/>
  <c r="B4" i="32" a="1"/>
  <c r="B4" i="32" s="1"/>
  <c r="W32" i="31" a="1"/>
  <c r="W32" i="31" s="1"/>
  <c r="V32" i="31" a="1"/>
  <c r="V32" i="31" s="1"/>
  <c r="U32" i="31" a="1"/>
  <c r="U32" i="31" s="1"/>
  <c r="T32" i="31" a="1"/>
  <c r="T32" i="31" s="1"/>
  <c r="S32" i="31" a="1"/>
  <c r="S32" i="31" s="1"/>
  <c r="R32" i="31" a="1"/>
  <c r="R32" i="31" s="1"/>
  <c r="Q32" i="31" a="1"/>
  <c r="Q32" i="31" s="1"/>
  <c r="P32" i="31" a="1"/>
  <c r="P32" i="31" s="1"/>
  <c r="O32" i="31" a="1"/>
  <c r="O32" i="31" s="1"/>
  <c r="N32" i="31" a="1"/>
  <c r="N32" i="31" s="1"/>
  <c r="M32" i="31" a="1"/>
  <c r="M32" i="31" s="1"/>
  <c r="L32" i="31" a="1"/>
  <c r="L32" i="31" s="1"/>
  <c r="K32" i="31" a="1"/>
  <c r="K32" i="31" s="1"/>
  <c r="J32" i="31" a="1"/>
  <c r="J32" i="31" s="1"/>
  <c r="I32" i="31" a="1"/>
  <c r="I32" i="31" s="1"/>
  <c r="H32" i="31" a="1"/>
  <c r="H32" i="31" s="1"/>
  <c r="G32" i="31" a="1"/>
  <c r="G32" i="31" s="1"/>
  <c r="F32" i="31" a="1"/>
  <c r="F32" i="31" s="1"/>
  <c r="E32" i="31" a="1"/>
  <c r="E32" i="31" s="1"/>
  <c r="D32" i="31" a="1"/>
  <c r="D32" i="31" s="1"/>
  <c r="C32" i="31" a="1"/>
  <c r="C32" i="31" s="1"/>
  <c r="B32" i="31" a="1"/>
  <c r="B32" i="31" s="1"/>
  <c r="U31" i="31" a="1"/>
  <c r="U31" i="31" s="1"/>
  <c r="T31" i="31" a="1"/>
  <c r="T31" i="31" s="1"/>
  <c r="S31" i="31" a="1"/>
  <c r="S31" i="31" s="1"/>
  <c r="R31" i="31" a="1"/>
  <c r="R31" i="31" s="1"/>
  <c r="Q31" i="31" a="1"/>
  <c r="Q31" i="31" s="1"/>
  <c r="P31" i="31" a="1"/>
  <c r="P31" i="31" s="1"/>
  <c r="O31" i="31" a="1"/>
  <c r="O31" i="31" s="1"/>
  <c r="N31" i="31" a="1"/>
  <c r="N31" i="31" s="1"/>
  <c r="M31" i="31" a="1"/>
  <c r="M31" i="31" s="1"/>
  <c r="L31" i="31" a="1"/>
  <c r="L31" i="31" s="1"/>
  <c r="K31" i="31" a="1"/>
  <c r="K31" i="31" s="1"/>
  <c r="J31" i="31" a="1"/>
  <c r="J31" i="31" s="1"/>
  <c r="I31" i="31" a="1"/>
  <c r="I31" i="31" s="1"/>
  <c r="H31" i="31" a="1"/>
  <c r="H31" i="31" s="1"/>
  <c r="G31" i="31" a="1"/>
  <c r="G31" i="31" s="1"/>
  <c r="F31" i="31" a="1"/>
  <c r="F31" i="31" s="1"/>
  <c r="E31" i="31" a="1"/>
  <c r="E31" i="31" s="1"/>
  <c r="U30" i="31" a="1"/>
  <c r="U30" i="31" s="1"/>
  <c r="T30" i="31" a="1"/>
  <c r="T30" i="31" s="1"/>
  <c r="S30" i="31" a="1"/>
  <c r="S30" i="31" s="1"/>
  <c r="R30" i="31" a="1"/>
  <c r="R30" i="31" s="1"/>
  <c r="Q30" i="31" a="1"/>
  <c r="Q30" i="31" s="1"/>
  <c r="P30" i="31" a="1"/>
  <c r="P30" i="31" s="1"/>
  <c r="O30" i="31" a="1"/>
  <c r="O30" i="31" s="1"/>
  <c r="N30" i="31" a="1"/>
  <c r="N30" i="31" s="1"/>
  <c r="M30" i="31" a="1"/>
  <c r="M30" i="31" s="1"/>
  <c r="L30" i="31" a="1"/>
  <c r="L30" i="31" s="1"/>
  <c r="K30" i="31" a="1"/>
  <c r="K30" i="31" s="1"/>
  <c r="J30" i="31" a="1"/>
  <c r="J30" i="31" s="1"/>
  <c r="I30" i="31" a="1"/>
  <c r="I30" i="31" s="1"/>
  <c r="H30" i="31" a="1"/>
  <c r="H30" i="31" s="1"/>
  <c r="G30" i="31" a="1"/>
  <c r="G30" i="31" s="1"/>
  <c r="F30" i="31" a="1"/>
  <c r="F30" i="31" s="1"/>
  <c r="E30" i="31" a="1"/>
  <c r="E30" i="31" s="1"/>
  <c r="U29" i="31" a="1"/>
  <c r="U29" i="31" s="1"/>
  <c r="T29" i="31" a="1"/>
  <c r="T29" i="31" s="1"/>
  <c r="S29" i="31" a="1"/>
  <c r="S29" i="31" s="1"/>
  <c r="R29" i="31" a="1"/>
  <c r="R29" i="31" s="1"/>
  <c r="Q29" i="31" a="1"/>
  <c r="Q29" i="31" s="1"/>
  <c r="P29" i="31" a="1"/>
  <c r="P29" i="31" s="1"/>
  <c r="O29" i="31" a="1"/>
  <c r="O29" i="31" s="1"/>
  <c r="N29" i="31" a="1"/>
  <c r="N29" i="31" s="1"/>
  <c r="M29" i="31" a="1"/>
  <c r="M29" i="31" s="1"/>
  <c r="L29" i="31" a="1"/>
  <c r="L29" i="31" s="1"/>
  <c r="K29" i="31" a="1"/>
  <c r="K29" i="31" s="1"/>
  <c r="J29" i="31" a="1"/>
  <c r="J29" i="31" s="1"/>
  <c r="I29" i="31" a="1"/>
  <c r="I29" i="31" s="1"/>
  <c r="H29" i="31" a="1"/>
  <c r="H29" i="31" s="1"/>
  <c r="G29" i="31" a="1"/>
  <c r="G29" i="31" s="1"/>
  <c r="F29" i="31" a="1"/>
  <c r="F29" i="31" s="1"/>
  <c r="E29" i="31" a="1"/>
  <c r="E29" i="31" s="1"/>
  <c r="U28" i="31" a="1"/>
  <c r="U28" i="31" s="1"/>
  <c r="T28" i="31" a="1"/>
  <c r="T28" i="31" s="1"/>
  <c r="S28" i="31" a="1"/>
  <c r="S28" i="31" s="1"/>
  <c r="R28" i="31" a="1"/>
  <c r="R28" i="31" s="1"/>
  <c r="Q28" i="31" a="1"/>
  <c r="Q28" i="31" s="1"/>
  <c r="P28" i="31" a="1"/>
  <c r="P28" i="31" s="1"/>
  <c r="O28" i="31" a="1"/>
  <c r="O28" i="31" s="1"/>
  <c r="N28" i="31" a="1"/>
  <c r="N28" i="31" s="1"/>
  <c r="M28" i="31" a="1"/>
  <c r="M28" i="31" s="1"/>
  <c r="L28" i="31" a="1"/>
  <c r="L28" i="31" s="1"/>
  <c r="K28" i="31" a="1"/>
  <c r="K28" i="31" s="1"/>
  <c r="J28" i="31" a="1"/>
  <c r="J28" i="31" s="1"/>
  <c r="I28" i="31" a="1"/>
  <c r="I28" i="31" s="1"/>
  <c r="H28" i="31" a="1"/>
  <c r="H28" i="31" s="1"/>
  <c r="G28" i="31" a="1"/>
  <c r="G28" i="31" s="1"/>
  <c r="F28" i="31" a="1"/>
  <c r="F28" i="31" s="1"/>
  <c r="E28" i="31" a="1"/>
  <c r="E28" i="31" s="1"/>
  <c r="U27" i="31" a="1"/>
  <c r="U27" i="31" s="1"/>
  <c r="T27" i="31" a="1"/>
  <c r="T27" i="31" s="1"/>
  <c r="S27" i="31" a="1"/>
  <c r="S27" i="31" s="1"/>
  <c r="R27" i="31" a="1"/>
  <c r="R27" i="31" s="1"/>
  <c r="Q27" i="31" a="1"/>
  <c r="Q27" i="31" s="1"/>
  <c r="P27" i="31" a="1"/>
  <c r="P27" i="31" s="1"/>
  <c r="O27" i="31" a="1"/>
  <c r="O27" i="31" s="1"/>
  <c r="N27" i="31" a="1"/>
  <c r="N27" i="31" s="1"/>
  <c r="M27" i="31" a="1"/>
  <c r="M27" i="31" s="1"/>
  <c r="L27" i="31" a="1"/>
  <c r="L27" i="31" s="1"/>
  <c r="K27" i="31" a="1"/>
  <c r="K27" i="31" s="1"/>
  <c r="J27" i="31" a="1"/>
  <c r="J27" i="31" s="1"/>
  <c r="I27" i="31" a="1"/>
  <c r="I27" i="31" s="1"/>
  <c r="H27" i="31" a="1"/>
  <c r="H27" i="31" s="1"/>
  <c r="G27" i="31" a="1"/>
  <c r="G27" i="31" s="1"/>
  <c r="F27" i="31" a="1"/>
  <c r="F27" i="31" s="1"/>
  <c r="E27" i="31" a="1"/>
  <c r="E27" i="31" s="1"/>
  <c r="U26" i="31" a="1"/>
  <c r="U26" i="31" s="1"/>
  <c r="T26" i="31" a="1"/>
  <c r="T26" i="31" s="1"/>
  <c r="S26" i="31" a="1"/>
  <c r="S26" i="31" s="1"/>
  <c r="R26" i="31" a="1"/>
  <c r="R26" i="31" s="1"/>
  <c r="Q26" i="31" a="1"/>
  <c r="Q26" i="31" s="1"/>
  <c r="P26" i="31" a="1"/>
  <c r="P26" i="31" s="1"/>
  <c r="O26" i="31" a="1"/>
  <c r="O26" i="31" s="1"/>
  <c r="N26" i="31" a="1"/>
  <c r="N26" i="31" s="1"/>
  <c r="M26" i="31" a="1"/>
  <c r="M26" i="31" s="1"/>
  <c r="L26" i="31" a="1"/>
  <c r="L26" i="31" s="1"/>
  <c r="K26" i="31" a="1"/>
  <c r="K26" i="31" s="1"/>
  <c r="J26" i="31" a="1"/>
  <c r="J26" i="31" s="1"/>
  <c r="I26" i="31" a="1"/>
  <c r="I26" i="31" s="1"/>
  <c r="H26" i="31" a="1"/>
  <c r="H26" i="31" s="1"/>
  <c r="G26" i="31" a="1"/>
  <c r="G26" i="31" s="1"/>
  <c r="F26" i="31" a="1"/>
  <c r="F26" i="31" s="1"/>
  <c r="E26" i="31" a="1"/>
  <c r="E26" i="31" s="1"/>
  <c r="U25" i="31" a="1"/>
  <c r="U25" i="31" s="1"/>
  <c r="T25" i="31" a="1"/>
  <c r="T25" i="31" s="1"/>
  <c r="S25" i="31" a="1"/>
  <c r="S25" i="31" s="1"/>
  <c r="R25" i="31" a="1"/>
  <c r="R25" i="31" s="1"/>
  <c r="Q25" i="31" a="1"/>
  <c r="Q25" i="31" s="1"/>
  <c r="P25" i="31" a="1"/>
  <c r="P25" i="31" s="1"/>
  <c r="O25" i="31" a="1"/>
  <c r="O25" i="31" s="1"/>
  <c r="N25" i="31" a="1"/>
  <c r="N25" i="31" s="1"/>
  <c r="M25" i="31" a="1"/>
  <c r="M25" i="31" s="1"/>
  <c r="L25" i="31" a="1"/>
  <c r="L25" i="31" s="1"/>
  <c r="K25" i="31" a="1"/>
  <c r="K25" i="31" s="1"/>
  <c r="J25" i="31" a="1"/>
  <c r="J25" i="31" s="1"/>
  <c r="I25" i="31" a="1"/>
  <c r="I25" i="31" s="1"/>
  <c r="H25" i="31" a="1"/>
  <c r="H25" i="31" s="1"/>
  <c r="G25" i="31" a="1"/>
  <c r="G25" i="31" s="1"/>
  <c r="F25" i="31" a="1"/>
  <c r="F25" i="31" s="1"/>
  <c r="E25" i="31" a="1"/>
  <c r="E25" i="31" s="1"/>
  <c r="U24" i="31" a="1"/>
  <c r="U24" i="31" s="1"/>
  <c r="T24" i="31" a="1"/>
  <c r="T24" i="31" s="1"/>
  <c r="S24" i="31" a="1"/>
  <c r="S24" i="31" s="1"/>
  <c r="R24" i="31" a="1"/>
  <c r="R24" i="31" s="1"/>
  <c r="Q24" i="31" a="1"/>
  <c r="Q24" i="31" s="1"/>
  <c r="P24" i="31" a="1"/>
  <c r="P24" i="31" s="1"/>
  <c r="O24" i="31" a="1"/>
  <c r="O24" i="31" s="1"/>
  <c r="N24" i="31" a="1"/>
  <c r="N24" i="31" s="1"/>
  <c r="M24" i="31" a="1"/>
  <c r="M24" i="31" s="1"/>
  <c r="L24" i="31" a="1"/>
  <c r="L24" i="31" s="1"/>
  <c r="K24" i="31" a="1"/>
  <c r="K24" i="31" s="1"/>
  <c r="J24" i="31" a="1"/>
  <c r="J24" i="31" s="1"/>
  <c r="I24" i="31" a="1"/>
  <c r="I24" i="31" s="1"/>
  <c r="H24" i="31" a="1"/>
  <c r="H24" i="31" s="1"/>
  <c r="G24" i="31" a="1"/>
  <c r="G24" i="31" s="1"/>
  <c r="F24" i="31" a="1"/>
  <c r="F24" i="31" s="1"/>
  <c r="E24" i="31" a="1"/>
  <c r="E24" i="31" s="1"/>
  <c r="U23" i="31" a="1"/>
  <c r="U23" i="31" s="1"/>
  <c r="T23" i="31" a="1"/>
  <c r="T23" i="31" s="1"/>
  <c r="S23" i="31" a="1"/>
  <c r="S23" i="31" s="1"/>
  <c r="R23" i="31" a="1"/>
  <c r="R23" i="31" s="1"/>
  <c r="Q23" i="31" a="1"/>
  <c r="Q23" i="31" s="1"/>
  <c r="P23" i="31" a="1"/>
  <c r="P23" i="31" s="1"/>
  <c r="O23" i="31" a="1"/>
  <c r="O23" i="31" s="1"/>
  <c r="N23" i="31" a="1"/>
  <c r="N23" i="31" s="1"/>
  <c r="M23" i="31" a="1"/>
  <c r="M23" i="31" s="1"/>
  <c r="L23" i="31" a="1"/>
  <c r="L23" i="31" s="1"/>
  <c r="K23" i="31" a="1"/>
  <c r="K23" i="31" s="1"/>
  <c r="J23" i="31" a="1"/>
  <c r="J23" i="31" s="1"/>
  <c r="I23" i="31" a="1"/>
  <c r="I23" i="31" s="1"/>
  <c r="H23" i="31" a="1"/>
  <c r="H23" i="31" s="1"/>
  <c r="G23" i="31" a="1"/>
  <c r="G23" i="31" s="1"/>
  <c r="F23" i="31" a="1"/>
  <c r="F23" i="31" s="1"/>
  <c r="E23" i="31" a="1"/>
  <c r="E23" i="31" s="1"/>
  <c r="U22" i="31" a="1"/>
  <c r="U22" i="31" s="1"/>
  <c r="T22" i="31" a="1"/>
  <c r="T22" i="31" s="1"/>
  <c r="S22" i="31" a="1"/>
  <c r="S22" i="31" s="1"/>
  <c r="R22" i="31" a="1"/>
  <c r="R22" i="31" s="1"/>
  <c r="Q22" i="31" a="1"/>
  <c r="Q22" i="31" s="1"/>
  <c r="P22" i="31" a="1"/>
  <c r="P22" i="31" s="1"/>
  <c r="O22" i="31" a="1"/>
  <c r="O22" i="31" s="1"/>
  <c r="N22" i="31" a="1"/>
  <c r="N22" i="31" s="1"/>
  <c r="M22" i="31" a="1"/>
  <c r="M22" i="31" s="1"/>
  <c r="L22" i="31" a="1"/>
  <c r="L22" i="31" s="1"/>
  <c r="K22" i="31" a="1"/>
  <c r="K22" i="31" s="1"/>
  <c r="J22" i="31" a="1"/>
  <c r="J22" i="31" s="1"/>
  <c r="I22" i="31" a="1"/>
  <c r="I22" i="31" s="1"/>
  <c r="H22" i="31" a="1"/>
  <c r="H22" i="31" s="1"/>
  <c r="G22" i="31" a="1"/>
  <c r="G22" i="31" s="1"/>
  <c r="F22" i="31" a="1"/>
  <c r="F22" i="31" s="1"/>
  <c r="E22" i="31" a="1"/>
  <c r="E22" i="31" s="1"/>
  <c r="U21" i="31" a="1"/>
  <c r="U21" i="31" s="1"/>
  <c r="T21" i="31" a="1"/>
  <c r="T21" i="31" s="1"/>
  <c r="S21" i="31" a="1"/>
  <c r="S21" i="31" s="1"/>
  <c r="R21" i="31" a="1"/>
  <c r="R21" i="31" s="1"/>
  <c r="Q21" i="31" a="1"/>
  <c r="Q21" i="31" s="1"/>
  <c r="P21" i="31" a="1"/>
  <c r="P21" i="31" s="1"/>
  <c r="O21" i="31" a="1"/>
  <c r="O21" i="31" s="1"/>
  <c r="N21" i="31" a="1"/>
  <c r="N21" i="31" s="1"/>
  <c r="M21" i="31" a="1"/>
  <c r="M21" i="31" s="1"/>
  <c r="L21" i="31" a="1"/>
  <c r="L21" i="31" s="1"/>
  <c r="K21" i="31" a="1"/>
  <c r="K21" i="31" s="1"/>
  <c r="J21" i="31" a="1"/>
  <c r="J21" i="31" s="1"/>
  <c r="I21" i="31" a="1"/>
  <c r="I21" i="31" s="1"/>
  <c r="H21" i="31" a="1"/>
  <c r="H21" i="31" s="1"/>
  <c r="G21" i="31" a="1"/>
  <c r="G21" i="31" s="1"/>
  <c r="F21" i="31" a="1"/>
  <c r="F21" i="31" s="1"/>
  <c r="E21" i="31" a="1"/>
  <c r="E21" i="31" s="1"/>
  <c r="U20" i="31" a="1"/>
  <c r="U20" i="31" s="1"/>
  <c r="T20" i="31" a="1"/>
  <c r="T20" i="31" s="1"/>
  <c r="S20" i="31" a="1"/>
  <c r="S20" i="31" s="1"/>
  <c r="R20" i="31" a="1"/>
  <c r="R20" i="31" s="1"/>
  <c r="Q20" i="31" a="1"/>
  <c r="Q20" i="31" s="1"/>
  <c r="P20" i="31" a="1"/>
  <c r="P20" i="31" s="1"/>
  <c r="O20" i="31" a="1"/>
  <c r="O20" i="31" s="1"/>
  <c r="N20" i="31" a="1"/>
  <c r="N20" i="31" s="1"/>
  <c r="M20" i="31" a="1"/>
  <c r="M20" i="31" s="1"/>
  <c r="L20" i="31" a="1"/>
  <c r="L20" i="31" s="1"/>
  <c r="K20" i="31" a="1"/>
  <c r="K20" i="31" s="1"/>
  <c r="J20" i="31" a="1"/>
  <c r="J20" i="31" s="1"/>
  <c r="I20" i="31" a="1"/>
  <c r="I20" i="31" s="1"/>
  <c r="H20" i="31" a="1"/>
  <c r="H20" i="31" s="1"/>
  <c r="G20" i="31" a="1"/>
  <c r="G20" i="31" s="1"/>
  <c r="F20" i="31" a="1"/>
  <c r="F20" i="31" s="1"/>
  <c r="E20" i="31" a="1"/>
  <c r="E20" i="31" s="1"/>
  <c r="U19" i="31" a="1"/>
  <c r="U19" i="31" s="1"/>
  <c r="T19" i="31" a="1"/>
  <c r="T19" i="31" s="1"/>
  <c r="S19" i="31" a="1"/>
  <c r="S19" i="31" s="1"/>
  <c r="R19" i="31" a="1"/>
  <c r="R19" i="31" s="1"/>
  <c r="Q19" i="31" a="1"/>
  <c r="Q19" i="31" s="1"/>
  <c r="P19" i="31" a="1"/>
  <c r="P19" i="31" s="1"/>
  <c r="O19" i="31" a="1"/>
  <c r="O19" i="31" s="1"/>
  <c r="N19" i="31" a="1"/>
  <c r="N19" i="31" s="1"/>
  <c r="M19" i="31" a="1"/>
  <c r="M19" i="31" s="1"/>
  <c r="L19" i="31" a="1"/>
  <c r="L19" i="31" s="1"/>
  <c r="K19" i="31" a="1"/>
  <c r="K19" i="31" s="1"/>
  <c r="J19" i="31" a="1"/>
  <c r="J19" i="31" s="1"/>
  <c r="I19" i="31" a="1"/>
  <c r="I19" i="31" s="1"/>
  <c r="H19" i="31" a="1"/>
  <c r="H19" i="31" s="1"/>
  <c r="G19" i="31" a="1"/>
  <c r="G19" i="31" s="1"/>
  <c r="F19" i="31" a="1"/>
  <c r="F19" i="31" s="1"/>
  <c r="E19" i="31" a="1"/>
  <c r="E19" i="31" s="1"/>
  <c r="U18" i="31" a="1"/>
  <c r="U18" i="31" s="1"/>
  <c r="T18" i="31" a="1"/>
  <c r="T18" i="31" s="1"/>
  <c r="S18" i="31" a="1"/>
  <c r="S18" i="31" s="1"/>
  <c r="R18" i="31" a="1"/>
  <c r="R18" i="31" s="1"/>
  <c r="Q18" i="31" a="1"/>
  <c r="Q18" i="31" s="1"/>
  <c r="P18" i="31" a="1"/>
  <c r="P18" i="31" s="1"/>
  <c r="O18" i="31" a="1"/>
  <c r="O18" i="31" s="1"/>
  <c r="N18" i="31" a="1"/>
  <c r="N18" i="31" s="1"/>
  <c r="M18" i="31" a="1"/>
  <c r="M18" i="31" s="1"/>
  <c r="L18" i="31" a="1"/>
  <c r="L18" i="31" s="1"/>
  <c r="K18" i="31" a="1"/>
  <c r="K18" i="31" s="1"/>
  <c r="J18" i="31" a="1"/>
  <c r="J18" i="31" s="1"/>
  <c r="I18" i="31" a="1"/>
  <c r="I18" i="31" s="1"/>
  <c r="H18" i="31" a="1"/>
  <c r="H18" i="31" s="1"/>
  <c r="G18" i="31" a="1"/>
  <c r="G18" i="31" s="1"/>
  <c r="F18" i="31" a="1"/>
  <c r="F18" i="31" s="1"/>
  <c r="E18" i="31" a="1"/>
  <c r="E18" i="31" s="1"/>
  <c r="U17" i="31" a="1"/>
  <c r="U17" i="31" s="1"/>
  <c r="T17" i="31" a="1"/>
  <c r="T17" i="31" s="1"/>
  <c r="S17" i="31" a="1"/>
  <c r="S17" i="31" s="1"/>
  <c r="R17" i="31" a="1"/>
  <c r="R17" i="31" s="1"/>
  <c r="Q17" i="31" a="1"/>
  <c r="Q17" i="31" s="1"/>
  <c r="P17" i="31" a="1"/>
  <c r="P17" i="31" s="1"/>
  <c r="O17" i="31" a="1"/>
  <c r="O17" i="31" s="1"/>
  <c r="N17" i="31" a="1"/>
  <c r="N17" i="31" s="1"/>
  <c r="M17" i="31" a="1"/>
  <c r="M17" i="31" s="1"/>
  <c r="L17" i="31" a="1"/>
  <c r="L17" i="31" s="1"/>
  <c r="K17" i="31" a="1"/>
  <c r="K17" i="31" s="1"/>
  <c r="J17" i="31" a="1"/>
  <c r="J17" i="31" s="1"/>
  <c r="I17" i="31" a="1"/>
  <c r="I17" i="31" s="1"/>
  <c r="H17" i="31" a="1"/>
  <c r="H17" i="31" s="1"/>
  <c r="G17" i="31" a="1"/>
  <c r="G17" i="31" s="1"/>
  <c r="F17" i="31" a="1"/>
  <c r="F17" i="31" s="1"/>
  <c r="E17" i="31" a="1"/>
  <c r="E17" i="31" s="1"/>
  <c r="U16" i="31" a="1"/>
  <c r="U16" i="31" s="1"/>
  <c r="T16" i="31" a="1"/>
  <c r="T16" i="31" s="1"/>
  <c r="S16" i="31" a="1"/>
  <c r="S16" i="31" s="1"/>
  <c r="R16" i="31" a="1"/>
  <c r="R16" i="31" s="1"/>
  <c r="Q16" i="31" a="1"/>
  <c r="Q16" i="31" s="1"/>
  <c r="P16" i="31" a="1"/>
  <c r="P16" i="31" s="1"/>
  <c r="O16" i="31" a="1"/>
  <c r="O16" i="31" s="1"/>
  <c r="N16" i="31" a="1"/>
  <c r="N16" i="31" s="1"/>
  <c r="M16" i="31" a="1"/>
  <c r="M16" i="31" s="1"/>
  <c r="L16" i="31" a="1"/>
  <c r="L16" i="31" s="1"/>
  <c r="K16" i="31" a="1"/>
  <c r="K16" i="31" s="1"/>
  <c r="J16" i="31" a="1"/>
  <c r="J16" i="31" s="1"/>
  <c r="I16" i="31" a="1"/>
  <c r="I16" i="31" s="1"/>
  <c r="H16" i="31" a="1"/>
  <c r="H16" i="31" s="1"/>
  <c r="G16" i="31" a="1"/>
  <c r="G16" i="31" s="1"/>
  <c r="F16" i="31" a="1"/>
  <c r="F16" i="31" s="1"/>
  <c r="E16" i="31" a="1"/>
  <c r="E16" i="31" s="1"/>
  <c r="U15" i="31" a="1"/>
  <c r="U15" i="31" s="1"/>
  <c r="T15" i="31" a="1"/>
  <c r="T15" i="31" s="1"/>
  <c r="S15" i="31" a="1"/>
  <c r="S15" i="31" s="1"/>
  <c r="R15" i="31" a="1"/>
  <c r="R15" i="31" s="1"/>
  <c r="Q15" i="31" a="1"/>
  <c r="Q15" i="31" s="1"/>
  <c r="P15" i="31" a="1"/>
  <c r="P15" i="31" s="1"/>
  <c r="O15" i="31" a="1"/>
  <c r="O15" i="31" s="1"/>
  <c r="N15" i="31" a="1"/>
  <c r="N15" i="31" s="1"/>
  <c r="M15" i="31" a="1"/>
  <c r="M15" i="31" s="1"/>
  <c r="L15" i="31" a="1"/>
  <c r="L15" i="31" s="1"/>
  <c r="K15" i="31" a="1"/>
  <c r="K15" i="31" s="1"/>
  <c r="J15" i="31" a="1"/>
  <c r="J15" i="31" s="1"/>
  <c r="I15" i="31" a="1"/>
  <c r="I15" i="31" s="1"/>
  <c r="H15" i="31" a="1"/>
  <c r="H15" i="31" s="1"/>
  <c r="G15" i="31" a="1"/>
  <c r="G15" i="31" s="1"/>
  <c r="F15" i="31" a="1"/>
  <c r="F15" i="31" s="1"/>
  <c r="E15" i="31" a="1"/>
  <c r="E15" i="31" s="1"/>
  <c r="U14" i="31" a="1"/>
  <c r="U14" i="31" s="1"/>
  <c r="T14" i="31" a="1"/>
  <c r="T14" i="31" s="1"/>
  <c r="S14" i="31" a="1"/>
  <c r="S14" i="31" s="1"/>
  <c r="R14" i="31" a="1"/>
  <c r="R14" i="31" s="1"/>
  <c r="Q14" i="31" a="1"/>
  <c r="Q14" i="31" s="1"/>
  <c r="P14" i="31" a="1"/>
  <c r="P14" i="31" s="1"/>
  <c r="O14" i="31" a="1"/>
  <c r="O14" i="31" s="1"/>
  <c r="N14" i="31" a="1"/>
  <c r="N14" i="31" s="1"/>
  <c r="M14" i="31" a="1"/>
  <c r="M14" i="31" s="1"/>
  <c r="L14" i="31" a="1"/>
  <c r="L14" i="31" s="1"/>
  <c r="K14" i="31" a="1"/>
  <c r="K14" i="31" s="1"/>
  <c r="J14" i="31" a="1"/>
  <c r="J14" i="31" s="1"/>
  <c r="I14" i="31" a="1"/>
  <c r="I14" i="31" s="1"/>
  <c r="H14" i="31" a="1"/>
  <c r="H14" i="31" s="1"/>
  <c r="G14" i="31" a="1"/>
  <c r="G14" i="31" s="1"/>
  <c r="F14" i="31" a="1"/>
  <c r="F14" i="31" s="1"/>
  <c r="E14" i="31" a="1"/>
  <c r="E14" i="31" s="1"/>
  <c r="W13" i="31" a="1"/>
  <c r="W13" i="31" s="1"/>
  <c r="V13" i="31" a="1"/>
  <c r="V13" i="31" s="1"/>
  <c r="U13" i="31" a="1"/>
  <c r="U13" i="31" s="1"/>
  <c r="T13" i="31" a="1"/>
  <c r="T13" i="31" s="1"/>
  <c r="S13" i="31" a="1"/>
  <c r="S13" i="31" s="1"/>
  <c r="R13" i="31" a="1"/>
  <c r="R13" i="31" s="1"/>
  <c r="Q13" i="31" a="1"/>
  <c r="Q13" i="31" s="1"/>
  <c r="P13" i="31" a="1"/>
  <c r="P13" i="31" s="1"/>
  <c r="O13" i="31" a="1"/>
  <c r="O13" i="31" s="1"/>
  <c r="N13" i="31" a="1"/>
  <c r="N13" i="31" s="1"/>
  <c r="M13" i="31" a="1"/>
  <c r="M13" i="31" s="1"/>
  <c r="L13" i="31" a="1"/>
  <c r="L13" i="31" s="1"/>
  <c r="K13" i="31" a="1"/>
  <c r="K13" i="31" s="1"/>
  <c r="J13" i="31" a="1"/>
  <c r="J13" i="31" s="1"/>
  <c r="I13" i="31" a="1"/>
  <c r="I13" i="31" s="1"/>
  <c r="H13" i="31" a="1"/>
  <c r="H13" i="31" s="1"/>
  <c r="G13" i="31" a="1"/>
  <c r="G13" i="31" s="1"/>
  <c r="F13" i="31" a="1"/>
  <c r="F13" i="31" s="1"/>
  <c r="E13" i="31" a="1"/>
  <c r="E13" i="31" s="1"/>
  <c r="D13" i="31" a="1"/>
  <c r="D13" i="31" s="1"/>
  <c r="C13" i="31" a="1"/>
  <c r="C13" i="31" s="1"/>
  <c r="B13" i="31" a="1"/>
  <c r="B13" i="31" s="1"/>
  <c r="W12" i="31" a="1"/>
  <c r="W12" i="31" s="1"/>
  <c r="V12" i="31" a="1"/>
  <c r="V12" i="31" s="1"/>
  <c r="U12" i="31" a="1"/>
  <c r="U12" i="31" s="1"/>
  <c r="T12" i="31" a="1"/>
  <c r="T12" i="31" s="1"/>
  <c r="S12" i="31" a="1"/>
  <c r="S12" i="31" s="1"/>
  <c r="R12" i="31" a="1"/>
  <c r="R12" i="31" s="1"/>
  <c r="Q12" i="31" a="1"/>
  <c r="Q12" i="31" s="1"/>
  <c r="P12" i="31" a="1"/>
  <c r="P12" i="31" s="1"/>
  <c r="O12" i="31" a="1"/>
  <c r="O12" i="31" s="1"/>
  <c r="N12" i="31" a="1"/>
  <c r="N12" i="31" s="1"/>
  <c r="M12" i="31" a="1"/>
  <c r="M12" i="31" s="1"/>
  <c r="L12" i="31" a="1"/>
  <c r="L12" i="31" s="1"/>
  <c r="K12" i="31" a="1"/>
  <c r="K12" i="31" s="1"/>
  <c r="J12" i="31" a="1"/>
  <c r="J12" i="31" s="1"/>
  <c r="I12" i="31" a="1"/>
  <c r="I12" i="31" s="1"/>
  <c r="H12" i="31" a="1"/>
  <c r="H12" i="31" s="1"/>
  <c r="G12" i="31" a="1"/>
  <c r="G12" i="31" s="1"/>
  <c r="F12" i="31" a="1"/>
  <c r="F12" i="31" s="1"/>
  <c r="E12" i="31" a="1"/>
  <c r="E12" i="31" s="1"/>
  <c r="D12" i="31" a="1"/>
  <c r="D12" i="31" s="1"/>
  <c r="C12" i="31" a="1"/>
  <c r="C12" i="31" s="1"/>
  <c r="B12" i="31" a="1"/>
  <c r="B12" i="31" s="1"/>
  <c r="W11" i="31" a="1"/>
  <c r="W11" i="31" s="1"/>
  <c r="V11" i="31" a="1"/>
  <c r="V11" i="31" s="1"/>
  <c r="U11" i="31" a="1"/>
  <c r="U11" i="31" s="1"/>
  <c r="T11" i="31" a="1"/>
  <c r="T11" i="31" s="1"/>
  <c r="S11" i="31" a="1"/>
  <c r="S11" i="31" s="1"/>
  <c r="R11" i="31" a="1"/>
  <c r="R11" i="31" s="1"/>
  <c r="Q11" i="31" a="1"/>
  <c r="Q11" i="31" s="1"/>
  <c r="P11" i="31" a="1"/>
  <c r="P11" i="31" s="1"/>
  <c r="O11" i="31" a="1"/>
  <c r="O11" i="31" s="1"/>
  <c r="N11" i="31" a="1"/>
  <c r="N11" i="31" s="1"/>
  <c r="M11" i="31" a="1"/>
  <c r="M11" i="31" s="1"/>
  <c r="L11" i="31" a="1"/>
  <c r="L11" i="31" s="1"/>
  <c r="K11" i="31" a="1"/>
  <c r="K11" i="31" s="1"/>
  <c r="J11" i="31" a="1"/>
  <c r="J11" i="31" s="1"/>
  <c r="I11" i="31" a="1"/>
  <c r="I11" i="31" s="1"/>
  <c r="H11" i="31" a="1"/>
  <c r="H11" i="31" s="1"/>
  <c r="G11" i="31" a="1"/>
  <c r="G11" i="31" s="1"/>
  <c r="F11" i="31" a="1"/>
  <c r="F11" i="31" s="1"/>
  <c r="E11" i="31" a="1"/>
  <c r="E11" i="31" s="1"/>
  <c r="D11" i="31" a="1"/>
  <c r="D11" i="31" s="1"/>
  <c r="C11" i="31" a="1"/>
  <c r="C11" i="31" s="1"/>
  <c r="B11" i="31" a="1"/>
  <c r="B11" i="31" s="1"/>
  <c r="W10" i="31" a="1"/>
  <c r="W10" i="31" s="1"/>
  <c r="V10" i="31" a="1"/>
  <c r="V10" i="31" s="1"/>
  <c r="U10" i="31" a="1"/>
  <c r="U10" i="31" s="1"/>
  <c r="T10" i="31" a="1"/>
  <c r="T10" i="31" s="1"/>
  <c r="S10" i="31" a="1"/>
  <c r="S10" i="31" s="1"/>
  <c r="R10" i="31" a="1"/>
  <c r="R10" i="31" s="1"/>
  <c r="Q10" i="31" a="1"/>
  <c r="Q10" i="31" s="1"/>
  <c r="P10" i="31" a="1"/>
  <c r="P10" i="31" s="1"/>
  <c r="O10" i="31" a="1"/>
  <c r="O10" i="31" s="1"/>
  <c r="N10" i="31" a="1"/>
  <c r="N10" i="31" s="1"/>
  <c r="M10" i="31" a="1"/>
  <c r="M10" i="31" s="1"/>
  <c r="L10" i="31" a="1"/>
  <c r="L10" i="31" s="1"/>
  <c r="K10" i="31" a="1"/>
  <c r="K10" i="31" s="1"/>
  <c r="J10" i="31" a="1"/>
  <c r="J10" i="31" s="1"/>
  <c r="I10" i="31" a="1"/>
  <c r="I10" i="31" s="1"/>
  <c r="H10" i="31" a="1"/>
  <c r="H10" i="31" s="1"/>
  <c r="G10" i="31" a="1"/>
  <c r="G10" i="31" s="1"/>
  <c r="F10" i="31" a="1"/>
  <c r="F10" i="31" s="1"/>
  <c r="E10" i="31" a="1"/>
  <c r="E10" i="31" s="1"/>
  <c r="D10" i="31" a="1"/>
  <c r="D10" i="31" s="1"/>
  <c r="C10" i="31" a="1"/>
  <c r="C10" i="31" s="1"/>
  <c r="B10" i="31" a="1"/>
  <c r="B10" i="31" s="1"/>
  <c r="W9" i="31" a="1"/>
  <c r="W9" i="31" s="1"/>
  <c r="V9" i="31" a="1"/>
  <c r="V9" i="31" s="1"/>
  <c r="U9" i="31" a="1"/>
  <c r="U9" i="31" s="1"/>
  <c r="T9" i="31" a="1"/>
  <c r="T9" i="31" s="1"/>
  <c r="S9" i="31" a="1"/>
  <c r="S9" i="31" s="1"/>
  <c r="R9" i="31" a="1"/>
  <c r="R9" i="31" s="1"/>
  <c r="Q9" i="31" a="1"/>
  <c r="Q9" i="31" s="1"/>
  <c r="P9" i="31" a="1"/>
  <c r="P9" i="31" s="1"/>
  <c r="O9" i="31" a="1"/>
  <c r="O9" i="31" s="1"/>
  <c r="N9" i="31" a="1"/>
  <c r="N9" i="31" s="1"/>
  <c r="M9" i="31" a="1"/>
  <c r="M9" i="31" s="1"/>
  <c r="L9" i="31" a="1"/>
  <c r="L9" i="31" s="1"/>
  <c r="K9" i="31" a="1"/>
  <c r="K9" i="31" s="1"/>
  <c r="J9" i="31" a="1"/>
  <c r="J9" i="31" s="1"/>
  <c r="I9" i="31" a="1"/>
  <c r="I9" i="31" s="1"/>
  <c r="H9" i="31" a="1"/>
  <c r="H9" i="31" s="1"/>
  <c r="G9" i="31" a="1"/>
  <c r="G9" i="31" s="1"/>
  <c r="F9" i="31" a="1"/>
  <c r="F9" i="31" s="1"/>
  <c r="E9" i="31" a="1"/>
  <c r="E9" i="31" s="1"/>
  <c r="D9" i="31" a="1"/>
  <c r="D9" i="31" s="1"/>
  <c r="C9" i="31" a="1"/>
  <c r="C9" i="31" s="1"/>
  <c r="B9" i="31" a="1"/>
  <c r="B9" i="31" s="1"/>
  <c r="W8" i="31" a="1"/>
  <c r="W8" i="31" s="1"/>
  <c r="V8" i="31" a="1"/>
  <c r="V8" i="31" s="1"/>
  <c r="U8" i="31" a="1"/>
  <c r="U8" i="31" s="1"/>
  <c r="T8" i="31" a="1"/>
  <c r="T8" i="31" s="1"/>
  <c r="S8" i="31" a="1"/>
  <c r="S8" i="31" s="1"/>
  <c r="R8" i="31" a="1"/>
  <c r="R8" i="31" s="1"/>
  <c r="Q8" i="31" a="1"/>
  <c r="Q8" i="31" s="1"/>
  <c r="P8" i="31" a="1"/>
  <c r="P8" i="31" s="1"/>
  <c r="O8" i="31" a="1"/>
  <c r="O8" i="31" s="1"/>
  <c r="N8" i="31" a="1"/>
  <c r="N8" i="31" s="1"/>
  <c r="M8" i="31" a="1"/>
  <c r="M8" i="31" s="1"/>
  <c r="L8" i="31" a="1"/>
  <c r="L8" i="31" s="1"/>
  <c r="K8" i="31" a="1"/>
  <c r="K8" i="31" s="1"/>
  <c r="J8" i="31" a="1"/>
  <c r="J8" i="31" s="1"/>
  <c r="I8" i="31" a="1"/>
  <c r="I8" i="31" s="1"/>
  <c r="H8" i="31" a="1"/>
  <c r="H8" i="31" s="1"/>
  <c r="G8" i="31" a="1"/>
  <c r="G8" i="31" s="1"/>
  <c r="F8" i="31" a="1"/>
  <c r="F8" i="31" s="1"/>
  <c r="E8" i="31" a="1"/>
  <c r="E8" i="31" s="1"/>
  <c r="D8" i="31" a="1"/>
  <c r="D8" i="31" s="1"/>
  <c r="C8" i="31" a="1"/>
  <c r="C8" i="31" s="1"/>
  <c r="B8" i="31" a="1"/>
  <c r="B8" i="31" s="1"/>
  <c r="W7" i="31" a="1"/>
  <c r="W7" i="31" s="1"/>
  <c r="V7" i="31" a="1"/>
  <c r="V7" i="31" s="1"/>
  <c r="U7" i="31" a="1"/>
  <c r="U7" i="31" s="1"/>
  <c r="T7" i="31" a="1"/>
  <c r="T7" i="31" s="1"/>
  <c r="S7" i="31" a="1"/>
  <c r="S7" i="31" s="1"/>
  <c r="R7" i="31" a="1"/>
  <c r="R7" i="31" s="1"/>
  <c r="Q7" i="31" a="1"/>
  <c r="Q7" i="31" s="1"/>
  <c r="P7" i="31" a="1"/>
  <c r="P7" i="31" s="1"/>
  <c r="O7" i="31" a="1"/>
  <c r="O7" i="31" s="1"/>
  <c r="N7" i="31" a="1"/>
  <c r="N7" i="31" s="1"/>
  <c r="M7" i="31" a="1"/>
  <c r="M7" i="31" s="1"/>
  <c r="L7" i="31" a="1"/>
  <c r="L7" i="31" s="1"/>
  <c r="K7" i="31" a="1"/>
  <c r="K7" i="31" s="1"/>
  <c r="J7" i="31" a="1"/>
  <c r="J7" i="31" s="1"/>
  <c r="I7" i="31" a="1"/>
  <c r="I7" i="31" s="1"/>
  <c r="H7" i="31" a="1"/>
  <c r="H7" i="31" s="1"/>
  <c r="G7" i="31" a="1"/>
  <c r="G7" i="31" s="1"/>
  <c r="F7" i="31" a="1"/>
  <c r="F7" i="31" s="1"/>
  <c r="E7" i="31" a="1"/>
  <c r="E7" i="31" s="1"/>
  <c r="D7" i="31" a="1"/>
  <c r="D7" i="31" s="1"/>
  <c r="C7" i="31" a="1"/>
  <c r="C7" i="31" s="1"/>
  <c r="B7" i="31" a="1"/>
  <c r="B7" i="31" s="1"/>
  <c r="W6" i="31" a="1"/>
  <c r="W6" i="31" s="1"/>
  <c r="V6" i="31" a="1"/>
  <c r="V6" i="31" s="1"/>
  <c r="U6" i="31" a="1"/>
  <c r="U6" i="31" s="1"/>
  <c r="T6" i="31" a="1"/>
  <c r="T6" i="31" s="1"/>
  <c r="S6" i="31" a="1"/>
  <c r="S6" i="31" s="1"/>
  <c r="R6" i="31" a="1"/>
  <c r="R6" i="31" s="1"/>
  <c r="Q6" i="31" a="1"/>
  <c r="Q6" i="31" s="1"/>
  <c r="P6" i="31" a="1"/>
  <c r="P6" i="31" s="1"/>
  <c r="O6" i="31" a="1"/>
  <c r="O6" i="31" s="1"/>
  <c r="N6" i="31" a="1"/>
  <c r="N6" i="31" s="1"/>
  <c r="M6" i="31" a="1"/>
  <c r="M6" i="31" s="1"/>
  <c r="L6" i="31" a="1"/>
  <c r="L6" i="31" s="1"/>
  <c r="K6" i="31" a="1"/>
  <c r="K6" i="31" s="1"/>
  <c r="J6" i="31" a="1"/>
  <c r="J6" i="31" s="1"/>
  <c r="I6" i="31" a="1"/>
  <c r="I6" i="31" s="1"/>
  <c r="H6" i="31" a="1"/>
  <c r="H6" i="31" s="1"/>
  <c r="G6" i="31" a="1"/>
  <c r="G6" i="31" s="1"/>
  <c r="F6" i="31" a="1"/>
  <c r="F6" i="31" s="1"/>
  <c r="E6" i="31" a="1"/>
  <c r="E6" i="31" s="1"/>
  <c r="D6" i="31" a="1"/>
  <c r="D6" i="31" s="1"/>
  <c r="C6" i="31" a="1"/>
  <c r="C6" i="31" s="1"/>
  <c r="B6" i="31" a="1"/>
  <c r="B6" i="31" s="1"/>
  <c r="W5" i="31" a="1"/>
  <c r="W5" i="31" s="1"/>
  <c r="V5" i="31" a="1"/>
  <c r="V5" i="31" s="1"/>
  <c r="U5" i="31" a="1"/>
  <c r="U5" i="31" s="1"/>
  <c r="T5" i="31" a="1"/>
  <c r="T5" i="31" s="1"/>
  <c r="S5" i="31" a="1"/>
  <c r="S5" i="31" s="1"/>
  <c r="R5" i="31" a="1"/>
  <c r="R5" i="31" s="1"/>
  <c r="Q5" i="31" a="1"/>
  <c r="Q5" i="31" s="1"/>
  <c r="P5" i="31" a="1"/>
  <c r="P5" i="31" s="1"/>
  <c r="O5" i="31" a="1"/>
  <c r="O5" i="31" s="1"/>
  <c r="N5" i="31" a="1"/>
  <c r="N5" i="31" s="1"/>
  <c r="M5" i="31" a="1"/>
  <c r="M5" i="31" s="1"/>
  <c r="L5" i="31" a="1"/>
  <c r="L5" i="31" s="1"/>
  <c r="K5" i="31" a="1"/>
  <c r="K5" i="31" s="1"/>
  <c r="J5" i="31" a="1"/>
  <c r="J5" i="31" s="1"/>
  <c r="I5" i="31" a="1"/>
  <c r="I5" i="31" s="1"/>
  <c r="H5" i="31" a="1"/>
  <c r="H5" i="31" s="1"/>
  <c r="G5" i="31" a="1"/>
  <c r="G5" i="31" s="1"/>
  <c r="F5" i="31" a="1"/>
  <c r="F5" i="31" s="1"/>
  <c r="E5" i="31" a="1"/>
  <c r="E5" i="31" s="1"/>
  <c r="D5" i="31" a="1"/>
  <c r="D5" i="31" s="1"/>
  <c r="C5" i="31" a="1"/>
  <c r="C5" i="31" s="1"/>
  <c r="B5" i="31" a="1"/>
  <c r="B5" i="31" s="1"/>
  <c r="W4" i="31" a="1"/>
  <c r="W4" i="31" s="1"/>
  <c r="V4" i="31" a="1"/>
  <c r="V4" i="31" s="1"/>
  <c r="U4" i="31" a="1"/>
  <c r="U4" i="31" s="1"/>
  <c r="T4" i="31" a="1"/>
  <c r="T4" i="31" s="1"/>
  <c r="S4" i="31" a="1"/>
  <c r="S4" i="31" s="1"/>
  <c r="R4" i="31" a="1"/>
  <c r="R4" i="31" s="1"/>
  <c r="Q4" i="31" a="1"/>
  <c r="Q4" i="31" s="1"/>
  <c r="P4" i="31" a="1"/>
  <c r="P4" i="31" s="1"/>
  <c r="O4" i="31" a="1"/>
  <c r="O4" i="31" s="1"/>
  <c r="N4" i="31" a="1"/>
  <c r="N4" i="31" s="1"/>
  <c r="M4" i="31" a="1"/>
  <c r="M4" i="31" s="1"/>
  <c r="L4" i="31" a="1"/>
  <c r="L4" i="31" s="1"/>
  <c r="K4" i="31" a="1"/>
  <c r="K4" i="31" s="1"/>
  <c r="J4" i="31" a="1"/>
  <c r="J4" i="31" s="1"/>
  <c r="I4" i="31" a="1"/>
  <c r="I4" i="31" s="1"/>
  <c r="H4" i="31" a="1"/>
  <c r="H4" i="31" s="1"/>
  <c r="G4" i="31" a="1"/>
  <c r="G4" i="31" s="1"/>
  <c r="F4" i="31" a="1"/>
  <c r="F4" i="31" s="1"/>
  <c r="E4" i="31" a="1"/>
  <c r="E4" i="31" s="1"/>
  <c r="D4" i="31" a="1"/>
  <c r="D4" i="31" s="1"/>
  <c r="C4" i="31" a="1"/>
  <c r="C4" i="31" s="1"/>
  <c r="B4" i="31" a="1"/>
  <c r="B4" i="31" s="1"/>
  <c r="W23" i="30" a="1"/>
  <c r="W23" i="30" s="1"/>
  <c r="V23" i="30" a="1"/>
  <c r="V23" i="30" s="1"/>
  <c r="U23" i="30" a="1"/>
  <c r="U23" i="30" s="1"/>
  <c r="T23" i="30" a="1"/>
  <c r="T23" i="30" s="1"/>
  <c r="S23" i="30" a="1"/>
  <c r="S23" i="30" s="1"/>
  <c r="R23" i="30" a="1"/>
  <c r="R23" i="30" s="1"/>
  <c r="Q23" i="30" a="1"/>
  <c r="Q23" i="30" s="1"/>
  <c r="P23" i="30" a="1"/>
  <c r="P23" i="30" s="1"/>
  <c r="O23" i="30" a="1"/>
  <c r="O23" i="30" s="1"/>
  <c r="N23" i="30" a="1"/>
  <c r="N23" i="30" s="1"/>
  <c r="M23" i="30" a="1"/>
  <c r="M23" i="30" s="1"/>
  <c r="L23" i="30" a="1"/>
  <c r="L23" i="30" s="1"/>
  <c r="K23" i="30" a="1"/>
  <c r="K23" i="30" s="1"/>
  <c r="J23" i="30" a="1"/>
  <c r="J23" i="30" s="1"/>
  <c r="I23" i="30" a="1"/>
  <c r="I23" i="30" s="1"/>
  <c r="H23" i="30" a="1"/>
  <c r="H23" i="30" s="1"/>
  <c r="G23" i="30" a="1"/>
  <c r="G23" i="30" s="1"/>
  <c r="F23" i="30" a="1"/>
  <c r="F23" i="30" s="1"/>
  <c r="E23" i="30" a="1"/>
  <c r="E23" i="30" s="1"/>
  <c r="D23" i="30" a="1"/>
  <c r="D23" i="30" s="1"/>
  <c r="C23" i="30" a="1"/>
  <c r="C23" i="30" s="1"/>
  <c r="B23" i="30" a="1"/>
  <c r="B23" i="30" s="1"/>
  <c r="W22" i="30" a="1"/>
  <c r="W22" i="30" s="1"/>
  <c r="V22" i="30" a="1"/>
  <c r="V22" i="30" s="1"/>
  <c r="U22" i="30" a="1"/>
  <c r="U22" i="30" s="1"/>
  <c r="T22" i="30" a="1"/>
  <c r="T22" i="30" s="1"/>
  <c r="S22" i="30" a="1"/>
  <c r="S22" i="30" s="1"/>
  <c r="R22" i="30" a="1"/>
  <c r="R22" i="30" s="1"/>
  <c r="Q22" i="30" a="1"/>
  <c r="Q22" i="30" s="1"/>
  <c r="P22" i="30" a="1"/>
  <c r="P22" i="30" s="1"/>
  <c r="O22" i="30" a="1"/>
  <c r="O22" i="30" s="1"/>
  <c r="N22" i="30" a="1"/>
  <c r="N22" i="30" s="1"/>
  <c r="M22" i="30" a="1"/>
  <c r="M22" i="30" s="1"/>
  <c r="L22" i="30" a="1"/>
  <c r="L22" i="30" s="1"/>
  <c r="K22" i="30" a="1"/>
  <c r="K22" i="30" s="1"/>
  <c r="J22" i="30" a="1"/>
  <c r="J22" i="30" s="1"/>
  <c r="I22" i="30" a="1"/>
  <c r="I22" i="30" s="1"/>
  <c r="H22" i="30" a="1"/>
  <c r="H22" i="30" s="1"/>
  <c r="G22" i="30" a="1"/>
  <c r="G22" i="30" s="1"/>
  <c r="F22" i="30" a="1"/>
  <c r="F22" i="30" s="1"/>
  <c r="E22" i="30" a="1"/>
  <c r="E22" i="30" s="1"/>
  <c r="D22" i="30" a="1"/>
  <c r="D22" i="30" s="1"/>
  <c r="C22" i="30" a="1"/>
  <c r="C22" i="30" s="1"/>
  <c r="B22" i="30" a="1"/>
  <c r="B22" i="30" s="1"/>
  <c r="U21" i="30" a="1"/>
  <c r="U21" i="30" s="1"/>
  <c r="T21" i="30" a="1"/>
  <c r="T21" i="30" s="1"/>
  <c r="S21" i="30" a="1"/>
  <c r="S21" i="30" s="1"/>
  <c r="R21" i="30" a="1"/>
  <c r="R21" i="30" s="1"/>
  <c r="Q21" i="30" a="1"/>
  <c r="Q21" i="30" s="1"/>
  <c r="P21" i="30" a="1"/>
  <c r="P21" i="30" s="1"/>
  <c r="O21" i="30" a="1"/>
  <c r="O21" i="30" s="1"/>
  <c r="N21" i="30" a="1"/>
  <c r="N21" i="30" s="1"/>
  <c r="M21" i="30" a="1"/>
  <c r="M21" i="30" s="1"/>
  <c r="L21" i="30" a="1"/>
  <c r="L21" i="30" s="1"/>
  <c r="K21" i="30" a="1"/>
  <c r="K21" i="30" s="1"/>
  <c r="J21" i="30" a="1"/>
  <c r="J21" i="30" s="1"/>
  <c r="I21" i="30" a="1"/>
  <c r="I21" i="30" s="1"/>
  <c r="H21" i="30" a="1"/>
  <c r="H21" i="30" s="1"/>
  <c r="G21" i="30" a="1"/>
  <c r="G21" i="30" s="1"/>
  <c r="F21" i="30" a="1"/>
  <c r="F21" i="30" s="1"/>
  <c r="E21" i="30" a="1"/>
  <c r="E21" i="30" s="1"/>
  <c r="U20" i="30" a="1"/>
  <c r="U20" i="30" s="1"/>
  <c r="T20" i="30" a="1"/>
  <c r="T20" i="30" s="1"/>
  <c r="S20" i="30" a="1"/>
  <c r="S20" i="30" s="1"/>
  <c r="R20" i="30" a="1"/>
  <c r="R20" i="30" s="1"/>
  <c r="Q20" i="30" a="1"/>
  <c r="Q20" i="30" s="1"/>
  <c r="P20" i="30" a="1"/>
  <c r="P20" i="30" s="1"/>
  <c r="O20" i="30" a="1"/>
  <c r="O20" i="30" s="1"/>
  <c r="N20" i="30" a="1"/>
  <c r="N20" i="30" s="1"/>
  <c r="M20" i="30" a="1"/>
  <c r="M20" i="30" s="1"/>
  <c r="L20" i="30" a="1"/>
  <c r="L20" i="30" s="1"/>
  <c r="K20" i="30" a="1"/>
  <c r="K20" i="30" s="1"/>
  <c r="J20" i="30" a="1"/>
  <c r="J20" i="30" s="1"/>
  <c r="I20" i="30" a="1"/>
  <c r="I20" i="30" s="1"/>
  <c r="H20" i="30" a="1"/>
  <c r="H20" i="30" s="1"/>
  <c r="G20" i="30" a="1"/>
  <c r="G20" i="30" s="1"/>
  <c r="F20" i="30" a="1"/>
  <c r="F20" i="30" s="1"/>
  <c r="E20" i="30" a="1"/>
  <c r="E20" i="30" s="1"/>
  <c r="U19" i="30" a="1"/>
  <c r="U19" i="30" s="1"/>
  <c r="T19" i="30" a="1"/>
  <c r="T19" i="30" s="1"/>
  <c r="S19" i="30" a="1"/>
  <c r="S19" i="30" s="1"/>
  <c r="R19" i="30" a="1"/>
  <c r="R19" i="30" s="1"/>
  <c r="Q19" i="30" a="1"/>
  <c r="Q19" i="30" s="1"/>
  <c r="P19" i="30" a="1"/>
  <c r="P19" i="30" s="1"/>
  <c r="O19" i="30" a="1"/>
  <c r="O19" i="30" s="1"/>
  <c r="N19" i="30" a="1"/>
  <c r="N19" i="30" s="1"/>
  <c r="M19" i="30" a="1"/>
  <c r="M19" i="30" s="1"/>
  <c r="L19" i="30" a="1"/>
  <c r="L19" i="30" s="1"/>
  <c r="K19" i="30" a="1"/>
  <c r="K19" i="30" s="1"/>
  <c r="J19" i="30" a="1"/>
  <c r="J19" i="30" s="1"/>
  <c r="I19" i="30" a="1"/>
  <c r="I19" i="30" s="1"/>
  <c r="H19" i="30" a="1"/>
  <c r="H19" i="30" s="1"/>
  <c r="G19" i="30" a="1"/>
  <c r="G19" i="30" s="1"/>
  <c r="F19" i="30" a="1"/>
  <c r="F19" i="30" s="1"/>
  <c r="E19" i="30" a="1"/>
  <c r="E19" i="30" s="1"/>
  <c r="U18" i="30" a="1"/>
  <c r="U18" i="30" s="1"/>
  <c r="T18" i="30" a="1"/>
  <c r="T18" i="30" s="1"/>
  <c r="S18" i="30" a="1"/>
  <c r="S18" i="30" s="1"/>
  <c r="R18" i="30" a="1"/>
  <c r="R18" i="30" s="1"/>
  <c r="Q18" i="30" a="1"/>
  <c r="Q18" i="30" s="1"/>
  <c r="P18" i="30" a="1"/>
  <c r="P18" i="30" s="1"/>
  <c r="O18" i="30" a="1"/>
  <c r="O18" i="30" s="1"/>
  <c r="N18" i="30" a="1"/>
  <c r="N18" i="30" s="1"/>
  <c r="M18" i="30" a="1"/>
  <c r="M18" i="30" s="1"/>
  <c r="L18" i="30" a="1"/>
  <c r="L18" i="30" s="1"/>
  <c r="K18" i="30" a="1"/>
  <c r="K18" i="30" s="1"/>
  <c r="J18" i="30" a="1"/>
  <c r="J18" i="30" s="1"/>
  <c r="I18" i="30" a="1"/>
  <c r="I18" i="30" s="1"/>
  <c r="H18" i="30" a="1"/>
  <c r="H18" i="30" s="1"/>
  <c r="G18" i="30" a="1"/>
  <c r="G18" i="30" s="1"/>
  <c r="F18" i="30" a="1"/>
  <c r="F18" i="30" s="1"/>
  <c r="E18" i="30" a="1"/>
  <c r="E18" i="30" s="1"/>
  <c r="W17" i="30" a="1"/>
  <c r="W17" i="30" s="1"/>
  <c r="V17" i="30" a="1"/>
  <c r="V17" i="30" s="1"/>
  <c r="U17" i="30" a="1"/>
  <c r="U17" i="30" s="1"/>
  <c r="T17" i="30" a="1"/>
  <c r="T17" i="30" s="1"/>
  <c r="S17" i="30" a="1"/>
  <c r="S17" i="30" s="1"/>
  <c r="R17" i="30" a="1"/>
  <c r="R17" i="30" s="1"/>
  <c r="Q17" i="30" a="1"/>
  <c r="Q17" i="30" s="1"/>
  <c r="P17" i="30" a="1"/>
  <c r="P17" i="30" s="1"/>
  <c r="O17" i="30" a="1"/>
  <c r="O17" i="30" s="1"/>
  <c r="N17" i="30" a="1"/>
  <c r="N17" i="30" s="1"/>
  <c r="M17" i="30" a="1"/>
  <c r="M17" i="30" s="1"/>
  <c r="L17" i="30" a="1"/>
  <c r="L17" i="30" s="1"/>
  <c r="K17" i="30" a="1"/>
  <c r="K17" i="30" s="1"/>
  <c r="J17" i="30" a="1"/>
  <c r="J17" i="30" s="1"/>
  <c r="I17" i="30" a="1"/>
  <c r="I17" i="30" s="1"/>
  <c r="H17" i="30" a="1"/>
  <c r="H17" i="30" s="1"/>
  <c r="G17" i="30" a="1"/>
  <c r="G17" i="30" s="1"/>
  <c r="F17" i="30" a="1"/>
  <c r="F17" i="30" s="1"/>
  <c r="E17" i="30" a="1"/>
  <c r="E17" i="30" s="1"/>
  <c r="D17" i="30" a="1"/>
  <c r="D17" i="30" s="1"/>
  <c r="C17" i="30" a="1"/>
  <c r="C17" i="30" s="1"/>
  <c r="B17" i="30" a="1"/>
  <c r="B17" i="30" s="1"/>
  <c r="W16" i="30" a="1"/>
  <c r="W16" i="30" s="1"/>
  <c r="V16" i="30" a="1"/>
  <c r="V16" i="30" s="1"/>
  <c r="U16" i="30" a="1"/>
  <c r="U16" i="30" s="1"/>
  <c r="T16" i="30" a="1"/>
  <c r="T16" i="30" s="1"/>
  <c r="S16" i="30" a="1"/>
  <c r="S16" i="30" s="1"/>
  <c r="R16" i="30" a="1"/>
  <c r="R16" i="30" s="1"/>
  <c r="Q16" i="30" a="1"/>
  <c r="Q16" i="30" s="1"/>
  <c r="P16" i="30" a="1"/>
  <c r="P16" i="30" s="1"/>
  <c r="O16" i="30" a="1"/>
  <c r="O16" i="30" s="1"/>
  <c r="N16" i="30" a="1"/>
  <c r="N16" i="30" s="1"/>
  <c r="M16" i="30" a="1"/>
  <c r="M16" i="30" s="1"/>
  <c r="L16" i="30" a="1"/>
  <c r="L16" i="30" s="1"/>
  <c r="K16" i="30" a="1"/>
  <c r="K16" i="30" s="1"/>
  <c r="J16" i="30" a="1"/>
  <c r="J16" i="30" s="1"/>
  <c r="I16" i="30" a="1"/>
  <c r="I16" i="30" s="1"/>
  <c r="H16" i="30" a="1"/>
  <c r="H16" i="30" s="1"/>
  <c r="G16" i="30" a="1"/>
  <c r="G16" i="30" s="1"/>
  <c r="F16" i="30" a="1"/>
  <c r="F16" i="30" s="1"/>
  <c r="E16" i="30" a="1"/>
  <c r="E16" i="30" s="1"/>
  <c r="D16" i="30" a="1"/>
  <c r="D16" i="30" s="1"/>
  <c r="C16" i="30" a="1"/>
  <c r="C16" i="30" s="1"/>
  <c r="B16" i="30" a="1"/>
  <c r="B16" i="30" s="1"/>
  <c r="W15" i="30" a="1"/>
  <c r="W15" i="30" s="1"/>
  <c r="V15" i="30" a="1"/>
  <c r="V15" i="30" s="1"/>
  <c r="U15" i="30" a="1"/>
  <c r="U15" i="30" s="1"/>
  <c r="T15" i="30" a="1"/>
  <c r="T15" i="30" s="1"/>
  <c r="S15" i="30" a="1"/>
  <c r="S15" i="30" s="1"/>
  <c r="R15" i="30" a="1"/>
  <c r="R15" i="30" s="1"/>
  <c r="Q15" i="30" a="1"/>
  <c r="Q15" i="30" s="1"/>
  <c r="P15" i="30" a="1"/>
  <c r="P15" i="30" s="1"/>
  <c r="O15" i="30" a="1"/>
  <c r="O15" i="30" s="1"/>
  <c r="N15" i="30" a="1"/>
  <c r="N15" i="30" s="1"/>
  <c r="M15" i="30" a="1"/>
  <c r="M15" i="30" s="1"/>
  <c r="L15" i="30" a="1"/>
  <c r="L15" i="30" s="1"/>
  <c r="K15" i="30" a="1"/>
  <c r="K15" i="30" s="1"/>
  <c r="J15" i="30" a="1"/>
  <c r="J15" i="30" s="1"/>
  <c r="I15" i="30" a="1"/>
  <c r="I15" i="30" s="1"/>
  <c r="H15" i="30" a="1"/>
  <c r="H15" i="30" s="1"/>
  <c r="G15" i="30" a="1"/>
  <c r="G15" i="30" s="1"/>
  <c r="F15" i="30" a="1"/>
  <c r="F15" i="30" s="1"/>
  <c r="E15" i="30" a="1"/>
  <c r="E15" i="30" s="1"/>
  <c r="D15" i="30" a="1"/>
  <c r="D15" i="30" s="1"/>
  <c r="C15" i="30" a="1"/>
  <c r="C15" i="30" s="1"/>
  <c r="B15" i="30" a="1"/>
  <c r="B15" i="30" s="1"/>
  <c r="U14" i="30" a="1"/>
  <c r="U14" i="30" s="1"/>
  <c r="T14" i="30" a="1"/>
  <c r="T14" i="30" s="1"/>
  <c r="S14" i="30" a="1"/>
  <c r="S14" i="30" s="1"/>
  <c r="R14" i="30" a="1"/>
  <c r="R14" i="30" s="1"/>
  <c r="Q14" i="30" a="1"/>
  <c r="Q14" i="30" s="1"/>
  <c r="P14" i="30" a="1"/>
  <c r="P14" i="30" s="1"/>
  <c r="O14" i="30" a="1"/>
  <c r="O14" i="30" s="1"/>
  <c r="N14" i="30" a="1"/>
  <c r="N14" i="30" s="1"/>
  <c r="M14" i="30" a="1"/>
  <c r="M14" i="30" s="1"/>
  <c r="L14" i="30" a="1"/>
  <c r="L14" i="30" s="1"/>
  <c r="K14" i="30" a="1"/>
  <c r="K14" i="30" s="1"/>
  <c r="J14" i="30" a="1"/>
  <c r="J14" i="30" s="1"/>
  <c r="I14" i="30" a="1"/>
  <c r="I14" i="30" s="1"/>
  <c r="H14" i="30" a="1"/>
  <c r="H14" i="30" s="1"/>
  <c r="G14" i="30" a="1"/>
  <c r="G14" i="30" s="1"/>
  <c r="F14" i="30" a="1"/>
  <c r="F14" i="30" s="1"/>
  <c r="E14" i="30" a="1"/>
  <c r="E14" i="30" s="1"/>
  <c r="U13" i="30" a="1"/>
  <c r="U13" i="30" s="1"/>
  <c r="T13" i="30" a="1"/>
  <c r="T13" i="30" s="1"/>
  <c r="S13" i="30" a="1"/>
  <c r="S13" i="30" s="1"/>
  <c r="R13" i="30" a="1"/>
  <c r="R13" i="30" s="1"/>
  <c r="Q13" i="30" a="1"/>
  <c r="Q13" i="30" s="1"/>
  <c r="P13" i="30" a="1"/>
  <c r="P13" i="30" s="1"/>
  <c r="O13" i="30" a="1"/>
  <c r="O13" i="30" s="1"/>
  <c r="N13" i="30" a="1"/>
  <c r="N13" i="30" s="1"/>
  <c r="M13" i="30" a="1"/>
  <c r="M13" i="30" s="1"/>
  <c r="L13" i="30" a="1"/>
  <c r="L13" i="30" s="1"/>
  <c r="K13" i="30" a="1"/>
  <c r="K13" i="30" s="1"/>
  <c r="J13" i="30" a="1"/>
  <c r="J13" i="30" s="1"/>
  <c r="I13" i="30" a="1"/>
  <c r="I13" i="30" s="1"/>
  <c r="H13" i="30" a="1"/>
  <c r="H13" i="30" s="1"/>
  <c r="G13" i="30" a="1"/>
  <c r="G13" i="30" s="1"/>
  <c r="F13" i="30" a="1"/>
  <c r="F13" i="30" s="1"/>
  <c r="E13" i="30" a="1"/>
  <c r="E13" i="30" s="1"/>
  <c r="U12" i="30" a="1"/>
  <c r="U12" i="30" s="1"/>
  <c r="T12" i="30" a="1"/>
  <c r="T12" i="30" s="1"/>
  <c r="S12" i="30" a="1"/>
  <c r="S12" i="30" s="1"/>
  <c r="R12" i="30" a="1"/>
  <c r="R12" i="30" s="1"/>
  <c r="Q12" i="30" a="1"/>
  <c r="Q12" i="30" s="1"/>
  <c r="P12" i="30" a="1"/>
  <c r="P12" i="30" s="1"/>
  <c r="O12" i="30" a="1"/>
  <c r="O12" i="30" s="1"/>
  <c r="N12" i="30" a="1"/>
  <c r="N12" i="30" s="1"/>
  <c r="M12" i="30" a="1"/>
  <c r="M12" i="30" s="1"/>
  <c r="L12" i="30" a="1"/>
  <c r="L12" i="30" s="1"/>
  <c r="K12" i="30" a="1"/>
  <c r="K12" i="30" s="1"/>
  <c r="J12" i="30" a="1"/>
  <c r="J12" i="30" s="1"/>
  <c r="I12" i="30" a="1"/>
  <c r="I12" i="30" s="1"/>
  <c r="H12" i="30" a="1"/>
  <c r="H12" i="30" s="1"/>
  <c r="G12" i="30" a="1"/>
  <c r="G12" i="30" s="1"/>
  <c r="F12" i="30" a="1"/>
  <c r="F12" i="30" s="1"/>
  <c r="E12" i="30" a="1"/>
  <c r="E12" i="30" s="1"/>
  <c r="U11" i="30" a="1"/>
  <c r="U11" i="30" s="1"/>
  <c r="T11" i="30" a="1"/>
  <c r="T11" i="30" s="1"/>
  <c r="S11" i="30" a="1"/>
  <c r="S11" i="30" s="1"/>
  <c r="R11" i="30" a="1"/>
  <c r="R11" i="30" s="1"/>
  <c r="Q11" i="30" a="1"/>
  <c r="Q11" i="30" s="1"/>
  <c r="P11" i="30" a="1"/>
  <c r="P11" i="30" s="1"/>
  <c r="O11" i="30" a="1"/>
  <c r="O11" i="30" s="1"/>
  <c r="N11" i="30" a="1"/>
  <c r="N11" i="30" s="1"/>
  <c r="M11" i="30" a="1"/>
  <c r="M11" i="30" s="1"/>
  <c r="L11" i="30" a="1"/>
  <c r="L11" i="30" s="1"/>
  <c r="K11" i="30" a="1"/>
  <c r="K11" i="30" s="1"/>
  <c r="J11" i="30" a="1"/>
  <c r="J11" i="30" s="1"/>
  <c r="I11" i="30" a="1"/>
  <c r="I11" i="30" s="1"/>
  <c r="H11" i="30" a="1"/>
  <c r="H11" i="30" s="1"/>
  <c r="G11" i="30" a="1"/>
  <c r="G11" i="30" s="1"/>
  <c r="F11" i="30" a="1"/>
  <c r="F11" i="30" s="1"/>
  <c r="E11" i="30" a="1"/>
  <c r="E11" i="30" s="1"/>
  <c r="U10" i="30" a="1"/>
  <c r="U10" i="30" s="1"/>
  <c r="T10" i="30" a="1"/>
  <c r="T10" i="30" s="1"/>
  <c r="S10" i="30" a="1"/>
  <c r="S10" i="30" s="1"/>
  <c r="R10" i="30" a="1"/>
  <c r="R10" i="30" s="1"/>
  <c r="Q10" i="30" a="1"/>
  <c r="Q10" i="30" s="1"/>
  <c r="P10" i="30" a="1"/>
  <c r="P10" i="30" s="1"/>
  <c r="O10" i="30" a="1"/>
  <c r="O10" i="30" s="1"/>
  <c r="N10" i="30" a="1"/>
  <c r="N10" i="30" s="1"/>
  <c r="M10" i="30" a="1"/>
  <c r="M10" i="30" s="1"/>
  <c r="L10" i="30" a="1"/>
  <c r="L10" i="30" s="1"/>
  <c r="K10" i="30" a="1"/>
  <c r="K10" i="30" s="1"/>
  <c r="J10" i="30" a="1"/>
  <c r="J10" i="30" s="1"/>
  <c r="I10" i="30" a="1"/>
  <c r="I10" i="30" s="1"/>
  <c r="H10" i="30" a="1"/>
  <c r="H10" i="30" s="1"/>
  <c r="G10" i="30" a="1"/>
  <c r="G10" i="30" s="1"/>
  <c r="F10" i="30" a="1"/>
  <c r="F10" i="30" s="1"/>
  <c r="E10" i="30" a="1"/>
  <c r="E10" i="30" s="1"/>
  <c r="U9" i="30" a="1"/>
  <c r="U9" i="30" s="1"/>
  <c r="T9" i="30" a="1"/>
  <c r="T9" i="30" s="1"/>
  <c r="S9" i="30" a="1"/>
  <c r="S9" i="30" s="1"/>
  <c r="R9" i="30" a="1"/>
  <c r="R9" i="30" s="1"/>
  <c r="Q9" i="30" a="1"/>
  <c r="Q9" i="30" s="1"/>
  <c r="P9" i="30" a="1"/>
  <c r="P9" i="30" s="1"/>
  <c r="O9" i="30" a="1"/>
  <c r="O9" i="30" s="1"/>
  <c r="N9" i="30" a="1"/>
  <c r="N9" i="30" s="1"/>
  <c r="M9" i="30" a="1"/>
  <c r="M9" i="30" s="1"/>
  <c r="L9" i="30" a="1"/>
  <c r="L9" i="30" s="1"/>
  <c r="K9" i="30" a="1"/>
  <c r="K9" i="30" s="1"/>
  <c r="J9" i="30" a="1"/>
  <c r="J9" i="30" s="1"/>
  <c r="I9" i="30" a="1"/>
  <c r="I9" i="30" s="1"/>
  <c r="H9" i="30" a="1"/>
  <c r="H9" i="30" s="1"/>
  <c r="G9" i="30" a="1"/>
  <c r="G9" i="30" s="1"/>
  <c r="F9" i="30" a="1"/>
  <c r="F9" i="30" s="1"/>
  <c r="E9" i="30" a="1"/>
  <c r="E9" i="30" s="1"/>
  <c r="U8" i="30" a="1"/>
  <c r="U8" i="30" s="1"/>
  <c r="T8" i="30" a="1"/>
  <c r="T8" i="30" s="1"/>
  <c r="S8" i="30" a="1"/>
  <c r="S8" i="30" s="1"/>
  <c r="R8" i="30" a="1"/>
  <c r="R8" i="30" s="1"/>
  <c r="Q8" i="30" a="1"/>
  <c r="Q8" i="30" s="1"/>
  <c r="P8" i="30" a="1"/>
  <c r="P8" i="30" s="1"/>
  <c r="O8" i="30" a="1"/>
  <c r="O8" i="30" s="1"/>
  <c r="N8" i="30" a="1"/>
  <c r="N8" i="30" s="1"/>
  <c r="M8" i="30" a="1"/>
  <c r="M8" i="30" s="1"/>
  <c r="L8" i="30" a="1"/>
  <c r="L8" i="30" s="1"/>
  <c r="K8" i="30" a="1"/>
  <c r="K8" i="30" s="1"/>
  <c r="J8" i="30" a="1"/>
  <c r="J8" i="30" s="1"/>
  <c r="I8" i="30" a="1"/>
  <c r="I8" i="30" s="1"/>
  <c r="H8" i="30" a="1"/>
  <c r="H8" i="30" s="1"/>
  <c r="G8" i="30" a="1"/>
  <c r="G8" i="30" s="1"/>
  <c r="F8" i="30" a="1"/>
  <c r="F8" i="30" s="1"/>
  <c r="E8" i="30" a="1"/>
  <c r="E8" i="30" s="1"/>
  <c r="U7" i="30" a="1"/>
  <c r="U7" i="30" s="1"/>
  <c r="T7" i="30" a="1"/>
  <c r="T7" i="30" s="1"/>
  <c r="S7" i="30" a="1"/>
  <c r="S7" i="30" s="1"/>
  <c r="R7" i="30" a="1"/>
  <c r="R7" i="30" s="1"/>
  <c r="Q7" i="30" a="1"/>
  <c r="Q7" i="30" s="1"/>
  <c r="P7" i="30" a="1"/>
  <c r="P7" i="30" s="1"/>
  <c r="O7" i="30" a="1"/>
  <c r="O7" i="30" s="1"/>
  <c r="N7" i="30" a="1"/>
  <c r="N7" i="30" s="1"/>
  <c r="M7" i="30" a="1"/>
  <c r="M7" i="30" s="1"/>
  <c r="L7" i="30" a="1"/>
  <c r="L7" i="30" s="1"/>
  <c r="K7" i="30" a="1"/>
  <c r="K7" i="30" s="1"/>
  <c r="J7" i="30" a="1"/>
  <c r="J7" i="30" s="1"/>
  <c r="I7" i="30" a="1"/>
  <c r="I7" i="30" s="1"/>
  <c r="H7" i="30" a="1"/>
  <c r="H7" i="30" s="1"/>
  <c r="G7" i="30" a="1"/>
  <c r="G7" i="30" s="1"/>
  <c r="F7" i="30" a="1"/>
  <c r="F7" i="30" s="1"/>
  <c r="E7" i="30" a="1"/>
  <c r="E7" i="30" s="1"/>
  <c r="U6" i="30" a="1"/>
  <c r="U6" i="30" s="1"/>
  <c r="T6" i="30" a="1"/>
  <c r="T6" i="30" s="1"/>
  <c r="S6" i="30" a="1"/>
  <c r="S6" i="30" s="1"/>
  <c r="R6" i="30" a="1"/>
  <c r="R6" i="30" s="1"/>
  <c r="Q6" i="30" a="1"/>
  <c r="Q6" i="30" s="1"/>
  <c r="P6" i="30" a="1"/>
  <c r="P6" i="30" s="1"/>
  <c r="O6" i="30" a="1"/>
  <c r="O6" i="30" s="1"/>
  <c r="N6" i="30" a="1"/>
  <c r="N6" i="30" s="1"/>
  <c r="M6" i="30" a="1"/>
  <c r="M6" i="30" s="1"/>
  <c r="L6" i="30" a="1"/>
  <c r="L6" i="30" s="1"/>
  <c r="K6" i="30" a="1"/>
  <c r="K6" i="30" s="1"/>
  <c r="J6" i="30" a="1"/>
  <c r="J6" i="30" s="1"/>
  <c r="I6" i="30" a="1"/>
  <c r="I6" i="30" s="1"/>
  <c r="H6" i="30" a="1"/>
  <c r="H6" i="30" s="1"/>
  <c r="G6" i="30" a="1"/>
  <c r="G6" i="30" s="1"/>
  <c r="F6" i="30" a="1"/>
  <c r="F6" i="30" s="1"/>
  <c r="E6" i="30" a="1"/>
  <c r="E6" i="30" s="1"/>
  <c r="U5" i="30" a="1"/>
  <c r="U5" i="30" s="1"/>
  <c r="T5" i="30" a="1"/>
  <c r="T5" i="30" s="1"/>
  <c r="S5" i="30" a="1"/>
  <c r="S5" i="30" s="1"/>
  <c r="R5" i="30" a="1"/>
  <c r="R5" i="30" s="1"/>
  <c r="Q5" i="30" a="1"/>
  <c r="Q5" i="30" s="1"/>
  <c r="P5" i="30" a="1"/>
  <c r="P5" i="30" s="1"/>
  <c r="O5" i="30" a="1"/>
  <c r="O5" i="30" s="1"/>
  <c r="N5" i="30" a="1"/>
  <c r="N5" i="30" s="1"/>
  <c r="M5" i="30" a="1"/>
  <c r="M5" i="30" s="1"/>
  <c r="L5" i="30" a="1"/>
  <c r="L5" i="30" s="1"/>
  <c r="K5" i="30" a="1"/>
  <c r="K5" i="30" s="1"/>
  <c r="J5" i="30" a="1"/>
  <c r="J5" i="30" s="1"/>
  <c r="I5" i="30" a="1"/>
  <c r="I5" i="30" s="1"/>
  <c r="H5" i="30" a="1"/>
  <c r="H5" i="30" s="1"/>
  <c r="G5" i="30" a="1"/>
  <c r="G5" i="30" s="1"/>
  <c r="F5" i="30" a="1"/>
  <c r="F5" i="30" s="1"/>
  <c r="E5" i="30" a="1"/>
  <c r="E5" i="30" s="1"/>
  <c r="W4" i="30" a="1"/>
  <c r="W4" i="30" s="1"/>
  <c r="V4" i="30" a="1"/>
  <c r="V4" i="30" s="1"/>
  <c r="U4" i="30" a="1"/>
  <c r="U4" i="30" s="1"/>
  <c r="T4" i="30" a="1"/>
  <c r="T4" i="30" s="1"/>
  <c r="S4" i="30" a="1"/>
  <c r="S4" i="30" s="1"/>
  <c r="R4" i="30" a="1"/>
  <c r="R4" i="30" s="1"/>
  <c r="Q4" i="30" a="1"/>
  <c r="Q4" i="30" s="1"/>
  <c r="P4" i="30" a="1"/>
  <c r="P4" i="30" s="1"/>
  <c r="O4" i="30" a="1"/>
  <c r="O4" i="30" s="1"/>
  <c r="N4" i="30" a="1"/>
  <c r="N4" i="30" s="1"/>
  <c r="M4" i="30" a="1"/>
  <c r="M4" i="30" s="1"/>
  <c r="L4" i="30" a="1"/>
  <c r="L4" i="30" s="1"/>
  <c r="K4" i="30" a="1"/>
  <c r="K4" i="30" s="1"/>
  <c r="J4" i="30" a="1"/>
  <c r="J4" i="30" s="1"/>
  <c r="I4" i="30" a="1"/>
  <c r="I4" i="30" s="1"/>
  <c r="H4" i="30" a="1"/>
  <c r="H4" i="30" s="1"/>
  <c r="G4" i="30" a="1"/>
  <c r="G4" i="30" s="1"/>
  <c r="F4" i="30" a="1"/>
  <c r="F4" i="30" s="1"/>
  <c r="E4" i="30" a="1"/>
  <c r="E4" i="30" s="1"/>
  <c r="D4" i="30" a="1"/>
  <c r="D4" i="30" s="1"/>
  <c r="C4" i="30" a="1"/>
  <c r="C4" i="30" s="1"/>
  <c r="B4" i="30" a="1"/>
  <c r="B4" i="30" s="1"/>
  <c r="W13" i="29" a="1"/>
  <c r="W13" i="29" s="1"/>
  <c r="V13" i="29" a="1"/>
  <c r="V13" i="29" s="1"/>
  <c r="U13" i="29" a="1"/>
  <c r="U13" i="29" s="1"/>
  <c r="T13" i="29" a="1"/>
  <c r="T13" i="29" s="1"/>
  <c r="S13" i="29" a="1"/>
  <c r="S13" i="29" s="1"/>
  <c r="R13" i="29" a="1"/>
  <c r="R13" i="29" s="1"/>
  <c r="Q13" i="29" a="1"/>
  <c r="Q13" i="29" s="1"/>
  <c r="P13" i="29" a="1"/>
  <c r="P13" i="29" s="1"/>
  <c r="O13" i="29" a="1"/>
  <c r="O13" i="29" s="1"/>
  <c r="N13" i="29" a="1"/>
  <c r="N13" i="29" s="1"/>
  <c r="M13" i="29" a="1"/>
  <c r="M13" i="29" s="1"/>
  <c r="L13" i="29" a="1"/>
  <c r="L13" i="29" s="1"/>
  <c r="K13" i="29" a="1"/>
  <c r="K13" i="29" s="1"/>
  <c r="J13" i="29" a="1"/>
  <c r="J13" i="29" s="1"/>
  <c r="I13" i="29" a="1"/>
  <c r="I13" i="29" s="1"/>
  <c r="H13" i="29" a="1"/>
  <c r="H13" i="29" s="1"/>
  <c r="G13" i="29" a="1"/>
  <c r="G13" i="29" s="1"/>
  <c r="F13" i="29" a="1"/>
  <c r="F13" i="29" s="1"/>
  <c r="E13" i="29" a="1"/>
  <c r="E13" i="29" s="1"/>
  <c r="D13" i="29" a="1"/>
  <c r="D13" i="29" s="1"/>
  <c r="C13" i="29" a="1"/>
  <c r="C13" i="29" s="1"/>
  <c r="B13" i="29" a="1"/>
  <c r="B13" i="29" s="1"/>
  <c r="W12" i="29" a="1"/>
  <c r="W12" i="29" s="1"/>
  <c r="V12" i="29" a="1"/>
  <c r="V12" i="29" s="1"/>
  <c r="U12" i="29" a="1"/>
  <c r="U12" i="29" s="1"/>
  <c r="T12" i="29" a="1"/>
  <c r="T12" i="29" s="1"/>
  <c r="S12" i="29" a="1"/>
  <c r="S12" i="29" s="1"/>
  <c r="R12" i="29" a="1"/>
  <c r="R12" i="29" s="1"/>
  <c r="Q12" i="29" a="1"/>
  <c r="Q12" i="29" s="1"/>
  <c r="P12" i="29" a="1"/>
  <c r="P12" i="29" s="1"/>
  <c r="O12" i="29" a="1"/>
  <c r="O12" i="29" s="1"/>
  <c r="N12" i="29" a="1"/>
  <c r="N12" i="29" s="1"/>
  <c r="M12" i="29" a="1"/>
  <c r="M12" i="29" s="1"/>
  <c r="L12" i="29" a="1"/>
  <c r="L12" i="29" s="1"/>
  <c r="K12" i="29" a="1"/>
  <c r="K12" i="29" s="1"/>
  <c r="J12" i="29" a="1"/>
  <c r="J12" i="29" s="1"/>
  <c r="I12" i="29" a="1"/>
  <c r="I12" i="29" s="1"/>
  <c r="H12" i="29" a="1"/>
  <c r="H12" i="29" s="1"/>
  <c r="G12" i="29" a="1"/>
  <c r="G12" i="29" s="1"/>
  <c r="F12" i="29" a="1"/>
  <c r="F12" i="29" s="1"/>
  <c r="E12" i="29" a="1"/>
  <c r="E12" i="29" s="1"/>
  <c r="D12" i="29" a="1"/>
  <c r="D12" i="29" s="1"/>
  <c r="C12" i="29" a="1"/>
  <c r="C12" i="29" s="1"/>
  <c r="B12" i="29" a="1"/>
  <c r="B12" i="29" s="1"/>
  <c r="W11" i="29" a="1"/>
  <c r="W11" i="29" s="1"/>
  <c r="V11" i="29" a="1"/>
  <c r="V11" i="29" s="1"/>
  <c r="U11" i="29" a="1"/>
  <c r="U11" i="29" s="1"/>
  <c r="T11" i="29" a="1"/>
  <c r="T11" i="29" s="1"/>
  <c r="S11" i="29" a="1"/>
  <c r="S11" i="29" s="1"/>
  <c r="R11" i="29" a="1"/>
  <c r="R11" i="29" s="1"/>
  <c r="Q11" i="29" a="1"/>
  <c r="Q11" i="29" s="1"/>
  <c r="P11" i="29" a="1"/>
  <c r="P11" i="29" s="1"/>
  <c r="O11" i="29" a="1"/>
  <c r="O11" i="29" s="1"/>
  <c r="N11" i="29" a="1"/>
  <c r="N11" i="29" s="1"/>
  <c r="M11" i="29" a="1"/>
  <c r="M11" i="29" s="1"/>
  <c r="L11" i="29" a="1"/>
  <c r="L11" i="29" s="1"/>
  <c r="K11" i="29" a="1"/>
  <c r="K11" i="29" s="1"/>
  <c r="J11" i="29" a="1"/>
  <c r="J11" i="29" s="1"/>
  <c r="I11" i="29" a="1"/>
  <c r="I11" i="29" s="1"/>
  <c r="H11" i="29" a="1"/>
  <c r="H11" i="29" s="1"/>
  <c r="G11" i="29" a="1"/>
  <c r="G11" i="29" s="1"/>
  <c r="F11" i="29" a="1"/>
  <c r="F11" i="29" s="1"/>
  <c r="E11" i="29" a="1"/>
  <c r="E11" i="29" s="1"/>
  <c r="D11" i="29" a="1"/>
  <c r="D11" i="29" s="1"/>
  <c r="C11" i="29" a="1"/>
  <c r="C11" i="29" s="1"/>
  <c r="B11" i="29" a="1"/>
  <c r="B11" i="29" s="1"/>
  <c r="W10" i="29" a="1"/>
  <c r="W10" i="29" s="1"/>
  <c r="V10" i="29" a="1"/>
  <c r="V10" i="29" s="1"/>
  <c r="U10" i="29" a="1"/>
  <c r="U10" i="29" s="1"/>
  <c r="T10" i="29" a="1"/>
  <c r="T10" i="29" s="1"/>
  <c r="S10" i="29" a="1"/>
  <c r="S10" i="29" s="1"/>
  <c r="R10" i="29" a="1"/>
  <c r="R10" i="29" s="1"/>
  <c r="Q10" i="29" a="1"/>
  <c r="Q10" i="29" s="1"/>
  <c r="P10" i="29" a="1"/>
  <c r="P10" i="29" s="1"/>
  <c r="O10" i="29" a="1"/>
  <c r="O10" i="29" s="1"/>
  <c r="N10" i="29" a="1"/>
  <c r="N10" i="29" s="1"/>
  <c r="M10" i="29" a="1"/>
  <c r="M10" i="29" s="1"/>
  <c r="L10" i="29" a="1"/>
  <c r="L10" i="29" s="1"/>
  <c r="K10" i="29" a="1"/>
  <c r="K10" i="29" s="1"/>
  <c r="J10" i="29" a="1"/>
  <c r="J10" i="29" s="1"/>
  <c r="I10" i="29" a="1"/>
  <c r="I10" i="29" s="1"/>
  <c r="H10" i="29" a="1"/>
  <c r="H10" i="29" s="1"/>
  <c r="G10" i="29" a="1"/>
  <c r="G10" i="29" s="1"/>
  <c r="F10" i="29" a="1"/>
  <c r="F10" i="29" s="1"/>
  <c r="E10" i="29" a="1"/>
  <c r="E10" i="29" s="1"/>
  <c r="D10" i="29" a="1"/>
  <c r="D10" i="29" s="1"/>
  <c r="C10" i="29" a="1"/>
  <c r="C10" i="29" s="1"/>
  <c r="B10" i="29" a="1"/>
  <c r="B10" i="29" s="1"/>
  <c r="U8" i="29" a="1"/>
  <c r="U8" i="29" s="1"/>
  <c r="T8" i="29" a="1"/>
  <c r="T8" i="29" s="1"/>
  <c r="S8" i="29" a="1"/>
  <c r="S8" i="29" s="1"/>
  <c r="R8" i="29" a="1"/>
  <c r="R8" i="29" s="1"/>
  <c r="Q8" i="29" a="1"/>
  <c r="Q8" i="29" s="1"/>
  <c r="P8" i="29" a="1"/>
  <c r="P8" i="29" s="1"/>
  <c r="O8" i="29" a="1"/>
  <c r="O8" i="29" s="1"/>
  <c r="N8" i="29" a="1"/>
  <c r="N8" i="29" s="1"/>
  <c r="M8" i="29" a="1"/>
  <c r="M8" i="29" s="1"/>
  <c r="L8" i="29" a="1"/>
  <c r="L8" i="29" s="1"/>
  <c r="K8" i="29" a="1"/>
  <c r="K8" i="29" s="1"/>
  <c r="J8" i="29" a="1"/>
  <c r="J8" i="29" s="1"/>
  <c r="I8" i="29" a="1"/>
  <c r="I8" i="29" s="1"/>
  <c r="H8" i="29" a="1"/>
  <c r="H8" i="29" s="1"/>
  <c r="G8" i="29" a="1"/>
  <c r="G8" i="29" s="1"/>
  <c r="F8" i="29" a="1"/>
  <c r="F8" i="29" s="1"/>
  <c r="E8" i="29" a="1"/>
  <c r="E8" i="29" s="1"/>
  <c r="U7" i="29" a="1"/>
  <c r="U7" i="29" s="1"/>
  <c r="T7" i="29" a="1"/>
  <c r="T7" i="29" s="1"/>
  <c r="S7" i="29" a="1"/>
  <c r="S7" i="29" s="1"/>
  <c r="R7" i="29" a="1"/>
  <c r="R7" i="29" s="1"/>
  <c r="Q7" i="29" a="1"/>
  <c r="Q7" i="29" s="1"/>
  <c r="P7" i="29" a="1"/>
  <c r="P7" i="29" s="1"/>
  <c r="O7" i="29" a="1"/>
  <c r="O7" i="29" s="1"/>
  <c r="N7" i="29" a="1"/>
  <c r="N7" i="29" s="1"/>
  <c r="M7" i="29" a="1"/>
  <c r="M7" i="29" s="1"/>
  <c r="L7" i="29" a="1"/>
  <c r="L7" i="29" s="1"/>
  <c r="K7" i="29" a="1"/>
  <c r="K7" i="29" s="1"/>
  <c r="J7" i="29" a="1"/>
  <c r="J7" i="29" s="1"/>
  <c r="I7" i="29" a="1"/>
  <c r="I7" i="29" s="1"/>
  <c r="H7" i="29" a="1"/>
  <c r="H7" i="29" s="1"/>
  <c r="G7" i="29" a="1"/>
  <c r="G7" i="29" s="1"/>
  <c r="F7" i="29" a="1"/>
  <c r="F7" i="29" s="1"/>
  <c r="E7" i="29" a="1"/>
  <c r="E7" i="29" s="1"/>
  <c r="U6" i="29" a="1"/>
  <c r="U6" i="29" s="1"/>
  <c r="T6" i="29" a="1"/>
  <c r="T6" i="29" s="1"/>
  <c r="S6" i="29" a="1"/>
  <c r="S6" i="29" s="1"/>
  <c r="R6" i="29" a="1"/>
  <c r="R6" i="29" s="1"/>
  <c r="Q6" i="29" a="1"/>
  <c r="Q6" i="29" s="1"/>
  <c r="P6" i="29" a="1"/>
  <c r="P6" i="29" s="1"/>
  <c r="O6" i="29" a="1"/>
  <c r="O6" i="29" s="1"/>
  <c r="N6" i="29" a="1"/>
  <c r="N6" i="29" s="1"/>
  <c r="M6" i="29" a="1"/>
  <c r="M6" i="29" s="1"/>
  <c r="L6" i="29" a="1"/>
  <c r="L6" i="29" s="1"/>
  <c r="K6" i="29" a="1"/>
  <c r="K6" i="29" s="1"/>
  <c r="J6" i="29" a="1"/>
  <c r="J6" i="29" s="1"/>
  <c r="I6" i="29" a="1"/>
  <c r="I6" i="29" s="1"/>
  <c r="H6" i="29" a="1"/>
  <c r="H6" i="29" s="1"/>
  <c r="G6" i="29" a="1"/>
  <c r="G6" i="29" s="1"/>
  <c r="F6" i="29" a="1"/>
  <c r="F6" i="29" s="1"/>
  <c r="E6" i="29" a="1"/>
  <c r="E6" i="29" s="1"/>
  <c r="U5" i="29" a="1"/>
  <c r="U5" i="29" s="1"/>
  <c r="T5" i="29" a="1"/>
  <c r="T5" i="29" s="1"/>
  <c r="S5" i="29" a="1"/>
  <c r="S5" i="29" s="1"/>
  <c r="R5" i="29" a="1"/>
  <c r="R5" i="29" s="1"/>
  <c r="Q5" i="29" a="1"/>
  <c r="Q5" i="29" s="1"/>
  <c r="P5" i="29" a="1"/>
  <c r="P5" i="29" s="1"/>
  <c r="O5" i="29" a="1"/>
  <c r="O5" i="29" s="1"/>
  <c r="N5" i="29" a="1"/>
  <c r="N5" i="29" s="1"/>
  <c r="M5" i="29" a="1"/>
  <c r="M5" i="29" s="1"/>
  <c r="L5" i="29" a="1"/>
  <c r="L5" i="29" s="1"/>
  <c r="K5" i="29" a="1"/>
  <c r="K5" i="29" s="1"/>
  <c r="J5" i="29" a="1"/>
  <c r="J5" i="29" s="1"/>
  <c r="I5" i="29" a="1"/>
  <c r="I5" i="29" s="1"/>
  <c r="H5" i="29" a="1"/>
  <c r="H5" i="29" s="1"/>
  <c r="G5" i="29" a="1"/>
  <c r="G5" i="29" s="1"/>
  <c r="F5" i="29" a="1"/>
  <c r="F5" i="29" s="1"/>
  <c r="E5" i="29" a="1"/>
  <c r="E5" i="29" s="1"/>
  <c r="W4" i="29" a="1"/>
  <c r="W4" i="29" s="1"/>
  <c r="V4" i="29" a="1"/>
  <c r="V4" i="29" s="1"/>
  <c r="U4" i="29" a="1"/>
  <c r="U4" i="29" s="1"/>
  <c r="T4" i="29" a="1"/>
  <c r="T4" i="29" s="1"/>
  <c r="S4" i="29" a="1"/>
  <c r="S4" i="29" s="1"/>
  <c r="R4" i="29" a="1"/>
  <c r="R4" i="29" s="1"/>
  <c r="Q4" i="29" a="1"/>
  <c r="Q4" i="29" s="1"/>
  <c r="P4" i="29" a="1"/>
  <c r="P4" i="29" s="1"/>
  <c r="O4" i="29" a="1"/>
  <c r="O4" i="29" s="1"/>
  <c r="N4" i="29" a="1"/>
  <c r="N4" i="29" s="1"/>
  <c r="M4" i="29" a="1"/>
  <c r="M4" i="29" s="1"/>
  <c r="L4" i="29" a="1"/>
  <c r="L4" i="29" s="1"/>
  <c r="K4" i="29" a="1"/>
  <c r="K4" i="29" s="1"/>
  <c r="J4" i="29" a="1"/>
  <c r="J4" i="29" s="1"/>
  <c r="I4" i="29" a="1"/>
  <c r="I4" i="29" s="1"/>
  <c r="H4" i="29" a="1"/>
  <c r="H4" i="29" s="1"/>
  <c r="G4" i="29" a="1"/>
  <c r="G4" i="29" s="1"/>
  <c r="F4" i="29" a="1"/>
  <c r="F4" i="29" s="1"/>
  <c r="E4" i="29" a="1"/>
  <c r="E4" i="29" s="1"/>
  <c r="D4" i="29" a="1"/>
  <c r="D4" i="29" s="1"/>
  <c r="C4" i="29" a="1"/>
  <c r="C4" i="29" s="1"/>
  <c r="B4" i="29" a="1"/>
  <c r="B4" i="29" s="1"/>
  <c r="W23" i="28" a="1"/>
  <c r="W23" i="28" s="1"/>
  <c r="V23" i="28" a="1"/>
  <c r="V23" i="28" s="1"/>
  <c r="U23" i="28" a="1"/>
  <c r="U23" i="28" s="1"/>
  <c r="T23" i="28" a="1"/>
  <c r="T23" i="28" s="1"/>
  <c r="S23" i="28" a="1"/>
  <c r="S23" i="28" s="1"/>
  <c r="R23" i="28" a="1"/>
  <c r="R23" i="28" s="1"/>
  <c r="Q23" i="28" a="1"/>
  <c r="Q23" i="28" s="1"/>
  <c r="P23" i="28" a="1"/>
  <c r="P23" i="28" s="1"/>
  <c r="O23" i="28" a="1"/>
  <c r="O23" i="28" s="1"/>
  <c r="N23" i="28" a="1"/>
  <c r="N23" i="28" s="1"/>
  <c r="M23" i="28" a="1"/>
  <c r="M23" i="28" s="1"/>
  <c r="L23" i="28" a="1"/>
  <c r="L23" i="28" s="1"/>
  <c r="K23" i="28" a="1"/>
  <c r="K23" i="28" s="1"/>
  <c r="J23" i="28" a="1"/>
  <c r="J23" i="28" s="1"/>
  <c r="I23" i="28" a="1"/>
  <c r="I23" i="28" s="1"/>
  <c r="H23" i="28" a="1"/>
  <c r="H23" i="28" s="1"/>
  <c r="G23" i="28" a="1"/>
  <c r="G23" i="28" s="1"/>
  <c r="F23" i="28" a="1"/>
  <c r="F23" i="28" s="1"/>
  <c r="E23" i="28" a="1"/>
  <c r="E23" i="28" s="1"/>
  <c r="D23" i="28" a="1"/>
  <c r="D23" i="28" s="1"/>
  <c r="C23" i="28" a="1"/>
  <c r="C23" i="28" s="1"/>
  <c r="B23" i="28" a="1"/>
  <c r="B23" i="28" s="1"/>
  <c r="U22" i="28" a="1"/>
  <c r="U22" i="28" s="1"/>
  <c r="T22" i="28" a="1"/>
  <c r="T22" i="28" s="1"/>
  <c r="S22" i="28" a="1"/>
  <c r="S22" i="28" s="1"/>
  <c r="R22" i="28" a="1"/>
  <c r="R22" i="28" s="1"/>
  <c r="Q22" i="28" a="1"/>
  <c r="Q22" i="28" s="1"/>
  <c r="P22" i="28" a="1"/>
  <c r="P22" i="28" s="1"/>
  <c r="O22" i="28" a="1"/>
  <c r="O22" i="28" s="1"/>
  <c r="N22" i="28" a="1"/>
  <c r="N22" i="28" s="1"/>
  <c r="M22" i="28" a="1"/>
  <c r="M22" i="28" s="1"/>
  <c r="L22" i="28" a="1"/>
  <c r="L22" i="28" s="1"/>
  <c r="K22" i="28" a="1"/>
  <c r="K22" i="28" s="1"/>
  <c r="J22" i="28" a="1"/>
  <c r="J22" i="28" s="1"/>
  <c r="I22" i="28" a="1"/>
  <c r="I22" i="28" s="1"/>
  <c r="H22" i="28" a="1"/>
  <c r="H22" i="28" s="1"/>
  <c r="G22" i="28" a="1"/>
  <c r="G22" i="28" s="1"/>
  <c r="F22" i="28" a="1"/>
  <c r="F22" i="28" s="1"/>
  <c r="E22" i="28" a="1"/>
  <c r="E22" i="28" s="1"/>
  <c r="U21" i="28" a="1"/>
  <c r="U21" i="28" s="1"/>
  <c r="T21" i="28" a="1"/>
  <c r="T21" i="28" s="1"/>
  <c r="S21" i="28" a="1"/>
  <c r="S21" i="28" s="1"/>
  <c r="R21" i="28" a="1"/>
  <c r="R21" i="28" s="1"/>
  <c r="Q21" i="28" a="1"/>
  <c r="Q21" i="28" s="1"/>
  <c r="P21" i="28" a="1"/>
  <c r="P21" i="28" s="1"/>
  <c r="O21" i="28" a="1"/>
  <c r="O21" i="28" s="1"/>
  <c r="N21" i="28" a="1"/>
  <c r="N21" i="28" s="1"/>
  <c r="M21" i="28" a="1"/>
  <c r="M21" i="28" s="1"/>
  <c r="L21" i="28" a="1"/>
  <c r="L21" i="28" s="1"/>
  <c r="K21" i="28" a="1"/>
  <c r="K21" i="28" s="1"/>
  <c r="J21" i="28" a="1"/>
  <c r="J21" i="28" s="1"/>
  <c r="I21" i="28" a="1"/>
  <c r="I21" i="28" s="1"/>
  <c r="H21" i="28" a="1"/>
  <c r="H21" i="28" s="1"/>
  <c r="G21" i="28" a="1"/>
  <c r="G21" i="28" s="1"/>
  <c r="F21" i="28" a="1"/>
  <c r="F21" i="28" s="1"/>
  <c r="E21" i="28" a="1"/>
  <c r="E21" i="28" s="1"/>
  <c r="U20" i="28" a="1"/>
  <c r="U20" i="28" s="1"/>
  <c r="T20" i="28" a="1"/>
  <c r="T20" i="28" s="1"/>
  <c r="S20" i="28" a="1"/>
  <c r="S20" i="28" s="1"/>
  <c r="R20" i="28" a="1"/>
  <c r="R20" i="28" s="1"/>
  <c r="Q20" i="28" a="1"/>
  <c r="Q20" i="28" s="1"/>
  <c r="P20" i="28" a="1"/>
  <c r="P20" i="28" s="1"/>
  <c r="O20" i="28" a="1"/>
  <c r="O20" i="28" s="1"/>
  <c r="N20" i="28" a="1"/>
  <c r="N20" i="28" s="1"/>
  <c r="M20" i="28" a="1"/>
  <c r="M20" i="28" s="1"/>
  <c r="L20" i="28" a="1"/>
  <c r="L20" i="28" s="1"/>
  <c r="K20" i="28" a="1"/>
  <c r="K20" i="28" s="1"/>
  <c r="J20" i="28" a="1"/>
  <c r="J20" i="28" s="1"/>
  <c r="I20" i="28" a="1"/>
  <c r="I20" i="28" s="1"/>
  <c r="H20" i="28" a="1"/>
  <c r="H20" i="28" s="1"/>
  <c r="G20" i="28" a="1"/>
  <c r="G20" i="28" s="1"/>
  <c r="F20" i="28" a="1"/>
  <c r="F20" i="28" s="1"/>
  <c r="E20" i="28" a="1"/>
  <c r="E20" i="28" s="1"/>
  <c r="U19" i="28" a="1"/>
  <c r="U19" i="28" s="1"/>
  <c r="T19" i="28" a="1"/>
  <c r="T19" i="28" s="1"/>
  <c r="S19" i="28" a="1"/>
  <c r="S19" i="28" s="1"/>
  <c r="R19" i="28" a="1"/>
  <c r="R19" i="28" s="1"/>
  <c r="Q19" i="28" a="1"/>
  <c r="Q19" i="28" s="1"/>
  <c r="P19" i="28" a="1"/>
  <c r="P19" i="28" s="1"/>
  <c r="O19" i="28" a="1"/>
  <c r="O19" i="28" s="1"/>
  <c r="N19" i="28" a="1"/>
  <c r="N19" i="28" s="1"/>
  <c r="M19" i="28" a="1"/>
  <c r="M19" i="28" s="1"/>
  <c r="L19" i="28" a="1"/>
  <c r="L19" i="28" s="1"/>
  <c r="K19" i="28" a="1"/>
  <c r="K19" i="28" s="1"/>
  <c r="J19" i="28" a="1"/>
  <c r="J19" i="28" s="1"/>
  <c r="I19" i="28" a="1"/>
  <c r="I19" i="28" s="1"/>
  <c r="H19" i="28" a="1"/>
  <c r="H19" i="28" s="1"/>
  <c r="G19" i="28" a="1"/>
  <c r="G19" i="28" s="1"/>
  <c r="F19" i="28" a="1"/>
  <c r="F19" i="28" s="1"/>
  <c r="E19" i="28" a="1"/>
  <c r="E19" i="28" s="1"/>
  <c r="U18" i="28" a="1"/>
  <c r="U18" i="28" s="1"/>
  <c r="T18" i="28" a="1"/>
  <c r="T18" i="28" s="1"/>
  <c r="S18" i="28" a="1"/>
  <c r="S18" i="28" s="1"/>
  <c r="R18" i="28" a="1"/>
  <c r="R18" i="28" s="1"/>
  <c r="Q18" i="28" a="1"/>
  <c r="Q18" i="28" s="1"/>
  <c r="P18" i="28" a="1"/>
  <c r="P18" i="28" s="1"/>
  <c r="O18" i="28" a="1"/>
  <c r="O18" i="28" s="1"/>
  <c r="N18" i="28" a="1"/>
  <c r="N18" i="28" s="1"/>
  <c r="M18" i="28" a="1"/>
  <c r="M18" i="28" s="1"/>
  <c r="L18" i="28" a="1"/>
  <c r="L18" i="28" s="1"/>
  <c r="K18" i="28" a="1"/>
  <c r="K18" i="28" s="1"/>
  <c r="J18" i="28" a="1"/>
  <c r="J18" i="28" s="1"/>
  <c r="I18" i="28" a="1"/>
  <c r="I18" i="28" s="1"/>
  <c r="H18" i="28" a="1"/>
  <c r="H18" i="28" s="1"/>
  <c r="G18" i="28" a="1"/>
  <c r="G18" i="28" s="1"/>
  <c r="F18" i="28" a="1"/>
  <c r="F18" i="28" s="1"/>
  <c r="E18" i="28" a="1"/>
  <c r="E18" i="28" s="1"/>
  <c r="U17" i="28" a="1"/>
  <c r="U17" i="28" s="1"/>
  <c r="T17" i="28" a="1"/>
  <c r="T17" i="28" s="1"/>
  <c r="S17" i="28" a="1"/>
  <c r="S17" i="28" s="1"/>
  <c r="R17" i="28" a="1"/>
  <c r="R17" i="28" s="1"/>
  <c r="Q17" i="28" a="1"/>
  <c r="Q17" i="28" s="1"/>
  <c r="P17" i="28" a="1"/>
  <c r="P17" i="28" s="1"/>
  <c r="O17" i="28" a="1"/>
  <c r="O17" i="28" s="1"/>
  <c r="N17" i="28" a="1"/>
  <c r="N17" i="28" s="1"/>
  <c r="M17" i="28" a="1"/>
  <c r="M17" i="28" s="1"/>
  <c r="L17" i="28" a="1"/>
  <c r="L17" i="28" s="1"/>
  <c r="K17" i="28" a="1"/>
  <c r="K17" i="28" s="1"/>
  <c r="J17" i="28" a="1"/>
  <c r="J17" i="28" s="1"/>
  <c r="I17" i="28" a="1"/>
  <c r="I17" i="28" s="1"/>
  <c r="H17" i="28" a="1"/>
  <c r="H17" i="28" s="1"/>
  <c r="G17" i="28" a="1"/>
  <c r="G17" i="28" s="1"/>
  <c r="F17" i="28" a="1"/>
  <c r="F17" i="28" s="1"/>
  <c r="E17" i="28" a="1"/>
  <c r="E17" i="28" s="1"/>
  <c r="U16" i="28" a="1"/>
  <c r="U16" i="28" s="1"/>
  <c r="T16" i="28" a="1"/>
  <c r="T16" i="28" s="1"/>
  <c r="S16" i="28" a="1"/>
  <c r="S16" i="28" s="1"/>
  <c r="R16" i="28" a="1"/>
  <c r="R16" i="28" s="1"/>
  <c r="Q16" i="28" a="1"/>
  <c r="Q16" i="28" s="1"/>
  <c r="P16" i="28" a="1"/>
  <c r="P16" i="28" s="1"/>
  <c r="O16" i="28" a="1"/>
  <c r="O16" i="28" s="1"/>
  <c r="N16" i="28" a="1"/>
  <c r="N16" i="28" s="1"/>
  <c r="M16" i="28" a="1"/>
  <c r="M16" i="28" s="1"/>
  <c r="L16" i="28" a="1"/>
  <c r="L16" i="28" s="1"/>
  <c r="K16" i="28" a="1"/>
  <c r="K16" i="28" s="1"/>
  <c r="J16" i="28" a="1"/>
  <c r="J16" i="28" s="1"/>
  <c r="I16" i="28" a="1"/>
  <c r="I16" i="28" s="1"/>
  <c r="H16" i="28" a="1"/>
  <c r="H16" i="28" s="1"/>
  <c r="G16" i="28" a="1"/>
  <c r="G16" i="28" s="1"/>
  <c r="F16" i="28" a="1"/>
  <c r="F16" i="28" s="1"/>
  <c r="E16" i="28" a="1"/>
  <c r="E16" i="28" s="1"/>
  <c r="U15" i="28" a="1"/>
  <c r="U15" i="28" s="1"/>
  <c r="T15" i="28" a="1"/>
  <c r="T15" i="28" s="1"/>
  <c r="S15" i="28" a="1"/>
  <c r="S15" i="28" s="1"/>
  <c r="R15" i="28" a="1"/>
  <c r="R15" i="28" s="1"/>
  <c r="Q15" i="28" a="1"/>
  <c r="Q15" i="28" s="1"/>
  <c r="P15" i="28" a="1"/>
  <c r="P15" i="28" s="1"/>
  <c r="O15" i="28" a="1"/>
  <c r="O15" i="28" s="1"/>
  <c r="N15" i="28" a="1"/>
  <c r="N15" i="28" s="1"/>
  <c r="M15" i="28" a="1"/>
  <c r="M15" i="28" s="1"/>
  <c r="L15" i="28" a="1"/>
  <c r="L15" i="28" s="1"/>
  <c r="K15" i="28" a="1"/>
  <c r="K15" i="28" s="1"/>
  <c r="J15" i="28" a="1"/>
  <c r="J15" i="28" s="1"/>
  <c r="I15" i="28" a="1"/>
  <c r="I15" i="28" s="1"/>
  <c r="H15" i="28" a="1"/>
  <c r="H15" i="28" s="1"/>
  <c r="G15" i="28" a="1"/>
  <c r="G15" i="28" s="1"/>
  <c r="F15" i="28" a="1"/>
  <c r="F15" i="28" s="1"/>
  <c r="E15" i="28" a="1"/>
  <c r="E15" i="28" s="1"/>
  <c r="U14" i="28" a="1"/>
  <c r="U14" i="28" s="1"/>
  <c r="T14" i="28" a="1"/>
  <c r="T14" i="28" s="1"/>
  <c r="S14" i="28" a="1"/>
  <c r="S14" i="28" s="1"/>
  <c r="R14" i="28" a="1"/>
  <c r="R14" i="28" s="1"/>
  <c r="Q14" i="28" a="1"/>
  <c r="Q14" i="28" s="1"/>
  <c r="P14" i="28" a="1"/>
  <c r="P14" i="28" s="1"/>
  <c r="O14" i="28" a="1"/>
  <c r="O14" i="28" s="1"/>
  <c r="N14" i="28" a="1"/>
  <c r="N14" i="28" s="1"/>
  <c r="M14" i="28" a="1"/>
  <c r="M14" i="28" s="1"/>
  <c r="L14" i="28" a="1"/>
  <c r="L14" i="28" s="1"/>
  <c r="K14" i="28" a="1"/>
  <c r="K14" i="28" s="1"/>
  <c r="J14" i="28" a="1"/>
  <c r="J14" i="28" s="1"/>
  <c r="I14" i="28" a="1"/>
  <c r="I14" i="28" s="1"/>
  <c r="H14" i="28" a="1"/>
  <c r="H14" i="28" s="1"/>
  <c r="G14" i="28" a="1"/>
  <c r="G14" i="28" s="1"/>
  <c r="F14" i="28" a="1"/>
  <c r="F14" i="28" s="1"/>
  <c r="E14" i="28" a="1"/>
  <c r="E14" i="28" s="1"/>
  <c r="U13" i="28" a="1"/>
  <c r="U13" i="28" s="1"/>
  <c r="T13" i="28" a="1"/>
  <c r="T13" i="28" s="1"/>
  <c r="S13" i="28" a="1"/>
  <c r="S13" i="28" s="1"/>
  <c r="R13" i="28" a="1"/>
  <c r="R13" i="28" s="1"/>
  <c r="Q13" i="28" a="1"/>
  <c r="Q13" i="28" s="1"/>
  <c r="P13" i="28" a="1"/>
  <c r="P13" i="28" s="1"/>
  <c r="O13" i="28" a="1"/>
  <c r="O13" i="28" s="1"/>
  <c r="N13" i="28" a="1"/>
  <c r="N13" i="28" s="1"/>
  <c r="M13" i="28" a="1"/>
  <c r="M13" i="28" s="1"/>
  <c r="L13" i="28" a="1"/>
  <c r="L13" i="28" s="1"/>
  <c r="K13" i="28" a="1"/>
  <c r="K13" i="28" s="1"/>
  <c r="J13" i="28" a="1"/>
  <c r="J13" i="28" s="1"/>
  <c r="I13" i="28" a="1"/>
  <c r="I13" i="28" s="1"/>
  <c r="H13" i="28" a="1"/>
  <c r="H13" i="28" s="1"/>
  <c r="G13" i="28" a="1"/>
  <c r="G13" i="28" s="1"/>
  <c r="F13" i="28" a="1"/>
  <c r="F13" i="28" s="1"/>
  <c r="E13" i="28" a="1"/>
  <c r="E13" i="28" s="1"/>
  <c r="U12" i="28" a="1"/>
  <c r="U12" i="28" s="1"/>
  <c r="T12" i="28" a="1"/>
  <c r="T12" i="28" s="1"/>
  <c r="S12" i="28" a="1"/>
  <c r="S12" i="28" s="1"/>
  <c r="R12" i="28" a="1"/>
  <c r="R12" i="28" s="1"/>
  <c r="Q12" i="28" a="1"/>
  <c r="Q12" i="28" s="1"/>
  <c r="P12" i="28" a="1"/>
  <c r="P12" i="28" s="1"/>
  <c r="O12" i="28" a="1"/>
  <c r="O12" i="28" s="1"/>
  <c r="N12" i="28" a="1"/>
  <c r="N12" i="28" s="1"/>
  <c r="M12" i="28" a="1"/>
  <c r="M12" i="28" s="1"/>
  <c r="L12" i="28" a="1"/>
  <c r="L12" i="28" s="1"/>
  <c r="K12" i="28" a="1"/>
  <c r="K12" i="28" s="1"/>
  <c r="J12" i="28" a="1"/>
  <c r="J12" i="28" s="1"/>
  <c r="I12" i="28" a="1"/>
  <c r="I12" i="28" s="1"/>
  <c r="H12" i="28" a="1"/>
  <c r="H12" i="28" s="1"/>
  <c r="G12" i="28" a="1"/>
  <c r="G12" i="28" s="1"/>
  <c r="F12" i="28" a="1"/>
  <c r="F12" i="28" s="1"/>
  <c r="E12" i="28" a="1"/>
  <c r="E12" i="28" s="1"/>
  <c r="W11" i="28" a="1"/>
  <c r="W11" i="28" s="1"/>
  <c r="V11" i="28" a="1"/>
  <c r="V11" i="28" s="1"/>
  <c r="U11" i="28" a="1"/>
  <c r="U11" i="28" s="1"/>
  <c r="T11" i="28" a="1"/>
  <c r="T11" i="28" s="1"/>
  <c r="S11" i="28" a="1"/>
  <c r="S11" i="28" s="1"/>
  <c r="R11" i="28" a="1"/>
  <c r="R11" i="28" s="1"/>
  <c r="Q11" i="28" a="1"/>
  <c r="Q11" i="28" s="1"/>
  <c r="P11" i="28" a="1"/>
  <c r="P11" i="28" s="1"/>
  <c r="O11" i="28" a="1"/>
  <c r="O11" i="28" s="1"/>
  <c r="N11" i="28" a="1"/>
  <c r="N11" i="28" s="1"/>
  <c r="M11" i="28" a="1"/>
  <c r="M11" i="28" s="1"/>
  <c r="L11" i="28" a="1"/>
  <c r="L11" i="28" s="1"/>
  <c r="K11" i="28" a="1"/>
  <c r="K11" i="28" s="1"/>
  <c r="J11" i="28" a="1"/>
  <c r="J11" i="28" s="1"/>
  <c r="I11" i="28" a="1"/>
  <c r="I11" i="28" s="1"/>
  <c r="H11" i="28" a="1"/>
  <c r="H11" i="28" s="1"/>
  <c r="G11" i="28" a="1"/>
  <c r="G11" i="28" s="1"/>
  <c r="F11" i="28" a="1"/>
  <c r="F11" i="28" s="1"/>
  <c r="E11" i="28" a="1"/>
  <c r="E11" i="28" s="1"/>
  <c r="D11" i="28" a="1"/>
  <c r="D11" i="28" s="1"/>
  <c r="C11" i="28" a="1"/>
  <c r="C11" i="28" s="1"/>
  <c r="B11" i="28" a="1"/>
  <c r="B11" i="28" s="1"/>
  <c r="W10" i="28" a="1"/>
  <c r="W10" i="28" s="1"/>
  <c r="V10" i="28" a="1"/>
  <c r="V10" i="28" s="1"/>
  <c r="U10" i="28" a="1"/>
  <c r="U10" i="28" s="1"/>
  <c r="T10" i="28" a="1"/>
  <c r="T10" i="28" s="1"/>
  <c r="S10" i="28" a="1"/>
  <c r="S10" i="28" s="1"/>
  <c r="R10" i="28" a="1"/>
  <c r="R10" i="28" s="1"/>
  <c r="Q10" i="28" a="1"/>
  <c r="Q10" i="28" s="1"/>
  <c r="P10" i="28" a="1"/>
  <c r="P10" i="28" s="1"/>
  <c r="O10" i="28" a="1"/>
  <c r="O10" i="28" s="1"/>
  <c r="N10" i="28" a="1"/>
  <c r="N10" i="28" s="1"/>
  <c r="M10" i="28" a="1"/>
  <c r="M10" i="28" s="1"/>
  <c r="L10" i="28" a="1"/>
  <c r="L10" i="28" s="1"/>
  <c r="K10" i="28" a="1"/>
  <c r="K10" i="28" s="1"/>
  <c r="J10" i="28" a="1"/>
  <c r="J10" i="28" s="1"/>
  <c r="I10" i="28" a="1"/>
  <c r="I10" i="28" s="1"/>
  <c r="H10" i="28" a="1"/>
  <c r="H10" i="28" s="1"/>
  <c r="G10" i="28" a="1"/>
  <c r="G10" i="28" s="1"/>
  <c r="F10" i="28" a="1"/>
  <c r="F10" i="28" s="1"/>
  <c r="E10" i="28" a="1"/>
  <c r="E10" i="28" s="1"/>
  <c r="D10" i="28" a="1"/>
  <c r="D10" i="28" s="1"/>
  <c r="C10" i="28" a="1"/>
  <c r="C10" i="28" s="1"/>
  <c r="B10" i="28" a="1"/>
  <c r="B10" i="28" s="1"/>
  <c r="W9" i="28" a="1"/>
  <c r="W9" i="28" s="1"/>
  <c r="V9" i="28" a="1"/>
  <c r="V9" i="28" s="1"/>
  <c r="U9" i="28" a="1"/>
  <c r="U9" i="28" s="1"/>
  <c r="T9" i="28" a="1"/>
  <c r="T9" i="28" s="1"/>
  <c r="S9" i="28" a="1"/>
  <c r="S9" i="28" s="1"/>
  <c r="R9" i="28" a="1"/>
  <c r="R9" i="28" s="1"/>
  <c r="Q9" i="28" a="1"/>
  <c r="Q9" i="28" s="1"/>
  <c r="P9" i="28" a="1"/>
  <c r="P9" i="28" s="1"/>
  <c r="O9" i="28" a="1"/>
  <c r="O9" i="28" s="1"/>
  <c r="N9" i="28" a="1"/>
  <c r="N9" i="28" s="1"/>
  <c r="M9" i="28" a="1"/>
  <c r="M9" i="28" s="1"/>
  <c r="L9" i="28" a="1"/>
  <c r="L9" i="28" s="1"/>
  <c r="K9" i="28" a="1"/>
  <c r="K9" i="28" s="1"/>
  <c r="J9" i="28" a="1"/>
  <c r="J9" i="28" s="1"/>
  <c r="I9" i="28" a="1"/>
  <c r="I9" i="28" s="1"/>
  <c r="H9" i="28" a="1"/>
  <c r="H9" i="28" s="1"/>
  <c r="G9" i="28" a="1"/>
  <c r="G9" i="28" s="1"/>
  <c r="F9" i="28" a="1"/>
  <c r="F9" i="28" s="1"/>
  <c r="E9" i="28" a="1"/>
  <c r="E9" i="28" s="1"/>
  <c r="D9" i="28" a="1"/>
  <c r="D9" i="28" s="1"/>
  <c r="C9" i="28" a="1"/>
  <c r="C9" i="28" s="1"/>
  <c r="B9" i="28" a="1"/>
  <c r="B9" i="28" s="1"/>
  <c r="W8" i="28" a="1"/>
  <c r="W8" i="28" s="1"/>
  <c r="V8" i="28" a="1"/>
  <c r="V8" i="28" s="1"/>
  <c r="U8" i="28" a="1"/>
  <c r="U8" i="28" s="1"/>
  <c r="T8" i="28" a="1"/>
  <c r="T8" i="28" s="1"/>
  <c r="S8" i="28" a="1"/>
  <c r="S8" i="28" s="1"/>
  <c r="R8" i="28" a="1"/>
  <c r="R8" i="28" s="1"/>
  <c r="Q8" i="28" a="1"/>
  <c r="Q8" i="28" s="1"/>
  <c r="P8" i="28" a="1"/>
  <c r="P8" i="28" s="1"/>
  <c r="O8" i="28" a="1"/>
  <c r="O8" i="28" s="1"/>
  <c r="N8" i="28" a="1"/>
  <c r="N8" i="28" s="1"/>
  <c r="M8" i="28" a="1"/>
  <c r="M8" i="28" s="1"/>
  <c r="L8" i="28" a="1"/>
  <c r="L8" i="28" s="1"/>
  <c r="K8" i="28" a="1"/>
  <c r="K8" i="28" s="1"/>
  <c r="J8" i="28" a="1"/>
  <c r="J8" i="28" s="1"/>
  <c r="I8" i="28" a="1"/>
  <c r="I8" i="28" s="1"/>
  <c r="H8" i="28" a="1"/>
  <c r="H8" i="28" s="1"/>
  <c r="G8" i="28" a="1"/>
  <c r="G8" i="28" s="1"/>
  <c r="F8" i="28" a="1"/>
  <c r="F8" i="28" s="1"/>
  <c r="E8" i="28" a="1"/>
  <c r="E8" i="28" s="1"/>
  <c r="D8" i="28" a="1"/>
  <c r="D8" i="28" s="1"/>
  <c r="C8" i="28" a="1"/>
  <c r="C8" i="28" s="1"/>
  <c r="B8" i="28" a="1"/>
  <c r="B8" i="28" s="1"/>
  <c r="W7" i="28" a="1"/>
  <c r="W7" i="28" s="1"/>
  <c r="V7" i="28" a="1"/>
  <c r="V7" i="28" s="1"/>
  <c r="U7" i="28" a="1"/>
  <c r="U7" i="28" s="1"/>
  <c r="T7" i="28" a="1"/>
  <c r="T7" i="28" s="1"/>
  <c r="S7" i="28" a="1"/>
  <c r="S7" i="28" s="1"/>
  <c r="R7" i="28" a="1"/>
  <c r="R7" i="28" s="1"/>
  <c r="Q7" i="28" a="1"/>
  <c r="Q7" i="28" s="1"/>
  <c r="P7" i="28" a="1"/>
  <c r="P7" i="28" s="1"/>
  <c r="O7" i="28" a="1"/>
  <c r="O7" i="28" s="1"/>
  <c r="N7" i="28" a="1"/>
  <c r="N7" i="28" s="1"/>
  <c r="M7" i="28" a="1"/>
  <c r="M7" i="28" s="1"/>
  <c r="L7" i="28" a="1"/>
  <c r="L7" i="28" s="1"/>
  <c r="K7" i="28" a="1"/>
  <c r="K7" i="28" s="1"/>
  <c r="J7" i="28" a="1"/>
  <c r="J7" i="28" s="1"/>
  <c r="I7" i="28" a="1"/>
  <c r="I7" i="28" s="1"/>
  <c r="H7" i="28" a="1"/>
  <c r="H7" i="28" s="1"/>
  <c r="G7" i="28" a="1"/>
  <c r="G7" i="28" s="1"/>
  <c r="F7" i="28" a="1"/>
  <c r="F7" i="28" s="1"/>
  <c r="E7" i="28" a="1"/>
  <c r="E7" i="28" s="1"/>
  <c r="D7" i="28" a="1"/>
  <c r="D7" i="28" s="1"/>
  <c r="C7" i="28" a="1"/>
  <c r="C7" i="28" s="1"/>
  <c r="B7" i="28" a="1"/>
  <c r="B7" i="28" s="1"/>
  <c r="W6" i="28" a="1"/>
  <c r="W6" i="28" s="1"/>
  <c r="V6" i="28" a="1"/>
  <c r="V6" i="28" s="1"/>
  <c r="U6" i="28" a="1"/>
  <c r="U6" i="28" s="1"/>
  <c r="T6" i="28" a="1"/>
  <c r="T6" i="28" s="1"/>
  <c r="S6" i="28" a="1"/>
  <c r="S6" i="28" s="1"/>
  <c r="R6" i="28" a="1"/>
  <c r="R6" i="28" s="1"/>
  <c r="Q6" i="28" a="1"/>
  <c r="Q6" i="28" s="1"/>
  <c r="P6" i="28" a="1"/>
  <c r="P6" i="28" s="1"/>
  <c r="O6" i="28" a="1"/>
  <c r="O6" i="28" s="1"/>
  <c r="N6" i="28" a="1"/>
  <c r="N6" i="28" s="1"/>
  <c r="M6" i="28" a="1"/>
  <c r="M6" i="28" s="1"/>
  <c r="L6" i="28" a="1"/>
  <c r="L6" i="28" s="1"/>
  <c r="K6" i="28" a="1"/>
  <c r="K6" i="28" s="1"/>
  <c r="J6" i="28" a="1"/>
  <c r="J6" i="28" s="1"/>
  <c r="I6" i="28" a="1"/>
  <c r="I6" i="28" s="1"/>
  <c r="H6" i="28" a="1"/>
  <c r="H6" i="28" s="1"/>
  <c r="G6" i="28" a="1"/>
  <c r="G6" i="28" s="1"/>
  <c r="F6" i="28" a="1"/>
  <c r="F6" i="28" s="1"/>
  <c r="E6" i="28" a="1"/>
  <c r="E6" i="28" s="1"/>
  <c r="D6" i="28" a="1"/>
  <c r="D6" i="28" s="1"/>
  <c r="C6" i="28" a="1"/>
  <c r="C6" i="28" s="1"/>
  <c r="B6" i="28" a="1"/>
  <c r="B6" i="28" s="1"/>
  <c r="W5" i="28" a="1"/>
  <c r="W5" i="28" s="1"/>
  <c r="V5" i="28" a="1"/>
  <c r="V5" i="28" s="1"/>
  <c r="U5" i="28" a="1"/>
  <c r="U5" i="28" s="1"/>
  <c r="T5" i="28" a="1"/>
  <c r="T5" i="28" s="1"/>
  <c r="S5" i="28" a="1"/>
  <c r="S5" i="28" s="1"/>
  <c r="R5" i="28" a="1"/>
  <c r="R5" i="28" s="1"/>
  <c r="Q5" i="28" a="1"/>
  <c r="Q5" i="28" s="1"/>
  <c r="P5" i="28" a="1"/>
  <c r="P5" i="28" s="1"/>
  <c r="O5" i="28" a="1"/>
  <c r="O5" i="28" s="1"/>
  <c r="N5" i="28" a="1"/>
  <c r="N5" i="28" s="1"/>
  <c r="M5" i="28" a="1"/>
  <c r="M5" i="28" s="1"/>
  <c r="L5" i="28" a="1"/>
  <c r="L5" i="28" s="1"/>
  <c r="K5" i="28" a="1"/>
  <c r="K5" i="28" s="1"/>
  <c r="J5" i="28" a="1"/>
  <c r="J5" i="28" s="1"/>
  <c r="I5" i="28" a="1"/>
  <c r="I5" i="28" s="1"/>
  <c r="H5" i="28" a="1"/>
  <c r="H5" i="28" s="1"/>
  <c r="G5" i="28" a="1"/>
  <c r="G5" i="28" s="1"/>
  <c r="F5" i="28" a="1"/>
  <c r="F5" i="28" s="1"/>
  <c r="E5" i="28" a="1"/>
  <c r="E5" i="28" s="1"/>
  <c r="D5" i="28" a="1"/>
  <c r="D5" i="28" s="1"/>
  <c r="C5" i="28" a="1"/>
  <c r="C5" i="28" s="1"/>
  <c r="B5" i="28" a="1"/>
  <c r="B5" i="28" s="1"/>
  <c r="W4" i="28" a="1"/>
  <c r="W4" i="28" s="1"/>
  <c r="V4" i="28" a="1"/>
  <c r="V4" i="28" s="1"/>
  <c r="U4" i="28" a="1"/>
  <c r="U4" i="28" s="1"/>
  <c r="T4" i="28" a="1"/>
  <c r="T4" i="28" s="1"/>
  <c r="S4" i="28" a="1"/>
  <c r="S4" i="28" s="1"/>
  <c r="R4" i="28" a="1"/>
  <c r="R4" i="28" s="1"/>
  <c r="Q4" i="28" a="1"/>
  <c r="Q4" i="28" s="1"/>
  <c r="P4" i="28" a="1"/>
  <c r="P4" i="28" s="1"/>
  <c r="O4" i="28" a="1"/>
  <c r="O4" i="28" s="1"/>
  <c r="N4" i="28" a="1"/>
  <c r="N4" i="28" s="1"/>
  <c r="M4" i="28" a="1"/>
  <c r="M4" i="28" s="1"/>
  <c r="L4" i="28" a="1"/>
  <c r="L4" i="28" s="1"/>
  <c r="K4" i="28" a="1"/>
  <c r="K4" i="28" s="1"/>
  <c r="J4" i="28" a="1"/>
  <c r="J4" i="28" s="1"/>
  <c r="I4" i="28" a="1"/>
  <c r="I4" i="28" s="1"/>
  <c r="H4" i="28" a="1"/>
  <c r="H4" i="28" s="1"/>
  <c r="G4" i="28" a="1"/>
  <c r="G4" i="28" s="1"/>
  <c r="F4" i="28" a="1"/>
  <c r="F4" i="28" s="1"/>
  <c r="E4" i="28" a="1"/>
  <c r="E4" i="28" s="1"/>
  <c r="D4" i="28" a="1"/>
  <c r="D4" i="28" s="1"/>
  <c r="C4" i="28" a="1"/>
  <c r="C4" i="28" s="1"/>
  <c r="B4" i="28" a="1"/>
  <c r="B4" i="28" s="1"/>
  <c r="W82" i="27" a="1"/>
  <c r="W82" i="27" s="1"/>
  <c r="V82" i="27" a="1"/>
  <c r="V82" i="27" s="1"/>
  <c r="U82" i="27" a="1"/>
  <c r="U82" i="27" s="1"/>
  <c r="T82" i="27" a="1"/>
  <c r="T82" i="27" s="1"/>
  <c r="S82" i="27" a="1"/>
  <c r="S82" i="27" s="1"/>
  <c r="R82" i="27" a="1"/>
  <c r="R82" i="27" s="1"/>
  <c r="Q82" i="27" a="1"/>
  <c r="Q82" i="27" s="1"/>
  <c r="P82" i="27" a="1"/>
  <c r="P82" i="27" s="1"/>
  <c r="O82" i="27" a="1"/>
  <c r="O82" i="27" s="1"/>
  <c r="N82" i="27" a="1"/>
  <c r="N82" i="27" s="1"/>
  <c r="M82" i="27" a="1"/>
  <c r="M82" i="27" s="1"/>
  <c r="L82" i="27" a="1"/>
  <c r="L82" i="27" s="1"/>
  <c r="K82" i="27" a="1"/>
  <c r="K82" i="27" s="1"/>
  <c r="J82" i="27" a="1"/>
  <c r="J82" i="27" s="1"/>
  <c r="I82" i="27" a="1"/>
  <c r="I82" i="27" s="1"/>
  <c r="H82" i="27" a="1"/>
  <c r="H82" i="27" s="1"/>
  <c r="G82" i="27" a="1"/>
  <c r="G82" i="27" s="1"/>
  <c r="F82" i="27" a="1"/>
  <c r="F82" i="27" s="1"/>
  <c r="E82" i="27" a="1"/>
  <c r="E82" i="27" s="1"/>
  <c r="D82" i="27" a="1"/>
  <c r="D82" i="27" s="1"/>
  <c r="C82" i="27" a="1"/>
  <c r="C82" i="27" s="1"/>
  <c r="B82" i="27" a="1"/>
  <c r="B82" i="27" s="1"/>
  <c r="W81" i="27" a="1"/>
  <c r="W81" i="27" s="1"/>
  <c r="V81" i="27" a="1"/>
  <c r="V81" i="27" s="1"/>
  <c r="U81" i="27" a="1"/>
  <c r="U81" i="27" s="1"/>
  <c r="T81" i="27" a="1"/>
  <c r="T81" i="27" s="1"/>
  <c r="S81" i="27" a="1"/>
  <c r="S81" i="27" s="1"/>
  <c r="R81" i="27" a="1"/>
  <c r="R81" i="27" s="1"/>
  <c r="Q81" i="27" a="1"/>
  <c r="Q81" i="27" s="1"/>
  <c r="P81" i="27" a="1"/>
  <c r="P81" i="27" s="1"/>
  <c r="O81" i="27" a="1"/>
  <c r="O81" i="27" s="1"/>
  <c r="N81" i="27" a="1"/>
  <c r="N81" i="27" s="1"/>
  <c r="M81" i="27" a="1"/>
  <c r="M81" i="27" s="1"/>
  <c r="L81" i="27" a="1"/>
  <c r="L81" i="27" s="1"/>
  <c r="K81" i="27" a="1"/>
  <c r="K81" i="27" s="1"/>
  <c r="J81" i="27" a="1"/>
  <c r="J81" i="27" s="1"/>
  <c r="I81" i="27" a="1"/>
  <c r="I81" i="27" s="1"/>
  <c r="H81" i="27" a="1"/>
  <c r="H81" i="27" s="1"/>
  <c r="G81" i="27" a="1"/>
  <c r="G81" i="27" s="1"/>
  <c r="F81" i="27" a="1"/>
  <c r="F81" i="27" s="1"/>
  <c r="E81" i="27" a="1"/>
  <c r="E81" i="27" s="1"/>
  <c r="D81" i="27" a="1"/>
  <c r="D81" i="27" s="1"/>
  <c r="C81" i="27" a="1"/>
  <c r="C81" i="27" s="1"/>
  <c r="B81" i="27" a="1"/>
  <c r="B81" i="27" s="1"/>
  <c r="W80" i="27" a="1"/>
  <c r="W80" i="27" s="1"/>
  <c r="V80" i="27" a="1"/>
  <c r="V80" i="27" s="1"/>
  <c r="U80" i="27" a="1"/>
  <c r="U80" i="27" s="1"/>
  <c r="T80" i="27" a="1"/>
  <c r="T80" i="27" s="1"/>
  <c r="S80" i="27" a="1"/>
  <c r="S80" i="27" s="1"/>
  <c r="R80" i="27" a="1"/>
  <c r="R80" i="27" s="1"/>
  <c r="Q80" i="27" a="1"/>
  <c r="Q80" i="27" s="1"/>
  <c r="P80" i="27" a="1"/>
  <c r="P80" i="27" s="1"/>
  <c r="O80" i="27" a="1"/>
  <c r="O80" i="27" s="1"/>
  <c r="N80" i="27" a="1"/>
  <c r="N80" i="27" s="1"/>
  <c r="M80" i="27" a="1"/>
  <c r="M80" i="27" s="1"/>
  <c r="L80" i="27" a="1"/>
  <c r="L80" i="27" s="1"/>
  <c r="K80" i="27" a="1"/>
  <c r="K80" i="27" s="1"/>
  <c r="J80" i="27" a="1"/>
  <c r="J80" i="27" s="1"/>
  <c r="I80" i="27" a="1"/>
  <c r="I80" i="27" s="1"/>
  <c r="H80" i="27" a="1"/>
  <c r="H80" i="27" s="1"/>
  <c r="G80" i="27" a="1"/>
  <c r="G80" i="27" s="1"/>
  <c r="F80" i="27" a="1"/>
  <c r="F80" i="27" s="1"/>
  <c r="E80" i="27" a="1"/>
  <c r="E80" i="27" s="1"/>
  <c r="D80" i="27" a="1"/>
  <c r="D80" i="27" s="1"/>
  <c r="C80" i="27" a="1"/>
  <c r="C80" i="27" s="1"/>
  <c r="B80" i="27" a="1"/>
  <c r="B80" i="27" s="1"/>
  <c r="W79" i="27" a="1"/>
  <c r="W79" i="27" s="1"/>
  <c r="V79" i="27" a="1"/>
  <c r="V79" i="27" s="1"/>
  <c r="U79" i="27" a="1"/>
  <c r="U79" i="27" s="1"/>
  <c r="T79" i="27" a="1"/>
  <c r="T79" i="27" s="1"/>
  <c r="S79" i="27" a="1"/>
  <c r="S79" i="27" s="1"/>
  <c r="R79" i="27" a="1"/>
  <c r="R79" i="27" s="1"/>
  <c r="Q79" i="27" a="1"/>
  <c r="Q79" i="27" s="1"/>
  <c r="P79" i="27" a="1"/>
  <c r="P79" i="27" s="1"/>
  <c r="O79" i="27" a="1"/>
  <c r="O79" i="27" s="1"/>
  <c r="N79" i="27" a="1"/>
  <c r="N79" i="27" s="1"/>
  <c r="M79" i="27" a="1"/>
  <c r="M79" i="27" s="1"/>
  <c r="L79" i="27" a="1"/>
  <c r="L79" i="27" s="1"/>
  <c r="K79" i="27" a="1"/>
  <c r="K79" i="27" s="1"/>
  <c r="J79" i="27" a="1"/>
  <c r="J79" i="27" s="1"/>
  <c r="I79" i="27" a="1"/>
  <c r="I79" i="27" s="1"/>
  <c r="H79" i="27" a="1"/>
  <c r="H79" i="27" s="1"/>
  <c r="G79" i="27" a="1"/>
  <c r="G79" i="27" s="1"/>
  <c r="F79" i="27" a="1"/>
  <c r="F79" i="27" s="1"/>
  <c r="E79" i="27" a="1"/>
  <c r="E79" i="27" s="1"/>
  <c r="D79" i="27" a="1"/>
  <c r="D79" i="27" s="1"/>
  <c r="C79" i="27" a="1"/>
  <c r="C79" i="27" s="1"/>
  <c r="B79" i="27" a="1"/>
  <c r="B79" i="27" s="1"/>
  <c r="W78" i="27" a="1"/>
  <c r="W78" i="27" s="1"/>
  <c r="V78" i="27" a="1"/>
  <c r="V78" i="27" s="1"/>
  <c r="U78" i="27" a="1"/>
  <c r="U78" i="27" s="1"/>
  <c r="T78" i="27" a="1"/>
  <c r="T78" i="27" s="1"/>
  <c r="S78" i="27" a="1"/>
  <c r="S78" i="27" s="1"/>
  <c r="R78" i="27" a="1"/>
  <c r="R78" i="27" s="1"/>
  <c r="Q78" i="27" a="1"/>
  <c r="Q78" i="27" s="1"/>
  <c r="P78" i="27" a="1"/>
  <c r="P78" i="27" s="1"/>
  <c r="O78" i="27" a="1"/>
  <c r="O78" i="27" s="1"/>
  <c r="N78" i="27" a="1"/>
  <c r="N78" i="27" s="1"/>
  <c r="M78" i="27" a="1"/>
  <c r="M78" i="27" s="1"/>
  <c r="L78" i="27" a="1"/>
  <c r="L78" i="27" s="1"/>
  <c r="K78" i="27" a="1"/>
  <c r="K78" i="27" s="1"/>
  <c r="J78" i="27" a="1"/>
  <c r="J78" i="27" s="1"/>
  <c r="I78" i="27" a="1"/>
  <c r="I78" i="27" s="1"/>
  <c r="H78" i="27" a="1"/>
  <c r="H78" i="27" s="1"/>
  <c r="G78" i="27" a="1"/>
  <c r="G78" i="27" s="1"/>
  <c r="F78" i="27" a="1"/>
  <c r="F78" i="27" s="1"/>
  <c r="E78" i="27" a="1"/>
  <c r="E78" i="27" s="1"/>
  <c r="D78" i="27" a="1"/>
  <c r="D78" i="27" s="1"/>
  <c r="C78" i="27" a="1"/>
  <c r="C78" i="27" s="1"/>
  <c r="B78" i="27" a="1"/>
  <c r="B78" i="27" s="1"/>
  <c r="W77" i="27" a="1"/>
  <c r="W77" i="27" s="1"/>
  <c r="V77" i="27" a="1"/>
  <c r="V77" i="27" s="1"/>
  <c r="U77" i="27" a="1"/>
  <c r="U77" i="27" s="1"/>
  <c r="T77" i="27" a="1"/>
  <c r="T77" i="27" s="1"/>
  <c r="S77" i="27" a="1"/>
  <c r="S77" i="27" s="1"/>
  <c r="R77" i="27" a="1"/>
  <c r="R77" i="27" s="1"/>
  <c r="Q77" i="27" a="1"/>
  <c r="Q77" i="27" s="1"/>
  <c r="P77" i="27" a="1"/>
  <c r="P77" i="27" s="1"/>
  <c r="O77" i="27" a="1"/>
  <c r="O77" i="27" s="1"/>
  <c r="N77" i="27" a="1"/>
  <c r="N77" i="27" s="1"/>
  <c r="M77" i="27" a="1"/>
  <c r="M77" i="27" s="1"/>
  <c r="L77" i="27" a="1"/>
  <c r="L77" i="27" s="1"/>
  <c r="K77" i="27" a="1"/>
  <c r="K77" i="27" s="1"/>
  <c r="J77" i="27" a="1"/>
  <c r="J77" i="27" s="1"/>
  <c r="I77" i="27" a="1"/>
  <c r="I77" i="27" s="1"/>
  <c r="H77" i="27" a="1"/>
  <c r="H77" i="27" s="1"/>
  <c r="G77" i="27" a="1"/>
  <c r="G77" i="27" s="1"/>
  <c r="F77" i="27" a="1"/>
  <c r="F77" i="27" s="1"/>
  <c r="E77" i="27" a="1"/>
  <c r="E77" i="27" s="1"/>
  <c r="D77" i="27" a="1"/>
  <c r="D77" i="27" s="1"/>
  <c r="C77" i="27" a="1"/>
  <c r="C77" i="27" s="1"/>
  <c r="B77" i="27" a="1"/>
  <c r="B77" i="27" s="1"/>
  <c r="W76" i="27" a="1"/>
  <c r="W76" i="27" s="1"/>
  <c r="V76" i="27" a="1"/>
  <c r="V76" i="27" s="1"/>
  <c r="U76" i="27" a="1"/>
  <c r="U76" i="27" s="1"/>
  <c r="T76" i="27" a="1"/>
  <c r="T76" i="27" s="1"/>
  <c r="S76" i="27" a="1"/>
  <c r="S76" i="27" s="1"/>
  <c r="R76" i="27" a="1"/>
  <c r="R76" i="27" s="1"/>
  <c r="Q76" i="27" a="1"/>
  <c r="Q76" i="27" s="1"/>
  <c r="P76" i="27" a="1"/>
  <c r="P76" i="27" s="1"/>
  <c r="O76" i="27" a="1"/>
  <c r="O76" i="27" s="1"/>
  <c r="N76" i="27" a="1"/>
  <c r="N76" i="27" s="1"/>
  <c r="M76" i="27" a="1"/>
  <c r="M76" i="27" s="1"/>
  <c r="L76" i="27" a="1"/>
  <c r="L76" i="27" s="1"/>
  <c r="K76" i="27" a="1"/>
  <c r="K76" i="27" s="1"/>
  <c r="J76" i="27" a="1"/>
  <c r="J76" i="27" s="1"/>
  <c r="I76" i="27" a="1"/>
  <c r="I76" i="27" s="1"/>
  <c r="H76" i="27" a="1"/>
  <c r="H76" i="27" s="1"/>
  <c r="G76" i="27" a="1"/>
  <c r="G76" i="27" s="1"/>
  <c r="F76" i="27" a="1"/>
  <c r="F76" i="27" s="1"/>
  <c r="E76" i="27" a="1"/>
  <c r="E76" i="27" s="1"/>
  <c r="D76" i="27" a="1"/>
  <c r="D76" i="27" s="1"/>
  <c r="C76" i="27" a="1"/>
  <c r="C76" i="27" s="1"/>
  <c r="B76" i="27" a="1"/>
  <c r="B76" i="27" s="1"/>
  <c r="W75" i="27" a="1"/>
  <c r="W75" i="27" s="1"/>
  <c r="V75" i="27" a="1"/>
  <c r="V75" i="27" s="1"/>
  <c r="U75" i="27" a="1"/>
  <c r="U75" i="27" s="1"/>
  <c r="T75" i="27" a="1"/>
  <c r="T75" i="27" s="1"/>
  <c r="S75" i="27" a="1"/>
  <c r="S75" i="27" s="1"/>
  <c r="R75" i="27" a="1"/>
  <c r="R75" i="27" s="1"/>
  <c r="Q75" i="27" a="1"/>
  <c r="Q75" i="27" s="1"/>
  <c r="P75" i="27" a="1"/>
  <c r="P75" i="27" s="1"/>
  <c r="O75" i="27" a="1"/>
  <c r="O75" i="27" s="1"/>
  <c r="N75" i="27" a="1"/>
  <c r="N75" i="27" s="1"/>
  <c r="M75" i="27" a="1"/>
  <c r="M75" i="27" s="1"/>
  <c r="L75" i="27" a="1"/>
  <c r="L75" i="27" s="1"/>
  <c r="K75" i="27" a="1"/>
  <c r="K75" i="27" s="1"/>
  <c r="J75" i="27" a="1"/>
  <c r="J75" i="27" s="1"/>
  <c r="I75" i="27" a="1"/>
  <c r="I75" i="27" s="1"/>
  <c r="H75" i="27" a="1"/>
  <c r="H75" i="27" s="1"/>
  <c r="G75" i="27" a="1"/>
  <c r="G75" i="27" s="1"/>
  <c r="F75" i="27" a="1"/>
  <c r="F75" i="27" s="1"/>
  <c r="E75" i="27" a="1"/>
  <c r="E75" i="27" s="1"/>
  <c r="D75" i="27" a="1"/>
  <c r="D75" i="27" s="1"/>
  <c r="C75" i="27" a="1"/>
  <c r="C75" i="27" s="1"/>
  <c r="B75" i="27" a="1"/>
  <c r="B75" i="27" s="1"/>
  <c r="W74" i="27" a="1"/>
  <c r="W74" i="27" s="1"/>
  <c r="V74" i="27" a="1"/>
  <c r="V74" i="27" s="1"/>
  <c r="U74" i="27" a="1"/>
  <c r="U74" i="27" s="1"/>
  <c r="T74" i="27" a="1"/>
  <c r="T74" i="27" s="1"/>
  <c r="S74" i="27" a="1"/>
  <c r="S74" i="27" s="1"/>
  <c r="R74" i="27" a="1"/>
  <c r="R74" i="27" s="1"/>
  <c r="Q74" i="27" a="1"/>
  <c r="Q74" i="27" s="1"/>
  <c r="P74" i="27" a="1"/>
  <c r="P74" i="27" s="1"/>
  <c r="O74" i="27" a="1"/>
  <c r="O74" i="27" s="1"/>
  <c r="N74" i="27" a="1"/>
  <c r="N74" i="27" s="1"/>
  <c r="M74" i="27" a="1"/>
  <c r="M74" i="27" s="1"/>
  <c r="L74" i="27" a="1"/>
  <c r="L74" i="27" s="1"/>
  <c r="K74" i="27" a="1"/>
  <c r="K74" i="27" s="1"/>
  <c r="J74" i="27" a="1"/>
  <c r="J74" i="27" s="1"/>
  <c r="I74" i="27" a="1"/>
  <c r="I74" i="27" s="1"/>
  <c r="H74" i="27" a="1"/>
  <c r="H74" i="27" s="1"/>
  <c r="G74" i="27" a="1"/>
  <c r="G74" i="27" s="1"/>
  <c r="F74" i="27" a="1"/>
  <c r="F74" i="27" s="1"/>
  <c r="E74" i="27" a="1"/>
  <c r="E74" i="27" s="1"/>
  <c r="D74" i="27" a="1"/>
  <c r="D74" i="27" s="1"/>
  <c r="C74" i="27" a="1"/>
  <c r="C74" i="27" s="1"/>
  <c r="B74" i="27" a="1"/>
  <c r="B74" i="27" s="1"/>
  <c r="U73" i="27" a="1"/>
  <c r="U73" i="27" s="1"/>
  <c r="T73" i="27" a="1"/>
  <c r="T73" i="27" s="1"/>
  <c r="S73" i="27" a="1"/>
  <c r="S73" i="27" s="1"/>
  <c r="R73" i="27" a="1"/>
  <c r="R73" i="27" s="1"/>
  <c r="Q73" i="27" a="1"/>
  <c r="Q73" i="27" s="1"/>
  <c r="P73" i="27" a="1"/>
  <c r="P73" i="27" s="1"/>
  <c r="O73" i="27" a="1"/>
  <c r="O73" i="27" s="1"/>
  <c r="N73" i="27" a="1"/>
  <c r="N73" i="27" s="1"/>
  <c r="M73" i="27" a="1"/>
  <c r="M73" i="27" s="1"/>
  <c r="L73" i="27" a="1"/>
  <c r="L73" i="27" s="1"/>
  <c r="K73" i="27" a="1"/>
  <c r="K73" i="27" s="1"/>
  <c r="J73" i="27" a="1"/>
  <c r="J73" i="27" s="1"/>
  <c r="I73" i="27" a="1"/>
  <c r="I73" i="27" s="1"/>
  <c r="H73" i="27" a="1"/>
  <c r="H73" i="27" s="1"/>
  <c r="G73" i="27" a="1"/>
  <c r="G73" i="27" s="1"/>
  <c r="F73" i="27" a="1"/>
  <c r="F73" i="27" s="1"/>
  <c r="E73" i="27" a="1"/>
  <c r="E73" i="27" s="1"/>
  <c r="U72" i="27" a="1"/>
  <c r="U72" i="27" s="1"/>
  <c r="T72" i="27" a="1"/>
  <c r="T72" i="27" s="1"/>
  <c r="S72" i="27" a="1"/>
  <c r="S72" i="27" s="1"/>
  <c r="R72" i="27" a="1"/>
  <c r="R72" i="27" s="1"/>
  <c r="Q72" i="27" a="1"/>
  <c r="Q72" i="27" s="1"/>
  <c r="P72" i="27" a="1"/>
  <c r="P72" i="27" s="1"/>
  <c r="O72" i="27" a="1"/>
  <c r="O72" i="27" s="1"/>
  <c r="N72" i="27" a="1"/>
  <c r="N72" i="27" s="1"/>
  <c r="M72" i="27" a="1"/>
  <c r="M72" i="27" s="1"/>
  <c r="L72" i="27" a="1"/>
  <c r="L72" i="27" s="1"/>
  <c r="K72" i="27" a="1"/>
  <c r="K72" i="27" s="1"/>
  <c r="J72" i="27" a="1"/>
  <c r="J72" i="27" s="1"/>
  <c r="I72" i="27" a="1"/>
  <c r="I72" i="27" s="1"/>
  <c r="H72" i="27" a="1"/>
  <c r="H72" i="27" s="1"/>
  <c r="G72" i="27" a="1"/>
  <c r="G72" i="27" s="1"/>
  <c r="F72" i="27" a="1"/>
  <c r="F72" i="27" s="1"/>
  <c r="E72" i="27" a="1"/>
  <c r="E72" i="27" s="1"/>
  <c r="U71" i="27" a="1"/>
  <c r="U71" i="27" s="1"/>
  <c r="T71" i="27" a="1"/>
  <c r="T71" i="27" s="1"/>
  <c r="S71" i="27" a="1"/>
  <c r="S71" i="27" s="1"/>
  <c r="R71" i="27" a="1"/>
  <c r="R71" i="27" s="1"/>
  <c r="Q71" i="27" a="1"/>
  <c r="Q71" i="27" s="1"/>
  <c r="P71" i="27" a="1"/>
  <c r="P71" i="27" s="1"/>
  <c r="O71" i="27" a="1"/>
  <c r="O71" i="27" s="1"/>
  <c r="N71" i="27" a="1"/>
  <c r="N71" i="27" s="1"/>
  <c r="M71" i="27" a="1"/>
  <c r="M71" i="27" s="1"/>
  <c r="L71" i="27" a="1"/>
  <c r="L71" i="27" s="1"/>
  <c r="K71" i="27" a="1"/>
  <c r="K71" i="27" s="1"/>
  <c r="J71" i="27" a="1"/>
  <c r="J71" i="27" s="1"/>
  <c r="I71" i="27" a="1"/>
  <c r="I71" i="27" s="1"/>
  <c r="H71" i="27" a="1"/>
  <c r="H71" i="27" s="1"/>
  <c r="G71" i="27" a="1"/>
  <c r="G71" i="27" s="1"/>
  <c r="F71" i="27" a="1"/>
  <c r="F71" i="27" s="1"/>
  <c r="E71" i="27" a="1"/>
  <c r="E71" i="27" s="1"/>
  <c r="U70" i="27" a="1"/>
  <c r="U70" i="27" s="1"/>
  <c r="T70" i="27" a="1"/>
  <c r="T70" i="27" s="1"/>
  <c r="S70" i="27" a="1"/>
  <c r="S70" i="27" s="1"/>
  <c r="R70" i="27" a="1"/>
  <c r="R70" i="27" s="1"/>
  <c r="Q70" i="27" a="1"/>
  <c r="Q70" i="27" s="1"/>
  <c r="P70" i="27" a="1"/>
  <c r="P70" i="27" s="1"/>
  <c r="O70" i="27" a="1"/>
  <c r="O70" i="27" s="1"/>
  <c r="N70" i="27" a="1"/>
  <c r="N70" i="27" s="1"/>
  <c r="M70" i="27" a="1"/>
  <c r="M70" i="27" s="1"/>
  <c r="L70" i="27" a="1"/>
  <c r="L70" i="27" s="1"/>
  <c r="K70" i="27" a="1"/>
  <c r="K70" i="27" s="1"/>
  <c r="J70" i="27" a="1"/>
  <c r="J70" i="27" s="1"/>
  <c r="I70" i="27" a="1"/>
  <c r="I70" i="27" s="1"/>
  <c r="H70" i="27" a="1"/>
  <c r="H70" i="27" s="1"/>
  <c r="G70" i="27" a="1"/>
  <c r="G70" i="27" s="1"/>
  <c r="F70" i="27" a="1"/>
  <c r="F70" i="27" s="1"/>
  <c r="E70" i="27" a="1"/>
  <c r="E70" i="27" s="1"/>
  <c r="U69" i="27" a="1"/>
  <c r="U69" i="27" s="1"/>
  <c r="T69" i="27" a="1"/>
  <c r="T69" i="27" s="1"/>
  <c r="S69" i="27" a="1"/>
  <c r="S69" i="27" s="1"/>
  <c r="R69" i="27" a="1"/>
  <c r="R69" i="27" s="1"/>
  <c r="Q69" i="27" a="1"/>
  <c r="Q69" i="27" s="1"/>
  <c r="P69" i="27" a="1"/>
  <c r="P69" i="27" s="1"/>
  <c r="O69" i="27" a="1"/>
  <c r="O69" i="27" s="1"/>
  <c r="N69" i="27" a="1"/>
  <c r="N69" i="27" s="1"/>
  <c r="M69" i="27" a="1"/>
  <c r="M69" i="27" s="1"/>
  <c r="L69" i="27" a="1"/>
  <c r="L69" i="27" s="1"/>
  <c r="K69" i="27" a="1"/>
  <c r="K69" i="27" s="1"/>
  <c r="J69" i="27" a="1"/>
  <c r="J69" i="27" s="1"/>
  <c r="I69" i="27" a="1"/>
  <c r="I69" i="27" s="1"/>
  <c r="H69" i="27" a="1"/>
  <c r="H69" i="27" s="1"/>
  <c r="G69" i="27" a="1"/>
  <c r="G69" i="27" s="1"/>
  <c r="F69" i="27" a="1"/>
  <c r="F69" i="27" s="1"/>
  <c r="E69" i="27" a="1"/>
  <c r="E69" i="27" s="1"/>
  <c r="U68" i="27" a="1"/>
  <c r="U68" i="27" s="1"/>
  <c r="T68" i="27" a="1"/>
  <c r="T68" i="27" s="1"/>
  <c r="S68" i="27" a="1"/>
  <c r="S68" i="27" s="1"/>
  <c r="R68" i="27" a="1"/>
  <c r="R68" i="27" s="1"/>
  <c r="Q68" i="27" a="1"/>
  <c r="Q68" i="27" s="1"/>
  <c r="P68" i="27" a="1"/>
  <c r="P68" i="27" s="1"/>
  <c r="O68" i="27" a="1"/>
  <c r="O68" i="27" s="1"/>
  <c r="N68" i="27" a="1"/>
  <c r="N68" i="27" s="1"/>
  <c r="M68" i="27" a="1"/>
  <c r="M68" i="27" s="1"/>
  <c r="L68" i="27" a="1"/>
  <c r="L68" i="27" s="1"/>
  <c r="K68" i="27" a="1"/>
  <c r="K68" i="27" s="1"/>
  <c r="J68" i="27" a="1"/>
  <c r="J68" i="27" s="1"/>
  <c r="I68" i="27" a="1"/>
  <c r="I68" i="27" s="1"/>
  <c r="H68" i="27" a="1"/>
  <c r="H68" i="27" s="1"/>
  <c r="G68" i="27" a="1"/>
  <c r="G68" i="27" s="1"/>
  <c r="F68" i="27" a="1"/>
  <c r="F68" i="27" s="1"/>
  <c r="E68" i="27" a="1"/>
  <c r="E68" i="27" s="1"/>
  <c r="U67" i="27" a="1"/>
  <c r="U67" i="27" s="1"/>
  <c r="T67" i="27" a="1"/>
  <c r="T67" i="27" s="1"/>
  <c r="S67" i="27" a="1"/>
  <c r="S67" i="27" s="1"/>
  <c r="R67" i="27" a="1"/>
  <c r="R67" i="27" s="1"/>
  <c r="Q67" i="27" a="1"/>
  <c r="Q67" i="27" s="1"/>
  <c r="P67" i="27" a="1"/>
  <c r="P67" i="27" s="1"/>
  <c r="O67" i="27" a="1"/>
  <c r="O67" i="27" s="1"/>
  <c r="N67" i="27" a="1"/>
  <c r="N67" i="27" s="1"/>
  <c r="M67" i="27" a="1"/>
  <c r="M67" i="27" s="1"/>
  <c r="L67" i="27" a="1"/>
  <c r="L67" i="27" s="1"/>
  <c r="K67" i="27" a="1"/>
  <c r="K67" i="27" s="1"/>
  <c r="J67" i="27" a="1"/>
  <c r="J67" i="27" s="1"/>
  <c r="I67" i="27" a="1"/>
  <c r="I67" i="27" s="1"/>
  <c r="H67" i="27" a="1"/>
  <c r="H67" i="27" s="1"/>
  <c r="G67" i="27" a="1"/>
  <c r="G67" i="27" s="1"/>
  <c r="F67" i="27" a="1"/>
  <c r="F67" i="27" s="1"/>
  <c r="E67" i="27" a="1"/>
  <c r="E67" i="27" s="1"/>
  <c r="U66" i="27" a="1"/>
  <c r="U66" i="27" s="1"/>
  <c r="T66" i="27" a="1"/>
  <c r="T66" i="27" s="1"/>
  <c r="S66" i="27" a="1"/>
  <c r="S66" i="27" s="1"/>
  <c r="R66" i="27" a="1"/>
  <c r="R66" i="27" s="1"/>
  <c r="Q66" i="27" a="1"/>
  <c r="Q66" i="27" s="1"/>
  <c r="P66" i="27" a="1"/>
  <c r="P66" i="27" s="1"/>
  <c r="O66" i="27" a="1"/>
  <c r="O66" i="27" s="1"/>
  <c r="N66" i="27" a="1"/>
  <c r="N66" i="27" s="1"/>
  <c r="M66" i="27" a="1"/>
  <c r="M66" i="27" s="1"/>
  <c r="L66" i="27" a="1"/>
  <c r="L66" i="27" s="1"/>
  <c r="K66" i="27" a="1"/>
  <c r="K66" i="27" s="1"/>
  <c r="J66" i="27" a="1"/>
  <c r="J66" i="27" s="1"/>
  <c r="I66" i="27" a="1"/>
  <c r="I66" i="27" s="1"/>
  <c r="H66" i="27" a="1"/>
  <c r="H66" i="27" s="1"/>
  <c r="G66" i="27" a="1"/>
  <c r="G66" i="27" s="1"/>
  <c r="F66" i="27" a="1"/>
  <c r="F66" i="27" s="1"/>
  <c r="E66" i="27" a="1"/>
  <c r="E66" i="27" s="1"/>
  <c r="U65" i="27" a="1"/>
  <c r="U65" i="27" s="1"/>
  <c r="T65" i="27" a="1"/>
  <c r="T65" i="27" s="1"/>
  <c r="S65" i="27" a="1"/>
  <c r="S65" i="27" s="1"/>
  <c r="R65" i="27" a="1"/>
  <c r="R65" i="27" s="1"/>
  <c r="Q65" i="27" a="1"/>
  <c r="Q65" i="27" s="1"/>
  <c r="P65" i="27" a="1"/>
  <c r="P65" i="27" s="1"/>
  <c r="O65" i="27" a="1"/>
  <c r="O65" i="27" s="1"/>
  <c r="N65" i="27" a="1"/>
  <c r="N65" i="27" s="1"/>
  <c r="M65" i="27" a="1"/>
  <c r="M65" i="27" s="1"/>
  <c r="L65" i="27" a="1"/>
  <c r="L65" i="27" s="1"/>
  <c r="K65" i="27" a="1"/>
  <c r="K65" i="27" s="1"/>
  <c r="J65" i="27" a="1"/>
  <c r="J65" i="27" s="1"/>
  <c r="I65" i="27" a="1"/>
  <c r="I65" i="27" s="1"/>
  <c r="H65" i="27" a="1"/>
  <c r="H65" i="27" s="1"/>
  <c r="G65" i="27" a="1"/>
  <c r="G65" i="27" s="1"/>
  <c r="F65" i="27" a="1"/>
  <c r="F65" i="27" s="1"/>
  <c r="E65" i="27" a="1"/>
  <c r="E65" i="27" s="1"/>
  <c r="U64" i="27" a="1"/>
  <c r="U64" i="27" s="1"/>
  <c r="T64" i="27" a="1"/>
  <c r="T64" i="27" s="1"/>
  <c r="S64" i="27" a="1"/>
  <c r="S64" i="27" s="1"/>
  <c r="R64" i="27" a="1"/>
  <c r="R64" i="27" s="1"/>
  <c r="Q64" i="27" a="1"/>
  <c r="Q64" i="27" s="1"/>
  <c r="P64" i="27" a="1"/>
  <c r="P64" i="27" s="1"/>
  <c r="O64" i="27" a="1"/>
  <c r="O64" i="27" s="1"/>
  <c r="N64" i="27" a="1"/>
  <c r="N64" i="27" s="1"/>
  <c r="M64" i="27" a="1"/>
  <c r="M64" i="27" s="1"/>
  <c r="L64" i="27" a="1"/>
  <c r="L64" i="27" s="1"/>
  <c r="K64" i="27" a="1"/>
  <c r="K64" i="27" s="1"/>
  <c r="J64" i="27" a="1"/>
  <c r="J64" i="27" s="1"/>
  <c r="I64" i="27" a="1"/>
  <c r="I64" i="27" s="1"/>
  <c r="H64" i="27" a="1"/>
  <c r="H64" i="27" s="1"/>
  <c r="G64" i="27" a="1"/>
  <c r="G64" i="27" s="1"/>
  <c r="F64" i="27" a="1"/>
  <c r="F64" i="27" s="1"/>
  <c r="E64" i="27" a="1"/>
  <c r="E64" i="27" s="1"/>
  <c r="U63" i="27" a="1"/>
  <c r="U63" i="27" s="1"/>
  <c r="T63" i="27" a="1"/>
  <c r="T63" i="27" s="1"/>
  <c r="S63" i="27" a="1"/>
  <c r="S63" i="27" s="1"/>
  <c r="R63" i="27" a="1"/>
  <c r="R63" i="27" s="1"/>
  <c r="Q63" i="27" a="1"/>
  <c r="Q63" i="27" s="1"/>
  <c r="P63" i="27" a="1"/>
  <c r="P63" i="27" s="1"/>
  <c r="O63" i="27" a="1"/>
  <c r="O63" i="27" s="1"/>
  <c r="N63" i="27" a="1"/>
  <c r="N63" i="27" s="1"/>
  <c r="M63" i="27" a="1"/>
  <c r="M63" i="27" s="1"/>
  <c r="L63" i="27" a="1"/>
  <c r="L63" i="27" s="1"/>
  <c r="K63" i="27" a="1"/>
  <c r="K63" i="27" s="1"/>
  <c r="J63" i="27" a="1"/>
  <c r="J63" i="27" s="1"/>
  <c r="I63" i="27" a="1"/>
  <c r="I63" i="27" s="1"/>
  <c r="H63" i="27" a="1"/>
  <c r="H63" i="27" s="1"/>
  <c r="G63" i="27" a="1"/>
  <c r="G63" i="27" s="1"/>
  <c r="F63" i="27" a="1"/>
  <c r="F63" i="27" s="1"/>
  <c r="E63" i="27" a="1"/>
  <c r="E63" i="27" s="1"/>
  <c r="U62" i="27" a="1"/>
  <c r="U62" i="27" s="1"/>
  <c r="T62" i="27" a="1"/>
  <c r="T62" i="27" s="1"/>
  <c r="S62" i="27" a="1"/>
  <c r="S62" i="27" s="1"/>
  <c r="R62" i="27" a="1"/>
  <c r="R62" i="27" s="1"/>
  <c r="Q62" i="27" a="1"/>
  <c r="Q62" i="27" s="1"/>
  <c r="P62" i="27" a="1"/>
  <c r="P62" i="27" s="1"/>
  <c r="O62" i="27" a="1"/>
  <c r="O62" i="27" s="1"/>
  <c r="N62" i="27" a="1"/>
  <c r="N62" i="27" s="1"/>
  <c r="M62" i="27" a="1"/>
  <c r="M62" i="27" s="1"/>
  <c r="L62" i="27" a="1"/>
  <c r="L62" i="27" s="1"/>
  <c r="K62" i="27" a="1"/>
  <c r="K62" i="27" s="1"/>
  <c r="J62" i="27" a="1"/>
  <c r="J62" i="27" s="1"/>
  <c r="I62" i="27" a="1"/>
  <c r="I62" i="27" s="1"/>
  <c r="H62" i="27" a="1"/>
  <c r="H62" i="27" s="1"/>
  <c r="G62" i="27" a="1"/>
  <c r="G62" i="27" s="1"/>
  <c r="F62" i="27" a="1"/>
  <c r="F62" i="27" s="1"/>
  <c r="E62" i="27" a="1"/>
  <c r="E62" i="27" s="1"/>
  <c r="U61" i="27" a="1"/>
  <c r="U61" i="27" s="1"/>
  <c r="T61" i="27" a="1"/>
  <c r="T61" i="27" s="1"/>
  <c r="S61" i="27" a="1"/>
  <c r="S61" i="27" s="1"/>
  <c r="R61" i="27" a="1"/>
  <c r="R61" i="27" s="1"/>
  <c r="Q61" i="27" a="1"/>
  <c r="Q61" i="27" s="1"/>
  <c r="P61" i="27" a="1"/>
  <c r="P61" i="27" s="1"/>
  <c r="O61" i="27" a="1"/>
  <c r="O61" i="27" s="1"/>
  <c r="N61" i="27" a="1"/>
  <c r="N61" i="27" s="1"/>
  <c r="M61" i="27" a="1"/>
  <c r="M61" i="27" s="1"/>
  <c r="L61" i="27" a="1"/>
  <c r="L61" i="27" s="1"/>
  <c r="K61" i="27" a="1"/>
  <c r="K61" i="27" s="1"/>
  <c r="J61" i="27" a="1"/>
  <c r="J61" i="27" s="1"/>
  <c r="I61" i="27" a="1"/>
  <c r="I61" i="27" s="1"/>
  <c r="H61" i="27" a="1"/>
  <c r="H61" i="27" s="1"/>
  <c r="G61" i="27" a="1"/>
  <c r="G61" i="27" s="1"/>
  <c r="F61" i="27" a="1"/>
  <c r="F61" i="27" s="1"/>
  <c r="E61" i="27" a="1"/>
  <c r="E61" i="27" s="1"/>
  <c r="U60" i="27" a="1"/>
  <c r="U60" i="27" s="1"/>
  <c r="T60" i="27" a="1"/>
  <c r="T60" i="27" s="1"/>
  <c r="S60" i="27" a="1"/>
  <c r="S60" i="27" s="1"/>
  <c r="R60" i="27" a="1"/>
  <c r="R60" i="27" s="1"/>
  <c r="Q60" i="27" a="1"/>
  <c r="Q60" i="27" s="1"/>
  <c r="P60" i="27" a="1"/>
  <c r="P60" i="27" s="1"/>
  <c r="O60" i="27" a="1"/>
  <c r="O60" i="27" s="1"/>
  <c r="N60" i="27" a="1"/>
  <c r="N60" i="27" s="1"/>
  <c r="M60" i="27" a="1"/>
  <c r="M60" i="27" s="1"/>
  <c r="L60" i="27" a="1"/>
  <c r="L60" i="27" s="1"/>
  <c r="K60" i="27" a="1"/>
  <c r="K60" i="27" s="1"/>
  <c r="J60" i="27" a="1"/>
  <c r="J60" i="27" s="1"/>
  <c r="I60" i="27" a="1"/>
  <c r="I60" i="27" s="1"/>
  <c r="H60" i="27" a="1"/>
  <c r="H60" i="27" s="1"/>
  <c r="G60" i="27" a="1"/>
  <c r="G60" i="27" s="1"/>
  <c r="F60" i="27" a="1"/>
  <c r="F60" i="27" s="1"/>
  <c r="E60" i="27" a="1"/>
  <c r="E60" i="27" s="1"/>
  <c r="U59" i="27" a="1"/>
  <c r="U59" i="27" s="1"/>
  <c r="T59" i="27" a="1"/>
  <c r="T59" i="27" s="1"/>
  <c r="S59" i="27" a="1"/>
  <c r="S59" i="27" s="1"/>
  <c r="R59" i="27" a="1"/>
  <c r="R59" i="27" s="1"/>
  <c r="Q59" i="27" a="1"/>
  <c r="Q59" i="27" s="1"/>
  <c r="P59" i="27" a="1"/>
  <c r="P59" i="27" s="1"/>
  <c r="O59" i="27" a="1"/>
  <c r="O59" i="27" s="1"/>
  <c r="N59" i="27" a="1"/>
  <c r="N59" i="27" s="1"/>
  <c r="M59" i="27" a="1"/>
  <c r="M59" i="27" s="1"/>
  <c r="L59" i="27" a="1"/>
  <c r="L59" i="27" s="1"/>
  <c r="K59" i="27" a="1"/>
  <c r="K59" i="27" s="1"/>
  <c r="J59" i="27" a="1"/>
  <c r="J59" i="27" s="1"/>
  <c r="I59" i="27" a="1"/>
  <c r="I59" i="27" s="1"/>
  <c r="H59" i="27" a="1"/>
  <c r="H59" i="27" s="1"/>
  <c r="G59" i="27" a="1"/>
  <c r="G59" i="27" s="1"/>
  <c r="F59" i="27" a="1"/>
  <c r="F59" i="27" s="1"/>
  <c r="E59" i="27" a="1"/>
  <c r="E59" i="27" s="1"/>
  <c r="U58" i="27" a="1"/>
  <c r="U58" i="27" s="1"/>
  <c r="T58" i="27" a="1"/>
  <c r="T58" i="27" s="1"/>
  <c r="S58" i="27" a="1"/>
  <c r="S58" i="27" s="1"/>
  <c r="R58" i="27" a="1"/>
  <c r="R58" i="27" s="1"/>
  <c r="Q58" i="27" a="1"/>
  <c r="Q58" i="27" s="1"/>
  <c r="P58" i="27" a="1"/>
  <c r="P58" i="27" s="1"/>
  <c r="O58" i="27" a="1"/>
  <c r="O58" i="27" s="1"/>
  <c r="N58" i="27" a="1"/>
  <c r="N58" i="27" s="1"/>
  <c r="M58" i="27" a="1"/>
  <c r="M58" i="27" s="1"/>
  <c r="L58" i="27" a="1"/>
  <c r="L58" i="27" s="1"/>
  <c r="K58" i="27" a="1"/>
  <c r="K58" i="27" s="1"/>
  <c r="J58" i="27" a="1"/>
  <c r="J58" i="27" s="1"/>
  <c r="I58" i="27" a="1"/>
  <c r="I58" i="27" s="1"/>
  <c r="H58" i="27" a="1"/>
  <c r="H58" i="27" s="1"/>
  <c r="G58" i="27" a="1"/>
  <c r="G58" i="27" s="1"/>
  <c r="F58" i="27" a="1"/>
  <c r="F58" i="27" s="1"/>
  <c r="E58" i="27" a="1"/>
  <c r="E58" i="27" s="1"/>
  <c r="U57" i="27" a="1"/>
  <c r="U57" i="27" s="1"/>
  <c r="T57" i="27" a="1"/>
  <c r="T57" i="27" s="1"/>
  <c r="S57" i="27" a="1"/>
  <c r="S57" i="27" s="1"/>
  <c r="R57" i="27" a="1"/>
  <c r="R57" i="27" s="1"/>
  <c r="Q57" i="27" a="1"/>
  <c r="Q57" i="27" s="1"/>
  <c r="P57" i="27" a="1"/>
  <c r="P57" i="27" s="1"/>
  <c r="O57" i="27" a="1"/>
  <c r="O57" i="27" s="1"/>
  <c r="N57" i="27" a="1"/>
  <c r="N57" i="27" s="1"/>
  <c r="M57" i="27" a="1"/>
  <c r="M57" i="27" s="1"/>
  <c r="L57" i="27" a="1"/>
  <c r="L57" i="27" s="1"/>
  <c r="K57" i="27" a="1"/>
  <c r="K57" i="27" s="1"/>
  <c r="J57" i="27" a="1"/>
  <c r="J57" i="27" s="1"/>
  <c r="I57" i="27" a="1"/>
  <c r="I57" i="27" s="1"/>
  <c r="H57" i="27" a="1"/>
  <c r="H57" i="27" s="1"/>
  <c r="G57" i="27" a="1"/>
  <c r="G57" i="27" s="1"/>
  <c r="F57" i="27" a="1"/>
  <c r="F57" i="27" s="1"/>
  <c r="E57" i="27" a="1"/>
  <c r="E57" i="27" s="1"/>
  <c r="U56" i="27" a="1"/>
  <c r="U56" i="27" s="1"/>
  <c r="T56" i="27" a="1"/>
  <c r="T56" i="27" s="1"/>
  <c r="S56" i="27" a="1"/>
  <c r="S56" i="27" s="1"/>
  <c r="R56" i="27" a="1"/>
  <c r="R56" i="27" s="1"/>
  <c r="Q56" i="27" a="1"/>
  <c r="Q56" i="27" s="1"/>
  <c r="P56" i="27" a="1"/>
  <c r="P56" i="27" s="1"/>
  <c r="O56" i="27" a="1"/>
  <c r="O56" i="27" s="1"/>
  <c r="N56" i="27" a="1"/>
  <c r="N56" i="27" s="1"/>
  <c r="M56" i="27" a="1"/>
  <c r="M56" i="27" s="1"/>
  <c r="L56" i="27" a="1"/>
  <c r="L56" i="27" s="1"/>
  <c r="K56" i="27" a="1"/>
  <c r="K56" i="27" s="1"/>
  <c r="J56" i="27" a="1"/>
  <c r="J56" i="27" s="1"/>
  <c r="I56" i="27" a="1"/>
  <c r="I56" i="27" s="1"/>
  <c r="H56" i="27" a="1"/>
  <c r="H56" i="27" s="1"/>
  <c r="G56" i="27" a="1"/>
  <c r="G56" i="27" s="1"/>
  <c r="F56" i="27" a="1"/>
  <c r="F56" i="27" s="1"/>
  <c r="E56" i="27" a="1"/>
  <c r="E56" i="27" s="1"/>
  <c r="U55" i="27" a="1"/>
  <c r="U55" i="27" s="1"/>
  <c r="T55" i="27" a="1"/>
  <c r="T55" i="27" s="1"/>
  <c r="S55" i="27" a="1"/>
  <c r="S55" i="27" s="1"/>
  <c r="R55" i="27" a="1"/>
  <c r="R55" i="27" s="1"/>
  <c r="Q55" i="27" a="1"/>
  <c r="Q55" i="27" s="1"/>
  <c r="P55" i="27" a="1"/>
  <c r="P55" i="27" s="1"/>
  <c r="O55" i="27" a="1"/>
  <c r="O55" i="27" s="1"/>
  <c r="N55" i="27" a="1"/>
  <c r="N55" i="27" s="1"/>
  <c r="M55" i="27" a="1"/>
  <c r="M55" i="27" s="1"/>
  <c r="L55" i="27" a="1"/>
  <c r="L55" i="27" s="1"/>
  <c r="K55" i="27" a="1"/>
  <c r="K55" i="27" s="1"/>
  <c r="J55" i="27" a="1"/>
  <c r="J55" i="27" s="1"/>
  <c r="I55" i="27" a="1"/>
  <c r="I55" i="27" s="1"/>
  <c r="H55" i="27" a="1"/>
  <c r="H55" i="27" s="1"/>
  <c r="G55" i="27" a="1"/>
  <c r="G55" i="27" s="1"/>
  <c r="F55" i="27" a="1"/>
  <c r="F55" i="27" s="1"/>
  <c r="E55" i="27" a="1"/>
  <c r="E55" i="27" s="1"/>
  <c r="U54" i="27" a="1"/>
  <c r="U54" i="27" s="1"/>
  <c r="T54" i="27" a="1"/>
  <c r="T54" i="27" s="1"/>
  <c r="S54" i="27" a="1"/>
  <c r="S54" i="27" s="1"/>
  <c r="R54" i="27" a="1"/>
  <c r="R54" i="27" s="1"/>
  <c r="Q54" i="27" a="1"/>
  <c r="Q54" i="27" s="1"/>
  <c r="P54" i="27" a="1"/>
  <c r="P54" i="27" s="1"/>
  <c r="O54" i="27" a="1"/>
  <c r="O54" i="27" s="1"/>
  <c r="N54" i="27" a="1"/>
  <c r="N54" i="27" s="1"/>
  <c r="M54" i="27" a="1"/>
  <c r="M54" i="27" s="1"/>
  <c r="L54" i="27" a="1"/>
  <c r="L54" i="27" s="1"/>
  <c r="K54" i="27" a="1"/>
  <c r="K54" i="27" s="1"/>
  <c r="J54" i="27" a="1"/>
  <c r="J54" i="27" s="1"/>
  <c r="I54" i="27" a="1"/>
  <c r="I54" i="27" s="1"/>
  <c r="H54" i="27" a="1"/>
  <c r="H54" i="27" s="1"/>
  <c r="G54" i="27" a="1"/>
  <c r="G54" i="27" s="1"/>
  <c r="F54" i="27" a="1"/>
  <c r="F54" i="27" s="1"/>
  <c r="E54" i="27" a="1"/>
  <c r="E54" i="27" s="1"/>
  <c r="U53" i="27" a="1"/>
  <c r="U53" i="27" s="1"/>
  <c r="T53" i="27" a="1"/>
  <c r="T53" i="27" s="1"/>
  <c r="S53" i="27" a="1"/>
  <c r="S53" i="27" s="1"/>
  <c r="R53" i="27" a="1"/>
  <c r="R53" i="27" s="1"/>
  <c r="Q53" i="27" a="1"/>
  <c r="Q53" i="27" s="1"/>
  <c r="P53" i="27" a="1"/>
  <c r="P53" i="27" s="1"/>
  <c r="O53" i="27" a="1"/>
  <c r="O53" i="27" s="1"/>
  <c r="N53" i="27" a="1"/>
  <c r="N53" i="27" s="1"/>
  <c r="M53" i="27" a="1"/>
  <c r="M53" i="27" s="1"/>
  <c r="L53" i="27" a="1"/>
  <c r="L53" i="27" s="1"/>
  <c r="K53" i="27" a="1"/>
  <c r="K53" i="27" s="1"/>
  <c r="J53" i="27" a="1"/>
  <c r="J53" i="27" s="1"/>
  <c r="I53" i="27" a="1"/>
  <c r="I53" i="27" s="1"/>
  <c r="H53" i="27" a="1"/>
  <c r="H53" i="27" s="1"/>
  <c r="G53" i="27" a="1"/>
  <c r="G53" i="27" s="1"/>
  <c r="F53" i="27" a="1"/>
  <c r="F53" i="27" s="1"/>
  <c r="E53" i="27" a="1"/>
  <c r="E53" i="27" s="1"/>
  <c r="U52" i="27" a="1"/>
  <c r="U52" i="27" s="1"/>
  <c r="T52" i="27" a="1"/>
  <c r="T52" i="27" s="1"/>
  <c r="S52" i="27" a="1"/>
  <c r="S52" i="27" s="1"/>
  <c r="R52" i="27" a="1"/>
  <c r="R52" i="27" s="1"/>
  <c r="Q52" i="27" a="1"/>
  <c r="Q52" i="27" s="1"/>
  <c r="P52" i="27" a="1"/>
  <c r="P52" i="27" s="1"/>
  <c r="O52" i="27" a="1"/>
  <c r="O52" i="27" s="1"/>
  <c r="N52" i="27"/>
  <c r="N52" i="27" a="1"/>
  <c r="M52" i="27" a="1"/>
  <c r="M52" i="27" s="1"/>
  <c r="L52" i="27" a="1"/>
  <c r="L52" i="27" s="1"/>
  <c r="K52" i="27" a="1"/>
  <c r="K52" i="27" s="1"/>
  <c r="J52" i="27" a="1"/>
  <c r="J52" i="27" s="1"/>
  <c r="I52" i="27" a="1"/>
  <c r="I52" i="27" s="1"/>
  <c r="H52" i="27" a="1"/>
  <c r="H52" i="27" s="1"/>
  <c r="G52" i="27" a="1"/>
  <c r="G52" i="27" s="1"/>
  <c r="F52" i="27" a="1"/>
  <c r="F52" i="27" s="1"/>
  <c r="E52" i="27" a="1"/>
  <c r="E52" i="27" s="1"/>
  <c r="U51" i="27" a="1"/>
  <c r="U51" i="27" s="1"/>
  <c r="T51" i="27" a="1"/>
  <c r="T51" i="27" s="1"/>
  <c r="S51" i="27" a="1"/>
  <c r="S51" i="27" s="1"/>
  <c r="R51" i="27" a="1"/>
  <c r="R51" i="27" s="1"/>
  <c r="Q51" i="27" a="1"/>
  <c r="Q51" i="27" s="1"/>
  <c r="P51" i="27" a="1"/>
  <c r="P51" i="27" s="1"/>
  <c r="O51" i="27" a="1"/>
  <c r="O51" i="27" s="1"/>
  <c r="N51" i="27" a="1"/>
  <c r="N51" i="27" s="1"/>
  <c r="M51" i="27" a="1"/>
  <c r="M51" i="27" s="1"/>
  <c r="L51" i="27" a="1"/>
  <c r="L51" i="27" s="1"/>
  <c r="K51" i="27" a="1"/>
  <c r="K51" i="27" s="1"/>
  <c r="J51" i="27" a="1"/>
  <c r="J51" i="27" s="1"/>
  <c r="I51" i="27" a="1"/>
  <c r="I51" i="27" s="1"/>
  <c r="H51" i="27" a="1"/>
  <c r="H51" i="27" s="1"/>
  <c r="G51" i="27" a="1"/>
  <c r="G51" i="27" s="1"/>
  <c r="F51" i="27" a="1"/>
  <c r="F51" i="27" s="1"/>
  <c r="E51" i="27" a="1"/>
  <c r="E51" i="27" s="1"/>
  <c r="U50" i="27" a="1"/>
  <c r="U50" i="27" s="1"/>
  <c r="T50" i="27" a="1"/>
  <c r="T50" i="27" s="1"/>
  <c r="S50" i="27" a="1"/>
  <c r="S50" i="27" s="1"/>
  <c r="R50" i="27" a="1"/>
  <c r="R50" i="27" s="1"/>
  <c r="Q50" i="27" a="1"/>
  <c r="Q50" i="27" s="1"/>
  <c r="P50" i="27" a="1"/>
  <c r="P50" i="27" s="1"/>
  <c r="O50" i="27" a="1"/>
  <c r="O50" i="27" s="1"/>
  <c r="N50" i="27" a="1"/>
  <c r="N50" i="27" s="1"/>
  <c r="M50" i="27" a="1"/>
  <c r="M50" i="27" s="1"/>
  <c r="L50" i="27" a="1"/>
  <c r="L50" i="27" s="1"/>
  <c r="K50" i="27" a="1"/>
  <c r="K50" i="27" s="1"/>
  <c r="J50" i="27" a="1"/>
  <c r="J50" i="27" s="1"/>
  <c r="I50" i="27" a="1"/>
  <c r="I50" i="27" s="1"/>
  <c r="H50" i="27" a="1"/>
  <c r="H50" i="27" s="1"/>
  <c r="G50" i="27" a="1"/>
  <c r="G50" i="27" s="1"/>
  <c r="F50" i="27" a="1"/>
  <c r="F50" i="27" s="1"/>
  <c r="E50" i="27" a="1"/>
  <c r="E50" i="27" s="1"/>
  <c r="U49" i="27" a="1"/>
  <c r="U49" i="27" s="1"/>
  <c r="T49" i="27" a="1"/>
  <c r="T49" i="27" s="1"/>
  <c r="S49" i="27" a="1"/>
  <c r="S49" i="27" s="1"/>
  <c r="R49" i="27" a="1"/>
  <c r="R49" i="27" s="1"/>
  <c r="Q49" i="27" a="1"/>
  <c r="Q49" i="27" s="1"/>
  <c r="P49" i="27" a="1"/>
  <c r="P49" i="27" s="1"/>
  <c r="O49" i="27" a="1"/>
  <c r="O49" i="27" s="1"/>
  <c r="N49" i="27" a="1"/>
  <c r="N49" i="27" s="1"/>
  <c r="M49" i="27" a="1"/>
  <c r="M49" i="27" s="1"/>
  <c r="L49" i="27" a="1"/>
  <c r="L49" i="27" s="1"/>
  <c r="K49" i="27" a="1"/>
  <c r="K49" i="27" s="1"/>
  <c r="J49" i="27" a="1"/>
  <c r="J49" i="27" s="1"/>
  <c r="I49" i="27" a="1"/>
  <c r="I49" i="27" s="1"/>
  <c r="H49" i="27" a="1"/>
  <c r="H49" i="27" s="1"/>
  <c r="G49" i="27"/>
  <c r="G49" i="27" a="1"/>
  <c r="F49" i="27" a="1"/>
  <c r="F49" i="27" s="1"/>
  <c r="E49" i="27" a="1"/>
  <c r="E49" i="27" s="1"/>
  <c r="U48" i="27" a="1"/>
  <c r="U48" i="27" s="1"/>
  <c r="T48" i="27" a="1"/>
  <c r="T48" i="27" s="1"/>
  <c r="S48" i="27" a="1"/>
  <c r="S48" i="27" s="1"/>
  <c r="R48" i="27" a="1"/>
  <c r="R48" i="27" s="1"/>
  <c r="Q48" i="27" a="1"/>
  <c r="Q48" i="27" s="1"/>
  <c r="P48" i="27" a="1"/>
  <c r="P48" i="27" s="1"/>
  <c r="O48" i="27" a="1"/>
  <c r="O48" i="27" s="1"/>
  <c r="N48" i="27" a="1"/>
  <c r="N48" i="27" s="1"/>
  <c r="M48" i="27" a="1"/>
  <c r="M48" i="27" s="1"/>
  <c r="L48" i="27" a="1"/>
  <c r="L48" i="27" s="1"/>
  <c r="K48" i="27" a="1"/>
  <c r="K48" i="27" s="1"/>
  <c r="J48" i="27" a="1"/>
  <c r="J48" i="27" s="1"/>
  <c r="I48" i="27" a="1"/>
  <c r="I48" i="27" s="1"/>
  <c r="H48" i="27" a="1"/>
  <c r="H48" i="27" s="1"/>
  <c r="G48" i="27" a="1"/>
  <c r="G48" i="27" s="1"/>
  <c r="F48" i="27" a="1"/>
  <c r="F48" i="27" s="1"/>
  <c r="E48" i="27" a="1"/>
  <c r="E48" i="27" s="1"/>
  <c r="U47" i="27" a="1"/>
  <c r="U47" i="27" s="1"/>
  <c r="T47" i="27" a="1"/>
  <c r="T47" i="27" s="1"/>
  <c r="S47" i="27" a="1"/>
  <c r="S47" i="27" s="1"/>
  <c r="R47" i="27" a="1"/>
  <c r="R47" i="27" s="1"/>
  <c r="Q47" i="27" a="1"/>
  <c r="Q47" i="27" s="1"/>
  <c r="P47" i="27" a="1"/>
  <c r="P47" i="27" s="1"/>
  <c r="O47" i="27" a="1"/>
  <c r="O47" i="27" s="1"/>
  <c r="N47" i="27" a="1"/>
  <c r="N47" i="27" s="1"/>
  <c r="M47" i="27" a="1"/>
  <c r="M47" i="27" s="1"/>
  <c r="L47" i="27" a="1"/>
  <c r="L47" i="27" s="1"/>
  <c r="K47" i="27" a="1"/>
  <c r="K47" i="27" s="1"/>
  <c r="J47" i="27" a="1"/>
  <c r="J47" i="27" s="1"/>
  <c r="I47" i="27" a="1"/>
  <c r="I47" i="27" s="1"/>
  <c r="H47" i="27" a="1"/>
  <c r="H47" i="27" s="1"/>
  <c r="G47" i="27" a="1"/>
  <c r="G47" i="27" s="1"/>
  <c r="F47" i="27" a="1"/>
  <c r="F47" i="27" s="1"/>
  <c r="E47" i="27"/>
  <c r="E47" i="27" a="1"/>
  <c r="U46" i="27" a="1"/>
  <c r="U46" i="27" s="1"/>
  <c r="T46" i="27" a="1"/>
  <c r="T46" i="27" s="1"/>
  <c r="S46" i="27" a="1"/>
  <c r="S46" i="27" s="1"/>
  <c r="R46" i="27" a="1"/>
  <c r="R46" i="27" s="1"/>
  <c r="Q46" i="27" a="1"/>
  <c r="Q46" i="27" s="1"/>
  <c r="P46" i="27" a="1"/>
  <c r="P46" i="27" s="1"/>
  <c r="O46" i="27" a="1"/>
  <c r="O46" i="27" s="1"/>
  <c r="N46" i="27" a="1"/>
  <c r="N46" i="27" s="1"/>
  <c r="M46" i="27" a="1"/>
  <c r="M46" i="27" s="1"/>
  <c r="L46" i="27" a="1"/>
  <c r="L46" i="27" s="1"/>
  <c r="K46" i="27" a="1"/>
  <c r="K46" i="27" s="1"/>
  <c r="J46" i="27" a="1"/>
  <c r="J46" i="27" s="1"/>
  <c r="I46" i="27" a="1"/>
  <c r="I46" i="27" s="1"/>
  <c r="H46" i="27" a="1"/>
  <c r="H46" i="27" s="1"/>
  <c r="G46" i="27" a="1"/>
  <c r="G46" i="27" s="1"/>
  <c r="F46" i="27" a="1"/>
  <c r="F46" i="27" s="1"/>
  <c r="E46" i="27" a="1"/>
  <c r="E46" i="27" s="1"/>
  <c r="U45" i="27" a="1"/>
  <c r="U45" i="27" s="1"/>
  <c r="T45" i="27"/>
  <c r="T45" i="27" a="1"/>
  <c r="S45" i="27" a="1"/>
  <c r="S45" i="27" s="1"/>
  <c r="R45" i="27" a="1"/>
  <c r="R45" i="27" s="1"/>
  <c r="Q45" i="27" a="1"/>
  <c r="Q45" i="27" s="1"/>
  <c r="P45" i="27" a="1"/>
  <c r="P45" i="27" s="1"/>
  <c r="O45" i="27" a="1"/>
  <c r="O45" i="27" s="1"/>
  <c r="N45" i="27" a="1"/>
  <c r="N45" i="27" s="1"/>
  <c r="M45" i="27" a="1"/>
  <c r="M45" i="27" s="1"/>
  <c r="L45" i="27" a="1"/>
  <c r="L45" i="27" s="1"/>
  <c r="K45" i="27" a="1"/>
  <c r="K45" i="27" s="1"/>
  <c r="J45" i="27" a="1"/>
  <c r="J45" i="27" s="1"/>
  <c r="I45" i="27" a="1"/>
  <c r="I45" i="27" s="1"/>
  <c r="H45" i="27" a="1"/>
  <c r="H45" i="27" s="1"/>
  <c r="G45" i="27" a="1"/>
  <c r="G45" i="27" s="1"/>
  <c r="F45" i="27" a="1"/>
  <c r="F45" i="27" s="1"/>
  <c r="E45" i="27" a="1"/>
  <c r="E45" i="27" s="1"/>
  <c r="U44" i="27" a="1"/>
  <c r="U44" i="27" s="1"/>
  <c r="T44" i="27" a="1"/>
  <c r="T44" i="27" s="1"/>
  <c r="S44" i="27" a="1"/>
  <c r="S44" i="27" s="1"/>
  <c r="R44" i="27" a="1"/>
  <c r="R44" i="27" s="1"/>
  <c r="Q44" i="27" a="1"/>
  <c r="Q44" i="27" s="1"/>
  <c r="P44" i="27" a="1"/>
  <c r="P44" i="27" s="1"/>
  <c r="O44" i="27" a="1"/>
  <c r="O44" i="27" s="1"/>
  <c r="N44" i="27" a="1"/>
  <c r="N44" i="27" s="1"/>
  <c r="M44" i="27" a="1"/>
  <c r="M44" i="27" s="1"/>
  <c r="L44" i="27" a="1"/>
  <c r="L44" i="27" s="1"/>
  <c r="K44" i="27" a="1"/>
  <c r="K44" i="27" s="1"/>
  <c r="J44" i="27" a="1"/>
  <c r="J44" i="27" s="1"/>
  <c r="I44" i="27" a="1"/>
  <c r="I44" i="27" s="1"/>
  <c r="H44" i="27" a="1"/>
  <c r="H44" i="27" s="1"/>
  <c r="G44" i="27" a="1"/>
  <c r="G44" i="27" s="1"/>
  <c r="F44" i="27" a="1"/>
  <c r="F44" i="27" s="1"/>
  <c r="E44" i="27" a="1"/>
  <c r="E44" i="27" s="1"/>
  <c r="U43" i="27" a="1"/>
  <c r="U43" i="27" s="1"/>
  <c r="T43" i="27" a="1"/>
  <c r="T43" i="27" s="1"/>
  <c r="S43" i="27" a="1"/>
  <c r="S43" i="27" s="1"/>
  <c r="R43" i="27" a="1"/>
  <c r="R43" i="27" s="1"/>
  <c r="Q43" i="27" a="1"/>
  <c r="Q43" i="27" s="1"/>
  <c r="P43" i="27" a="1"/>
  <c r="P43" i="27" s="1"/>
  <c r="O43" i="27" a="1"/>
  <c r="O43" i="27" s="1"/>
  <c r="N43" i="27" a="1"/>
  <c r="N43" i="27" s="1"/>
  <c r="M43" i="27" a="1"/>
  <c r="M43" i="27" s="1"/>
  <c r="L43" i="27" a="1"/>
  <c r="L43" i="27" s="1"/>
  <c r="K43" i="27" a="1"/>
  <c r="K43" i="27" s="1"/>
  <c r="J43" i="27" a="1"/>
  <c r="J43" i="27" s="1"/>
  <c r="I43" i="27" a="1"/>
  <c r="I43" i="27" s="1"/>
  <c r="H43" i="27" a="1"/>
  <c r="H43" i="27" s="1"/>
  <c r="G43" i="27" a="1"/>
  <c r="G43" i="27" s="1"/>
  <c r="F43" i="27" a="1"/>
  <c r="F43" i="27" s="1"/>
  <c r="E43" i="27" a="1"/>
  <c r="E43" i="27" s="1"/>
  <c r="U42" i="27" a="1"/>
  <c r="U42" i="27" s="1"/>
  <c r="T42" i="27" a="1"/>
  <c r="T42" i="27" s="1"/>
  <c r="S42" i="27" a="1"/>
  <c r="S42" i="27" s="1"/>
  <c r="R42" i="27" a="1"/>
  <c r="R42" i="27" s="1"/>
  <c r="Q42" i="27" a="1"/>
  <c r="Q42" i="27" s="1"/>
  <c r="P42" i="27" a="1"/>
  <c r="P42" i="27" s="1"/>
  <c r="O42" i="27" a="1"/>
  <c r="O42" i="27" s="1"/>
  <c r="N42" i="27" a="1"/>
  <c r="N42" i="27" s="1"/>
  <c r="M42" i="27" a="1"/>
  <c r="M42" i="27" s="1"/>
  <c r="L42" i="27" a="1"/>
  <c r="L42" i="27" s="1"/>
  <c r="K42" i="27" a="1"/>
  <c r="K42" i="27" s="1"/>
  <c r="J42" i="27" a="1"/>
  <c r="J42" i="27" s="1"/>
  <c r="I42" i="27" a="1"/>
  <c r="I42" i="27" s="1"/>
  <c r="H42" i="27"/>
  <c r="H42" i="27" a="1"/>
  <c r="G42" i="27" a="1"/>
  <c r="G42" i="27" s="1"/>
  <c r="F42" i="27" a="1"/>
  <c r="F42" i="27" s="1"/>
  <c r="E42" i="27" a="1"/>
  <c r="E42" i="27" s="1"/>
  <c r="U41" i="27" a="1"/>
  <c r="U41" i="27" s="1"/>
  <c r="T41" i="27" a="1"/>
  <c r="T41" i="27" s="1"/>
  <c r="S41" i="27" a="1"/>
  <c r="S41" i="27" s="1"/>
  <c r="R41" i="27" a="1"/>
  <c r="R41" i="27" s="1"/>
  <c r="Q41" i="27" a="1"/>
  <c r="Q41" i="27" s="1"/>
  <c r="P41" i="27" a="1"/>
  <c r="P41" i="27" s="1"/>
  <c r="O41" i="27" a="1"/>
  <c r="O41" i="27" s="1"/>
  <c r="N41" i="27" a="1"/>
  <c r="N41" i="27" s="1"/>
  <c r="M41" i="27" a="1"/>
  <c r="M41" i="27" s="1"/>
  <c r="L41" i="27" a="1"/>
  <c r="L41" i="27" s="1"/>
  <c r="K41" i="27" a="1"/>
  <c r="K41" i="27" s="1"/>
  <c r="J41" i="27" a="1"/>
  <c r="J41" i="27" s="1"/>
  <c r="I41" i="27" a="1"/>
  <c r="I41" i="27" s="1"/>
  <c r="H41" i="27" a="1"/>
  <c r="H41" i="27" s="1"/>
  <c r="G41" i="27" a="1"/>
  <c r="G41" i="27" s="1"/>
  <c r="F41" i="27" a="1"/>
  <c r="F41" i="27" s="1"/>
  <c r="E41" i="27" a="1"/>
  <c r="E41" i="27" s="1"/>
  <c r="U40" i="27" a="1"/>
  <c r="U40" i="27" s="1"/>
  <c r="T40" i="27" a="1"/>
  <c r="T40" i="27" s="1"/>
  <c r="S40" i="27" a="1"/>
  <c r="S40" i="27" s="1"/>
  <c r="R40" i="27" a="1"/>
  <c r="R40" i="27" s="1"/>
  <c r="Q40" i="27" a="1"/>
  <c r="Q40" i="27" s="1"/>
  <c r="P40" i="27" a="1"/>
  <c r="P40" i="27" s="1"/>
  <c r="O40" i="27" a="1"/>
  <c r="O40" i="27" s="1"/>
  <c r="N40" i="27" a="1"/>
  <c r="N40" i="27" s="1"/>
  <c r="M40" i="27" a="1"/>
  <c r="M40" i="27" s="1"/>
  <c r="L40" i="27" a="1"/>
  <c r="L40" i="27" s="1"/>
  <c r="K40" i="27" a="1"/>
  <c r="K40" i="27" s="1"/>
  <c r="J40" i="27" a="1"/>
  <c r="J40" i="27" s="1"/>
  <c r="I40" i="27" a="1"/>
  <c r="I40" i="27" s="1"/>
  <c r="H40" i="27" a="1"/>
  <c r="H40" i="27" s="1"/>
  <c r="G40" i="27" a="1"/>
  <c r="G40" i="27" s="1"/>
  <c r="F40" i="27"/>
  <c r="F40" i="27" a="1"/>
  <c r="E40" i="27" a="1"/>
  <c r="E40" i="27" s="1"/>
  <c r="U39" i="27" a="1"/>
  <c r="U39" i="27" s="1"/>
  <c r="T39" i="27" a="1"/>
  <c r="T39" i="27" s="1"/>
  <c r="S39" i="27" a="1"/>
  <c r="S39" i="27" s="1"/>
  <c r="R39" i="27" a="1"/>
  <c r="R39" i="27" s="1"/>
  <c r="Q39" i="27" a="1"/>
  <c r="Q39" i="27" s="1"/>
  <c r="P39" i="27" a="1"/>
  <c r="P39" i="27" s="1"/>
  <c r="O39" i="27" a="1"/>
  <c r="O39" i="27" s="1"/>
  <c r="N39" i="27" a="1"/>
  <c r="N39" i="27" s="1"/>
  <c r="M39" i="27" a="1"/>
  <c r="M39" i="27" s="1"/>
  <c r="L39" i="27" a="1"/>
  <c r="L39" i="27" s="1"/>
  <c r="K39" i="27" a="1"/>
  <c r="K39" i="27" s="1"/>
  <c r="J39" i="27"/>
  <c r="J39" i="27" a="1"/>
  <c r="I39" i="27" a="1"/>
  <c r="I39" i="27" s="1"/>
  <c r="H39" i="27" a="1"/>
  <c r="H39" i="27" s="1"/>
  <c r="G39" i="27" a="1"/>
  <c r="G39" i="27" s="1"/>
  <c r="F39" i="27" a="1"/>
  <c r="F39" i="27" s="1"/>
  <c r="E39" i="27" a="1"/>
  <c r="E39" i="27" s="1"/>
  <c r="U38" i="27" a="1"/>
  <c r="U38" i="27" s="1"/>
  <c r="T38" i="27"/>
  <c r="T38" i="27" a="1"/>
  <c r="S38" i="27" a="1"/>
  <c r="S38" i="27" s="1"/>
  <c r="R38" i="27" a="1"/>
  <c r="R38" i="27" s="1"/>
  <c r="Q38" i="27" a="1"/>
  <c r="Q38" i="27" s="1"/>
  <c r="P38" i="27" a="1"/>
  <c r="P38" i="27" s="1"/>
  <c r="O38" i="27" a="1"/>
  <c r="O38" i="27" s="1"/>
  <c r="N38" i="27" a="1"/>
  <c r="N38" i="27" s="1"/>
  <c r="M38" i="27" a="1"/>
  <c r="M38" i="27" s="1"/>
  <c r="L38" i="27" a="1"/>
  <c r="L38" i="27" s="1"/>
  <c r="K38" i="27" a="1"/>
  <c r="K38" i="27" s="1"/>
  <c r="J38" i="27" a="1"/>
  <c r="J38" i="27" s="1"/>
  <c r="I38" i="27" a="1"/>
  <c r="I38" i="27" s="1"/>
  <c r="H38" i="27" a="1"/>
  <c r="H38" i="27" s="1"/>
  <c r="G38" i="27" a="1"/>
  <c r="G38" i="27" s="1"/>
  <c r="F38" i="27" a="1"/>
  <c r="F38" i="27" s="1"/>
  <c r="E38" i="27" a="1"/>
  <c r="E38" i="27" s="1"/>
  <c r="U37" i="27" a="1"/>
  <c r="U37" i="27" s="1"/>
  <c r="T37" i="27" a="1"/>
  <c r="T37" i="27" s="1"/>
  <c r="S37" i="27" a="1"/>
  <c r="S37" i="27" s="1"/>
  <c r="R37" i="27" a="1"/>
  <c r="R37" i="27" s="1"/>
  <c r="Q37" i="27" a="1"/>
  <c r="Q37" i="27" s="1"/>
  <c r="P37" i="27" a="1"/>
  <c r="P37" i="27" s="1"/>
  <c r="O37" i="27" a="1"/>
  <c r="O37" i="27" s="1"/>
  <c r="N37" i="27" a="1"/>
  <c r="N37" i="27" s="1"/>
  <c r="M37" i="27" a="1"/>
  <c r="M37" i="27" s="1"/>
  <c r="L37" i="27" a="1"/>
  <c r="L37" i="27" s="1"/>
  <c r="K37" i="27" a="1"/>
  <c r="K37" i="27" s="1"/>
  <c r="J37" i="27" a="1"/>
  <c r="J37" i="27" s="1"/>
  <c r="I37" i="27" a="1"/>
  <c r="I37" i="27" s="1"/>
  <c r="H37" i="27" a="1"/>
  <c r="H37" i="27" s="1"/>
  <c r="G37" i="27" a="1"/>
  <c r="G37" i="27" s="1"/>
  <c r="F37" i="27" a="1"/>
  <c r="F37" i="27" s="1"/>
  <c r="E37" i="27" a="1"/>
  <c r="E37" i="27" s="1"/>
  <c r="U36" i="27" a="1"/>
  <c r="U36" i="27" s="1"/>
  <c r="T36" i="27" a="1"/>
  <c r="T36" i="27" s="1"/>
  <c r="S36" i="27" a="1"/>
  <c r="S36" i="27" s="1"/>
  <c r="R36" i="27" a="1"/>
  <c r="R36" i="27" s="1"/>
  <c r="Q36" i="27" a="1"/>
  <c r="Q36" i="27" s="1"/>
  <c r="P36" i="27" a="1"/>
  <c r="P36" i="27" s="1"/>
  <c r="O36" i="27" a="1"/>
  <c r="O36" i="27" s="1"/>
  <c r="N36" i="27" a="1"/>
  <c r="N36" i="27" s="1"/>
  <c r="M36" i="27" a="1"/>
  <c r="M36" i="27" s="1"/>
  <c r="L36" i="27" a="1"/>
  <c r="L36" i="27" s="1"/>
  <c r="K36" i="27" a="1"/>
  <c r="K36" i="27" s="1"/>
  <c r="J36" i="27" a="1"/>
  <c r="J36" i="27" s="1"/>
  <c r="I36" i="27" a="1"/>
  <c r="I36" i="27" s="1"/>
  <c r="H36" i="27" a="1"/>
  <c r="H36" i="27" s="1"/>
  <c r="G36" i="27" a="1"/>
  <c r="G36" i="27" s="1"/>
  <c r="F36" i="27" a="1"/>
  <c r="F36" i="27" s="1"/>
  <c r="E36" i="27" a="1"/>
  <c r="E36" i="27" s="1"/>
  <c r="U35" i="27" a="1"/>
  <c r="U35" i="27" s="1"/>
  <c r="T35" i="27" a="1"/>
  <c r="T35" i="27" s="1"/>
  <c r="S35" i="27" a="1"/>
  <c r="S35" i="27" s="1"/>
  <c r="R35" i="27" a="1"/>
  <c r="R35" i="27" s="1"/>
  <c r="Q35" i="27" a="1"/>
  <c r="Q35" i="27" s="1"/>
  <c r="P35" i="27" a="1"/>
  <c r="P35" i="27" s="1"/>
  <c r="O35" i="27" a="1"/>
  <c r="O35" i="27" s="1"/>
  <c r="N35" i="27" a="1"/>
  <c r="N35" i="27" s="1"/>
  <c r="M35" i="27" a="1"/>
  <c r="M35" i="27" s="1"/>
  <c r="L35" i="27" a="1"/>
  <c r="L35" i="27" s="1"/>
  <c r="K35" i="27" a="1"/>
  <c r="K35" i="27" s="1"/>
  <c r="J35" i="27" a="1"/>
  <c r="J35" i="27" s="1"/>
  <c r="I35" i="27" a="1"/>
  <c r="I35" i="27" s="1"/>
  <c r="H35" i="27" a="1"/>
  <c r="H35" i="27" s="1"/>
  <c r="G35" i="27" a="1"/>
  <c r="G35" i="27" s="1"/>
  <c r="F35" i="27" a="1"/>
  <c r="F35" i="27" s="1"/>
  <c r="E35" i="27" a="1"/>
  <c r="E35" i="27" s="1"/>
  <c r="U34" i="27" a="1"/>
  <c r="U34" i="27" s="1"/>
  <c r="T34" i="27" a="1"/>
  <c r="T34" i="27" s="1"/>
  <c r="S34" i="27" a="1"/>
  <c r="S34" i="27" s="1"/>
  <c r="R34" i="27" a="1"/>
  <c r="R34" i="27" s="1"/>
  <c r="Q34" i="27" a="1"/>
  <c r="Q34" i="27" s="1"/>
  <c r="P34" i="27" a="1"/>
  <c r="P34" i="27" s="1"/>
  <c r="O34" i="27" a="1"/>
  <c r="O34" i="27" s="1"/>
  <c r="N34" i="27" a="1"/>
  <c r="N34" i="27" s="1"/>
  <c r="M34" i="27" a="1"/>
  <c r="M34" i="27" s="1"/>
  <c r="L34" i="27" a="1"/>
  <c r="L34" i="27" s="1"/>
  <c r="K34" i="27" a="1"/>
  <c r="K34" i="27" s="1"/>
  <c r="J34" i="27" a="1"/>
  <c r="J34" i="27" s="1"/>
  <c r="I34" i="27" a="1"/>
  <c r="I34" i="27" s="1"/>
  <c r="H34" i="27" a="1"/>
  <c r="H34" i="27" s="1"/>
  <c r="G34" i="27" a="1"/>
  <c r="G34" i="27" s="1"/>
  <c r="F34" i="27" a="1"/>
  <c r="F34" i="27" s="1"/>
  <c r="E34" i="27" a="1"/>
  <c r="E34" i="27" s="1"/>
  <c r="W33" i="27" a="1"/>
  <c r="W33" i="27" s="1"/>
  <c r="V33" i="27" a="1"/>
  <c r="V33" i="27" s="1"/>
  <c r="U33" i="27" a="1"/>
  <c r="U33" i="27" s="1"/>
  <c r="T33" i="27" a="1"/>
  <c r="T33" i="27" s="1"/>
  <c r="S33" i="27" a="1"/>
  <c r="S33" i="27" s="1"/>
  <c r="R33" i="27" a="1"/>
  <c r="R33" i="27" s="1"/>
  <c r="Q33" i="27" a="1"/>
  <c r="Q33" i="27" s="1"/>
  <c r="P33" i="27" a="1"/>
  <c r="P33" i="27" s="1"/>
  <c r="O33" i="27" a="1"/>
  <c r="O33" i="27" s="1"/>
  <c r="N33" i="27" a="1"/>
  <c r="N33" i="27" s="1"/>
  <c r="M33" i="27" a="1"/>
  <c r="M33" i="27" s="1"/>
  <c r="L33" i="27" a="1"/>
  <c r="L33" i="27" s="1"/>
  <c r="K33" i="27" a="1"/>
  <c r="K33" i="27" s="1"/>
  <c r="J33" i="27" a="1"/>
  <c r="J33" i="27" s="1"/>
  <c r="I33" i="27" a="1"/>
  <c r="I33" i="27" s="1"/>
  <c r="H33" i="27" a="1"/>
  <c r="H33" i="27" s="1"/>
  <c r="G33" i="27" a="1"/>
  <c r="G33" i="27" s="1"/>
  <c r="F33" i="27" a="1"/>
  <c r="F33" i="27" s="1"/>
  <c r="E33" i="27" a="1"/>
  <c r="E33" i="27" s="1"/>
  <c r="D33" i="27" a="1"/>
  <c r="D33" i="27" s="1"/>
  <c r="C33" i="27" a="1"/>
  <c r="C33" i="27" s="1"/>
  <c r="B33" i="27" a="1"/>
  <c r="B33" i="27" s="1"/>
  <c r="W32" i="27" a="1"/>
  <c r="W32" i="27" s="1"/>
  <c r="V32" i="27" a="1"/>
  <c r="V32" i="27" s="1"/>
  <c r="U32" i="27" a="1"/>
  <c r="U32" i="27" s="1"/>
  <c r="T32" i="27" a="1"/>
  <c r="T32" i="27" s="1"/>
  <c r="S32" i="27" a="1"/>
  <c r="S32" i="27" s="1"/>
  <c r="R32" i="27" a="1"/>
  <c r="R32" i="27" s="1"/>
  <c r="Q32" i="27" a="1"/>
  <c r="Q32" i="27" s="1"/>
  <c r="P32" i="27" a="1"/>
  <c r="P32" i="27" s="1"/>
  <c r="O32" i="27" a="1"/>
  <c r="O32" i="27" s="1"/>
  <c r="N32" i="27" a="1"/>
  <c r="N32" i="27" s="1"/>
  <c r="M32" i="27" a="1"/>
  <c r="M32" i="27" s="1"/>
  <c r="L32" i="27" a="1"/>
  <c r="L32" i="27" s="1"/>
  <c r="K32" i="27" a="1"/>
  <c r="K32" i="27" s="1"/>
  <c r="J32" i="27" a="1"/>
  <c r="J32" i="27" s="1"/>
  <c r="I32" i="27" a="1"/>
  <c r="I32" i="27" s="1"/>
  <c r="H32" i="27" a="1"/>
  <c r="H32" i="27" s="1"/>
  <c r="G32" i="27" a="1"/>
  <c r="G32" i="27" s="1"/>
  <c r="F32" i="27" a="1"/>
  <c r="F32" i="27" s="1"/>
  <c r="E32" i="27" a="1"/>
  <c r="E32" i="27" s="1"/>
  <c r="D32" i="27" a="1"/>
  <c r="D32" i="27" s="1"/>
  <c r="C32" i="27" a="1"/>
  <c r="C32" i="27" s="1"/>
  <c r="B32" i="27" a="1"/>
  <c r="B32" i="27" s="1"/>
  <c r="W31" i="27" a="1"/>
  <c r="W31" i="27" s="1"/>
  <c r="V31" i="27" a="1"/>
  <c r="V31" i="27" s="1"/>
  <c r="U31" i="27" a="1"/>
  <c r="U31" i="27" s="1"/>
  <c r="T31" i="27" a="1"/>
  <c r="T31" i="27" s="1"/>
  <c r="S31" i="27" a="1"/>
  <c r="S31" i="27" s="1"/>
  <c r="R31" i="27" a="1"/>
  <c r="R31" i="27" s="1"/>
  <c r="Q31" i="27" a="1"/>
  <c r="Q31" i="27" s="1"/>
  <c r="P31" i="27" a="1"/>
  <c r="P31" i="27" s="1"/>
  <c r="O31" i="27" a="1"/>
  <c r="O31" i="27" s="1"/>
  <c r="N31" i="27" a="1"/>
  <c r="N31" i="27" s="1"/>
  <c r="M31" i="27" a="1"/>
  <c r="M31" i="27" s="1"/>
  <c r="L31" i="27" a="1"/>
  <c r="L31" i="27" s="1"/>
  <c r="K31" i="27" a="1"/>
  <c r="K31" i="27" s="1"/>
  <c r="J31" i="27" a="1"/>
  <c r="J31" i="27" s="1"/>
  <c r="I31" i="27" a="1"/>
  <c r="I31" i="27" s="1"/>
  <c r="H31" i="27" a="1"/>
  <c r="H31" i="27" s="1"/>
  <c r="G31" i="27" a="1"/>
  <c r="G31" i="27" s="1"/>
  <c r="F31" i="27" a="1"/>
  <c r="F31" i="27" s="1"/>
  <c r="E31" i="27" a="1"/>
  <c r="E31" i="27" s="1"/>
  <c r="D31" i="27" a="1"/>
  <c r="D31" i="27" s="1"/>
  <c r="C31" i="27" a="1"/>
  <c r="C31" i="27" s="1"/>
  <c r="B31" i="27" a="1"/>
  <c r="B31" i="27" s="1"/>
  <c r="W30" i="27" a="1"/>
  <c r="W30" i="27" s="1"/>
  <c r="V30" i="27" a="1"/>
  <c r="V30" i="27" s="1"/>
  <c r="U30" i="27" a="1"/>
  <c r="U30" i="27" s="1"/>
  <c r="T30" i="27" a="1"/>
  <c r="T30" i="27" s="1"/>
  <c r="S30" i="27" a="1"/>
  <c r="S30" i="27" s="1"/>
  <c r="R30" i="27" a="1"/>
  <c r="R30" i="27" s="1"/>
  <c r="Q30" i="27" a="1"/>
  <c r="Q30" i="27" s="1"/>
  <c r="P30" i="27" a="1"/>
  <c r="P30" i="27" s="1"/>
  <c r="O30" i="27" a="1"/>
  <c r="O30" i="27" s="1"/>
  <c r="N30" i="27" a="1"/>
  <c r="N30" i="27" s="1"/>
  <c r="M30" i="27" a="1"/>
  <c r="M30" i="27" s="1"/>
  <c r="L30" i="27" a="1"/>
  <c r="L30" i="27" s="1"/>
  <c r="K30" i="27" a="1"/>
  <c r="K30" i="27" s="1"/>
  <c r="J30" i="27" a="1"/>
  <c r="J30" i="27" s="1"/>
  <c r="I30" i="27" a="1"/>
  <c r="I30" i="27" s="1"/>
  <c r="H30" i="27" a="1"/>
  <c r="H30" i="27" s="1"/>
  <c r="G30" i="27" a="1"/>
  <c r="G30" i="27" s="1"/>
  <c r="F30" i="27" a="1"/>
  <c r="F30" i="27" s="1"/>
  <c r="E30" i="27" a="1"/>
  <c r="E30" i="27" s="1"/>
  <c r="D30" i="27" a="1"/>
  <c r="D30" i="27" s="1"/>
  <c r="C30" i="27" a="1"/>
  <c r="C30" i="27" s="1"/>
  <c r="B30" i="27" a="1"/>
  <c r="B30" i="27" s="1"/>
  <c r="W29" i="27" a="1"/>
  <c r="W29" i="27" s="1"/>
  <c r="V29" i="27" a="1"/>
  <c r="V29" i="27" s="1"/>
  <c r="U29" i="27" a="1"/>
  <c r="U29" i="27" s="1"/>
  <c r="T29" i="27" a="1"/>
  <c r="T29" i="27" s="1"/>
  <c r="S29" i="27" a="1"/>
  <c r="S29" i="27" s="1"/>
  <c r="R29" i="27" a="1"/>
  <c r="R29" i="27" s="1"/>
  <c r="Q29" i="27" a="1"/>
  <c r="Q29" i="27" s="1"/>
  <c r="P29" i="27" a="1"/>
  <c r="P29" i="27" s="1"/>
  <c r="O29" i="27" a="1"/>
  <c r="O29" i="27" s="1"/>
  <c r="N29" i="27" a="1"/>
  <c r="N29" i="27" s="1"/>
  <c r="M29" i="27" a="1"/>
  <c r="M29" i="27" s="1"/>
  <c r="L29" i="27" a="1"/>
  <c r="L29" i="27" s="1"/>
  <c r="K29" i="27" a="1"/>
  <c r="K29" i="27" s="1"/>
  <c r="J29" i="27" a="1"/>
  <c r="J29" i="27" s="1"/>
  <c r="I29" i="27" a="1"/>
  <c r="I29" i="27" s="1"/>
  <c r="H29" i="27" a="1"/>
  <c r="H29" i="27" s="1"/>
  <c r="G29" i="27" a="1"/>
  <c r="G29" i="27" s="1"/>
  <c r="F29" i="27" a="1"/>
  <c r="F29" i="27" s="1"/>
  <c r="E29" i="27" a="1"/>
  <c r="E29" i="27" s="1"/>
  <c r="D29" i="27" a="1"/>
  <c r="D29" i="27" s="1"/>
  <c r="C29" i="27" a="1"/>
  <c r="C29" i="27" s="1"/>
  <c r="B29" i="27" a="1"/>
  <c r="B29" i="27" s="1"/>
  <c r="W28" i="27" a="1"/>
  <c r="W28" i="27" s="1"/>
  <c r="V28" i="27" a="1"/>
  <c r="V28" i="27" s="1"/>
  <c r="U28" i="27" a="1"/>
  <c r="U28" i="27" s="1"/>
  <c r="T28" i="27" a="1"/>
  <c r="T28" i="27" s="1"/>
  <c r="S28" i="27" a="1"/>
  <c r="S28" i="27" s="1"/>
  <c r="R28" i="27" a="1"/>
  <c r="R28" i="27" s="1"/>
  <c r="Q28" i="27" a="1"/>
  <c r="Q28" i="27" s="1"/>
  <c r="P28" i="27" a="1"/>
  <c r="P28" i="27" s="1"/>
  <c r="O28" i="27" a="1"/>
  <c r="O28" i="27" s="1"/>
  <c r="N28" i="27" a="1"/>
  <c r="N28" i="27" s="1"/>
  <c r="M28" i="27" a="1"/>
  <c r="M28" i="27" s="1"/>
  <c r="L28" i="27" a="1"/>
  <c r="L28" i="27" s="1"/>
  <c r="K28" i="27" a="1"/>
  <c r="K28" i="27" s="1"/>
  <c r="J28" i="27" a="1"/>
  <c r="J28" i="27" s="1"/>
  <c r="I28" i="27" a="1"/>
  <c r="I28" i="27" s="1"/>
  <c r="H28" i="27" a="1"/>
  <c r="H28" i="27" s="1"/>
  <c r="G28" i="27" a="1"/>
  <c r="G28" i="27" s="1"/>
  <c r="F28" i="27" a="1"/>
  <c r="F28" i="27" s="1"/>
  <c r="E28" i="27" a="1"/>
  <c r="E28" i="27" s="1"/>
  <c r="D28" i="27" a="1"/>
  <c r="D28" i="27" s="1"/>
  <c r="C28" i="27" a="1"/>
  <c r="C28" i="27" s="1"/>
  <c r="B28" i="27" a="1"/>
  <c r="B28" i="27" s="1"/>
  <c r="W27" i="27" a="1"/>
  <c r="W27" i="27" s="1"/>
  <c r="V27" i="27" a="1"/>
  <c r="V27" i="27" s="1"/>
  <c r="U27" i="27" a="1"/>
  <c r="U27" i="27" s="1"/>
  <c r="T27" i="27" a="1"/>
  <c r="T27" i="27" s="1"/>
  <c r="S27" i="27" a="1"/>
  <c r="S27" i="27" s="1"/>
  <c r="R27" i="27"/>
  <c r="R27" i="27" a="1"/>
  <c r="Q27" i="27" a="1"/>
  <c r="Q27" i="27" s="1"/>
  <c r="P27" i="27" a="1"/>
  <c r="P27" i="27" s="1"/>
  <c r="O27" i="27" a="1"/>
  <c r="O27" i="27" s="1"/>
  <c r="N27" i="27" a="1"/>
  <c r="N27" i="27" s="1"/>
  <c r="M27" i="27" a="1"/>
  <c r="M27" i="27" s="1"/>
  <c r="L27" i="27" a="1"/>
  <c r="L27" i="27" s="1"/>
  <c r="K27" i="27" a="1"/>
  <c r="K27" i="27" s="1"/>
  <c r="J27" i="27" a="1"/>
  <c r="J27" i="27" s="1"/>
  <c r="I27" i="27" a="1"/>
  <c r="I27" i="27" s="1"/>
  <c r="H27" i="27" a="1"/>
  <c r="H27" i="27" s="1"/>
  <c r="G27" i="27" a="1"/>
  <c r="G27" i="27" s="1"/>
  <c r="F27" i="27" a="1"/>
  <c r="F27" i="27" s="1"/>
  <c r="E27" i="27" a="1"/>
  <c r="E27" i="27" s="1"/>
  <c r="D27" i="27" a="1"/>
  <c r="D27" i="27" s="1"/>
  <c r="C27" i="27" a="1"/>
  <c r="C27" i="27" s="1"/>
  <c r="B27" i="27" a="1"/>
  <c r="B27" i="27" s="1"/>
  <c r="W26" i="27" a="1"/>
  <c r="W26" i="27" s="1"/>
  <c r="V26" i="27" a="1"/>
  <c r="V26" i="27" s="1"/>
  <c r="U26" i="27" a="1"/>
  <c r="U26" i="27" s="1"/>
  <c r="T26" i="27" a="1"/>
  <c r="T26" i="27" s="1"/>
  <c r="S26" i="27" a="1"/>
  <c r="S26" i="27" s="1"/>
  <c r="R26" i="27" a="1"/>
  <c r="R26" i="27" s="1"/>
  <c r="Q26" i="27" a="1"/>
  <c r="Q26" i="27" s="1"/>
  <c r="P26" i="27" a="1"/>
  <c r="P26" i="27" s="1"/>
  <c r="O26" i="27" a="1"/>
  <c r="O26" i="27" s="1"/>
  <c r="N26" i="27" a="1"/>
  <c r="N26" i="27" s="1"/>
  <c r="M26" i="27" a="1"/>
  <c r="M26" i="27" s="1"/>
  <c r="L26" i="27" a="1"/>
  <c r="L26" i="27" s="1"/>
  <c r="K26" i="27" a="1"/>
  <c r="K26" i="27" s="1"/>
  <c r="J26" i="27" a="1"/>
  <c r="J26" i="27" s="1"/>
  <c r="I26" i="27" a="1"/>
  <c r="I26" i="27" s="1"/>
  <c r="H26" i="27" a="1"/>
  <c r="H26" i="27" s="1"/>
  <c r="G26" i="27" a="1"/>
  <c r="G26" i="27" s="1"/>
  <c r="F26" i="27" a="1"/>
  <c r="F26" i="27" s="1"/>
  <c r="E26" i="27" a="1"/>
  <c r="E26" i="27" s="1"/>
  <c r="D26" i="27" a="1"/>
  <c r="D26" i="27" s="1"/>
  <c r="C26" i="27" a="1"/>
  <c r="C26" i="27" s="1"/>
  <c r="B26" i="27" a="1"/>
  <c r="B26" i="27" s="1"/>
  <c r="W25" i="27" a="1"/>
  <c r="W25" i="27" s="1"/>
  <c r="V25" i="27" a="1"/>
  <c r="V25" i="27" s="1"/>
  <c r="U25" i="27" a="1"/>
  <c r="U25" i="27" s="1"/>
  <c r="T25" i="27" a="1"/>
  <c r="T25" i="27" s="1"/>
  <c r="S25" i="27" a="1"/>
  <c r="S25" i="27" s="1"/>
  <c r="R25" i="27" a="1"/>
  <c r="R25" i="27" s="1"/>
  <c r="Q25" i="27" a="1"/>
  <c r="Q25" i="27" s="1"/>
  <c r="P25" i="27" a="1"/>
  <c r="P25" i="27" s="1"/>
  <c r="O25" i="27" a="1"/>
  <c r="O25" i="27" s="1"/>
  <c r="N25" i="27" a="1"/>
  <c r="N25" i="27" s="1"/>
  <c r="M25" i="27" a="1"/>
  <c r="M25" i="27" s="1"/>
  <c r="L25" i="27" a="1"/>
  <c r="L25" i="27" s="1"/>
  <c r="K25" i="27" a="1"/>
  <c r="K25" i="27" s="1"/>
  <c r="J25" i="27" a="1"/>
  <c r="J25" i="27" s="1"/>
  <c r="I25" i="27" a="1"/>
  <c r="I25" i="27" s="1"/>
  <c r="H25" i="27" a="1"/>
  <c r="H25" i="27" s="1"/>
  <c r="G25" i="27" a="1"/>
  <c r="G25" i="27" s="1"/>
  <c r="F25" i="27" a="1"/>
  <c r="F25" i="27" s="1"/>
  <c r="E25" i="27" a="1"/>
  <c r="E25" i="27" s="1"/>
  <c r="D25" i="27" a="1"/>
  <c r="D25" i="27" s="1"/>
  <c r="C25" i="27" a="1"/>
  <c r="C25" i="27" s="1"/>
  <c r="B25" i="27" a="1"/>
  <c r="B25" i="27" s="1"/>
  <c r="W24" i="27" a="1"/>
  <c r="W24" i="27" s="1"/>
  <c r="V24" i="27" a="1"/>
  <c r="V24" i="27" s="1"/>
  <c r="U24" i="27" a="1"/>
  <c r="U24" i="27" s="1"/>
  <c r="T24" i="27" a="1"/>
  <c r="T24" i="27" s="1"/>
  <c r="S24" i="27" a="1"/>
  <c r="S24" i="27" s="1"/>
  <c r="R24" i="27" a="1"/>
  <c r="R24" i="27" s="1"/>
  <c r="Q24" i="27" a="1"/>
  <c r="Q24" i="27" s="1"/>
  <c r="P24" i="27" a="1"/>
  <c r="P24" i="27" s="1"/>
  <c r="O24" i="27" a="1"/>
  <c r="O24" i="27" s="1"/>
  <c r="N24" i="27" a="1"/>
  <c r="N24" i="27" s="1"/>
  <c r="M24" i="27" a="1"/>
  <c r="M24" i="27" s="1"/>
  <c r="L24" i="27" a="1"/>
  <c r="L24" i="27" s="1"/>
  <c r="K24" i="27" a="1"/>
  <c r="K24" i="27" s="1"/>
  <c r="J24" i="27" a="1"/>
  <c r="J24" i="27" s="1"/>
  <c r="I24" i="27" a="1"/>
  <c r="I24" i="27" s="1"/>
  <c r="H24" i="27" a="1"/>
  <c r="H24" i="27" s="1"/>
  <c r="G24" i="27" a="1"/>
  <c r="G24" i="27" s="1"/>
  <c r="F24" i="27" a="1"/>
  <c r="F24" i="27" s="1"/>
  <c r="E24" i="27" a="1"/>
  <c r="E24" i="27" s="1"/>
  <c r="D24" i="27" a="1"/>
  <c r="D24" i="27" s="1"/>
  <c r="C24" i="27" a="1"/>
  <c r="C24" i="27" s="1"/>
  <c r="B24" i="27" a="1"/>
  <c r="B24" i="27" s="1"/>
  <c r="W23" i="27" a="1"/>
  <c r="W23" i="27" s="1"/>
  <c r="V23" i="27" a="1"/>
  <c r="V23" i="27" s="1"/>
  <c r="U23" i="27" a="1"/>
  <c r="U23" i="27" s="1"/>
  <c r="T23" i="27" a="1"/>
  <c r="T23" i="27" s="1"/>
  <c r="S23" i="27" a="1"/>
  <c r="S23" i="27" s="1"/>
  <c r="R23" i="27" a="1"/>
  <c r="R23" i="27" s="1"/>
  <c r="Q23" i="27" a="1"/>
  <c r="Q23" i="27" s="1"/>
  <c r="P23" i="27" a="1"/>
  <c r="P23" i="27" s="1"/>
  <c r="O23" i="27" a="1"/>
  <c r="O23" i="27" s="1"/>
  <c r="N23" i="27" a="1"/>
  <c r="N23" i="27" s="1"/>
  <c r="M23" i="27" a="1"/>
  <c r="M23" i="27" s="1"/>
  <c r="L23" i="27" a="1"/>
  <c r="L23" i="27" s="1"/>
  <c r="K23" i="27" a="1"/>
  <c r="K23" i="27" s="1"/>
  <c r="J23" i="27" a="1"/>
  <c r="J23" i="27" s="1"/>
  <c r="I23" i="27" a="1"/>
  <c r="I23" i="27" s="1"/>
  <c r="H23" i="27" a="1"/>
  <c r="H23" i="27" s="1"/>
  <c r="G23" i="27" a="1"/>
  <c r="G23" i="27" s="1"/>
  <c r="F23" i="27" a="1"/>
  <c r="F23" i="27" s="1"/>
  <c r="E23" i="27" a="1"/>
  <c r="E23" i="27" s="1"/>
  <c r="D23" i="27" a="1"/>
  <c r="D23" i="27" s="1"/>
  <c r="C23" i="27" a="1"/>
  <c r="C23" i="27" s="1"/>
  <c r="B23" i="27" a="1"/>
  <c r="B23" i="27" s="1"/>
  <c r="W22" i="27" a="1"/>
  <c r="W22" i="27" s="1"/>
  <c r="V22" i="27" a="1"/>
  <c r="V22" i="27" s="1"/>
  <c r="U22" i="27" a="1"/>
  <c r="U22" i="27" s="1"/>
  <c r="T22" i="27" a="1"/>
  <c r="T22" i="27" s="1"/>
  <c r="S22" i="27" a="1"/>
  <c r="S22" i="27" s="1"/>
  <c r="R22" i="27" a="1"/>
  <c r="R22" i="27" s="1"/>
  <c r="Q22" i="27" a="1"/>
  <c r="Q22" i="27" s="1"/>
  <c r="P22" i="27" a="1"/>
  <c r="P22" i="27" s="1"/>
  <c r="O22" i="27" a="1"/>
  <c r="O22" i="27" s="1"/>
  <c r="N22" i="27" a="1"/>
  <c r="N22" i="27" s="1"/>
  <c r="M22" i="27" a="1"/>
  <c r="M22" i="27" s="1"/>
  <c r="L22" i="27" a="1"/>
  <c r="L22" i="27" s="1"/>
  <c r="K22" i="27" a="1"/>
  <c r="K22" i="27" s="1"/>
  <c r="J22" i="27" a="1"/>
  <c r="J22" i="27" s="1"/>
  <c r="I22" i="27" a="1"/>
  <c r="I22" i="27" s="1"/>
  <c r="H22" i="27" a="1"/>
  <c r="H22" i="27" s="1"/>
  <c r="G22" i="27" a="1"/>
  <c r="G22" i="27" s="1"/>
  <c r="F22" i="27" a="1"/>
  <c r="F22" i="27" s="1"/>
  <c r="E22" i="27" a="1"/>
  <c r="E22" i="27" s="1"/>
  <c r="D22" i="27" a="1"/>
  <c r="D22" i="27" s="1"/>
  <c r="C22" i="27" a="1"/>
  <c r="C22" i="27" s="1"/>
  <c r="B22" i="27" a="1"/>
  <c r="B22" i="27" s="1"/>
  <c r="W21" i="27" a="1"/>
  <c r="W21" i="27" s="1"/>
  <c r="V21" i="27" a="1"/>
  <c r="V21" i="27" s="1"/>
  <c r="U21" i="27" a="1"/>
  <c r="U21" i="27" s="1"/>
  <c r="T21" i="27" a="1"/>
  <c r="T21" i="27" s="1"/>
  <c r="S21" i="27" a="1"/>
  <c r="S21" i="27" s="1"/>
  <c r="R21" i="27" a="1"/>
  <c r="R21" i="27" s="1"/>
  <c r="Q21" i="27" a="1"/>
  <c r="Q21" i="27" s="1"/>
  <c r="P21" i="27" a="1"/>
  <c r="P21" i="27" s="1"/>
  <c r="O21" i="27" a="1"/>
  <c r="O21" i="27" s="1"/>
  <c r="N21" i="27" a="1"/>
  <c r="N21" i="27" s="1"/>
  <c r="M21" i="27" a="1"/>
  <c r="M21" i="27" s="1"/>
  <c r="L21" i="27" a="1"/>
  <c r="L21" i="27" s="1"/>
  <c r="K21" i="27" a="1"/>
  <c r="K21" i="27" s="1"/>
  <c r="J21" i="27" a="1"/>
  <c r="J21" i="27" s="1"/>
  <c r="I21" i="27" a="1"/>
  <c r="I21" i="27" s="1"/>
  <c r="H21" i="27" a="1"/>
  <c r="H21" i="27" s="1"/>
  <c r="G21" i="27"/>
  <c r="G21" i="27" a="1"/>
  <c r="F21" i="27" a="1"/>
  <c r="F21" i="27" s="1"/>
  <c r="E21" i="27" a="1"/>
  <c r="E21" i="27" s="1"/>
  <c r="D21" i="27" a="1"/>
  <c r="D21" i="27" s="1"/>
  <c r="C21" i="27" a="1"/>
  <c r="C21" i="27" s="1"/>
  <c r="B21" i="27" a="1"/>
  <c r="B21" i="27" s="1"/>
  <c r="W20" i="27" a="1"/>
  <c r="W20" i="27" s="1"/>
  <c r="V20" i="27" a="1"/>
  <c r="V20" i="27" s="1"/>
  <c r="U20" i="27" a="1"/>
  <c r="U20" i="27" s="1"/>
  <c r="T20" i="27"/>
  <c r="T20" i="27" a="1"/>
  <c r="S20" i="27" a="1"/>
  <c r="S20" i="27" s="1"/>
  <c r="R20" i="27" a="1"/>
  <c r="R20" i="27" s="1"/>
  <c r="Q20" i="27" a="1"/>
  <c r="Q20" i="27" s="1"/>
  <c r="P20" i="27" a="1"/>
  <c r="P20" i="27" s="1"/>
  <c r="O20" i="27" a="1"/>
  <c r="O20" i="27" s="1"/>
  <c r="N20" i="27" a="1"/>
  <c r="N20" i="27" s="1"/>
  <c r="M20" i="27" a="1"/>
  <c r="M20" i="27" s="1"/>
  <c r="L20" i="27" a="1"/>
  <c r="L20" i="27" s="1"/>
  <c r="K20" i="27" a="1"/>
  <c r="K20" i="27" s="1"/>
  <c r="J20" i="27" a="1"/>
  <c r="J20" i="27" s="1"/>
  <c r="I20" i="27" a="1"/>
  <c r="I20" i="27" s="1"/>
  <c r="H20" i="27" a="1"/>
  <c r="H20" i="27" s="1"/>
  <c r="G20" i="27" a="1"/>
  <c r="G20" i="27" s="1"/>
  <c r="F20" i="27" a="1"/>
  <c r="F20" i="27" s="1"/>
  <c r="E20" i="27" a="1"/>
  <c r="E20" i="27" s="1"/>
  <c r="D20" i="27" a="1"/>
  <c r="D20" i="27" s="1"/>
  <c r="C20" i="27" a="1"/>
  <c r="C20" i="27" s="1"/>
  <c r="B20" i="27" a="1"/>
  <c r="B20" i="27" s="1"/>
  <c r="W19" i="27" a="1"/>
  <c r="W19" i="27" s="1"/>
  <c r="V19" i="27" a="1"/>
  <c r="V19" i="27" s="1"/>
  <c r="U19" i="27" a="1"/>
  <c r="U19" i="27" s="1"/>
  <c r="T19" i="27" a="1"/>
  <c r="T19" i="27" s="1"/>
  <c r="S19" i="27"/>
  <c r="S19" i="27" a="1"/>
  <c r="R19" i="27" a="1"/>
  <c r="R19" i="27" s="1"/>
  <c r="Q19" i="27" a="1"/>
  <c r="Q19" i="27" s="1"/>
  <c r="P19" i="27" a="1"/>
  <c r="P19" i="27" s="1"/>
  <c r="O19" i="27" a="1"/>
  <c r="O19" i="27" s="1"/>
  <c r="N19" i="27" a="1"/>
  <c r="N19" i="27" s="1"/>
  <c r="M19" i="27" a="1"/>
  <c r="M19" i="27" s="1"/>
  <c r="L19" i="27" a="1"/>
  <c r="L19" i="27" s="1"/>
  <c r="K19" i="27" a="1"/>
  <c r="K19" i="27" s="1"/>
  <c r="J19" i="27" a="1"/>
  <c r="J19" i="27" s="1"/>
  <c r="I19" i="27" a="1"/>
  <c r="I19" i="27" s="1"/>
  <c r="H19" i="27" a="1"/>
  <c r="H19" i="27" s="1"/>
  <c r="G19" i="27" a="1"/>
  <c r="G19" i="27" s="1"/>
  <c r="F19" i="27" a="1"/>
  <c r="F19" i="27" s="1"/>
  <c r="E19" i="27" a="1"/>
  <c r="E19" i="27" s="1"/>
  <c r="D19" i="27" a="1"/>
  <c r="D19" i="27" s="1"/>
  <c r="C19" i="27" a="1"/>
  <c r="C19" i="27" s="1"/>
  <c r="B19" i="27" a="1"/>
  <c r="B19" i="27" s="1"/>
  <c r="W18" i="27" a="1"/>
  <c r="W18" i="27" s="1"/>
  <c r="V18" i="27" a="1"/>
  <c r="V18" i="27" s="1"/>
  <c r="U18" i="27" a="1"/>
  <c r="U18" i="27" s="1"/>
  <c r="T18" i="27" a="1"/>
  <c r="T18" i="27" s="1"/>
  <c r="S18" i="27" a="1"/>
  <c r="S18" i="27" s="1"/>
  <c r="R18" i="27" a="1"/>
  <c r="R18" i="27" s="1"/>
  <c r="Q18" i="27" a="1"/>
  <c r="Q18" i="27" s="1"/>
  <c r="P18" i="27" a="1"/>
  <c r="P18" i="27" s="1"/>
  <c r="O18" i="27" a="1"/>
  <c r="O18" i="27" s="1"/>
  <c r="N18" i="27" a="1"/>
  <c r="N18" i="27" s="1"/>
  <c r="M18" i="27" a="1"/>
  <c r="M18" i="27" s="1"/>
  <c r="L18" i="27" a="1"/>
  <c r="L18" i="27" s="1"/>
  <c r="K18" i="27" a="1"/>
  <c r="K18" i="27" s="1"/>
  <c r="J18" i="27" a="1"/>
  <c r="J18" i="27" s="1"/>
  <c r="I18" i="27" a="1"/>
  <c r="I18" i="27" s="1"/>
  <c r="H18" i="27" a="1"/>
  <c r="H18" i="27" s="1"/>
  <c r="G18" i="27" a="1"/>
  <c r="G18" i="27" s="1"/>
  <c r="F18" i="27" a="1"/>
  <c r="F18" i="27" s="1"/>
  <c r="E18" i="27" a="1"/>
  <c r="E18" i="27" s="1"/>
  <c r="D18" i="27" a="1"/>
  <c r="D18" i="27" s="1"/>
  <c r="C18" i="27" a="1"/>
  <c r="C18" i="27" s="1"/>
  <c r="B18" i="27" a="1"/>
  <c r="B18" i="27" s="1"/>
  <c r="W17" i="27" a="1"/>
  <c r="W17" i="27" s="1"/>
  <c r="V17" i="27" a="1"/>
  <c r="V17" i="27" s="1"/>
  <c r="U17" i="27" a="1"/>
  <c r="U17" i="27" s="1"/>
  <c r="T17" i="27" a="1"/>
  <c r="T17" i="27" s="1"/>
  <c r="S17" i="27" a="1"/>
  <c r="S17" i="27" s="1"/>
  <c r="R17" i="27" a="1"/>
  <c r="R17" i="27" s="1"/>
  <c r="Q17" i="27" a="1"/>
  <c r="Q17" i="27" s="1"/>
  <c r="P17" i="27" a="1"/>
  <c r="P17" i="27" s="1"/>
  <c r="O17" i="27" a="1"/>
  <c r="O17" i="27" s="1"/>
  <c r="N17" i="27" a="1"/>
  <c r="N17" i="27" s="1"/>
  <c r="M17" i="27" a="1"/>
  <c r="M17" i="27" s="1"/>
  <c r="L17" i="27" a="1"/>
  <c r="L17" i="27" s="1"/>
  <c r="K17" i="27" a="1"/>
  <c r="K17" i="27" s="1"/>
  <c r="J17" i="27" a="1"/>
  <c r="J17" i="27" s="1"/>
  <c r="I17" i="27" a="1"/>
  <c r="I17" i="27" s="1"/>
  <c r="H17" i="27" a="1"/>
  <c r="H17" i="27" s="1"/>
  <c r="G17" i="27" a="1"/>
  <c r="G17" i="27" s="1"/>
  <c r="F17" i="27" a="1"/>
  <c r="F17" i="27" s="1"/>
  <c r="E17" i="27" a="1"/>
  <c r="E17" i="27" s="1"/>
  <c r="D17" i="27"/>
  <c r="D17" i="27" a="1"/>
  <c r="C17" i="27" a="1"/>
  <c r="C17" i="27" s="1"/>
  <c r="B17" i="27" a="1"/>
  <c r="B17" i="27" s="1"/>
  <c r="W16" i="27" a="1"/>
  <c r="W16" i="27" s="1"/>
  <c r="V16" i="27" a="1"/>
  <c r="V16" i="27" s="1"/>
  <c r="U16" i="27" a="1"/>
  <c r="U16" i="27" s="1"/>
  <c r="T16" i="27" a="1"/>
  <c r="T16" i="27" s="1"/>
  <c r="S16" i="27" a="1"/>
  <c r="S16" i="27" s="1"/>
  <c r="R16" i="27" a="1"/>
  <c r="R16" i="27" s="1"/>
  <c r="Q16" i="27" a="1"/>
  <c r="Q16" i="27" s="1"/>
  <c r="P16" i="27" a="1"/>
  <c r="P16" i="27" s="1"/>
  <c r="O16" i="27" a="1"/>
  <c r="O16" i="27" s="1"/>
  <c r="N16" i="27" a="1"/>
  <c r="N16" i="27" s="1"/>
  <c r="M16" i="27" a="1"/>
  <c r="M16" i="27" s="1"/>
  <c r="L16" i="27" a="1"/>
  <c r="L16" i="27" s="1"/>
  <c r="K16" i="27" a="1"/>
  <c r="K16" i="27" s="1"/>
  <c r="J16" i="27" a="1"/>
  <c r="J16" i="27" s="1"/>
  <c r="I16" i="27" a="1"/>
  <c r="I16" i="27" s="1"/>
  <c r="H16" i="27" a="1"/>
  <c r="H16" i="27" s="1"/>
  <c r="G16" i="27" a="1"/>
  <c r="G16" i="27" s="1"/>
  <c r="F16" i="27" a="1"/>
  <c r="F16" i="27" s="1"/>
  <c r="E16" i="27" a="1"/>
  <c r="E16" i="27" s="1"/>
  <c r="D16" i="27" a="1"/>
  <c r="D16" i="27" s="1"/>
  <c r="C16" i="27" a="1"/>
  <c r="C16" i="27" s="1"/>
  <c r="B16" i="27" a="1"/>
  <c r="B16" i="27" s="1"/>
  <c r="W15" i="27" a="1"/>
  <c r="W15" i="27" s="1"/>
  <c r="V15" i="27" a="1"/>
  <c r="V15" i="27" s="1"/>
  <c r="U15" i="27" a="1"/>
  <c r="U15" i="27" s="1"/>
  <c r="T15" i="27" a="1"/>
  <c r="T15" i="27" s="1"/>
  <c r="S15" i="27" a="1"/>
  <c r="S15" i="27" s="1"/>
  <c r="R15" i="27" a="1"/>
  <c r="R15" i="27" s="1"/>
  <c r="Q15" i="27" a="1"/>
  <c r="Q15" i="27" s="1"/>
  <c r="P15" i="27" a="1"/>
  <c r="P15" i="27" s="1"/>
  <c r="O15" i="27" a="1"/>
  <c r="O15" i="27" s="1"/>
  <c r="N15" i="27" a="1"/>
  <c r="N15" i="27" s="1"/>
  <c r="M15" i="27" a="1"/>
  <c r="M15" i="27" s="1"/>
  <c r="L15" i="27" a="1"/>
  <c r="L15" i="27" s="1"/>
  <c r="K15" i="27" a="1"/>
  <c r="K15" i="27" s="1"/>
  <c r="J15" i="27"/>
  <c r="J15" i="27" a="1"/>
  <c r="I15" i="27" a="1"/>
  <c r="I15" i="27" s="1"/>
  <c r="H15" i="27" a="1"/>
  <c r="H15" i="27" s="1"/>
  <c r="G15" i="27" a="1"/>
  <c r="G15" i="27" s="1"/>
  <c r="F15" i="27" a="1"/>
  <c r="F15" i="27" s="1"/>
  <c r="E15" i="27" a="1"/>
  <c r="E15" i="27" s="1"/>
  <c r="D15" i="27" a="1"/>
  <c r="D15" i="27" s="1"/>
  <c r="C15" i="27" a="1"/>
  <c r="C15" i="27" s="1"/>
  <c r="B15" i="27" a="1"/>
  <c r="B15" i="27" s="1"/>
  <c r="W14" i="27" a="1"/>
  <c r="W14" i="27" s="1"/>
  <c r="V14" i="27" a="1"/>
  <c r="V14" i="27" s="1"/>
  <c r="U14" i="27" a="1"/>
  <c r="U14" i="27" s="1"/>
  <c r="T14" i="27" a="1"/>
  <c r="T14" i="27" s="1"/>
  <c r="S14" i="27" a="1"/>
  <c r="S14" i="27" s="1"/>
  <c r="R14" i="27" a="1"/>
  <c r="R14" i="27" s="1"/>
  <c r="Q14" i="27" a="1"/>
  <c r="Q14" i="27" s="1"/>
  <c r="P14" i="27" a="1"/>
  <c r="P14" i="27" s="1"/>
  <c r="O14" i="27" a="1"/>
  <c r="O14" i="27" s="1"/>
  <c r="N14" i="27" a="1"/>
  <c r="N14" i="27" s="1"/>
  <c r="M14" i="27" a="1"/>
  <c r="M14" i="27" s="1"/>
  <c r="L14" i="27" a="1"/>
  <c r="L14" i="27" s="1"/>
  <c r="K14" i="27" a="1"/>
  <c r="K14" i="27" s="1"/>
  <c r="J14" i="27" a="1"/>
  <c r="J14" i="27" s="1"/>
  <c r="I14" i="27" a="1"/>
  <c r="I14" i="27" s="1"/>
  <c r="H14" i="27" a="1"/>
  <c r="H14" i="27" s="1"/>
  <c r="G14" i="27"/>
  <c r="G14" i="27" a="1"/>
  <c r="F14" i="27" a="1"/>
  <c r="F14" i="27" s="1"/>
  <c r="E14" i="27" a="1"/>
  <c r="E14" i="27" s="1"/>
  <c r="D14" i="27" a="1"/>
  <c r="D14" i="27" s="1"/>
  <c r="C14" i="27" a="1"/>
  <c r="C14" i="27" s="1"/>
  <c r="B14" i="27" a="1"/>
  <c r="B14" i="27" s="1"/>
  <c r="W13" i="27" a="1"/>
  <c r="W13" i="27" s="1"/>
  <c r="V13" i="27" a="1"/>
  <c r="V13" i="27" s="1"/>
  <c r="U13" i="27" a="1"/>
  <c r="U13" i="27" s="1"/>
  <c r="T13" i="27" a="1"/>
  <c r="T13" i="27" s="1"/>
  <c r="S13" i="27" a="1"/>
  <c r="S13" i="27" s="1"/>
  <c r="R13" i="27" a="1"/>
  <c r="R13" i="27" s="1"/>
  <c r="Q13" i="27" a="1"/>
  <c r="Q13" i="27" s="1"/>
  <c r="P13" i="27" a="1"/>
  <c r="P13" i="27" s="1"/>
  <c r="O13" i="27" a="1"/>
  <c r="O13" i="27" s="1"/>
  <c r="N13" i="27" a="1"/>
  <c r="N13" i="27" s="1"/>
  <c r="M13" i="27" a="1"/>
  <c r="M13" i="27" s="1"/>
  <c r="L13" i="27" a="1"/>
  <c r="L13" i="27" s="1"/>
  <c r="K13" i="27" a="1"/>
  <c r="K13" i="27" s="1"/>
  <c r="J13" i="27" a="1"/>
  <c r="J13" i="27" s="1"/>
  <c r="I13" i="27" a="1"/>
  <c r="I13" i="27" s="1"/>
  <c r="H13" i="27" a="1"/>
  <c r="H13" i="27" s="1"/>
  <c r="G13" i="27" a="1"/>
  <c r="G13" i="27" s="1"/>
  <c r="F13" i="27" a="1"/>
  <c r="F13" i="27" s="1"/>
  <c r="E13" i="27" a="1"/>
  <c r="E13" i="27" s="1"/>
  <c r="D13" i="27" a="1"/>
  <c r="D13" i="27" s="1"/>
  <c r="C13" i="27" a="1"/>
  <c r="C13" i="27" s="1"/>
  <c r="B13" i="27" a="1"/>
  <c r="B13" i="27" s="1"/>
  <c r="W12" i="27" a="1"/>
  <c r="W12" i="27" s="1"/>
  <c r="V12" i="27" a="1"/>
  <c r="V12" i="27" s="1"/>
  <c r="U12" i="27" a="1"/>
  <c r="U12" i="27" s="1"/>
  <c r="T12" i="27" a="1"/>
  <c r="T12" i="27" s="1"/>
  <c r="S12" i="27" a="1"/>
  <c r="S12" i="27" s="1"/>
  <c r="R12" i="27"/>
  <c r="R12" i="27" a="1"/>
  <c r="Q12" i="27" a="1"/>
  <c r="Q12" i="27" s="1"/>
  <c r="P12" i="27" a="1"/>
  <c r="P12" i="27" s="1"/>
  <c r="O12" i="27"/>
  <c r="O12" i="27" a="1"/>
  <c r="N12" i="27" a="1"/>
  <c r="N12" i="27" s="1"/>
  <c r="M12" i="27" a="1"/>
  <c r="M12" i="27" s="1"/>
  <c r="L12" i="27" a="1"/>
  <c r="L12" i="27" s="1"/>
  <c r="K12" i="27" a="1"/>
  <c r="K12" i="27" s="1"/>
  <c r="J12" i="27" a="1"/>
  <c r="J12" i="27" s="1"/>
  <c r="I12" i="27" a="1"/>
  <c r="I12" i="27" s="1"/>
  <c r="H12" i="27" a="1"/>
  <c r="H12" i="27" s="1"/>
  <c r="G12" i="27" a="1"/>
  <c r="G12" i="27" s="1"/>
  <c r="F12" i="27" a="1"/>
  <c r="F12" i="27" s="1"/>
  <c r="E12" i="27" a="1"/>
  <c r="E12" i="27" s="1"/>
  <c r="D12" i="27" a="1"/>
  <c r="D12" i="27" s="1"/>
  <c r="C12" i="27" a="1"/>
  <c r="C12" i="27" s="1"/>
  <c r="B12" i="27" a="1"/>
  <c r="B12" i="27" s="1"/>
  <c r="W11" i="27" a="1"/>
  <c r="W11" i="27" s="1"/>
  <c r="V11" i="27" a="1"/>
  <c r="V11" i="27" s="1"/>
  <c r="U11" i="27" a="1"/>
  <c r="U11" i="27" s="1"/>
  <c r="T11" i="27" a="1"/>
  <c r="T11" i="27" s="1"/>
  <c r="S11" i="27" a="1"/>
  <c r="S11" i="27" s="1"/>
  <c r="R11" i="27" a="1"/>
  <c r="R11" i="27" s="1"/>
  <c r="Q11" i="27" a="1"/>
  <c r="Q11" i="27" s="1"/>
  <c r="P11" i="27" a="1"/>
  <c r="P11" i="27" s="1"/>
  <c r="O11" i="27" a="1"/>
  <c r="O11" i="27" s="1"/>
  <c r="N11" i="27" a="1"/>
  <c r="N11" i="27" s="1"/>
  <c r="M11" i="27" a="1"/>
  <c r="M11" i="27" s="1"/>
  <c r="L11" i="27" a="1"/>
  <c r="L11" i="27" s="1"/>
  <c r="K11" i="27" a="1"/>
  <c r="K11" i="27" s="1"/>
  <c r="J11" i="27" a="1"/>
  <c r="J11" i="27" s="1"/>
  <c r="I11" i="27" a="1"/>
  <c r="I11" i="27" s="1"/>
  <c r="H11" i="27" a="1"/>
  <c r="H11" i="27" s="1"/>
  <c r="G11" i="27" a="1"/>
  <c r="G11" i="27" s="1"/>
  <c r="F11" i="27" a="1"/>
  <c r="F11" i="27" s="1"/>
  <c r="E11" i="27" a="1"/>
  <c r="E11" i="27" s="1"/>
  <c r="D11" i="27" a="1"/>
  <c r="D11" i="27" s="1"/>
  <c r="C11" i="27"/>
  <c r="C11" i="27" a="1"/>
  <c r="B11" i="27" a="1"/>
  <c r="B11" i="27" s="1"/>
  <c r="W10" i="27" a="1"/>
  <c r="W10" i="27" s="1"/>
  <c r="V10" i="27" a="1"/>
  <c r="V10" i="27" s="1"/>
  <c r="U10" i="27" a="1"/>
  <c r="U10" i="27" s="1"/>
  <c r="T10" i="27" a="1"/>
  <c r="T10" i="27" s="1"/>
  <c r="S10" i="27" a="1"/>
  <c r="S10" i="27" s="1"/>
  <c r="R10" i="27" a="1"/>
  <c r="R10" i="27" s="1"/>
  <c r="Q10" i="27" a="1"/>
  <c r="Q10" i="27" s="1"/>
  <c r="P10" i="27" a="1"/>
  <c r="P10" i="27" s="1"/>
  <c r="O10" i="27" a="1"/>
  <c r="O10" i="27" s="1"/>
  <c r="N10" i="27" a="1"/>
  <c r="N10" i="27" s="1"/>
  <c r="M10" i="27" a="1"/>
  <c r="M10" i="27" s="1"/>
  <c r="L10" i="27" a="1"/>
  <c r="L10" i="27" s="1"/>
  <c r="K10" i="27" a="1"/>
  <c r="K10" i="27" s="1"/>
  <c r="J10" i="27" a="1"/>
  <c r="J10" i="27" s="1"/>
  <c r="I10" i="27" a="1"/>
  <c r="I10" i="27" s="1"/>
  <c r="H10" i="27" a="1"/>
  <c r="H10" i="27" s="1"/>
  <c r="G10" i="27" a="1"/>
  <c r="G10" i="27" s="1"/>
  <c r="F10" i="27" a="1"/>
  <c r="F10" i="27" s="1"/>
  <c r="E10" i="27" a="1"/>
  <c r="E10" i="27" s="1"/>
  <c r="D10" i="27" a="1"/>
  <c r="D10" i="27" s="1"/>
  <c r="C10" i="27" a="1"/>
  <c r="C10" i="27" s="1"/>
  <c r="B10" i="27" a="1"/>
  <c r="B10" i="27" s="1"/>
  <c r="W9" i="27" a="1"/>
  <c r="W9" i="27" s="1"/>
  <c r="V9" i="27" a="1"/>
  <c r="V9" i="27" s="1"/>
  <c r="U9" i="27" a="1"/>
  <c r="U9" i="27" s="1"/>
  <c r="T9" i="27" a="1"/>
  <c r="T9" i="27" s="1"/>
  <c r="S9" i="27" a="1"/>
  <c r="S9" i="27" s="1"/>
  <c r="R9" i="27" a="1"/>
  <c r="R9" i="27" s="1"/>
  <c r="Q9" i="27" a="1"/>
  <c r="Q9" i="27" s="1"/>
  <c r="P9" i="27" a="1"/>
  <c r="P9" i="27" s="1"/>
  <c r="O9" i="27" a="1"/>
  <c r="O9" i="27" s="1"/>
  <c r="N9" i="27" a="1"/>
  <c r="N9" i="27" s="1"/>
  <c r="M9" i="27" a="1"/>
  <c r="M9" i="27" s="1"/>
  <c r="L9" i="27" a="1"/>
  <c r="L9" i="27" s="1"/>
  <c r="K9" i="27" a="1"/>
  <c r="K9" i="27" s="1"/>
  <c r="J9" i="27" a="1"/>
  <c r="J9" i="27" s="1"/>
  <c r="I9" i="27" a="1"/>
  <c r="I9" i="27" s="1"/>
  <c r="H9" i="27" a="1"/>
  <c r="H9" i="27" s="1"/>
  <c r="G9" i="27" a="1"/>
  <c r="G9" i="27" s="1"/>
  <c r="F9" i="27" a="1"/>
  <c r="F9" i="27" s="1"/>
  <c r="E9" i="27" a="1"/>
  <c r="E9" i="27" s="1"/>
  <c r="D9" i="27" a="1"/>
  <c r="D9" i="27" s="1"/>
  <c r="C9" i="27" a="1"/>
  <c r="C9" i="27" s="1"/>
  <c r="B9" i="27" a="1"/>
  <c r="B9" i="27" s="1"/>
  <c r="W8" i="27" a="1"/>
  <c r="W8" i="27" s="1"/>
  <c r="V8" i="27" a="1"/>
  <c r="V8" i="27" s="1"/>
  <c r="U8" i="27" a="1"/>
  <c r="U8" i="27" s="1"/>
  <c r="T8" i="27" a="1"/>
  <c r="T8" i="27" s="1"/>
  <c r="S8" i="27" a="1"/>
  <c r="S8" i="27" s="1"/>
  <c r="R8" i="27" a="1"/>
  <c r="R8" i="27" s="1"/>
  <c r="Q8" i="27" a="1"/>
  <c r="Q8" i="27" s="1"/>
  <c r="P8" i="27" a="1"/>
  <c r="P8" i="27" s="1"/>
  <c r="O8" i="27" a="1"/>
  <c r="O8" i="27" s="1"/>
  <c r="N8" i="27" a="1"/>
  <c r="N8" i="27" s="1"/>
  <c r="M8" i="27" a="1"/>
  <c r="M8" i="27" s="1"/>
  <c r="L8" i="27" a="1"/>
  <c r="L8" i="27" s="1"/>
  <c r="K8" i="27" a="1"/>
  <c r="K8" i="27" s="1"/>
  <c r="J8" i="27" a="1"/>
  <c r="J8" i="27" s="1"/>
  <c r="I8" i="27" a="1"/>
  <c r="I8" i="27" s="1"/>
  <c r="H8" i="27" a="1"/>
  <c r="H8" i="27" s="1"/>
  <c r="G8" i="27" a="1"/>
  <c r="G8" i="27" s="1"/>
  <c r="F8" i="27" a="1"/>
  <c r="F8" i="27" s="1"/>
  <c r="E8" i="27" a="1"/>
  <c r="E8" i="27" s="1"/>
  <c r="D8" i="27" a="1"/>
  <c r="D8" i="27" s="1"/>
  <c r="C8" i="27" a="1"/>
  <c r="C8" i="27" s="1"/>
  <c r="B8" i="27" a="1"/>
  <c r="B8" i="27" s="1"/>
  <c r="W7" i="27" a="1"/>
  <c r="W7" i="27" s="1"/>
  <c r="V7" i="27" a="1"/>
  <c r="V7" i="27" s="1"/>
  <c r="U7" i="27" a="1"/>
  <c r="U7" i="27" s="1"/>
  <c r="T7" i="27" a="1"/>
  <c r="T7" i="27" s="1"/>
  <c r="S7" i="27" a="1"/>
  <c r="S7" i="27" s="1"/>
  <c r="R7" i="27" a="1"/>
  <c r="R7" i="27" s="1"/>
  <c r="Q7" i="27" a="1"/>
  <c r="Q7" i="27" s="1"/>
  <c r="P7" i="27" a="1"/>
  <c r="P7" i="27" s="1"/>
  <c r="O7" i="27" a="1"/>
  <c r="O7" i="27" s="1"/>
  <c r="N7" i="27" a="1"/>
  <c r="N7" i="27" s="1"/>
  <c r="M7" i="27" a="1"/>
  <c r="M7" i="27" s="1"/>
  <c r="L7" i="27" a="1"/>
  <c r="L7" i="27" s="1"/>
  <c r="K7" i="27" a="1"/>
  <c r="K7" i="27" s="1"/>
  <c r="J7" i="27" a="1"/>
  <c r="J7" i="27" s="1"/>
  <c r="I7" i="27" a="1"/>
  <c r="I7" i="27" s="1"/>
  <c r="H7" i="27" a="1"/>
  <c r="H7" i="27" s="1"/>
  <c r="G7" i="27" a="1"/>
  <c r="G7" i="27" s="1"/>
  <c r="F7" i="27" a="1"/>
  <c r="F7" i="27" s="1"/>
  <c r="E7" i="27" a="1"/>
  <c r="E7" i="27" s="1"/>
  <c r="D7" i="27" a="1"/>
  <c r="D7" i="27" s="1"/>
  <c r="C7" i="27" a="1"/>
  <c r="C7" i="27" s="1"/>
  <c r="B7" i="27" a="1"/>
  <c r="B7" i="27" s="1"/>
  <c r="W6" i="27" a="1"/>
  <c r="W6" i="27" s="1"/>
  <c r="V6" i="27" a="1"/>
  <c r="V6" i="27" s="1"/>
  <c r="U6" i="27" a="1"/>
  <c r="U6" i="27" s="1"/>
  <c r="T6" i="27" a="1"/>
  <c r="T6" i="27" s="1"/>
  <c r="S6" i="27" a="1"/>
  <c r="S6" i="27" s="1"/>
  <c r="R6" i="27" a="1"/>
  <c r="R6" i="27" s="1"/>
  <c r="Q6" i="27" a="1"/>
  <c r="Q6" i="27" s="1"/>
  <c r="P6" i="27" a="1"/>
  <c r="P6" i="27" s="1"/>
  <c r="O6" i="27" a="1"/>
  <c r="O6" i="27" s="1"/>
  <c r="N6" i="27" a="1"/>
  <c r="N6" i="27" s="1"/>
  <c r="M6" i="27" a="1"/>
  <c r="M6" i="27" s="1"/>
  <c r="L6" i="27" a="1"/>
  <c r="L6" i="27" s="1"/>
  <c r="K6" i="27" a="1"/>
  <c r="K6" i="27" s="1"/>
  <c r="J6" i="27" a="1"/>
  <c r="J6" i="27" s="1"/>
  <c r="I6" i="27" a="1"/>
  <c r="I6" i="27" s="1"/>
  <c r="H6" i="27" a="1"/>
  <c r="H6" i="27" s="1"/>
  <c r="G6" i="27" a="1"/>
  <c r="G6" i="27" s="1"/>
  <c r="F6" i="27" a="1"/>
  <c r="F6" i="27" s="1"/>
  <c r="E6" i="27" a="1"/>
  <c r="E6" i="27" s="1"/>
  <c r="D6" i="27" a="1"/>
  <c r="D6" i="27" s="1"/>
  <c r="C6" i="27" a="1"/>
  <c r="C6" i="27" s="1"/>
  <c r="B6" i="27" a="1"/>
  <c r="B6" i="27" s="1"/>
  <c r="W5" i="27" a="1"/>
  <c r="W5" i="27" s="1"/>
  <c r="V5" i="27" a="1"/>
  <c r="V5" i="27" s="1"/>
  <c r="U5" i="27"/>
  <c r="U5" i="27" a="1"/>
  <c r="T5" i="27" a="1"/>
  <c r="T5" i="27" s="1"/>
  <c r="S5" i="27" a="1"/>
  <c r="S5" i="27" s="1"/>
  <c r="R5" i="27" a="1"/>
  <c r="R5" i="27" s="1"/>
  <c r="Q5" i="27" a="1"/>
  <c r="Q5" i="27" s="1"/>
  <c r="P5" i="27" a="1"/>
  <c r="P5" i="27" s="1"/>
  <c r="O5" i="27" a="1"/>
  <c r="O5" i="27" s="1"/>
  <c r="N5" i="27" a="1"/>
  <c r="N5" i="27" s="1"/>
  <c r="M5" i="27" a="1"/>
  <c r="M5" i="27" s="1"/>
  <c r="L5" i="27" a="1"/>
  <c r="L5" i="27" s="1"/>
  <c r="K5" i="27" a="1"/>
  <c r="K5" i="27" s="1"/>
  <c r="J5" i="27" a="1"/>
  <c r="J5" i="27" s="1"/>
  <c r="I5" i="27"/>
  <c r="I5" i="27" a="1"/>
  <c r="H5" i="27" a="1"/>
  <c r="H5" i="27" s="1"/>
  <c r="G5" i="27" a="1"/>
  <c r="G5" i="27" s="1"/>
  <c r="F5" i="27" a="1"/>
  <c r="F5" i="27" s="1"/>
  <c r="E5" i="27" a="1"/>
  <c r="E5" i="27" s="1"/>
  <c r="D5" i="27" a="1"/>
  <c r="D5" i="27" s="1"/>
  <c r="C5" i="27" a="1"/>
  <c r="C5" i="27" s="1"/>
  <c r="B5" i="27" a="1"/>
  <c r="B5" i="27" s="1"/>
  <c r="W4" i="27" a="1"/>
  <c r="W4" i="27" s="1"/>
  <c r="V4" i="27" a="1"/>
  <c r="V4" i="27" s="1"/>
  <c r="U4" i="27" a="1"/>
  <c r="U4" i="27" s="1"/>
  <c r="T4" i="27" a="1"/>
  <c r="T4" i="27" s="1"/>
  <c r="S4" i="27" a="1"/>
  <c r="S4" i="27" s="1"/>
  <c r="R4" i="27" a="1"/>
  <c r="R4" i="27" s="1"/>
  <c r="Q4" i="27" a="1"/>
  <c r="Q4" i="27" s="1"/>
  <c r="P4" i="27" a="1"/>
  <c r="P4" i="27" s="1"/>
  <c r="O4" i="27" a="1"/>
  <c r="O4" i="27" s="1"/>
  <c r="N4" i="27" a="1"/>
  <c r="N4" i="27" s="1"/>
  <c r="M4" i="27" a="1"/>
  <c r="M4" i="27" s="1"/>
  <c r="L4" i="27" a="1"/>
  <c r="L4" i="27" s="1"/>
  <c r="K4" i="27" a="1"/>
  <c r="K4" i="27" s="1"/>
  <c r="J4" i="27" a="1"/>
  <c r="J4" i="27" s="1"/>
  <c r="I4" i="27" a="1"/>
  <c r="I4" i="27" s="1"/>
  <c r="H4" i="27" a="1"/>
  <c r="H4" i="27" s="1"/>
  <c r="G4" i="27" a="1"/>
  <c r="G4" i="27" s="1"/>
  <c r="F4" i="27" a="1"/>
  <c r="F4" i="27" s="1"/>
  <c r="E4" i="27" a="1"/>
  <c r="E4" i="27" s="1"/>
  <c r="D4" i="27" a="1"/>
  <c r="D4" i="27" s="1"/>
  <c r="C4" i="27" a="1"/>
  <c r="C4" i="27" s="1"/>
  <c r="B4" i="27" a="1"/>
  <c r="B4" i="27" s="1"/>
  <c r="W33" i="2" a="1"/>
  <c r="W33" i="2" s="1"/>
  <c r="V33" i="2" a="1"/>
  <c r="V33" i="2" s="1"/>
  <c r="U33" i="2" a="1"/>
  <c r="U33" i="2" s="1"/>
  <c r="T33" i="2" a="1"/>
  <c r="T33" i="2" s="1"/>
  <c r="S33" i="2" a="1"/>
  <c r="S33" i="2" s="1"/>
  <c r="R33" i="2" a="1"/>
  <c r="R33" i="2" s="1"/>
  <c r="Q33" i="2" a="1"/>
  <c r="Q33" i="2" s="1"/>
  <c r="P33" i="2" a="1"/>
  <c r="P33" i="2" s="1"/>
  <c r="O33" i="2" a="1"/>
  <c r="O33" i="2" s="1"/>
  <c r="N33" i="2" a="1"/>
  <c r="N33" i="2" s="1"/>
  <c r="M33" i="2" a="1"/>
  <c r="M33" i="2" s="1"/>
  <c r="L33" i="2" a="1"/>
  <c r="L33" i="2" s="1"/>
  <c r="K33" i="2" a="1"/>
  <c r="K33" i="2" s="1"/>
  <c r="J33" i="2" a="1"/>
  <c r="J33" i="2" s="1"/>
  <c r="I33" i="2" a="1"/>
  <c r="I33" i="2" s="1"/>
  <c r="H33" i="2" a="1"/>
  <c r="H33" i="2" s="1"/>
  <c r="G33" i="2" a="1"/>
  <c r="G33" i="2" s="1"/>
  <c r="F33" i="2" a="1"/>
  <c r="F33" i="2" s="1"/>
  <c r="E33" i="2" a="1"/>
  <c r="E33" i="2" s="1"/>
  <c r="D33" i="2" a="1"/>
  <c r="D33" i="2" s="1"/>
  <c r="C33" i="2" a="1"/>
  <c r="C33" i="2" s="1"/>
  <c r="B33" i="2" a="1"/>
  <c r="B33" i="2" s="1"/>
  <c r="W32" i="2" a="1"/>
  <c r="W32" i="2" s="1"/>
  <c r="V32" i="2" a="1"/>
  <c r="V32" i="2" s="1"/>
  <c r="U32" i="2" a="1"/>
  <c r="U32" i="2" s="1"/>
  <c r="T32" i="2" a="1"/>
  <c r="T32" i="2" s="1"/>
  <c r="S32" i="2" a="1"/>
  <c r="S32" i="2" s="1"/>
  <c r="R32" i="2" a="1"/>
  <c r="R32" i="2" s="1"/>
  <c r="Q32" i="2" a="1"/>
  <c r="Q32" i="2" s="1"/>
  <c r="P32" i="2" a="1"/>
  <c r="P32" i="2" s="1"/>
  <c r="O32" i="2" a="1"/>
  <c r="O32" i="2" s="1"/>
  <c r="N32" i="2" a="1"/>
  <c r="N32" i="2" s="1"/>
  <c r="M32" i="2" a="1"/>
  <c r="M32" i="2" s="1"/>
  <c r="L32" i="2" a="1"/>
  <c r="L32" i="2" s="1"/>
  <c r="K32" i="2" a="1"/>
  <c r="K32" i="2" s="1"/>
  <c r="J32" i="2" a="1"/>
  <c r="J32" i="2" s="1"/>
  <c r="I32" i="2" a="1"/>
  <c r="I32" i="2" s="1"/>
  <c r="H32" i="2" a="1"/>
  <c r="H32" i="2" s="1"/>
  <c r="G32" i="2" a="1"/>
  <c r="G32" i="2" s="1"/>
  <c r="F32" i="2" a="1"/>
  <c r="F32" i="2" s="1"/>
  <c r="E32" i="2" a="1"/>
  <c r="E32" i="2" s="1"/>
  <c r="D32" i="2" a="1"/>
  <c r="D32" i="2" s="1"/>
  <c r="C32" i="2" a="1"/>
  <c r="C32" i="2" s="1"/>
  <c r="B32" i="2" a="1"/>
  <c r="B32" i="2" s="1"/>
  <c r="W31" i="2" a="1"/>
  <c r="W31" i="2" s="1"/>
  <c r="V31" i="2" a="1"/>
  <c r="V31" i="2" s="1"/>
  <c r="U31" i="2" a="1"/>
  <c r="U31" i="2" s="1"/>
  <c r="T31" i="2" a="1"/>
  <c r="T31" i="2" s="1"/>
  <c r="S31" i="2" a="1"/>
  <c r="S31" i="2" s="1"/>
  <c r="R31" i="2" a="1"/>
  <c r="R31" i="2" s="1"/>
  <c r="Q31" i="2" a="1"/>
  <c r="Q31" i="2" s="1"/>
  <c r="P31" i="2" a="1"/>
  <c r="P31" i="2" s="1"/>
  <c r="O31" i="2" a="1"/>
  <c r="O31" i="2" s="1"/>
  <c r="N31" i="2" a="1"/>
  <c r="N31" i="2" s="1"/>
  <c r="M31" i="2" a="1"/>
  <c r="M31" i="2" s="1"/>
  <c r="L31" i="2" a="1"/>
  <c r="L31" i="2" s="1"/>
  <c r="K31" i="2" a="1"/>
  <c r="K31" i="2" s="1"/>
  <c r="J31" i="2" a="1"/>
  <c r="J31" i="2" s="1"/>
  <c r="I31" i="2" a="1"/>
  <c r="I31" i="2" s="1"/>
  <c r="H31" i="2" a="1"/>
  <c r="H31" i="2" s="1"/>
  <c r="G31" i="2" a="1"/>
  <c r="G31" i="2" s="1"/>
  <c r="F31" i="2" a="1"/>
  <c r="F31" i="2" s="1"/>
  <c r="E31" i="2" a="1"/>
  <c r="E31" i="2" s="1"/>
  <c r="D31" i="2" a="1"/>
  <c r="D31" i="2" s="1"/>
  <c r="C31" i="2" a="1"/>
  <c r="C31" i="2" s="1"/>
  <c r="B31" i="2" a="1"/>
  <c r="B31" i="2" s="1"/>
  <c r="W30" i="2" a="1"/>
  <c r="W30" i="2" s="1"/>
  <c r="V30" i="2" a="1"/>
  <c r="V30" i="2" s="1"/>
  <c r="U30" i="2" a="1"/>
  <c r="U30" i="2" s="1"/>
  <c r="T30" i="2" a="1"/>
  <c r="T30" i="2" s="1"/>
  <c r="S30" i="2" a="1"/>
  <c r="S30" i="2" s="1"/>
  <c r="R30" i="2" a="1"/>
  <c r="R30" i="2" s="1"/>
  <c r="Q30" i="2" a="1"/>
  <c r="Q30" i="2" s="1"/>
  <c r="P30" i="2" a="1"/>
  <c r="P30" i="2" s="1"/>
  <c r="O30" i="2" a="1"/>
  <c r="O30" i="2" s="1"/>
  <c r="N30" i="2" a="1"/>
  <c r="N30" i="2" s="1"/>
  <c r="M30" i="2" a="1"/>
  <c r="M30" i="2" s="1"/>
  <c r="L30" i="2" a="1"/>
  <c r="L30" i="2" s="1"/>
  <c r="K30" i="2" a="1"/>
  <c r="K30" i="2" s="1"/>
  <c r="J30" i="2" a="1"/>
  <c r="J30" i="2" s="1"/>
  <c r="I30" i="2" a="1"/>
  <c r="I30" i="2" s="1"/>
  <c r="H30" i="2" a="1"/>
  <c r="H30" i="2" s="1"/>
  <c r="G30" i="2" a="1"/>
  <c r="G30" i="2" s="1"/>
  <c r="F30" i="2" a="1"/>
  <c r="F30" i="2" s="1"/>
  <c r="E30" i="2" a="1"/>
  <c r="E30" i="2" s="1"/>
  <c r="D30" i="2" a="1"/>
  <c r="D30" i="2" s="1"/>
  <c r="C30" i="2" a="1"/>
  <c r="C30" i="2" s="1"/>
  <c r="B30" i="2" a="1"/>
  <c r="B30" i="2" s="1"/>
  <c r="W29" i="2" a="1"/>
  <c r="W29" i="2" s="1"/>
  <c r="V29" i="2" a="1"/>
  <c r="V29" i="2" s="1"/>
  <c r="U29" i="2" a="1"/>
  <c r="U29" i="2" s="1"/>
  <c r="T29" i="2" a="1"/>
  <c r="T29" i="2" s="1"/>
  <c r="S29" i="2" a="1"/>
  <c r="S29" i="2" s="1"/>
  <c r="R29" i="2" a="1"/>
  <c r="R29" i="2" s="1"/>
  <c r="Q29" i="2" a="1"/>
  <c r="Q29" i="2" s="1"/>
  <c r="P29" i="2" a="1"/>
  <c r="P29" i="2" s="1"/>
  <c r="O29" i="2" a="1"/>
  <c r="O29" i="2" s="1"/>
  <c r="N29" i="2" a="1"/>
  <c r="N29" i="2" s="1"/>
  <c r="M29" i="2" a="1"/>
  <c r="M29" i="2" s="1"/>
  <c r="L29" i="2" a="1"/>
  <c r="L29" i="2" s="1"/>
  <c r="K29" i="2" a="1"/>
  <c r="K29" i="2" s="1"/>
  <c r="J29" i="2"/>
  <c r="J29" i="2" a="1"/>
  <c r="I29" i="2" a="1"/>
  <c r="I29" i="2" s="1"/>
  <c r="H29" i="2" a="1"/>
  <c r="H29" i="2" s="1"/>
  <c r="G29" i="2" a="1"/>
  <c r="G29" i="2" s="1"/>
  <c r="F29" i="2" a="1"/>
  <c r="F29" i="2" s="1"/>
  <c r="E29" i="2" a="1"/>
  <c r="E29" i="2" s="1"/>
  <c r="D29" i="2" a="1"/>
  <c r="D29" i="2" s="1"/>
  <c r="C29" i="2" a="1"/>
  <c r="C29" i="2" s="1"/>
  <c r="B29" i="2" a="1"/>
  <c r="B29" i="2" s="1"/>
  <c r="U28" i="2" a="1"/>
  <c r="U28" i="2" s="1"/>
  <c r="T28" i="2" a="1"/>
  <c r="T28" i="2" s="1"/>
  <c r="S28" i="2" a="1"/>
  <c r="S28" i="2" s="1"/>
  <c r="R28" i="2" a="1"/>
  <c r="R28" i="2" s="1"/>
  <c r="Q28" i="2" a="1"/>
  <c r="Q28" i="2" s="1"/>
  <c r="P28" i="2" a="1"/>
  <c r="P28" i="2" s="1"/>
  <c r="O28" i="2" a="1"/>
  <c r="O28" i="2" s="1"/>
  <c r="N28" i="2" a="1"/>
  <c r="N28" i="2" s="1"/>
  <c r="M28" i="2" a="1"/>
  <c r="M28" i="2" s="1"/>
  <c r="L28" i="2" a="1"/>
  <c r="L28" i="2" s="1"/>
  <c r="K28" i="2" a="1"/>
  <c r="K28" i="2" s="1"/>
  <c r="J28" i="2" a="1"/>
  <c r="J28" i="2" s="1"/>
  <c r="I28" i="2" a="1"/>
  <c r="I28" i="2" s="1"/>
  <c r="H28" i="2" a="1"/>
  <c r="H28" i="2" s="1"/>
  <c r="G28" i="2" a="1"/>
  <c r="G28" i="2" s="1"/>
  <c r="F28" i="2" a="1"/>
  <c r="F28" i="2" s="1"/>
  <c r="E28" i="2" a="1"/>
  <c r="E28" i="2" s="1"/>
  <c r="U27" i="2" a="1"/>
  <c r="U27" i="2" s="1"/>
  <c r="T27" i="2" a="1"/>
  <c r="T27" i="2" s="1"/>
  <c r="S27" i="2" a="1"/>
  <c r="S27" i="2" s="1"/>
  <c r="R27" i="2" a="1"/>
  <c r="R27" i="2" s="1"/>
  <c r="Q27" i="2" a="1"/>
  <c r="Q27" i="2" s="1"/>
  <c r="P27" i="2" a="1"/>
  <c r="P27" i="2" s="1"/>
  <c r="O27" i="2" a="1"/>
  <c r="O27" i="2" s="1"/>
  <c r="N27" i="2" a="1"/>
  <c r="N27" i="2" s="1"/>
  <c r="M27" i="2" a="1"/>
  <c r="M27" i="2" s="1"/>
  <c r="L27" i="2" a="1"/>
  <c r="L27" i="2" s="1"/>
  <c r="K27" i="2" a="1"/>
  <c r="K27" i="2" s="1"/>
  <c r="J27" i="2" a="1"/>
  <c r="J27" i="2" s="1"/>
  <c r="I27" i="2" a="1"/>
  <c r="I27" i="2" s="1"/>
  <c r="H27" i="2" a="1"/>
  <c r="H27" i="2" s="1"/>
  <c r="G27" i="2" a="1"/>
  <c r="G27" i="2" s="1"/>
  <c r="F27" i="2" a="1"/>
  <c r="F27" i="2" s="1"/>
  <c r="E27" i="2" a="1"/>
  <c r="E27" i="2" s="1"/>
  <c r="U26" i="2" a="1"/>
  <c r="U26" i="2" s="1"/>
  <c r="T26" i="2" a="1"/>
  <c r="T26" i="2" s="1"/>
  <c r="S26" i="2" a="1"/>
  <c r="S26" i="2" s="1"/>
  <c r="R26" i="2" a="1"/>
  <c r="R26" i="2" s="1"/>
  <c r="Q26" i="2" a="1"/>
  <c r="Q26" i="2" s="1"/>
  <c r="P26" i="2" a="1"/>
  <c r="P26" i="2" s="1"/>
  <c r="O26" i="2" a="1"/>
  <c r="O26" i="2" s="1"/>
  <c r="N26" i="2" a="1"/>
  <c r="N26" i="2" s="1"/>
  <c r="M26" i="2" a="1"/>
  <c r="M26" i="2" s="1"/>
  <c r="L26" i="2" a="1"/>
  <c r="L26" i="2" s="1"/>
  <c r="K26" i="2" a="1"/>
  <c r="K26" i="2" s="1"/>
  <c r="J26" i="2" a="1"/>
  <c r="J26" i="2" s="1"/>
  <c r="I26" i="2" a="1"/>
  <c r="I26" i="2" s="1"/>
  <c r="H26" i="2" a="1"/>
  <c r="H26" i="2" s="1"/>
  <c r="G26" i="2" a="1"/>
  <c r="G26" i="2" s="1"/>
  <c r="F26" i="2" a="1"/>
  <c r="F26" i="2" s="1"/>
  <c r="E26" i="2" a="1"/>
  <c r="E26" i="2" s="1"/>
  <c r="U25" i="2" a="1"/>
  <c r="U25" i="2" s="1"/>
  <c r="T25" i="2" a="1"/>
  <c r="T25" i="2" s="1"/>
  <c r="S25" i="2" a="1"/>
  <c r="S25" i="2" s="1"/>
  <c r="R25" i="2" a="1"/>
  <c r="R25" i="2" s="1"/>
  <c r="Q25" i="2" a="1"/>
  <c r="Q25" i="2" s="1"/>
  <c r="P25" i="2" a="1"/>
  <c r="P25" i="2" s="1"/>
  <c r="O25" i="2" a="1"/>
  <c r="O25" i="2" s="1"/>
  <c r="N25" i="2" a="1"/>
  <c r="N25" i="2" s="1"/>
  <c r="M25" i="2" a="1"/>
  <c r="M25" i="2" s="1"/>
  <c r="L25" i="2" a="1"/>
  <c r="L25" i="2" s="1"/>
  <c r="K25" i="2" a="1"/>
  <c r="K25" i="2" s="1"/>
  <c r="J25" i="2" a="1"/>
  <c r="J25" i="2" s="1"/>
  <c r="I25" i="2" a="1"/>
  <c r="I25" i="2" s="1"/>
  <c r="H25" i="2" a="1"/>
  <c r="H25" i="2" s="1"/>
  <c r="G25" i="2" a="1"/>
  <c r="G25" i="2" s="1"/>
  <c r="F25" i="2" a="1"/>
  <c r="F25" i="2" s="1"/>
  <c r="E25" i="2" a="1"/>
  <c r="E25" i="2" s="1"/>
  <c r="U24" i="2" a="1"/>
  <c r="U24" i="2" s="1"/>
  <c r="T24" i="2" a="1"/>
  <c r="T24" i="2" s="1"/>
  <c r="S24" i="2" a="1"/>
  <c r="S24" i="2" s="1"/>
  <c r="R24" i="2" a="1"/>
  <c r="R24" i="2" s="1"/>
  <c r="Q24" i="2" a="1"/>
  <c r="Q24" i="2" s="1"/>
  <c r="P24" i="2" a="1"/>
  <c r="P24" i="2" s="1"/>
  <c r="O24" i="2"/>
  <c r="O24" i="2" a="1"/>
  <c r="N24" i="2" a="1"/>
  <c r="N24" i="2" s="1"/>
  <c r="M24" i="2" a="1"/>
  <c r="M24" i="2" s="1"/>
  <c r="L24" i="2" a="1"/>
  <c r="L24" i="2" s="1"/>
  <c r="K24" i="2" a="1"/>
  <c r="K24" i="2" s="1"/>
  <c r="J24" i="2" a="1"/>
  <c r="J24" i="2" s="1"/>
  <c r="I24" i="2" a="1"/>
  <c r="I24" i="2" s="1"/>
  <c r="H24" i="2" a="1"/>
  <c r="H24" i="2" s="1"/>
  <c r="G24" i="2" a="1"/>
  <c r="G24" i="2" s="1"/>
  <c r="F24" i="2" a="1"/>
  <c r="F24" i="2" s="1"/>
  <c r="E24" i="2" a="1"/>
  <c r="E24" i="2" s="1"/>
  <c r="U23" i="2" a="1"/>
  <c r="U23" i="2" s="1"/>
  <c r="T23" i="2" a="1"/>
  <c r="T23" i="2" s="1"/>
  <c r="S23" i="2" a="1"/>
  <c r="S23" i="2" s="1"/>
  <c r="R23" i="2" a="1"/>
  <c r="R23" i="2" s="1"/>
  <c r="Q23" i="2" a="1"/>
  <c r="Q23" i="2" s="1"/>
  <c r="P23" i="2" a="1"/>
  <c r="P23" i="2" s="1"/>
  <c r="O23" i="2" a="1"/>
  <c r="O23" i="2" s="1"/>
  <c r="N23" i="2" a="1"/>
  <c r="N23" i="2" s="1"/>
  <c r="M23" i="2" a="1"/>
  <c r="M23" i="2" s="1"/>
  <c r="L23" i="2" a="1"/>
  <c r="L23" i="2" s="1"/>
  <c r="K23" i="2" a="1"/>
  <c r="K23" i="2" s="1"/>
  <c r="J23" i="2" a="1"/>
  <c r="J23" i="2" s="1"/>
  <c r="I23" i="2" a="1"/>
  <c r="I23" i="2" s="1"/>
  <c r="H23" i="2" a="1"/>
  <c r="H23" i="2" s="1"/>
  <c r="G23" i="2" a="1"/>
  <c r="G23" i="2" s="1"/>
  <c r="F23" i="2" a="1"/>
  <c r="F23" i="2" s="1"/>
  <c r="E23" i="2" a="1"/>
  <c r="E23" i="2" s="1"/>
  <c r="W22" i="2" a="1"/>
  <c r="W22" i="2" s="1"/>
  <c r="V22" i="2" a="1"/>
  <c r="V22" i="2" s="1"/>
  <c r="U22" i="2" a="1"/>
  <c r="U22" i="2" s="1"/>
  <c r="T22" i="2" a="1"/>
  <c r="T22" i="2" s="1"/>
  <c r="S22" i="2" a="1"/>
  <c r="S22" i="2" s="1"/>
  <c r="R22" i="2" a="1"/>
  <c r="R22" i="2" s="1"/>
  <c r="Q22" i="2" a="1"/>
  <c r="Q22" i="2" s="1"/>
  <c r="P22" i="2" a="1"/>
  <c r="P22" i="2" s="1"/>
  <c r="O22" i="2" a="1"/>
  <c r="O22" i="2" s="1"/>
  <c r="N22" i="2" a="1"/>
  <c r="N22" i="2" s="1"/>
  <c r="M22" i="2" a="1"/>
  <c r="M22" i="2" s="1"/>
  <c r="L22" i="2" a="1"/>
  <c r="L22" i="2" s="1"/>
  <c r="K22" i="2" a="1"/>
  <c r="K22" i="2" s="1"/>
  <c r="J22" i="2" a="1"/>
  <c r="J22" i="2" s="1"/>
  <c r="I22" i="2" a="1"/>
  <c r="I22" i="2" s="1"/>
  <c r="H22" i="2" a="1"/>
  <c r="H22" i="2" s="1"/>
  <c r="G22" i="2" a="1"/>
  <c r="G22" i="2" s="1"/>
  <c r="F22" i="2" a="1"/>
  <c r="F22" i="2" s="1"/>
  <c r="E22" i="2" a="1"/>
  <c r="E22" i="2" s="1"/>
  <c r="D22" i="2" a="1"/>
  <c r="D22" i="2" s="1"/>
  <c r="C22" i="2" a="1"/>
  <c r="C22" i="2" s="1"/>
  <c r="B22" i="2" a="1"/>
  <c r="B22" i="2" s="1"/>
  <c r="W21" i="2" a="1"/>
  <c r="W21" i="2" s="1"/>
  <c r="V21" i="2" a="1"/>
  <c r="V21" i="2" s="1"/>
  <c r="U21" i="2" a="1"/>
  <c r="U21" i="2" s="1"/>
  <c r="T21" i="2" a="1"/>
  <c r="T21" i="2" s="1"/>
  <c r="S21" i="2" a="1"/>
  <c r="S21" i="2" s="1"/>
  <c r="R21" i="2" a="1"/>
  <c r="R21" i="2" s="1"/>
  <c r="Q21" i="2" a="1"/>
  <c r="Q21" i="2" s="1"/>
  <c r="P21" i="2" a="1"/>
  <c r="P21" i="2" s="1"/>
  <c r="O21" i="2" a="1"/>
  <c r="O21" i="2" s="1"/>
  <c r="N21" i="2" a="1"/>
  <c r="N21" i="2" s="1"/>
  <c r="M21" i="2" a="1"/>
  <c r="M21" i="2" s="1"/>
  <c r="L21" i="2" a="1"/>
  <c r="L21" i="2" s="1"/>
  <c r="K21" i="2" a="1"/>
  <c r="K21" i="2" s="1"/>
  <c r="J21" i="2" a="1"/>
  <c r="J21" i="2" s="1"/>
  <c r="I21" i="2" a="1"/>
  <c r="I21" i="2" s="1"/>
  <c r="H21" i="2" a="1"/>
  <c r="H21" i="2" s="1"/>
  <c r="G21" i="2" a="1"/>
  <c r="G21" i="2" s="1"/>
  <c r="F21" i="2" a="1"/>
  <c r="F21" i="2" s="1"/>
  <c r="E21" i="2" a="1"/>
  <c r="E21" i="2" s="1"/>
  <c r="D21" i="2" a="1"/>
  <c r="D21" i="2" s="1"/>
  <c r="C21" i="2" a="1"/>
  <c r="C21" i="2" s="1"/>
  <c r="B21" i="2" a="1"/>
  <c r="B21" i="2" s="1"/>
  <c r="W20" i="2" a="1"/>
  <c r="W20" i="2" s="1"/>
  <c r="V20" i="2" a="1"/>
  <c r="V20" i="2" s="1"/>
  <c r="U20" i="2" a="1"/>
  <c r="U20" i="2" s="1"/>
  <c r="T20" i="2" a="1"/>
  <c r="T20" i="2" s="1"/>
  <c r="S20" i="2" a="1"/>
  <c r="S20" i="2" s="1"/>
  <c r="R20" i="2" a="1"/>
  <c r="R20" i="2" s="1"/>
  <c r="Q20" i="2" a="1"/>
  <c r="Q20" i="2" s="1"/>
  <c r="P20" i="2" a="1"/>
  <c r="P20" i="2" s="1"/>
  <c r="O20" i="2" a="1"/>
  <c r="O20" i="2" s="1"/>
  <c r="N20" i="2" a="1"/>
  <c r="N20" i="2" s="1"/>
  <c r="M20" i="2" a="1"/>
  <c r="M20" i="2" s="1"/>
  <c r="L20" i="2" a="1"/>
  <c r="L20" i="2" s="1"/>
  <c r="K20" i="2" a="1"/>
  <c r="K20" i="2" s="1"/>
  <c r="J20" i="2" a="1"/>
  <c r="J20" i="2" s="1"/>
  <c r="I20" i="2" a="1"/>
  <c r="I20" i="2" s="1"/>
  <c r="H20" i="2" a="1"/>
  <c r="H20" i="2" s="1"/>
  <c r="G20" i="2" a="1"/>
  <c r="G20" i="2" s="1"/>
  <c r="F20" i="2" a="1"/>
  <c r="F20" i="2" s="1"/>
  <c r="E20" i="2" a="1"/>
  <c r="E20" i="2" s="1"/>
  <c r="D20" i="2" a="1"/>
  <c r="D20" i="2" s="1"/>
  <c r="C20" i="2" a="1"/>
  <c r="C20" i="2" s="1"/>
  <c r="B20" i="2" a="1"/>
  <c r="B20" i="2" s="1"/>
  <c r="W19" i="2" a="1"/>
  <c r="W19" i="2" s="1"/>
  <c r="V19" i="2" a="1"/>
  <c r="V19" i="2" s="1"/>
  <c r="U19" i="2" a="1"/>
  <c r="U19" i="2" s="1"/>
  <c r="T19" i="2" a="1"/>
  <c r="T19" i="2" s="1"/>
  <c r="S19" i="2" a="1"/>
  <c r="S19" i="2" s="1"/>
  <c r="R19" i="2" a="1"/>
  <c r="R19" i="2" s="1"/>
  <c r="Q19" i="2" a="1"/>
  <c r="Q19" i="2" s="1"/>
  <c r="P19" i="2" a="1"/>
  <c r="P19" i="2" s="1"/>
  <c r="O19" i="2" a="1"/>
  <c r="O19" i="2" s="1"/>
  <c r="N19" i="2" a="1"/>
  <c r="N19" i="2" s="1"/>
  <c r="M19" i="2" a="1"/>
  <c r="M19" i="2" s="1"/>
  <c r="L19" i="2" a="1"/>
  <c r="L19" i="2" s="1"/>
  <c r="K19" i="2" a="1"/>
  <c r="K19" i="2" s="1"/>
  <c r="J19" i="2" a="1"/>
  <c r="J19" i="2" s="1"/>
  <c r="I19" i="2" a="1"/>
  <c r="I19" i="2" s="1"/>
  <c r="H19" i="2" a="1"/>
  <c r="H19" i="2" s="1"/>
  <c r="G19" i="2" a="1"/>
  <c r="G19" i="2" s="1"/>
  <c r="F19" i="2" a="1"/>
  <c r="F19" i="2" s="1"/>
  <c r="E19" i="2" a="1"/>
  <c r="E19" i="2" s="1"/>
  <c r="D19" i="2" a="1"/>
  <c r="D19" i="2" s="1"/>
  <c r="C19" i="2" a="1"/>
  <c r="C19" i="2" s="1"/>
  <c r="B19" i="2" a="1"/>
  <c r="B19" i="2" s="1"/>
  <c r="W18" i="2" a="1"/>
  <c r="W18" i="2" s="1"/>
  <c r="V18" i="2" a="1"/>
  <c r="V18" i="2" s="1"/>
  <c r="U18" i="2" a="1"/>
  <c r="U18" i="2" s="1"/>
  <c r="T18" i="2" a="1"/>
  <c r="T18" i="2" s="1"/>
  <c r="S18" i="2" a="1"/>
  <c r="S18" i="2" s="1"/>
  <c r="R18" i="2" a="1"/>
  <c r="R18" i="2" s="1"/>
  <c r="Q18" i="2" a="1"/>
  <c r="Q18" i="2" s="1"/>
  <c r="P18" i="2" a="1"/>
  <c r="P18" i="2" s="1"/>
  <c r="O18" i="2" a="1"/>
  <c r="O18" i="2" s="1"/>
  <c r="N18" i="2" a="1"/>
  <c r="N18" i="2" s="1"/>
  <c r="M18" i="2" a="1"/>
  <c r="M18" i="2" s="1"/>
  <c r="L18" i="2" a="1"/>
  <c r="L18" i="2" s="1"/>
  <c r="K18" i="2" a="1"/>
  <c r="K18" i="2" s="1"/>
  <c r="J18" i="2" a="1"/>
  <c r="J18" i="2" s="1"/>
  <c r="I18" i="2" a="1"/>
  <c r="I18" i="2" s="1"/>
  <c r="H18" i="2" a="1"/>
  <c r="H18" i="2" s="1"/>
  <c r="G18" i="2" a="1"/>
  <c r="G18" i="2" s="1"/>
  <c r="F18" i="2" a="1"/>
  <c r="F18" i="2" s="1"/>
  <c r="E18" i="2" a="1"/>
  <c r="E18" i="2" s="1"/>
  <c r="D18" i="2" a="1"/>
  <c r="D18" i="2" s="1"/>
  <c r="C18" i="2" a="1"/>
  <c r="C18" i="2" s="1"/>
  <c r="B18" i="2" a="1"/>
  <c r="B18" i="2" s="1"/>
  <c r="W17" i="2" a="1"/>
  <c r="W17" i="2" s="1"/>
  <c r="V17" i="2" a="1"/>
  <c r="V17" i="2" s="1"/>
  <c r="U17" i="2" a="1"/>
  <c r="U17" i="2" s="1"/>
  <c r="T17" i="2" a="1"/>
  <c r="T17" i="2" s="1"/>
  <c r="S17" i="2" a="1"/>
  <c r="S17" i="2" s="1"/>
  <c r="R17" i="2" a="1"/>
  <c r="R17" i="2" s="1"/>
  <c r="Q17" i="2" a="1"/>
  <c r="Q17" i="2" s="1"/>
  <c r="P17" i="2" a="1"/>
  <c r="P17" i="2" s="1"/>
  <c r="O17" i="2" a="1"/>
  <c r="O17" i="2" s="1"/>
  <c r="N17" i="2" a="1"/>
  <c r="N17" i="2" s="1"/>
  <c r="M17" i="2" a="1"/>
  <c r="M17" i="2" s="1"/>
  <c r="L17" i="2" a="1"/>
  <c r="L17" i="2" s="1"/>
  <c r="K17" i="2" a="1"/>
  <c r="K17" i="2" s="1"/>
  <c r="J17" i="2" a="1"/>
  <c r="J17" i="2" s="1"/>
  <c r="I17" i="2" a="1"/>
  <c r="I17" i="2" s="1"/>
  <c r="H17" i="2" a="1"/>
  <c r="H17" i="2" s="1"/>
  <c r="G17" i="2" a="1"/>
  <c r="G17" i="2" s="1"/>
  <c r="F17" i="2" a="1"/>
  <c r="F17" i="2" s="1"/>
  <c r="E17" i="2" a="1"/>
  <c r="E17" i="2" s="1"/>
  <c r="D17" i="2" a="1"/>
  <c r="D17" i="2" s="1"/>
  <c r="C17" i="2" a="1"/>
  <c r="C17" i="2" s="1"/>
  <c r="B17" i="2" a="1"/>
  <c r="B17" i="2" s="1"/>
  <c r="W16" i="2" a="1"/>
  <c r="W16" i="2" s="1"/>
  <c r="V16" i="2" a="1"/>
  <c r="V16" i="2" s="1"/>
  <c r="U16" i="2" a="1"/>
  <c r="U16" i="2" s="1"/>
  <c r="T16" i="2" a="1"/>
  <c r="T16" i="2" s="1"/>
  <c r="S16" i="2" a="1"/>
  <c r="S16" i="2" s="1"/>
  <c r="R16" i="2" a="1"/>
  <c r="R16" i="2" s="1"/>
  <c r="Q16" i="2" a="1"/>
  <c r="Q16" i="2" s="1"/>
  <c r="P16" i="2" a="1"/>
  <c r="P16" i="2" s="1"/>
  <c r="O16" i="2" a="1"/>
  <c r="O16" i="2" s="1"/>
  <c r="N16" i="2" a="1"/>
  <c r="N16" i="2" s="1"/>
  <c r="M16" i="2" a="1"/>
  <c r="M16" i="2" s="1"/>
  <c r="L16" i="2" a="1"/>
  <c r="L16" i="2" s="1"/>
  <c r="K16" i="2" a="1"/>
  <c r="K16" i="2" s="1"/>
  <c r="J16" i="2" a="1"/>
  <c r="J16" i="2" s="1"/>
  <c r="I16" i="2" a="1"/>
  <c r="I16" i="2" s="1"/>
  <c r="H16" i="2" a="1"/>
  <c r="H16" i="2" s="1"/>
  <c r="G16" i="2" a="1"/>
  <c r="G16" i="2" s="1"/>
  <c r="F16" i="2" a="1"/>
  <c r="F16" i="2" s="1"/>
  <c r="E16" i="2" a="1"/>
  <c r="E16" i="2" s="1"/>
  <c r="D16" i="2" a="1"/>
  <c r="D16" i="2" s="1"/>
  <c r="C16" i="2" a="1"/>
  <c r="C16" i="2" s="1"/>
  <c r="B16" i="2" a="1"/>
  <c r="B16" i="2" s="1"/>
  <c r="W15" i="2" a="1"/>
  <c r="W15" i="2" s="1"/>
  <c r="V15" i="2" a="1"/>
  <c r="V15" i="2" s="1"/>
  <c r="U15" i="2" a="1"/>
  <c r="U15" i="2" s="1"/>
  <c r="T15" i="2" a="1"/>
  <c r="T15" i="2" s="1"/>
  <c r="S15" i="2" a="1"/>
  <c r="S15" i="2" s="1"/>
  <c r="R15" i="2" a="1"/>
  <c r="R15" i="2" s="1"/>
  <c r="Q15" i="2" a="1"/>
  <c r="Q15" i="2" s="1"/>
  <c r="P15" i="2" a="1"/>
  <c r="P15" i="2" s="1"/>
  <c r="O15" i="2" a="1"/>
  <c r="O15" i="2" s="1"/>
  <c r="N15" i="2" a="1"/>
  <c r="N15" i="2" s="1"/>
  <c r="M15" i="2" a="1"/>
  <c r="M15" i="2" s="1"/>
  <c r="L15" i="2" a="1"/>
  <c r="L15" i="2" s="1"/>
  <c r="K15" i="2" a="1"/>
  <c r="K15" i="2" s="1"/>
  <c r="J15" i="2" a="1"/>
  <c r="J15" i="2" s="1"/>
  <c r="I15" i="2" a="1"/>
  <c r="I15" i="2" s="1"/>
  <c r="H15" i="2" a="1"/>
  <c r="H15" i="2" s="1"/>
  <c r="G15" i="2" a="1"/>
  <c r="G15" i="2" s="1"/>
  <c r="F15" i="2" a="1"/>
  <c r="F15" i="2" s="1"/>
  <c r="E15" i="2" a="1"/>
  <c r="E15" i="2" s="1"/>
  <c r="D15" i="2" a="1"/>
  <c r="D15" i="2" s="1"/>
  <c r="C15" i="2" a="1"/>
  <c r="C15" i="2" s="1"/>
  <c r="B15" i="2" a="1"/>
  <c r="B15" i="2" s="1"/>
  <c r="W14" i="2" a="1"/>
  <c r="W14" i="2" s="1"/>
  <c r="V14" i="2" a="1"/>
  <c r="V14" i="2" s="1"/>
  <c r="U14" i="2" a="1"/>
  <c r="U14" i="2" s="1"/>
  <c r="T14" i="2" a="1"/>
  <c r="T14" i="2" s="1"/>
  <c r="S14" i="2" a="1"/>
  <c r="S14" i="2" s="1"/>
  <c r="R14" i="2" a="1"/>
  <c r="R14" i="2" s="1"/>
  <c r="Q14" i="2" a="1"/>
  <c r="Q14" i="2" s="1"/>
  <c r="P14" i="2" a="1"/>
  <c r="P14" i="2" s="1"/>
  <c r="O14" i="2" a="1"/>
  <c r="O14" i="2" s="1"/>
  <c r="N14" i="2" a="1"/>
  <c r="N14" i="2" s="1"/>
  <c r="M14" i="2" a="1"/>
  <c r="M14" i="2" s="1"/>
  <c r="L14" i="2" a="1"/>
  <c r="L14" i="2" s="1"/>
  <c r="K14" i="2" a="1"/>
  <c r="K14" i="2" s="1"/>
  <c r="J14" i="2" a="1"/>
  <c r="J14" i="2" s="1"/>
  <c r="I14" i="2" a="1"/>
  <c r="I14" i="2" s="1"/>
  <c r="H14" i="2" a="1"/>
  <c r="H14" i="2" s="1"/>
  <c r="G14" i="2" a="1"/>
  <c r="G14" i="2" s="1"/>
  <c r="F14" i="2" a="1"/>
  <c r="F14" i="2" s="1"/>
  <c r="E14" i="2" a="1"/>
  <c r="E14" i="2" s="1"/>
  <c r="D14" i="2" a="1"/>
  <c r="D14" i="2" s="1"/>
  <c r="C14" i="2" a="1"/>
  <c r="C14" i="2" s="1"/>
  <c r="B14" i="2" a="1"/>
  <c r="B14" i="2" s="1"/>
  <c r="W13" i="2" a="1"/>
  <c r="W13" i="2" s="1"/>
  <c r="V13" i="2" a="1"/>
  <c r="V13" i="2" s="1"/>
  <c r="U13" i="2" a="1"/>
  <c r="U13" i="2" s="1"/>
  <c r="T13" i="2" a="1"/>
  <c r="T13" i="2" s="1"/>
  <c r="S13" i="2" a="1"/>
  <c r="S13" i="2" s="1"/>
  <c r="R13" i="2" a="1"/>
  <c r="R13" i="2" s="1"/>
  <c r="Q13" i="2" a="1"/>
  <c r="Q13" i="2" s="1"/>
  <c r="P13" i="2" a="1"/>
  <c r="P13" i="2" s="1"/>
  <c r="O13" i="2" a="1"/>
  <c r="O13" i="2" s="1"/>
  <c r="N13" i="2" a="1"/>
  <c r="N13" i="2" s="1"/>
  <c r="M13" i="2" a="1"/>
  <c r="M13" i="2" s="1"/>
  <c r="L13" i="2" a="1"/>
  <c r="L13" i="2" s="1"/>
  <c r="K13" i="2" a="1"/>
  <c r="K13" i="2" s="1"/>
  <c r="J13" i="2" a="1"/>
  <c r="J13" i="2" s="1"/>
  <c r="I13" i="2" a="1"/>
  <c r="I13" i="2" s="1"/>
  <c r="H13" i="2" a="1"/>
  <c r="H13" i="2" s="1"/>
  <c r="G13" i="2" a="1"/>
  <c r="G13" i="2" s="1"/>
  <c r="F13" i="2" a="1"/>
  <c r="F13" i="2" s="1"/>
  <c r="E13" i="2" a="1"/>
  <c r="E13" i="2" s="1"/>
  <c r="D13" i="2" a="1"/>
  <c r="D13" i="2" s="1"/>
  <c r="C13" i="2" a="1"/>
  <c r="C13" i="2" s="1"/>
  <c r="B13" i="2" a="1"/>
  <c r="B13" i="2" s="1"/>
  <c r="W12" i="2" a="1"/>
  <c r="W12" i="2" s="1"/>
  <c r="V12" i="2" a="1"/>
  <c r="V12" i="2" s="1"/>
  <c r="U12" i="2" a="1"/>
  <c r="U12" i="2" s="1"/>
  <c r="T12" i="2" a="1"/>
  <c r="T12" i="2" s="1"/>
  <c r="S12" i="2" a="1"/>
  <c r="S12" i="2" s="1"/>
  <c r="R12" i="2" a="1"/>
  <c r="R12" i="2" s="1"/>
  <c r="Q12" i="2" a="1"/>
  <c r="Q12" i="2" s="1"/>
  <c r="P12" i="2" a="1"/>
  <c r="P12" i="2" s="1"/>
  <c r="O12" i="2" a="1"/>
  <c r="O12" i="2" s="1"/>
  <c r="N12" i="2" a="1"/>
  <c r="N12" i="2" s="1"/>
  <c r="M12" i="2" a="1"/>
  <c r="M12" i="2" s="1"/>
  <c r="L12" i="2" a="1"/>
  <c r="L12" i="2" s="1"/>
  <c r="K12" i="2" a="1"/>
  <c r="K12" i="2" s="1"/>
  <c r="J12" i="2" a="1"/>
  <c r="J12" i="2" s="1"/>
  <c r="I12" i="2" a="1"/>
  <c r="I12" i="2" s="1"/>
  <c r="H12" i="2" a="1"/>
  <c r="H12" i="2" s="1"/>
  <c r="G12" i="2" a="1"/>
  <c r="G12" i="2" s="1"/>
  <c r="F12" i="2" a="1"/>
  <c r="F12" i="2" s="1"/>
  <c r="E12" i="2" a="1"/>
  <c r="E12" i="2" s="1"/>
  <c r="D12" i="2" a="1"/>
  <c r="D12" i="2" s="1"/>
  <c r="C12" i="2" a="1"/>
  <c r="C12" i="2" s="1"/>
  <c r="B12" i="2" a="1"/>
  <c r="B12" i="2" s="1"/>
  <c r="W11" i="2" a="1"/>
  <c r="W11" i="2" s="1"/>
  <c r="V11" i="2" a="1"/>
  <c r="V11" i="2" s="1"/>
  <c r="U11" i="2" a="1"/>
  <c r="U11" i="2" s="1"/>
  <c r="T11" i="2" a="1"/>
  <c r="T11" i="2" s="1"/>
  <c r="S11" i="2" a="1"/>
  <c r="S11" i="2" s="1"/>
  <c r="R11" i="2" a="1"/>
  <c r="R11" i="2" s="1"/>
  <c r="Q11" i="2" a="1"/>
  <c r="Q11" i="2" s="1"/>
  <c r="P11" i="2" a="1"/>
  <c r="P11" i="2" s="1"/>
  <c r="O11" i="2" a="1"/>
  <c r="O11" i="2" s="1"/>
  <c r="N11" i="2"/>
  <c r="N11" i="2" a="1"/>
  <c r="M11" i="2" a="1"/>
  <c r="M11" i="2" s="1"/>
  <c r="L11" i="2" a="1"/>
  <c r="L11" i="2" s="1"/>
  <c r="K11" i="2" a="1"/>
  <c r="K11" i="2" s="1"/>
  <c r="J11" i="2" a="1"/>
  <c r="J11" i="2" s="1"/>
  <c r="I11" i="2" a="1"/>
  <c r="I11" i="2" s="1"/>
  <c r="H11" i="2" a="1"/>
  <c r="H11" i="2" s="1"/>
  <c r="G11" i="2" a="1"/>
  <c r="G11" i="2" s="1"/>
  <c r="F11" i="2" a="1"/>
  <c r="F11" i="2" s="1"/>
  <c r="E11" i="2" a="1"/>
  <c r="E11" i="2" s="1"/>
  <c r="D11" i="2" a="1"/>
  <c r="D11" i="2" s="1"/>
  <c r="C11" i="2" a="1"/>
  <c r="C11" i="2" s="1"/>
  <c r="B11" i="2" a="1"/>
  <c r="B11" i="2" s="1"/>
  <c r="W10" i="2" a="1"/>
  <c r="W10" i="2" s="1"/>
  <c r="V10" i="2" a="1"/>
  <c r="V10" i="2" s="1"/>
  <c r="U10" i="2" a="1"/>
  <c r="U10" i="2" s="1"/>
  <c r="T10" i="2" a="1"/>
  <c r="T10" i="2" s="1"/>
  <c r="S10" i="2" a="1"/>
  <c r="S10" i="2" s="1"/>
  <c r="R10" i="2" a="1"/>
  <c r="R10" i="2" s="1"/>
  <c r="Q10" i="2" a="1"/>
  <c r="Q10" i="2" s="1"/>
  <c r="P10" i="2" a="1"/>
  <c r="P10" i="2" s="1"/>
  <c r="O10" i="2" a="1"/>
  <c r="O10" i="2" s="1"/>
  <c r="N10" i="2" a="1"/>
  <c r="N10" i="2" s="1"/>
  <c r="M10" i="2" a="1"/>
  <c r="M10" i="2" s="1"/>
  <c r="L10" i="2" a="1"/>
  <c r="L10" i="2" s="1"/>
  <c r="K10" i="2" a="1"/>
  <c r="K10" i="2" s="1"/>
  <c r="J10" i="2" a="1"/>
  <c r="J10" i="2" s="1"/>
  <c r="I10" i="2" a="1"/>
  <c r="I10" i="2" s="1"/>
  <c r="H10" i="2" a="1"/>
  <c r="H10" i="2" s="1"/>
  <c r="G10" i="2" a="1"/>
  <c r="G10" i="2" s="1"/>
  <c r="F10" i="2" a="1"/>
  <c r="F10" i="2" s="1"/>
  <c r="E10" i="2" a="1"/>
  <c r="E10" i="2" s="1"/>
  <c r="D10" i="2" a="1"/>
  <c r="D10" i="2" s="1"/>
  <c r="C10" i="2" a="1"/>
  <c r="C10" i="2" s="1"/>
  <c r="B10" i="2" a="1"/>
  <c r="B10" i="2" s="1"/>
  <c r="W9" i="2" a="1"/>
  <c r="W9" i="2" s="1"/>
  <c r="V9" i="2" a="1"/>
  <c r="V9" i="2" s="1"/>
  <c r="U9" i="2" a="1"/>
  <c r="U9" i="2" s="1"/>
  <c r="T9" i="2" a="1"/>
  <c r="T9" i="2" s="1"/>
  <c r="S9" i="2" a="1"/>
  <c r="S9" i="2" s="1"/>
  <c r="R9" i="2" a="1"/>
  <c r="R9" i="2" s="1"/>
  <c r="Q9" i="2" a="1"/>
  <c r="Q9" i="2" s="1"/>
  <c r="P9" i="2" a="1"/>
  <c r="P9" i="2" s="1"/>
  <c r="O9" i="2" a="1"/>
  <c r="O9" i="2" s="1"/>
  <c r="N9" i="2" a="1"/>
  <c r="N9" i="2" s="1"/>
  <c r="M9" i="2" a="1"/>
  <c r="M9" i="2" s="1"/>
  <c r="L9" i="2" a="1"/>
  <c r="L9" i="2" s="1"/>
  <c r="K9" i="2" a="1"/>
  <c r="K9" i="2" s="1"/>
  <c r="J9" i="2" a="1"/>
  <c r="J9" i="2" s="1"/>
  <c r="I9" i="2" a="1"/>
  <c r="I9" i="2" s="1"/>
  <c r="H9" i="2" a="1"/>
  <c r="H9" i="2" s="1"/>
  <c r="G9" i="2" a="1"/>
  <c r="G9" i="2" s="1"/>
  <c r="F9" i="2" a="1"/>
  <c r="F9" i="2" s="1"/>
  <c r="E9" i="2" a="1"/>
  <c r="E9" i="2" s="1"/>
  <c r="D9" i="2" a="1"/>
  <c r="D9" i="2" s="1"/>
  <c r="C9" i="2" a="1"/>
  <c r="C9" i="2" s="1"/>
  <c r="B9" i="2" a="1"/>
  <c r="B9" i="2" s="1"/>
  <c r="W8" i="2" a="1"/>
  <c r="W8" i="2" s="1"/>
  <c r="V8" i="2" a="1"/>
  <c r="V8" i="2" s="1"/>
  <c r="U8" i="2" a="1"/>
  <c r="U8" i="2" s="1"/>
  <c r="T8" i="2" a="1"/>
  <c r="T8" i="2" s="1"/>
  <c r="S8" i="2" a="1"/>
  <c r="S8" i="2" s="1"/>
  <c r="R8" i="2" a="1"/>
  <c r="R8" i="2" s="1"/>
  <c r="Q8" i="2" a="1"/>
  <c r="Q8" i="2" s="1"/>
  <c r="P8" i="2" a="1"/>
  <c r="P8" i="2" s="1"/>
  <c r="O8" i="2" a="1"/>
  <c r="O8" i="2" s="1"/>
  <c r="N8" i="2" a="1"/>
  <c r="N8" i="2" s="1"/>
  <c r="M8" i="2" a="1"/>
  <c r="M8" i="2" s="1"/>
  <c r="L8" i="2" a="1"/>
  <c r="L8" i="2" s="1"/>
  <c r="K8" i="2" a="1"/>
  <c r="K8" i="2" s="1"/>
  <c r="J8" i="2" a="1"/>
  <c r="J8" i="2" s="1"/>
  <c r="I8" i="2" a="1"/>
  <c r="I8" i="2" s="1"/>
  <c r="H8" i="2" a="1"/>
  <c r="H8" i="2" s="1"/>
  <c r="G8" i="2" a="1"/>
  <c r="G8" i="2" s="1"/>
  <c r="F8" i="2" a="1"/>
  <c r="F8" i="2" s="1"/>
  <c r="E8" i="2" a="1"/>
  <c r="E8" i="2" s="1"/>
  <c r="D8" i="2" a="1"/>
  <c r="D8" i="2" s="1"/>
  <c r="C8" i="2" a="1"/>
  <c r="C8" i="2" s="1"/>
  <c r="B8" i="2" a="1"/>
  <c r="B8" i="2" s="1"/>
  <c r="W7" i="2" a="1"/>
  <c r="W7" i="2" s="1"/>
  <c r="V7" i="2" a="1"/>
  <c r="V7" i="2" s="1"/>
  <c r="U7" i="2" a="1"/>
  <c r="U7" i="2" s="1"/>
  <c r="T7" i="2" a="1"/>
  <c r="T7" i="2" s="1"/>
  <c r="S7" i="2" a="1"/>
  <c r="S7" i="2" s="1"/>
  <c r="R7" i="2" a="1"/>
  <c r="R7" i="2" s="1"/>
  <c r="Q7" i="2" a="1"/>
  <c r="Q7" i="2" s="1"/>
  <c r="P7" i="2" a="1"/>
  <c r="P7" i="2" s="1"/>
  <c r="O7" i="2" a="1"/>
  <c r="O7" i="2" s="1"/>
  <c r="N7" i="2" a="1"/>
  <c r="N7" i="2" s="1"/>
  <c r="M7" i="2" a="1"/>
  <c r="M7" i="2" s="1"/>
  <c r="L7" i="2" a="1"/>
  <c r="L7" i="2" s="1"/>
  <c r="K7" i="2" a="1"/>
  <c r="K7" i="2" s="1"/>
  <c r="J7" i="2" a="1"/>
  <c r="J7" i="2" s="1"/>
  <c r="I7" i="2" a="1"/>
  <c r="I7" i="2" s="1"/>
  <c r="H7" i="2" a="1"/>
  <c r="H7" i="2" s="1"/>
  <c r="G7" i="2" a="1"/>
  <c r="G7" i="2" s="1"/>
  <c r="F7" i="2" a="1"/>
  <c r="F7" i="2" s="1"/>
  <c r="E7" i="2" a="1"/>
  <c r="E7" i="2" s="1"/>
  <c r="D7" i="2" a="1"/>
  <c r="D7" i="2" s="1"/>
  <c r="C7" i="2" a="1"/>
  <c r="C7" i="2" s="1"/>
  <c r="B7" i="2" a="1"/>
  <c r="B7" i="2" s="1"/>
  <c r="W6" i="2" a="1"/>
  <c r="W6" i="2" s="1"/>
  <c r="V6" i="2" a="1"/>
  <c r="V6" i="2" s="1"/>
  <c r="U6" i="2" a="1"/>
  <c r="U6" i="2" s="1"/>
  <c r="T6" i="2" a="1"/>
  <c r="T6" i="2" s="1"/>
  <c r="S6" i="2" a="1"/>
  <c r="S6" i="2" s="1"/>
  <c r="R6" i="2" a="1"/>
  <c r="R6" i="2" s="1"/>
  <c r="Q6" i="2" a="1"/>
  <c r="Q6" i="2" s="1"/>
  <c r="P6" i="2" a="1"/>
  <c r="P6" i="2" s="1"/>
  <c r="O6" i="2" a="1"/>
  <c r="O6" i="2" s="1"/>
  <c r="N6" i="2" a="1"/>
  <c r="N6" i="2" s="1"/>
  <c r="M6" i="2" a="1"/>
  <c r="M6" i="2" s="1"/>
  <c r="L6" i="2" a="1"/>
  <c r="L6" i="2" s="1"/>
  <c r="K6" i="2" a="1"/>
  <c r="K6" i="2" s="1"/>
  <c r="J6" i="2" a="1"/>
  <c r="J6" i="2" s="1"/>
  <c r="I6" i="2" a="1"/>
  <c r="I6" i="2" s="1"/>
  <c r="H6" i="2" a="1"/>
  <c r="H6" i="2" s="1"/>
  <c r="G6" i="2" a="1"/>
  <c r="G6" i="2" s="1"/>
  <c r="F6" i="2" a="1"/>
  <c r="F6" i="2" s="1"/>
  <c r="E6" i="2" a="1"/>
  <c r="E6" i="2" s="1"/>
  <c r="D6" i="2" a="1"/>
  <c r="D6" i="2" s="1"/>
  <c r="C6" i="2" a="1"/>
  <c r="C6" i="2" s="1"/>
  <c r="B6" i="2" a="1"/>
  <c r="B6" i="2" s="1"/>
  <c r="W5" i="2" a="1"/>
  <c r="W5" i="2" s="1"/>
  <c r="V5" i="2" a="1"/>
  <c r="V5" i="2" s="1"/>
  <c r="U5" i="2" a="1"/>
  <c r="U5" i="2" s="1"/>
  <c r="T5" i="2" a="1"/>
  <c r="T5" i="2" s="1"/>
  <c r="S5" i="2" a="1"/>
  <c r="S5" i="2" s="1"/>
  <c r="R5" i="2" a="1"/>
  <c r="R5" i="2" s="1"/>
  <c r="Q5" i="2" a="1"/>
  <c r="Q5" i="2" s="1"/>
  <c r="P5" i="2" a="1"/>
  <c r="P5" i="2" s="1"/>
  <c r="O5" i="2" a="1"/>
  <c r="O5" i="2" s="1"/>
  <c r="N5" i="2" a="1"/>
  <c r="N5" i="2" s="1"/>
  <c r="M5" i="2" a="1"/>
  <c r="M5" i="2" s="1"/>
  <c r="L5" i="2" a="1"/>
  <c r="L5" i="2" s="1"/>
  <c r="K5" i="2" a="1"/>
  <c r="K5" i="2" s="1"/>
  <c r="J5" i="2" a="1"/>
  <c r="J5" i="2" s="1"/>
  <c r="I5" i="2" a="1"/>
  <c r="I5" i="2" s="1"/>
  <c r="H5" i="2" a="1"/>
  <c r="H5" i="2" s="1"/>
  <c r="G5" i="2" a="1"/>
  <c r="G5" i="2" s="1"/>
  <c r="F5" i="2" a="1"/>
  <c r="F5" i="2" s="1"/>
  <c r="E5" i="2" a="1"/>
  <c r="E5" i="2" s="1"/>
  <c r="D5" i="2" a="1"/>
  <c r="D5" i="2" s="1"/>
  <c r="C5" i="2" a="1"/>
  <c r="C5" i="2" s="1"/>
  <c r="B5" i="2" a="1"/>
  <c r="B5" i="2" s="1"/>
  <c r="W4" i="2" a="1"/>
  <c r="W4" i="2" s="1"/>
  <c r="V4" i="2" a="1"/>
  <c r="V4" i="2" s="1"/>
  <c r="U4" i="2" a="1"/>
  <c r="U4" i="2" s="1"/>
  <c r="T4" i="2" a="1"/>
  <c r="T4" i="2" s="1"/>
  <c r="S4" i="2" a="1"/>
  <c r="S4" i="2" s="1"/>
  <c r="R4" i="2" a="1"/>
  <c r="R4" i="2" s="1"/>
  <c r="Q4" i="2" a="1"/>
  <c r="Q4" i="2" s="1"/>
  <c r="P4" i="2" a="1"/>
  <c r="P4" i="2" s="1"/>
  <c r="O4" i="2" a="1"/>
  <c r="O4" i="2" s="1"/>
  <c r="N4" i="2" a="1"/>
  <c r="N4" i="2" s="1"/>
  <c r="M4" i="2" a="1"/>
  <c r="M4" i="2" s="1"/>
  <c r="L4" i="2" a="1"/>
  <c r="L4" i="2" s="1"/>
  <c r="K4" i="2" a="1"/>
  <c r="K4" i="2" s="1"/>
  <c r="J4" i="2" a="1"/>
  <c r="J4" i="2" s="1"/>
  <c r="I4" i="2" a="1"/>
  <c r="I4" i="2" s="1"/>
  <c r="H4" i="2" a="1"/>
  <c r="H4" i="2" s="1"/>
  <c r="G4" i="2" a="1"/>
  <c r="G4" i="2" s="1"/>
  <c r="F4" i="2" a="1"/>
  <c r="F4" i="2" s="1"/>
  <c r="E4" i="2" a="1"/>
  <c r="E4" i="2" s="1"/>
  <c r="D4" i="2" a="1"/>
  <c r="D4" i="2" s="1"/>
  <c r="C4" i="2" a="1"/>
  <c r="C4" i="2" s="1"/>
  <c r="B4" i="2" a="1"/>
  <c r="B4" i="2" s="1"/>
  <c r="C37" i="3" l="1"/>
  <c r="R43" i="34" l="1"/>
  <c r="Q43" i="34"/>
  <c r="U43" i="34"/>
  <c r="Q29" i="33"/>
  <c r="S29" i="33"/>
  <c r="Q38" i="32"/>
  <c r="U38" i="32"/>
  <c r="T33" i="31"/>
  <c r="P14" i="29"/>
  <c r="Q14" i="29"/>
  <c r="U24" i="28"/>
  <c r="O83" i="27"/>
  <c r="N83" i="27"/>
  <c r="T43" i="34"/>
  <c r="N43" i="34"/>
  <c r="O43" i="34"/>
  <c r="P43" i="34"/>
  <c r="S43" i="34"/>
  <c r="T29" i="33"/>
  <c r="N29" i="33"/>
  <c r="P29" i="33"/>
  <c r="R29" i="33"/>
  <c r="O29" i="33"/>
  <c r="U29" i="33"/>
  <c r="R38" i="32"/>
  <c r="S38" i="32"/>
  <c r="N38" i="32"/>
  <c r="T38" i="32"/>
  <c r="O38" i="32"/>
  <c r="P38" i="32"/>
  <c r="U33" i="31"/>
  <c r="P33" i="31"/>
  <c r="S33" i="31"/>
  <c r="Q33" i="31"/>
  <c r="R33" i="31"/>
  <c r="O33" i="31"/>
  <c r="N33" i="31"/>
  <c r="N24" i="30"/>
  <c r="O24" i="30"/>
  <c r="P24" i="30"/>
  <c r="Q24" i="30"/>
  <c r="R24" i="30"/>
  <c r="S24" i="30"/>
  <c r="T24" i="30"/>
  <c r="U24" i="30"/>
  <c r="R14" i="29"/>
  <c r="S14" i="29"/>
  <c r="T14" i="29"/>
  <c r="U14" i="29"/>
  <c r="N14" i="29"/>
  <c r="O14" i="29"/>
  <c r="T24" i="28"/>
  <c r="O24" i="28"/>
  <c r="P24" i="28"/>
  <c r="Q24" i="28"/>
  <c r="R24" i="28"/>
  <c r="S24" i="28"/>
  <c r="N24" i="28"/>
  <c r="P83" i="27"/>
  <c r="R83" i="27"/>
  <c r="T83" i="27"/>
  <c r="U83" i="27"/>
  <c r="Q83" i="27"/>
  <c r="S83" i="27"/>
  <c r="N34" i="2"/>
  <c r="C15" i="3" l="1"/>
  <c r="O34" i="2" l="1"/>
  <c r="P34" i="2"/>
  <c r="Q34" i="2"/>
  <c r="R34" i="2"/>
  <c r="S34" i="2"/>
  <c r="T34" i="2"/>
  <c r="U34" i="2"/>
  <c r="L21" i="3" l="1"/>
  <c r="L23" i="3"/>
  <c r="S43" i="3" l="1"/>
  <c r="P43" i="3"/>
  <c r="O43" i="3"/>
  <c r="N43" i="3"/>
  <c r="M43" i="3"/>
  <c r="L43" i="3"/>
  <c r="K43" i="3"/>
  <c r="J43" i="3"/>
  <c r="I43" i="3"/>
  <c r="H43" i="3"/>
  <c r="G43" i="3"/>
  <c r="F43" i="3"/>
  <c r="E43" i="3"/>
  <c r="D43" i="3"/>
  <c r="C43" i="3"/>
  <c r="S42" i="3"/>
  <c r="P42" i="3"/>
  <c r="O42" i="3"/>
  <c r="N42" i="3"/>
  <c r="M42" i="3"/>
  <c r="L42" i="3"/>
  <c r="K42" i="3"/>
  <c r="J42" i="3"/>
  <c r="I42" i="3"/>
  <c r="H42" i="3"/>
  <c r="G42" i="3"/>
  <c r="F42" i="3"/>
  <c r="E42" i="3"/>
  <c r="D42" i="3"/>
  <c r="C42" i="3"/>
  <c r="S41" i="3"/>
  <c r="P41" i="3"/>
  <c r="O41" i="3"/>
  <c r="N41" i="3"/>
  <c r="M41" i="3"/>
  <c r="L41" i="3"/>
  <c r="K41" i="3"/>
  <c r="J41" i="3"/>
  <c r="I41" i="3"/>
  <c r="H41" i="3"/>
  <c r="G41" i="3"/>
  <c r="F41" i="3"/>
  <c r="E41" i="3"/>
  <c r="D41" i="3"/>
  <c r="C41" i="3"/>
  <c r="S39" i="3"/>
  <c r="P39" i="3"/>
  <c r="O39" i="3"/>
  <c r="N39" i="3"/>
  <c r="M39" i="3"/>
  <c r="L39" i="3"/>
  <c r="K39" i="3"/>
  <c r="J39" i="3"/>
  <c r="I39" i="3"/>
  <c r="H39" i="3"/>
  <c r="G39" i="3"/>
  <c r="F39" i="3"/>
  <c r="E39" i="3"/>
  <c r="D39" i="3"/>
  <c r="C39" i="3"/>
  <c r="S38" i="3"/>
  <c r="P38" i="3"/>
  <c r="O38" i="3"/>
  <c r="N38" i="3"/>
  <c r="M38" i="3"/>
  <c r="L38" i="3"/>
  <c r="K38" i="3"/>
  <c r="J38" i="3"/>
  <c r="I38" i="3"/>
  <c r="H38" i="3"/>
  <c r="G38" i="3"/>
  <c r="F38" i="3"/>
  <c r="E38" i="3"/>
  <c r="D38" i="3"/>
  <c r="C38" i="3"/>
  <c r="S37" i="3"/>
  <c r="P37" i="3"/>
  <c r="O37" i="3"/>
  <c r="N37" i="3"/>
  <c r="M37" i="3"/>
  <c r="L37" i="3"/>
  <c r="K37" i="3"/>
  <c r="J37" i="3"/>
  <c r="I37" i="3"/>
  <c r="H37" i="3"/>
  <c r="G37" i="3"/>
  <c r="F37" i="3"/>
  <c r="E37" i="3"/>
  <c r="D37" i="3"/>
  <c r="S35" i="3"/>
  <c r="P35" i="3"/>
  <c r="O35" i="3"/>
  <c r="N35" i="3"/>
  <c r="M35" i="3"/>
  <c r="L35" i="3"/>
  <c r="K35" i="3"/>
  <c r="J35" i="3"/>
  <c r="I35" i="3"/>
  <c r="H35" i="3"/>
  <c r="G35" i="3"/>
  <c r="F35" i="3"/>
  <c r="E35" i="3"/>
  <c r="D35" i="3"/>
  <c r="C35" i="3"/>
  <c r="S34" i="3"/>
  <c r="P34" i="3"/>
  <c r="O34" i="3"/>
  <c r="N34" i="3"/>
  <c r="M34" i="3"/>
  <c r="L34" i="3"/>
  <c r="K34" i="3"/>
  <c r="J34" i="3"/>
  <c r="I34" i="3"/>
  <c r="H34" i="3"/>
  <c r="G34" i="3"/>
  <c r="F34" i="3"/>
  <c r="E34" i="3"/>
  <c r="D34" i="3"/>
  <c r="C34" i="3"/>
  <c r="S33" i="3"/>
  <c r="P33" i="3"/>
  <c r="O33" i="3"/>
  <c r="N33" i="3"/>
  <c r="M33" i="3"/>
  <c r="L33" i="3"/>
  <c r="K33" i="3"/>
  <c r="J33" i="3"/>
  <c r="I33" i="3"/>
  <c r="H33" i="3"/>
  <c r="G33" i="3"/>
  <c r="F33" i="3"/>
  <c r="E33" i="3"/>
  <c r="D33" i="3"/>
  <c r="C33" i="3"/>
  <c r="S31" i="3"/>
  <c r="P31" i="3"/>
  <c r="O31" i="3"/>
  <c r="N31" i="3"/>
  <c r="M31" i="3"/>
  <c r="L31" i="3"/>
  <c r="K31" i="3"/>
  <c r="J31" i="3"/>
  <c r="I31" i="3"/>
  <c r="H31" i="3"/>
  <c r="G31" i="3"/>
  <c r="F31" i="3"/>
  <c r="E31" i="3"/>
  <c r="D31" i="3"/>
  <c r="C31" i="3"/>
  <c r="S30" i="3"/>
  <c r="P30" i="3"/>
  <c r="O30" i="3"/>
  <c r="N30" i="3"/>
  <c r="M30" i="3"/>
  <c r="L30" i="3"/>
  <c r="K30" i="3"/>
  <c r="J30" i="3"/>
  <c r="I30" i="3"/>
  <c r="H30" i="3"/>
  <c r="G30" i="3"/>
  <c r="F30" i="3"/>
  <c r="E30" i="3"/>
  <c r="D30" i="3"/>
  <c r="C30" i="3"/>
  <c r="S29" i="3"/>
  <c r="P29" i="3"/>
  <c r="O29" i="3"/>
  <c r="N29" i="3"/>
  <c r="M29" i="3"/>
  <c r="L29" i="3"/>
  <c r="K29" i="3"/>
  <c r="J29" i="3"/>
  <c r="I29" i="3"/>
  <c r="H29" i="3"/>
  <c r="G29" i="3"/>
  <c r="F29" i="3"/>
  <c r="E29" i="3"/>
  <c r="D29" i="3"/>
  <c r="C29" i="3"/>
  <c r="S27" i="3"/>
  <c r="P27" i="3"/>
  <c r="O27" i="3"/>
  <c r="N27" i="3"/>
  <c r="M27" i="3"/>
  <c r="L27" i="3"/>
  <c r="K27" i="3"/>
  <c r="J27" i="3"/>
  <c r="I27" i="3"/>
  <c r="H27" i="3"/>
  <c r="G27" i="3"/>
  <c r="F27" i="3"/>
  <c r="E27" i="3"/>
  <c r="D27" i="3"/>
  <c r="C27" i="3"/>
  <c r="S26" i="3"/>
  <c r="P26" i="3"/>
  <c r="O26" i="3"/>
  <c r="N26" i="3"/>
  <c r="M26" i="3"/>
  <c r="L26" i="3"/>
  <c r="K26" i="3"/>
  <c r="J26" i="3"/>
  <c r="I26" i="3"/>
  <c r="H26" i="3"/>
  <c r="G26" i="3"/>
  <c r="F26" i="3"/>
  <c r="E26" i="3"/>
  <c r="D26" i="3"/>
  <c r="C26" i="3"/>
  <c r="S25" i="3"/>
  <c r="P25" i="3"/>
  <c r="O25" i="3"/>
  <c r="N25" i="3"/>
  <c r="M25" i="3"/>
  <c r="L25" i="3"/>
  <c r="K25" i="3"/>
  <c r="J25" i="3"/>
  <c r="I25" i="3"/>
  <c r="H25" i="3"/>
  <c r="G25" i="3"/>
  <c r="F25" i="3"/>
  <c r="E25" i="3"/>
  <c r="D25" i="3"/>
  <c r="C25" i="3"/>
  <c r="S23" i="3"/>
  <c r="P23" i="3"/>
  <c r="O23" i="3"/>
  <c r="N23" i="3"/>
  <c r="M23" i="3"/>
  <c r="K23" i="3"/>
  <c r="J23" i="3"/>
  <c r="I23" i="3"/>
  <c r="H23" i="3"/>
  <c r="G23" i="3"/>
  <c r="F23" i="3"/>
  <c r="E23" i="3"/>
  <c r="D23" i="3"/>
  <c r="C23" i="3"/>
  <c r="S22" i="3"/>
  <c r="P22" i="3"/>
  <c r="O22" i="3"/>
  <c r="N22" i="3"/>
  <c r="M22" i="3"/>
  <c r="L22" i="3"/>
  <c r="K22" i="3"/>
  <c r="J22" i="3"/>
  <c r="I22" i="3"/>
  <c r="H22" i="3"/>
  <c r="G22" i="3"/>
  <c r="F22" i="3"/>
  <c r="E22" i="3"/>
  <c r="D22" i="3"/>
  <c r="C22" i="3"/>
  <c r="S21" i="3"/>
  <c r="P21" i="3"/>
  <c r="O21" i="3"/>
  <c r="N21" i="3"/>
  <c r="M21" i="3"/>
  <c r="K21" i="3"/>
  <c r="J21" i="3"/>
  <c r="I21" i="3"/>
  <c r="H21" i="3"/>
  <c r="G21" i="3"/>
  <c r="F21" i="3"/>
  <c r="E21" i="3"/>
  <c r="D21" i="3"/>
  <c r="C21" i="3"/>
  <c r="S19" i="3"/>
  <c r="P19" i="3"/>
  <c r="O19" i="3"/>
  <c r="N19" i="3"/>
  <c r="M19" i="3"/>
  <c r="L19" i="3"/>
  <c r="K19" i="3"/>
  <c r="J19" i="3"/>
  <c r="I19" i="3"/>
  <c r="H19" i="3"/>
  <c r="G19" i="3"/>
  <c r="F19" i="3"/>
  <c r="E19" i="3"/>
  <c r="D19" i="3"/>
  <c r="C19" i="3"/>
  <c r="S18" i="3"/>
  <c r="P18" i="3"/>
  <c r="O18" i="3"/>
  <c r="N18" i="3"/>
  <c r="M18" i="3"/>
  <c r="L18" i="3"/>
  <c r="K18" i="3"/>
  <c r="J18" i="3"/>
  <c r="I18" i="3"/>
  <c r="H18" i="3"/>
  <c r="G18" i="3"/>
  <c r="F18" i="3"/>
  <c r="E18" i="3"/>
  <c r="D18" i="3"/>
  <c r="C18" i="3"/>
  <c r="S17" i="3"/>
  <c r="P17" i="3"/>
  <c r="O17" i="3"/>
  <c r="N17" i="3"/>
  <c r="M17" i="3"/>
  <c r="L17" i="3"/>
  <c r="K17" i="3"/>
  <c r="J17" i="3"/>
  <c r="I17" i="3"/>
  <c r="H17" i="3"/>
  <c r="G17" i="3"/>
  <c r="F17" i="3"/>
  <c r="E17" i="3"/>
  <c r="D17" i="3"/>
  <c r="C17" i="3"/>
  <c r="S15" i="3"/>
  <c r="P15" i="3"/>
  <c r="O15" i="3"/>
  <c r="N15" i="3"/>
  <c r="M15" i="3"/>
  <c r="L15" i="3"/>
  <c r="K15" i="3"/>
  <c r="J15" i="3"/>
  <c r="I15" i="3"/>
  <c r="H15" i="3"/>
  <c r="G15" i="3"/>
  <c r="F15" i="3"/>
  <c r="E15" i="3"/>
  <c r="D15" i="3"/>
  <c r="S14" i="3"/>
  <c r="P14" i="3"/>
  <c r="O14" i="3"/>
  <c r="N14" i="3"/>
  <c r="M14" i="3"/>
  <c r="L14" i="3"/>
  <c r="K14" i="3"/>
  <c r="J14" i="3"/>
  <c r="I14" i="3"/>
  <c r="H14" i="3"/>
  <c r="G14" i="3"/>
  <c r="F14" i="3"/>
  <c r="E14" i="3"/>
  <c r="D14" i="3"/>
  <c r="C14" i="3"/>
  <c r="S13" i="3"/>
  <c r="P13" i="3"/>
  <c r="O13" i="3"/>
  <c r="N13" i="3"/>
  <c r="M13" i="3"/>
  <c r="L13" i="3"/>
  <c r="K13" i="3"/>
  <c r="J13" i="3"/>
  <c r="I13" i="3"/>
  <c r="H13" i="3"/>
  <c r="G13" i="3"/>
  <c r="F13" i="3"/>
  <c r="E13" i="3"/>
  <c r="D13" i="3"/>
  <c r="C13" i="3"/>
  <c r="S11" i="3"/>
  <c r="P11" i="3"/>
  <c r="O11" i="3"/>
  <c r="N11" i="3"/>
  <c r="M11" i="3"/>
  <c r="L11" i="3"/>
  <c r="K11" i="3"/>
  <c r="J11" i="3"/>
  <c r="I11" i="3"/>
  <c r="H11" i="3"/>
  <c r="G11" i="3"/>
  <c r="F11" i="3"/>
  <c r="E11" i="3"/>
  <c r="D11" i="3"/>
  <c r="C11" i="3"/>
  <c r="S10" i="3"/>
  <c r="P10" i="3"/>
  <c r="O10" i="3"/>
  <c r="N10" i="3"/>
  <c r="M10" i="3"/>
  <c r="L10" i="3"/>
  <c r="K10" i="3"/>
  <c r="J10" i="3"/>
  <c r="I10" i="3"/>
  <c r="H10" i="3"/>
  <c r="G10" i="3"/>
  <c r="F10" i="3"/>
  <c r="E10" i="3"/>
  <c r="D10" i="3"/>
  <c r="C10" i="3"/>
  <c r="S9" i="3"/>
  <c r="P9" i="3"/>
  <c r="O9" i="3"/>
  <c r="N9" i="3"/>
  <c r="M9" i="3"/>
  <c r="L9" i="3"/>
  <c r="K9" i="3"/>
  <c r="J9" i="3"/>
  <c r="I9" i="3"/>
  <c r="H9" i="3"/>
  <c r="G9" i="3"/>
  <c r="F9" i="3"/>
  <c r="E9" i="3"/>
  <c r="D9" i="3"/>
  <c r="C9" i="3"/>
  <c r="C16" i="3" l="1"/>
  <c r="D5" i="3"/>
  <c r="D7" i="3"/>
  <c r="D6" i="3"/>
  <c r="E6" i="3" l="1"/>
  <c r="E5" i="3"/>
  <c r="S5" i="3"/>
  <c r="E7" i="3"/>
  <c r="F44" i="3"/>
  <c r="F40" i="3"/>
  <c r="F36" i="3"/>
  <c r="F16" i="3"/>
  <c r="F32" i="3"/>
  <c r="F28" i="3"/>
  <c r="F24" i="3"/>
  <c r="F7" i="3"/>
  <c r="F6" i="3"/>
  <c r="F20" i="3"/>
  <c r="F5" i="3"/>
  <c r="E44" i="3"/>
  <c r="E40" i="3"/>
  <c r="E36" i="3"/>
  <c r="E24" i="3"/>
  <c r="E32" i="3"/>
  <c r="E20" i="3"/>
  <c r="E28" i="3"/>
  <c r="E16" i="3"/>
  <c r="E12" i="3"/>
  <c r="F12" i="3"/>
  <c r="F8" i="3" l="1"/>
  <c r="E8" i="3"/>
  <c r="R21" i="3" l="1"/>
  <c r="R11" i="3"/>
  <c r="Q22" i="3"/>
  <c r="Q26" i="3"/>
  <c r="Q30" i="3"/>
  <c r="Q14" i="3"/>
  <c r="Q34" i="3"/>
  <c r="Q38" i="3"/>
  <c r="Q42" i="3"/>
  <c r="R18" i="3"/>
  <c r="R22" i="3"/>
  <c r="R26" i="3"/>
  <c r="R30" i="3"/>
  <c r="R14" i="3"/>
  <c r="R34" i="3"/>
  <c r="R38" i="3"/>
  <c r="R42" i="3"/>
  <c r="R17" i="3"/>
  <c r="Q21" i="3"/>
  <c r="R25" i="3"/>
  <c r="R29" i="3"/>
  <c r="R13" i="3"/>
  <c r="R33" i="3"/>
  <c r="R37" i="3"/>
  <c r="R41" i="3"/>
  <c r="R9" i="3"/>
  <c r="Q25" i="3"/>
  <c r="Q29" i="3"/>
  <c r="Q13" i="3"/>
  <c r="Q33" i="3"/>
  <c r="Q37" i="3"/>
  <c r="Q41" i="3"/>
  <c r="Q23" i="3"/>
  <c r="Q27" i="3"/>
  <c r="Q31" i="3"/>
  <c r="Q15" i="3"/>
  <c r="Q35" i="3"/>
  <c r="Q39" i="3"/>
  <c r="Q43" i="3"/>
  <c r="R10" i="3"/>
  <c r="R19" i="3"/>
  <c r="R23" i="3"/>
  <c r="R27" i="3"/>
  <c r="R31" i="3"/>
  <c r="R15" i="3"/>
  <c r="R35" i="3"/>
  <c r="R39" i="3"/>
  <c r="R43" i="3"/>
  <c r="Q11" i="3"/>
  <c r="Q9" i="3"/>
  <c r="Q10" i="3"/>
  <c r="J44" i="3"/>
  <c r="J32" i="3"/>
  <c r="O16" i="3"/>
  <c r="L20" i="3"/>
  <c r="L16" i="3"/>
  <c r="P6" i="3"/>
  <c r="L6" i="3"/>
  <c r="J28" i="3"/>
  <c r="J40" i="3"/>
  <c r="L36" i="3"/>
  <c r="K20" i="3"/>
  <c r="S36" i="3"/>
  <c r="O36" i="3"/>
  <c r="C5" i="3"/>
  <c r="Q17" i="3"/>
  <c r="I28" i="3"/>
  <c r="K6" i="3"/>
  <c r="I6" i="3"/>
  <c r="Q18" i="3"/>
  <c r="G6" i="3"/>
  <c r="Q19" i="3"/>
  <c r="L44" i="3"/>
  <c r="K44" i="3"/>
  <c r="N44" i="3"/>
  <c r="M44" i="3"/>
  <c r="P44" i="3"/>
  <c r="O44" i="3"/>
  <c r="S44" i="3"/>
  <c r="I44" i="3"/>
  <c r="H44" i="3"/>
  <c r="G44" i="3"/>
  <c r="I40" i="3"/>
  <c r="L40" i="3"/>
  <c r="K40" i="3"/>
  <c r="N40" i="3"/>
  <c r="M40" i="3"/>
  <c r="P40" i="3"/>
  <c r="O40" i="3"/>
  <c r="S40" i="3"/>
  <c r="H40" i="3"/>
  <c r="G40" i="3"/>
  <c r="N6" i="3"/>
  <c r="J36" i="3"/>
  <c r="I36" i="3"/>
  <c r="K36" i="3"/>
  <c r="N36" i="3"/>
  <c r="M36" i="3"/>
  <c r="P36" i="3"/>
  <c r="H36" i="3"/>
  <c r="G36" i="3"/>
  <c r="J16" i="3"/>
  <c r="I16" i="3"/>
  <c r="K16" i="3"/>
  <c r="N16" i="3"/>
  <c r="M16" i="3"/>
  <c r="S6" i="3"/>
  <c r="P16" i="3"/>
  <c r="S16" i="3"/>
  <c r="H16" i="3"/>
  <c r="G16" i="3"/>
  <c r="J6" i="3"/>
  <c r="O6" i="3"/>
  <c r="I32" i="3"/>
  <c r="L32" i="3"/>
  <c r="K32" i="3"/>
  <c r="N32" i="3"/>
  <c r="M32" i="3"/>
  <c r="P32" i="3"/>
  <c r="O32" i="3"/>
  <c r="S32" i="3"/>
  <c r="G32" i="3"/>
  <c r="H32" i="3"/>
  <c r="H6" i="3"/>
  <c r="L28" i="3"/>
  <c r="K28" i="3"/>
  <c r="N28" i="3"/>
  <c r="M28" i="3"/>
  <c r="P28" i="3"/>
  <c r="O28" i="3"/>
  <c r="S28" i="3"/>
  <c r="H28" i="3"/>
  <c r="G28" i="3"/>
  <c r="M24" i="3"/>
  <c r="O7" i="3"/>
  <c r="P24" i="3"/>
  <c r="O24" i="3"/>
  <c r="S24" i="3"/>
  <c r="L7" i="3"/>
  <c r="J24" i="3"/>
  <c r="L24" i="3"/>
  <c r="M7" i="3"/>
  <c r="I24" i="3"/>
  <c r="K24" i="3"/>
  <c r="N24" i="3"/>
  <c r="K7" i="3"/>
  <c r="H24" i="3"/>
  <c r="O5" i="3"/>
  <c r="G24" i="3"/>
  <c r="J7" i="3"/>
  <c r="N7" i="3"/>
  <c r="G7" i="3"/>
  <c r="M6" i="3"/>
  <c r="H7" i="3"/>
  <c r="J20" i="3"/>
  <c r="P7" i="3"/>
  <c r="N20" i="3"/>
  <c r="I20" i="3"/>
  <c r="M20" i="3"/>
  <c r="I7" i="3"/>
  <c r="P20" i="3"/>
  <c r="S7" i="3"/>
  <c r="S20" i="3"/>
  <c r="H5" i="3"/>
  <c r="G5" i="3"/>
  <c r="I5" i="3"/>
  <c r="K5" i="3"/>
  <c r="G20" i="3"/>
  <c r="J5" i="3"/>
  <c r="H20" i="3"/>
  <c r="L5" i="3"/>
  <c r="P5" i="3"/>
  <c r="N5" i="3"/>
  <c r="O20" i="3"/>
  <c r="M5" i="3"/>
  <c r="C6" i="3"/>
  <c r="C7" i="3"/>
  <c r="S12" i="3"/>
  <c r="P12" i="3"/>
  <c r="N12" i="3"/>
  <c r="O12" i="3"/>
  <c r="L12" i="3"/>
  <c r="J12" i="3"/>
  <c r="M12" i="3"/>
  <c r="K12" i="3"/>
  <c r="I12" i="3"/>
  <c r="H12" i="3"/>
  <c r="G12" i="3"/>
  <c r="D36" i="3"/>
  <c r="D44" i="3"/>
  <c r="D40" i="3"/>
  <c r="C40" i="3"/>
  <c r="C36" i="3"/>
  <c r="C44" i="3"/>
  <c r="D16" i="3"/>
  <c r="C32" i="3"/>
  <c r="D32" i="3"/>
  <c r="C28" i="3"/>
  <c r="D28" i="3"/>
  <c r="C24" i="3"/>
  <c r="D24" i="3"/>
  <c r="C20" i="3"/>
  <c r="D20" i="3"/>
  <c r="D12" i="3"/>
  <c r="C12" i="3"/>
  <c r="Q12" i="3" l="1"/>
  <c r="Q16" i="3"/>
  <c r="R16" i="3"/>
  <c r="T16" i="3" s="1"/>
  <c r="R12" i="3"/>
  <c r="T12" i="3" s="1"/>
  <c r="T43" i="3"/>
  <c r="U43" i="3"/>
  <c r="T37" i="3"/>
  <c r="U37" i="3"/>
  <c r="T26" i="3"/>
  <c r="U26" i="3"/>
  <c r="T39" i="3"/>
  <c r="U39" i="3"/>
  <c r="T33" i="3"/>
  <c r="U33" i="3"/>
  <c r="T22" i="3"/>
  <c r="U22" i="3"/>
  <c r="T15" i="3"/>
  <c r="U15" i="3"/>
  <c r="T29" i="3"/>
  <c r="U29" i="3"/>
  <c r="T31" i="3"/>
  <c r="U31" i="3"/>
  <c r="T25" i="3"/>
  <c r="U25" i="3"/>
  <c r="T27" i="3"/>
  <c r="U27" i="3"/>
  <c r="T23" i="3"/>
  <c r="U23" i="3"/>
  <c r="T17" i="3"/>
  <c r="U17" i="3"/>
  <c r="T19" i="3"/>
  <c r="U19" i="3"/>
  <c r="T42" i="3"/>
  <c r="U42" i="3"/>
  <c r="T18" i="3"/>
  <c r="U18" i="3"/>
  <c r="T10" i="3"/>
  <c r="U10" i="3"/>
  <c r="T38" i="3"/>
  <c r="U38" i="3"/>
  <c r="T34" i="3"/>
  <c r="U34" i="3"/>
  <c r="T13" i="3"/>
  <c r="U13" i="3"/>
  <c r="T9" i="3"/>
  <c r="U9" i="3"/>
  <c r="T14" i="3"/>
  <c r="U14" i="3"/>
  <c r="T11" i="3"/>
  <c r="U11" i="3"/>
  <c r="T35" i="3"/>
  <c r="U35" i="3"/>
  <c r="T41" i="3"/>
  <c r="U41" i="3"/>
  <c r="T30" i="3"/>
  <c r="U30" i="3"/>
  <c r="T21" i="3"/>
  <c r="U21" i="3"/>
  <c r="R6" i="3"/>
  <c r="T6" i="3" s="1"/>
  <c r="Q5" i="3"/>
  <c r="R5" i="3"/>
  <c r="T5" i="3" s="1"/>
  <c r="D8" i="3"/>
  <c r="Q6" i="3"/>
  <c r="R20" i="3"/>
  <c r="T20" i="3" s="1"/>
  <c r="Q7" i="3"/>
  <c r="Q24" i="3"/>
  <c r="R24" i="3"/>
  <c r="T24" i="3" s="1"/>
  <c r="Q32" i="3"/>
  <c r="Q44" i="3"/>
  <c r="R32" i="3"/>
  <c r="T32" i="3" s="1"/>
  <c r="Q36" i="3"/>
  <c r="Q28" i="3"/>
  <c r="Q40" i="3"/>
  <c r="R36" i="3"/>
  <c r="T36" i="3" s="1"/>
  <c r="Q20" i="3"/>
  <c r="S8" i="3"/>
  <c r="R7" i="3"/>
  <c r="T7" i="3" s="1"/>
  <c r="R40" i="3"/>
  <c r="T40" i="3" s="1"/>
  <c r="R28" i="3"/>
  <c r="T28" i="3" s="1"/>
  <c r="R44" i="3"/>
  <c r="T44" i="3" s="1"/>
  <c r="M8" i="3"/>
  <c r="P8" i="3"/>
  <c r="K8" i="3"/>
  <c r="J8" i="3"/>
  <c r="L8" i="3"/>
  <c r="N8" i="3"/>
  <c r="G8" i="3"/>
  <c r="H8" i="3"/>
  <c r="I8" i="3"/>
  <c r="O8" i="3"/>
  <c r="C8" i="3"/>
  <c r="U32" i="3" l="1"/>
  <c r="U5" i="3"/>
  <c r="Q8" i="3"/>
  <c r="U40" i="3"/>
  <c r="U6" i="3"/>
  <c r="U44" i="3"/>
  <c r="U20" i="3"/>
  <c r="U7" i="3"/>
  <c r="U36" i="3"/>
  <c r="U24" i="3"/>
  <c r="U12" i="3"/>
  <c r="U28" i="3"/>
  <c r="U16" i="3"/>
  <c r="R8" i="3"/>
  <c r="T8" i="3" s="1"/>
  <c r="U8" i="3" l="1"/>
</calcChain>
</file>

<file path=xl/sharedStrings.xml><?xml version="1.0" encoding="utf-8"?>
<sst xmlns="http://schemas.openxmlformats.org/spreadsheetml/2006/main" count="2780" uniqueCount="561">
  <si>
    <t>ID</t>
  </si>
  <si>
    <t>ประเภทครุภัณฑ์</t>
  </si>
  <si>
    <t>จำนวน</t>
  </si>
  <si>
    <t>งบอื่นๆ</t>
  </si>
  <si>
    <t>รวมเงิน</t>
  </si>
  <si>
    <t>ประเภท</t>
  </si>
  <si>
    <t>สถานะการดำเนินงาน</t>
  </si>
  <si>
    <t>10699-รพร.สระแก้ว</t>
  </si>
  <si>
    <t>10866-รพ.คลองหาด</t>
  </si>
  <si>
    <t>10867-รพ.ตาพระยา</t>
  </si>
  <si>
    <t>10868-รพ.วังน้ำเย็น</t>
  </si>
  <si>
    <t>10869-รพ.วัฒนานคร</t>
  </si>
  <si>
    <t>10870-รพ.อรัญประเทศ</t>
  </si>
  <si>
    <t>13817-รพ.เขาฉกรรจ์</t>
  </si>
  <si>
    <t>28849-รพ.วังสมบูรณ์</t>
  </si>
  <si>
    <t>28850-รพ.โคกสูง</t>
  </si>
  <si>
    <t>No</t>
  </si>
  <si>
    <t>โรงพยาบาลสมเด็จพระยุพราชสระแก้ว</t>
  </si>
  <si>
    <t>หน่วยบริการ</t>
  </si>
  <si>
    <t>งบประมาณ</t>
  </si>
  <si>
    <t>รายการ</t>
  </si>
  <si>
    <t>ระดับ</t>
  </si>
  <si>
    <t>รวมงบประมาณ</t>
  </si>
  <si>
    <t>สถานะ การดำเนินการจัดซื้อจัดจ้าง</t>
  </si>
  <si>
    <t>เขต</t>
  </si>
  <si>
    <t>รหัสจังหวัด</t>
  </si>
  <si>
    <t>จังหวัด</t>
  </si>
  <si>
    <t>หน่วยบริการแม่ข่าย</t>
  </si>
  <si>
    <t>หน่วยบริการลูกข่าย</t>
  </si>
  <si>
    <t>ประเภทแผน</t>
  </si>
  <si>
    <t>รายละเอียดเพิ่มเติม</t>
  </si>
  <si>
    <t>หมายเลขครุภัณฑ์ทดแทน</t>
  </si>
  <si>
    <t>งบค่าเสื่อมUC</t>
  </si>
  <si>
    <t>สมทบเงินบำรุง</t>
  </si>
  <si>
    <t>การอนุมัติ</t>
  </si>
  <si>
    <t>งบค่าเสื่อมUCเบิกจ่ายแล้ว</t>
  </si>
  <si>
    <t>งบค่าเสื่อมUCเหลือจ่าย</t>
  </si>
  <si>
    <t>%UCเหลือจ่าย</t>
  </si>
  <si>
    <t>วงเงินระดับจังหวัด</t>
  </si>
  <si>
    <t>วงเงินระดับเขต</t>
  </si>
  <si>
    <t>วงเงินหน่วยบริการสังกัดสป.สธ.</t>
  </si>
  <si>
    <t>เหลือจ่าย</t>
  </si>
  <si>
    <t>รายการแผนที่ได้รับการอนุมัติ</t>
  </si>
  <si>
    <t>รวม</t>
  </si>
  <si>
    <t>รวมงบประมาณทั้งสิ้น</t>
  </si>
  <si>
    <t>งบค่าเสื่อม UC
เหลือจ่าย</t>
  </si>
  <si>
    <t>งบค่าเสื่อม UC
เบิกจ่ายแล้ว</t>
  </si>
  <si>
    <t>%UC
เหลือจ่าย</t>
  </si>
  <si>
    <t>0-ยังไม่ดำเนินการ (ในระบบ)</t>
  </si>
  <si>
    <t>1-จัดทำแผนการจัดซื้อ/จ้างแล้ว</t>
  </si>
  <si>
    <t>2-ขออนุมัติจัดซื้อ/จ้างแล้ว</t>
  </si>
  <si>
    <t>3-ทำสัญญาเรียบร้อย</t>
  </si>
  <si>
    <t>4-ตรวจรับเรียบร้อย</t>
  </si>
  <si>
    <t>5-เบิกจ่ายเงินแล้ว</t>
  </si>
  <si>
    <t>Check</t>
  </si>
  <si>
    <r>
      <rPr>
        <b/>
        <sz val="14"/>
        <color theme="1"/>
        <rFont val="TH SarabunPSK"/>
        <family val="2"/>
      </rPr>
      <t>หมายเหตุ :-</t>
    </r>
    <r>
      <rPr>
        <sz val="14"/>
        <color theme="1"/>
        <rFont val="TH SarabunPSK"/>
        <family val="2"/>
      </rPr>
      <t xml:space="preserve"> สถานะการดำเนินงาน</t>
    </r>
  </si>
  <si>
    <t>โรงพยาบาลอรัญประเทศ</t>
  </si>
  <si>
    <t>โรงพยาบาลคลองหาด</t>
  </si>
  <si>
    <t>โรงพยาบาลตาพระยา</t>
  </si>
  <si>
    <t>โรงพยาบาลวังน้ำเย็น</t>
  </si>
  <si>
    <t>โรงพยาบาลวัฒนานคร</t>
  </si>
  <si>
    <t>โรงพยาบาลเขาฉกรรจ์</t>
  </si>
  <si>
    <t>โรงพยาบาลโคกสูง</t>
  </si>
  <si>
    <t xml:space="preserve"> 0-ยังไม่ดำเนินการ      1-จัดทำแผนการจัดซื้อ/จ้างแล้ว      2-ขออนุมัติจัดซื้อ/จ้างแล้ว      3-ทำสัญญาเรียบร้อย      4-ตรวจรับเรียบร้อย      5-เบิกจ่ายเงินแล้ว</t>
  </si>
  <si>
    <t>โรงพยาบาลวังสมบูรณ์</t>
  </si>
  <si>
    <t>สรุปการดำเนินงานงบค่าบริการทางการแพทย์ที่เบิกจ่ายในลักษณะงบลงทุน ปีงบประมาณ 2564 สำนักงานหลักประกันสุขภาพแห่งชาติ เขต 6 ระยอง 
สำนักงานสาธารณสุขจังหวัดสระแก้ว</t>
  </si>
  <si>
    <t xml:space="preserve">แผนงบค่าบริการทางการแพทย์ที่เบิกจ่ายในลักษณะงบลงทุน ปีงบประมาณ 2564 สำนักงานหลักประกันสุขภาพแห่งชาติ เขต 6 ระยอง </t>
  </si>
  <si>
    <t>เขต 06 ระยอง</t>
  </si>
  <si>
    <t>สระแก้ว</t>
  </si>
  <si>
    <t>02437-รพ.สต.บ้านศาลาลำดวน หมู่ที่ 01 ตำบลศาลาลำดวน</t>
  </si>
  <si>
    <t>สิ่งก่อสร้าง</t>
  </si>
  <si>
    <t>-</t>
  </si>
  <si>
    <t>ซ่อมแซมอาคาร รพ.สต.บ้านศาลาลำดวน</t>
  </si>
  <si>
    <t>ซ่อมแซมส่วนบริการสำหรับผู้ป่วยนอกและคัดกรองโรค สำหรับให้บริการและจัดระบบ NPCU แบบเลขที่ 8170/36 ปี 2539</t>
  </si>
  <si>
    <t>8170/36</t>
  </si>
  <si>
    <t>6/2563 (วันที่ 07/10/2563)</t>
  </si>
  <si>
    <t>ครุภัณฑ์</t>
  </si>
  <si>
    <t>03-ครุภัณฑ์การแพทย์</t>
  </si>
  <si>
    <t>ซ่อมแซมยูนิตทำฟัน</t>
  </si>
  <si>
    <t>เปลี่ยน Motor สำหรับทำยูนิตทันตกรรม เป็น Dental Motor Suction ชนิด High Volume Evacuator (HVE) สำหรับยูนิตทันตกรรม แบบ 1 ตัวต่อ 1 ยูนิต (รายละเอียด spec. ตามเอกสารแนบ)</t>
  </si>
  <si>
    <t>6520-007-0004/001</t>
  </si>
  <si>
    <t>02441-รพ.สต.ลุงพู หมู่ที่ 04 ตำบลโคกปี่ฆ้อง</t>
  </si>
  <si>
    <t>ซ่อมแซมหลังคาอาคารแพทย์แผนไทย/คลังยาใน รพ.สต.</t>
  </si>
  <si>
    <t>ซ่อมแซมหลังคาอาคารแพทย์แผนไทย/คลังยาใน รพ.สต. เลขที่แปลน 10746 ปี 255๙</t>
  </si>
  <si>
    <t>แบบเลขที่ 10746</t>
  </si>
  <si>
    <t>02444-รพ.สต.ท่าแยก หมู่ที่ 04 ตำบลท่าแยก</t>
  </si>
  <si>
    <t>ซ่อมแซมอาคาร รพ.สต.ท่าแยก</t>
  </si>
  <si>
    <t>ซ่อมแซมอาคารเดิมที่ชำรุด แบบเลขที่ 10746 ปี 2559</t>
  </si>
  <si>
    <t>02445-รพ.สต.คลองผักขม หมู่ที่ 08 ตำบลท่าแยก</t>
  </si>
  <si>
    <t>02446-รพ.สต.ท่าเกษม หมู่ที่ 02 ตำบลท่าเกษม</t>
  </si>
  <si>
    <t>ซ่อมแซมห้องปราศจาคเชื้อ (ห้องSuply)</t>
  </si>
  <si>
    <t>เพื่อซ่อมแซม/ปรับปรุงให้ได้ตามมาตรฐานเลขที่แปลน 8170/36 ปี ๒๕๔๐</t>
  </si>
  <si>
    <t>ซ่อมแซมอาคาร รพ.สต.ท่าเกษม</t>
  </si>
  <si>
    <t>ซ่อมแซมส่วนบริการผู้ป่วยนอกสำหรับคัดกรองโรค ติดเชื้อทางเดินหายใจ เลขที่แปลน 8170/36 ปี 2540</t>
  </si>
  <si>
    <t>เลขที่แปลน 8170/36</t>
  </si>
  <si>
    <t>02448-รพ.สต.บ้านน้ำซับเจริญ หมู่ที่ 01 ตำบลสระขวัญ</t>
  </si>
  <si>
    <t>ซ่อมแซมอาคาร รพ.สต.บ้านน้ำซับเจริญ</t>
  </si>
  <si>
    <t>ซ่อมแซมส่วนบริการสำหรับผู้ป่วยอกและคัดกรองโรค สำหรับให้บริการและจัดระบบNPCUเลขที่แปลน 8170/36 ปี 2549</t>
  </si>
  <si>
    <t>02449-รพ.สต.บ้านแก่งสีเสียด หมู่ที่ 03 ตำบลสระขวัญ</t>
  </si>
  <si>
    <t>ซ่อมแซมพื้นคอนกรีตด้านหน้าและด้านข้าง</t>
  </si>
  <si>
    <t>แบบเลขที่ 8170/36 ปี 2539</t>
  </si>
  <si>
    <t>เครื่องกระตุกไฟฟ้าหัวใจชนิดไบเฟสิคแบบจอสีพร้อมภาควัดคาร์บอนไดออกไซด์และออกซิเจน</t>
  </si>
  <si>
    <t>รพร.6515-027-3002/0012</t>
  </si>
  <si>
    <t>15-ครุภัณฑ์ไฟฟ้าและวิทยุ</t>
  </si>
  <si>
    <t>เครื่องกำเนิดไฟฟ้า ขนาด 500 กิโลวัตต์</t>
  </si>
  <si>
    <t>รพร.6115-001-0016/0001</t>
  </si>
  <si>
    <t>07-ครุภัณฑ์การแพทย์สนับสนุน</t>
  </si>
  <si>
    <t>เครื่องละลายพลาสมาและอุ่นเลือดระบบความร้อนแห้ง</t>
  </si>
  <si>
    <t>รพร.6515-038-5101/0001</t>
  </si>
  <si>
    <t>หม้อแปลงไฟฟ้าขนาดไม่น้อยกว่า 500 เควีเอ. (ไม่รวมอุปกณ์ต่อพ่วงและค่าติดตั้ง)</t>
  </si>
  <si>
    <t>หม้อแปลงไฟฟ้าขนาดไม่น้อยกว่า 500 เควีเอ.</t>
  </si>
  <si>
    <t>รพร.5950-004-0003/0001</t>
  </si>
  <si>
    <t>ซ่อมแซมหลังคาอาคารผู้ป่วยนอก</t>
  </si>
  <si>
    <t>ซ่อมแซมหลังคาอาคารผู้ป่วยนอก เลขที่ 8883</t>
  </si>
  <si>
    <t>อาคารแบบเลขที่ 8883</t>
  </si>
  <si>
    <t>ตู้เก็บเกล็ดเลือดพร้อมเครื่องเขย่า ไม่น้อยกว่า 60 ถุง</t>
  </si>
  <si>
    <t>ตู้เก็บเกล็ดเลือดพร้อมเครื่องเขย่า สามารถเก็บเกล็ดเลือดได้ไม่น้อยกว่า 60 ถุง</t>
  </si>
  <si>
    <t>รพร.6515-038-2151/0001</t>
  </si>
  <si>
    <t>05-ครุภัณฑ์การแพทย์รักษาชีวิต</t>
  </si>
  <si>
    <t>เครื่องกระตุกไฟฟ้าหัวใจชนิดไบเฟสิคพร้อมภาควัดออกซิเจนในเลือด</t>
  </si>
  <si>
    <t>รพร. 6515-027-3002/0003 รพร.6515-027-3002/0004</t>
  </si>
  <si>
    <t>04-ครุภัณฑ์การแพทย์รักษา</t>
  </si>
  <si>
    <t>เครื่องช่วยหายใจชนิดควบคุมด้วยปริมาตรและความดันเคลื่อนย้ายได้</t>
  </si>
  <si>
    <t>รพร.6515-003-1301/0001</t>
  </si>
  <si>
    <t>ซ่อมแซมอาคารสาธารณสุขอำเภอหลังเก่าเพื่อใช้เป็นหน่วยบริการของคลินิกหมอครอบครัวอำเภอเมือสระแก้ว</t>
  </si>
  <si>
    <t>เครื่องช่วยหายใจชนิดควบคุมด้วยปริมาตรและความดัน ขนาดกลาง</t>
  </si>
  <si>
    <t>รพร.6515-003-2101/0008</t>
  </si>
  <si>
    <t>02453-รพ.สต.ราชันย์ หมู่ที่ 02 ตำบลไทยอุดม</t>
  </si>
  <si>
    <t>ซ่อมแซมยูนิตทันตกรรม</t>
  </si>
  <si>
    <t>เปลี่ยน Motor Suction สำหรับยูนิตทันตกรรม เป็น Dental Motor Suction แรงดูดกำลังสูงชนิด High Volume Evacutor (HVE) สำหรับยูนิตทันตกรรม แบบ 1 ตัว ต่อ 1 ยูนิต (รายละเอียด Spec. ทั้งหมดตามเอกสารแนบ</t>
  </si>
  <si>
    <t>6520-007-0001/1</t>
  </si>
  <si>
    <t>08-ครุภัณฑ์คอมพิวเตอร์</t>
  </si>
  <si>
    <t>เครื่องคอมพิวเตอร์ สำหรับงานประมวลผล แบบที่ 2 * (จอภาพขนาดไม่น้อยกว่า 19 นิ้ว)</t>
  </si>
  <si>
    <t>รหัส สอ.7440-001-0006/8 และ สอ.7440-001-0006/9</t>
  </si>
  <si>
    <t>02454-รพ.สต.บ้านนาดี หมู่ที่ 03 ตำบลซับมะกรูด</t>
  </si>
  <si>
    <t>7440-001-0028/5</t>
  </si>
  <si>
    <t>12-ครุภัณฑ์สำนักงาน</t>
  </si>
  <si>
    <t>เครื่องปรับอากาศ แบบติดผนัง (ระบบ Inverter) ขนาด 24,000 บีทียู (ราคารวมค่าติดตั้ง)</t>
  </si>
  <si>
    <t>4120-001-0013/1 และ 4120-001-0013/2</t>
  </si>
  <si>
    <t>02455-รพ.สต.บ้านหนองแวง หมู่ที่ 02 ตำบลไทรเดี่ยว</t>
  </si>
  <si>
    <t>สอ.4120-001-0018/1</t>
  </si>
  <si>
    <t>02456-รพ.สต.บ้านทับทิมสยาม 05 หมู่ที่ 10 ตำบลคลองไก่เถื่อน</t>
  </si>
  <si>
    <t>7440-002/1</t>
  </si>
  <si>
    <t>สอ.4120-001-0008 / 1 และ สอ.4120-001-0008 / ๒</t>
  </si>
  <si>
    <t>02457-รพ.สต.บ้านเขาตาง๊อก หมู่ที่ 03 ตำบลคลองไก่เถื่อน</t>
  </si>
  <si>
    <t>10-ครุภัณฑ์ยานพาหนะและขนส่ง</t>
  </si>
  <si>
    <t>รถจักรยานยนต์ ขนาด 110 ซีซี แบบเกียร์ธรรมดา</t>
  </si>
  <si>
    <t>สอ. 2340-003-0002/3</t>
  </si>
  <si>
    <t>สอ.4120-001-0008 /3</t>
  </si>
  <si>
    <t>02458-รพ.สต.บ้านคลองไก่เถื่อน หมู่ที่ 05 ตำบลคลองไก่เถื่อน</t>
  </si>
  <si>
    <t>สอ. 2340-003-0003/1</t>
  </si>
  <si>
    <t>4120-001-009/1 และ 4120-001-004/01</t>
  </si>
  <si>
    <t>7440-001-0006/3</t>
  </si>
  <si>
    <t>02459-รพ.สต.บ้านน้ำคำ หมู่ที่ 01 ตำบลเบญจขร</t>
  </si>
  <si>
    <t>ซ่อมแซมฝ้าเพดาน รพ.สต.บ้านน้ำคำ</t>
  </si>
  <si>
    <t>ปร.4 ปร.5 แบบแปลน</t>
  </si>
  <si>
    <t>02460-รพ.สต.บ้านชุมทอง หมู่ที่ 05 ตำบลเบญจขร</t>
  </si>
  <si>
    <t>สอ. 2340-003-0006/001</t>
  </si>
  <si>
    <t>02461-รพ.สต.บ้านหินกอง หมู่ที่ 01 ตำบลไทรทอง</t>
  </si>
  <si>
    <t>7440-001-0006/1และ 7440-001-0006/2</t>
  </si>
  <si>
    <t>ยูนิตทำฟัน</t>
  </si>
  <si>
    <t>6520-007-0001/4</t>
  </si>
  <si>
    <t>ซ่อมแซมต่อเติมศูนย์เปล</t>
  </si>
  <si>
    <t>อาคารผู้ป่วยนอก เลขที่ 1710-001-0001/5</t>
  </si>
  <si>
    <t>ซ่อมแซมอาคารผู้ป่วยนอก</t>
  </si>
  <si>
    <t>ซ่อมแซมหลงคาอาคารผู้ป่วยนอก ตาม ปร.4 ปร.5</t>
  </si>
  <si>
    <t>3130/2526</t>
  </si>
  <si>
    <t>เครื่องสำรองไฟฟ้า ขนาด 3 kVA</t>
  </si>
  <si>
    <t>7440/003/0001/94 , 7440/001/0006/86</t>
  </si>
  <si>
    <t>06-ครุภัณฑ์การแพทย์วินิจฉัย</t>
  </si>
  <si>
    <t>เครื่องวัดความอิ่มตัวของออกซิเจนในเลือด (Pulse Oximeter) ชนิดพกพา สำหรับบริการปฐมภูมิ</t>
  </si>
  <si>
    <t>6515-0261002/3 , 6515-0261002/4</t>
  </si>
  <si>
    <t>ซ่อมแซมผิวพื้นทางเดินเชื่่อม</t>
  </si>
  <si>
    <t>แบบ 269/ก</t>
  </si>
  <si>
    <t>ชุดตรวจหู (Otoscope)</t>
  </si>
  <si>
    <t>6515-022-1104/3 , 6515-022-1104/4 , 6515-022-1104/5 , 6515-022-1104/6</t>
  </si>
  <si>
    <t>เตียงเฟาว์เลอร์ ชนิดไฟฟ้า</t>
  </si>
  <si>
    <t>6530-001-2121/8 , 6530-0012121/9</t>
  </si>
  <si>
    <t>6515-0261002/5 , 6515-0261002/6</t>
  </si>
  <si>
    <t>ซ่อมแซม ถนน ค.ส.ล. ( ไม่รวมทางระบายน้ำและไหล่ทาง ) ส่วนที่ 3</t>
  </si>
  <si>
    <t>ซ่อมแซมถนน ค.ส.ล. ( ไม่รวมทางระบายน้ำและไหล่ทาง ) ส่วนที่ 3</t>
  </si>
  <si>
    <t>ซ่อมแซมระบบไฟฟ้าแรงสูงภายในโรงพยาบาล</t>
  </si>
  <si>
    <t>ขอบเขตงานจ้าง</t>
  </si>
  <si>
    <t>02473-รพ.สต.นวมินทราชินี หมู่ที่ 08 ตำบลทัพไทย</t>
  </si>
  <si>
    <t>ซ่อมแซมอาคาร รพ.สต.นวมินทราชินี</t>
  </si>
  <si>
    <t>ซ่อมแซมส่วนบริการแพทย์แผนไทย ตาม ปร.4 ปร.5</t>
  </si>
  <si>
    <t>แบบเลขที่ 3882</t>
  </si>
  <si>
    <t>ประกอบด้วยระบบแสงสว่าง ระบบเครื่องกรอฟัน ระบบควบคุม ระบบดูดน้ำลาย ระบบน้ำบ้วนปาก และเก้าอี้คนไข้</t>
  </si>
  <si>
    <t>65200070001/001</t>
  </si>
  <si>
    <t>02474-รพ.สต.โคคลาน หมู่ที่ 02 ตำบลโคคลาน</t>
  </si>
  <si>
    <t>เปลี่ยน Motor Suction สำหรับยูนิตทันตกรรม เป็น Dental Motor Suction แรงดูดกำลังสูง ชนิด High Volume Evacuator (HVE) สำหรับยูนิตทันตกรรม แบบ 1 ตัวต่อ 1 ยูนิต (รายละเอียด Spec ทั้งหมดตามเอกสารแนบ)</t>
  </si>
  <si>
    <t>10202-รพ.สต.ทัพเซียม หมู่ที่ 10 ตำบลตาพระยา</t>
  </si>
  <si>
    <t>รั้วคอนกรีตบล็อค</t>
  </si>
  <si>
    <t>ก่อสร้างรั้วคอนกรีตบล็อค ตามแบบเลขที่ 3882</t>
  </si>
  <si>
    <t>เครื่องวัดความดันอัติโนมัติแบบสอดแขน</t>
  </si>
  <si>
    <t>สามารถวัดความดันโลหิตและชีพจรอัตโนมัติชนิดสอดแขน พร้อมเครื่องพิมพ์ผล ตัวเครื่องมีขนาดกะทัดรัด มีน้ำหนักไม่เกิน 6 กิโลกรัม สามารถสอดแขนเพื่อวัดความดันโลหิตได้ทั้งแขนซ้ายและแขนขวา โดยใช้ Cuff แบบวงกลม จอภาพแสดงผลเป็นตัวเลขสามารถมองเห็นได้ชัดเจน ใช้กับไฟฟ้า 100-240 โวลต์ 50-60 เฮิรตซ์</t>
  </si>
  <si>
    <t>6515-029-0101/14, 6515-029-0101/15</t>
  </si>
  <si>
    <t>เครื่องวัดความอิ่มตัวของออกซิเจนในเลือด (Pulse Oximeter)</t>
  </si>
  <si>
    <t>เป็นเครื่องวัดปริมาณความอิ่มตัวของออกซิเจนในเลือด อัตราชีพจร สามารถใช้ได้ทั้งเด็กและผู้ใหญ่ มีขนาดกะทัดรัดสะดวกในการเคลื่อนย้ายได้ ใช้แบตเตอรี่ขนาด AA จำนวน 4 ก้อน พร้อมแท่นชาร์ตแบตเตอรี่โดยสามารถใช้งานได้ต่อเนื่อง ไม่น้อยกว่า 10 ชั่วโมง หน้าจอแสดงผลเป็นชนิดสี ขนาดไม่น้อยกว่า 1.8 นิ้ว</t>
  </si>
  <si>
    <t>6515-026-1002/5 , 6515-026-1002/2</t>
  </si>
  <si>
    <t>เครื่องดูดเสมหะ</t>
  </si>
  <si>
    <t>อัตราการปั๊มไม่ต่ำกว่า 20 ลิตร/นาที มีสวิตซ์มือและเท้า ใช้งานง่าย เครื่องดูดเสมหะทำงานด้วยปั๊มสูญญากาศ ระบบลูกสูบดูแลรักษาง่ายไม่ต้องใช้สารหล่อลื่น มีระบบป้องกันการปนเปื้อนแบคทีเรีย ใช้งานต่อเนื่องสูงสุด 30 นาที</t>
  </si>
  <si>
    <t>6515-037-0001/17</t>
  </si>
  <si>
    <t>เครื่องปั่นตรวจหาปริมาณเม็ดเลือดแดงอัดแน่น</t>
  </si>
  <si>
    <t>เป็นเครื่องปั่นเลือดสำหรับตรวจหาค่าเปอร์เซ็นต์เม็ดเลือดแดงอัดแน่น ชนิดตั้งโต๊ะ สามารถปั่นเม็ดเลือดแดงอัดแน่นด้วยความเร็วในการปั่นที่ 12,000 รอบต่อนาที (rpm) สามารถหมุนปรับตั้งค่าเวลาในการปั่นเหวี่ยง 0- 15 นาที หัวปั่นเหวี่ยง (Hematocrit Rotor) สามารถใช้กับหลอด Hematocrit หัวปั่นเหวี่ยงสามารถปั่นเหวี่ยงได้ครั้งละ 24 หลอด ด้านบนเครื่องสามารถมองเห็นภายในตัวเครื่องเพื่อมองการทำงานของเครื่องปั่นเหวี่ยง</t>
  </si>
  <si>
    <t>6515-069-1202/009 , 6515-014-0003/4</t>
  </si>
  <si>
    <t>เครื่องดูดเสมหะชนิดหิ้ว</t>
  </si>
  <si>
    <t>ตัวเครื่องทำงานด้วยระบบลูกสูบ ไม่ต้องใช้น้ำมันหล่อลื่น สระดวกในการบำรุงรักษาและมีระบบตัดไฟในตัวกรณีไฟฟ้าลัดวงจร ตัวเครื่องมีหูหิ้วสามารถเคลื่อนย้ายได้สะดวก แรงดูดสูงสุด 600 มิลลิเมตรปรอท อัตราการไหล 20 ลิตร/นาที ระดับเสียงน้อยกว่า 65 เดซิเบล ใช้ไฟ 220 โวลต์ 50 เฮิร์ต มีสวิตซ์ ปิด / เปิด เพื่อควบคุมการทำงานของเครื่อง สามารถใช้ไฟจากที่จุดบุหรี่ในรถได้ มีแบตเตอรี่ในตัว ใช้งานได้นานต่อเนื่อง 30 นาที มีสายดูดของเหลว ยาว 2 เมตร จำนวน 1 เส้น และ สาย suction catheler จำนวน 1 เส้น</t>
  </si>
  <si>
    <t>6515-037-0001/15 , 6515-037-0101/022</t>
  </si>
  <si>
    <t>เครื่องวัดความดันโลหิตอัตโนมัติและวัดออกซิเจนในเลือด (BP+O2Sat)</t>
  </si>
  <si>
    <t>จอภาพแสดงผล การวัดค่าความดัน Systolic, Diastolic, MAP, SpO2 และ Pulse Rate เป็นตัวเลข LED ที่สว่างชัดเจน และมีจอภาพ TFT LCD สำหรับแสดงข้อมูล Trend Table และ Trend Graph review สามารถใช้งานได้ตั้งแต่เด็กแรกเกิด (Neonate) เด็กโต (Pediatric) จนถึงผู้ใหญ่ (Adult) มีระบบการทำงานแบบ Manual, Auto และ Continuous Mode มีระบบป้องกันความดันเกิน (Overpressure protection) สามารถวัดหาค่าอัตราการเต้นของชีพจร (Pulse Rate) ได้</t>
  </si>
  <si>
    <t>6515-029-0101/7</t>
  </si>
  <si>
    <t>เครื่องกระตุกไฟฟ้าหัวใจ (Defibrillator)</t>
  </si>
  <si>
    <t>เป็นเครื่องกระตุกหัวใจด้วยไฟฟ้าชนิด Biphasic มีหน้าจอแสดงผล มีปุ่มควบคุมการใช้งานด้านห้านตัวเครื่อง มี Printer ติดในตัวเครื่อง มีหูหิ้ว สามารถเคลื่อนย้ายได้สะดวก ใช้งานได้ทั้งเด็กและผู้ใหญ่ สามารถเพิ่มภาควัดค่าคาร์บอนไดออกไซด์ในลมหายใจออกได้เมื่อต้องการในอนาคต ใช้กับไฟฟ้า 100-240 VAC , 50/60 Hz. และมีระบบตรวจสอบการเดินกระแสสลับก่อนเข้าเครื่อง มีสัญญาณเสียงยืนยันความถูกต้อง ขนาดกะทัดรัด มีแบตเตอรี่ที่สามารถชาร์จได้มาพร้อมกับตัวเครื่อง สามารถใช้งานได้ไม่น้อยกว่า 4 ชั่วโมง</t>
  </si>
  <si>
    <t>6515-027-2003/1</t>
  </si>
  <si>
    <t>เครื่องตรวจคลื่นไฟฟ้าหัวใจ(ECG)</t>
  </si>
  <si>
    <t>เครื่องบันทึกคลื่นไฟฟ้าหัวใจ ชนิด 12 ลีด พร้อมจอภาพสำหรับแสดงสัญญาณรูปคลื่นไฟฟ้าหัวใจและควบคุมการทำงานด้วยปุ่มกดทางด้านหน้าเครื่อง ใช้กับกระแสไฟฟ้าสลับช่วง 100-240 โวลต์ 50/60 เฮิรตซ์พร้อมแบตเตอรี่ติดตั้งภายในเครื่องหรือใช้กระแสไฟฟ้าสลับของประเทศไทยได้</t>
  </si>
  <si>
    <t>6515-027-2001/8</t>
  </si>
  <si>
    <t>ตู้ปลอดเชื้อ (Biological Safety Class II)</t>
  </si>
  <si>
    <t>เป็นตู้ปลอดเชื้อชนิด Biological Safety Cabinet Class II Type A2 โดยการเป่าลมในแนวดิ่ง (Vertical Flow) และไม่ต้องมีท่อระบายอากาศออกสู่ภายนอกอาคาร</t>
  </si>
  <si>
    <t>RPCH65/5038/040/1</t>
  </si>
  <si>
    <t>เครื่องส่องหลอดลม(Laryngoscope)</t>
  </si>
  <si>
    <t>เป็นชุดเครื่องมือส่องตรวจหลอดลมให้แสงสว่างโดยระบบ Fiber Obtic พร้อมอุปกรณ์ชาร์จ</t>
  </si>
  <si>
    <t>6515-087-0001/6</t>
  </si>
  <si>
    <t>เครื่องตัดเฝือก</t>
  </si>
  <si>
    <t>ครื่องตัดเผือกไฟฟ้ามีระบบการตัดเฝือกโดยใช้การสั่นไหวของใบเลื่อย เครื่องตัดเฝือกไฟฟ้ามีชุดควบคุมความเร็วแบบปรับความเร็วได้ต่อเนื่อง</t>
  </si>
  <si>
    <t>2/6515.042.0001</t>
  </si>
  <si>
    <t>เครื่องติดตามการทำงานของหัวใจและสัญญาณชีพ (NIBP)</t>
  </si>
  <si>
    <t>สามารถใช้ได้กับไฟฟ้ากระแสสลับ 100-240 โวลต์,50/60 Hz ใช้ได้กับทารกแรกเกิด เด็กโต จนถึงผู้ใหญ่ มีหูหิ้วอยู่ด้านบนตัวเครื่องแบบพับเก็บได้ สามารถแขวนและเกาะข้างเตียงได้ และเคลื่อนย้ายได้โดยสะดวก มีแบตเตอรี่สำรองในตัวเครื่อง มีจอภาพขนาดไม่น้อยกว่า 12.1 นิ้ว สามารถแสดงรูปคลื่นได้พร้อมกันไม่น้อยกว่า 5 ช่องสัญญาณ</t>
  </si>
  <si>
    <t>2310-001-0002/9, 6515-027-2002/3, 6515-027-2002/1</t>
  </si>
  <si>
    <t>เครื่องอัลตร้าซาวด์</t>
  </si>
  <si>
    <t>1.สามารถให้การรักษาด้วยคลื่นอัลตราซาวด์ได้ 1 ช่อง แบบ 2 ความถี่ 2.สามารถให้การรักษาด้วยกระแสไฟฟ้าได้ 2 ช่องอิสระจากกัน 3.สามารถรักษาด้วยคลื่นอัลตราซาวด์ร่วมกับกระแสไฟฟ้า 4.เป็นเครื่องกระตุ้นไฟฟ้าที่ให้กำเนินกระแสไฟฟ้าในการรักษาทั้งกระแสไฟฟ้าด้วยความถี่ต่ำ และความถี่ปานกลางได้ทั้งหมด 19 รูปแบบกระแส 5.ขณะ Combination technique สามารถให้การรักษาด้วยกระแสไฟฟ้าได้ 1 ช่อง 6.สามารถอ่านค่าพารามิเตอร์ต่างๆ โดยอ่านจากหน้าจอสีสัมผัสได้อย่างสะดวกและชัดเจน 7.ใช้ไฟฟ้า 220 โวลต์ 50 เฮิรตซ์ 8.มีโปรแกรมสำเร็จรูปไม่น้อยกว่า 60 โปรแกรม สามารถบันทึกเพิ่มเติมได้มากกว่า 60 โปรแกรม พร้อมบันทึกเป็นชื่อเฉพาะได้ ทั้งโปรแกรมเดี่ยว (single) และ ต่อเนื่อง (sequential)</t>
  </si>
  <si>
    <t>6530-004-1101/1</t>
  </si>
  <si>
    <t>เครื่องส่องหู คอ จมูก(otoscope)</t>
  </si>
  <si>
    <t>หลอดไฟสำหรับหัวตรวจเป็นแบบ ซีนอน 2.5 โวล์ต ใช้กับถ่านไฟฉายขนาดกลาง 2 ก้อน</t>
  </si>
  <si>
    <t>6515-034-1203/006 , 6515-034-1203/007</t>
  </si>
  <si>
    <t>6530-001-0003/21 , 6530-001-0003/22</t>
  </si>
  <si>
    <t>02475-รพ.สต.ตาหลังใน หมู่ที่ 01 ตำบลตาหลังใน</t>
  </si>
  <si>
    <t>เปลี่ยน Motor Suction สำหรับยูนิตทันตกรรมเป็น Dental Motor Suction แรงดูดกำลังสูง ชนิด High Volume Evacuator (HVE) สำหรับยูนิตทันตกรรม แบบ 1 ตัวต่อ 1 ยูนิต (รายละเอียด Spec.ทั้งหมดตามเอกสารแนบ)</t>
  </si>
  <si>
    <t>สอ.1-6520-007-00001/1</t>
  </si>
  <si>
    <t>ตู้เย็น ขนาด 13 คิวบิกฟุต</t>
  </si>
  <si>
    <t>เป็นตู้เย็นแบบ 2 ประตู ระบบ INVERTER ขนาดไม่น้อยกว่า 13 คิวบิกฟุตมีระบบช่วยรักษาอุณหภูมิให้คงที่ สม่่าเสมอ ช่วยลดค่าไฟเป็นรุ่นที่ได้รับฉลากประสิทธิภาพ เบอร์ 5 ของการไฟฟ้าฝ่ายผลิตแห่งประเทศไทย มีระบบสลับความเย็น สามารถปรับการใช้งานได้ตามความต้องการไม่น้อยกว่า 5 แบบ</t>
  </si>
  <si>
    <t>สอ.1-4110-001-0001/2</t>
  </si>
  <si>
    <t>เครื่องฟังเสียงหัวใจเด็กในครรภ์สำหรับศูนย์สุขภาพชุมชน</t>
  </si>
  <si>
    <t>ใช้สำหรับฟังเสียงหัวใจทารกในครรภ์ พร้อมทั้งมีหน้าจอแสดงค่าที่วัดได้ ตัวเครื่องมีขนาดเล็กกะทัดรัด สามารถพกพาได้สะดวก โดยบริเวณด้านหลังของเครื่องมี Clip สำหรับแขวนพกพาได้ มีเทคโนโลยีในการช่วยลดสัญญาณรบกวนของหัวตรวจแบบ DDNR (Dynamic Digital Noise Reduction) ทาใหฟ้งเสียงการเต้นของหัวใจทารกได้ชัดขึ้น</t>
  </si>
  <si>
    <t>1-6515-008-1104/2</t>
  </si>
  <si>
    <t>02476-รพ.สต.บ้านท่าตาสี หมู่ที่ 03 ตำบลตาหลังใน</t>
  </si>
  <si>
    <t>ทส.6515-027-1005</t>
  </si>
  <si>
    <t>02479-รพ.สต.ทุ่งมหาเจริญ หมู่ที่ 24 ตำบลทุ่งมหาเจริญ</t>
  </si>
  <si>
    <t>ซ่อมแซมระบบปรับอากาศและระบายอากาศสำหรับห้องทันตกรรม รพ.สต.</t>
  </si>
  <si>
    <t>ปร4 ปร5 แบบแปลน</t>
  </si>
  <si>
    <t>4110-001-001/2</t>
  </si>
  <si>
    <t>02480-รพ.สต.คลองจระเข้ หมู่ที่ 02 ตำบลทุ่งมหาเจริญ</t>
  </si>
  <si>
    <t>ทดแทนเครื่องเดิมอายุการใช้งาน 22 ปี ควบคุมอุณหมูิไม่ได้ ซ่อมบ่อย</t>
  </si>
  <si>
    <t>205ว-4110-001-0001/002</t>
  </si>
  <si>
    <t>02481-รพ.สต.บ้านคลองตะเคียนชัย หมู่ที่ 05 ตำบลทุ่งมหาเจริญ</t>
  </si>
  <si>
    <t>ตู้อบไอน้ำสมุนไพร</t>
  </si>
  <si>
    <t>ตู้อบสมุนไพร ( กว้าง x ยาว x สูง ) ขนาด 200x200x200 ซม</t>
  </si>
  <si>
    <t>6685-013-0001/001, 6685-013-0001/002</t>
  </si>
  <si>
    <t>เครื่องหมุนเหวี่ยงเพื่อตรวจปริมาตรเม็ดเลือดแดงอัดแน่น (Hematocrit centrifuge) สำหรับปฐมภูมิหรือศูนย์สุขภาพชุมชน</t>
  </si>
  <si>
    <t>เป็นเครื่องปั่นหาค่าเม็ดเลือดแดงอัดแน่นแบบตั้งโต๊ะตัวเครื่องทำด้วยวัสดุอย่างดี (Polypropylene) และช่องปั่นเหวยี่ ง (Chamber) ทำด้วยโลหะ (Die-Cast-Aluminuim) เพื่อป้องกันการเกิดสนิม ความเร็วจะเพิ่มขึ้นจนถึงความเร็วที่ตั้งค่า (run-up in sec)โดยใช้เวลาไม่เกิน 8 วินาที และ และใช้เวลาเบรค (Braked) ไม่เกิน 10 วินาที</t>
  </si>
  <si>
    <t>6515-0141012/001</t>
  </si>
  <si>
    <t>เครื่องปรับอากาศ แบบแยกส่วน (ราคารวมค่าติดตั้ง) แบบตั้งพื้นหรือแบบแขวน ขนาด 18,000 บีทียู</t>
  </si>
  <si>
    <t>เครื่องปรับอากาศ ขนาดที่กำหนดเป็นขนาดไม่ต่ำกว่า 18,000 ทียู ราคาที่กำหนดเป็นราคาที่รวมค่าติดตั้ง เครื่องปรับอากาศที่มีความสามารถในการทำความเย็น ขนาดไม่เกิน 18,000 บีที่ยู ต้องได้รับการรับรองมาตรฐานผลิตภัณฑ์อุตสาหกรรม และฉลากประหยัดไฟฟ้าเบอร์ 5 ต้องเป็นเครื่องปรับอากาศที่ประกอบสำเร็จรูปทั้งชุด ทั้งหน่วยส่ง ความเย็นและหน่วยระบายความร้อนจากโรงงานเดียวกัน มีความหน่วงเวลาการทำงานของคอมเพรสเซอร์</t>
  </si>
  <si>
    <t>4120-001-0004/002, 4120-001-0004/004, 4120-001-0004/003, 4120-001-0004/007, 4120-001-0004/009</t>
  </si>
  <si>
    <t>ซ่อมแซมระบบอากาศและระบายอากาศสำหรับห้องทันตกรรม</t>
  </si>
  <si>
    <t>ปร4 และแบบแปลน</t>
  </si>
  <si>
    <t>ซ่อมแซมระบบบ่อบำบัดน้ำเสีย</t>
  </si>
  <si>
    <t>ปรับปรุงถังตกตะกอน ซ่อมงานท่อประสานระบบและอุปกรณ์น้ำเสีย ซ่อมแซมระบบท่อและอุปกรณ์สูบส่ง ปรับปรับปรุงบ่อสูบน้ำเสีย ปรับปรุงถังผสมคลอรีน งานไฟฟ้าเครื่องกล ซ่อมแซมงานสายไฟฟ้าและอุปกรณ์ภายในระบบฯ งานซ่อมเครื่องกล</t>
  </si>
  <si>
    <t>สก 1085</t>
  </si>
  <si>
    <t>เป็นเครื่องกระตุกหัวใจขนาดกะทัดรัด มีหูหิ้วในตัว เคลื่อนย้ายได้สะดวกรวดเร็ว ด้วยน้ำหนัก ไม่เกิน ๖ กิโลกรัม โดยไม่รวมแบตเตอรี่ สามารถใช้กระตุกหัวใจได้ทั้งเด็กและผู้ใหญ่ โดยไม่ต้องมีอุปกรณ์เพิ่มเติม หัวใจด้วยไฟฟ้า(Manual Defibrillation) กระตุกหัวใจตัวยไพฟ้าแบบอัตโนมัติ</t>
  </si>
  <si>
    <t>65150273002/006</t>
  </si>
  <si>
    <t>เครื่องคอมพิวเตอร์ สำหรับงานสำนักงาน * (จอขนาดไม่น้อยกว่า 19 นิ้ว)</t>
  </si>
  <si>
    <t>เครื่องคอมพิวเตอร์จอขนาดไม่น้อยกว่า 19 นิ้ว มีหน่วยประมวลผลกลาง (CPU) ไม่น้อยกว่า 4 แกนหลัก (4 core) มีความเร็วสัญญาณนาฬิกาพื้นฐาน ไม่น้อยกว่า 3.1 GHz หรือดีกว่า จำนวน 1 หน่วย หน่วยประมวลผลกลาง (CPU) มีหน่วยความจำแบบ Cache Memory รวมในระดับ (Level) เดียวกันขนาดไม่น้อยกว่า 4 MB มีหน่วยความจำหลัก (RAM) ชนิด DDR4 หรือดีกว่า มีขนาดไม่น้อยกว่า 4 GB มีหน่วยจัดเก็บข้อมูล ชนิด SATA หรือดีกว่า ขนาดความจุไม่น้อยกว่า 1 TB หรือ ชนิด Solid State Drive ขนาดความจุไม่น้อยกว่า 250 GB จ านวน 1 หน่วย</t>
  </si>
  <si>
    <t>7440-001-0034/055,7440-001-0034/053,7440-001-0034/052,7440-001-0034/035,7440-001-0034/034,7440-001-0034/066,7440-001-0034/084,7440-001-0034/129</t>
  </si>
  <si>
    <t>รถบรรทุก (ดีเซล) ขนาด 1 ตัน ปริมาตรกระบอกสูบไม่ต่ำกว่า 2,400 ซีซี หรือกำลังเครื่องยนต์สูงสุด ไม่ต่ำกว่า 110 กิโลวัตต์ ขับเคลื่อน 4 ล้อ แบบดับเบิ้ลแค็บ</t>
  </si>
  <si>
    <t>เป็นรถยนต์บรรทุก(ดีเซล) ขนาด 1 ตัน ขับเคลื่อน 4 ล้อ ปริมาตรกระบอกสูบไม่ต่ากว่า 2,400 ซีซี หรือกาลังเครื่องยนต์สูงสุดไมต่ำกว่า 110 กิโลวัตต์ ขับเคลื่อน 4 ล้อ ห้องโดยสารเป็นแบบดับเบิ้ลแคบมีประตูเปิ ด - ปิ ด จากภายนอก 4 ประตู</t>
  </si>
  <si>
    <t>2310-004-0001/001</t>
  </si>
  <si>
    <t>หม้อต้มแผ่นความร้อนขนาดไม่น้อยกว่า12แผ่น(พร้อมแผ่นร้อน)</t>
  </si>
  <si>
    <t>เป็นถังดัมน้ำไฟฟที่มีอุปกรณ์ควบคุมอุณหภูมิ ใช้ไฟฟ้ 220 โวลท์ ร เฮิรตซ์ เป็นถังสี่เหลี่ยมทำด้วยสแตนเลส ขนาดบรรจุแผ่น HOT PACK จำนวน 12 แผ่น ควบคุมอุณหภูมิความร้อนด้วยเทอร์โมสตัท ผนังของถังออกแบบเป็น 2 ชั้น มีฉนวนกั้นความร้อนอยู่ระหว่างกลาง มีตะแกรงเป็นช่องอยู่ภายุในหม้อตั้มเพื่อวางแผ่นประคบร้อนมีท่อระบายน้ำอยู่ด้านหลัง มีล้อและมีราวจับด้านข้างสำหรับเคลื่อนย้ายสะดวก ฝ่ามีมือจับสำหรับปิด - เปิด</t>
  </si>
  <si>
    <t>6530-004-1201/1</t>
  </si>
  <si>
    <t>09-ครุภัณฑ์งานบ้านงานครัว</t>
  </si>
  <si>
    <t>เครื่องอบผ้า ขนาด 200 ปอนด์</t>
  </si>
  <si>
    <t>เป็นเครื่องที่ใช้อบผ้าขนาด ๒๐๐ ปอนด์ ใช้ความร้อนจากไอน้ำในการอบ ควบคุมการทำงานด้วยระบบไมโครโพรเชสเชอร์ (microprocesor) สามารถตั้งเวลาและอุณหภูมิในการอบผ้าได้ มีระบบควบคมุ อุณหภูมิภายในตู้อบ ตะกร้าบรรจุผ้าทำด้วยหล็กไร้สนิม (Stainless steel )</t>
  </si>
  <si>
    <t>3510-011-0001/002</t>
  </si>
  <si>
    <t>โครงหลักทำจากเหล็กหนาไม่น้อยกว่า 6 มิลลิเมตร มีแผ่นรองรับตัวผู้ป่วย แบ่งออกเป็น 4 ตอน ตามสรีระของผู้ป่วย ในลักษณะแผ่นเหล็กปั๊มขึ้นรูป พร้อมรูระบายความร้อนที่แผ่นเป็นระยะตามความเหมาะสม ขาเตียงทำด้วยเหล็กตัวซี หนาไม่น้อยกว่า 4 มิลลิเมตร ขนาดและส่วนประกอบของเตียง กว้าง ?90 ซม. (วัดจากราวข้าง ราวชนราว) ยาว ?210 ซม. (วัดรวมหัว-ท้ายเตียง) ต่ำสุด ?41 ซม. สูงสุด ?76 ซม. ?90 x ?210 ?41/76 ซม. (กว้าง x ยาว x ต่ำ/สูง)</t>
  </si>
  <si>
    <t>653-0001-2121/012,653-0001-2121/013</t>
  </si>
  <si>
    <t>ซ่อมแซมระบบประปา</t>
  </si>
  <si>
    <t>ปรับปรุงถังกรองทราย ปรับปรุงงานท่อประสานระบบและอุปกรณ์/ ระบบท่อและอุปกรณ์สูบส่ง งานรื้อถอน - ซ่อมแซม งานตู้ควบคุมไฟฟ้า งานสายไฟฟ้าและอุปกรณ์ภายในระบบฯงานทาสีบ่อน้ำประปาทั้งหมด งานทำความสะอาดระบบน้ำประปาทั้งหมด งานจัดทำหลังคาคุมระบบประปา ตาม ปร 4 ปร 5</t>
  </si>
  <si>
    <t>สก1087</t>
  </si>
  <si>
    <t>ชุดทันตกรรมเคลื่อนที่พร้อมเครื่องกรอฟันแบบเคลื่อนที่ได้</t>
  </si>
  <si>
    <t>ชุดทันตกรรมเคลื่อนที่พร้อมเครื่องกรอฟันแบบเคลื่อนที่ได้ ใช้กับไฟฟ้ากระแสสลับ 220 โวลต์ 50 เฮิรต ประกอบด้วยเครื่องดูดน้ำลาย โคมไฟส่องปาก เก้าอี้สนามและเก้าอี้ผู้ปฏิบัติการ กำลังของมอเตอร์อยู่ระหว่าง 1/4 - 3/4 แรงม้า มีที่ปรับแรงดูดได้สะดวกและสามารถตั้งค่าแรงดูดที่ต้องการ ให้คงที่โดยสามารถปรับค่าแรงดูดได้ระหว่าง 0 ถึง -600 มิลลิเมตรปรอท (mmHg) เป็นอย่างต่ำ มีมาตรอ่านแรงดูด โดยแสดงค่าแรงดูด 0 ถึง -760 มิลลิเมตรปรอท (mmHg) หรือเทียบเท่าภาชนะบรรจุน้ำลายป็นขวดใสทำด้วยแก้วหรือพลาสติกตกไม่แตกขนาดบรรจุไม่น้อยกว่า 1 ลิตรมีระบบป้องกันของเหลวในภาชนะล้นเข้าเครื่องหัวดูดเป็น Saliva Ejector พร้อมข้อต่อเข้าท่อดูด ท่อดูดยาวไม่น้อยกว่า 1.25 เมตร</t>
  </si>
  <si>
    <t>6520-007-0003/1</t>
  </si>
  <si>
    <t>02483-รพ.สต.บ้านคลองมะนาว หมู่ที่ 09 ตำบลท่าเกวียน</t>
  </si>
  <si>
    <t>ซ่อมแซมอาคาร รพ.สต.บ้านคลองมะนาว</t>
  </si>
  <si>
    <t>ซ่อมแซมหลังคาอาคาร</t>
  </si>
  <si>
    <t>แบบเลขที่ 8170/2536</t>
  </si>
  <si>
    <t>ระบบปรับอากาศและระบายอากาศสำหรับห้องทันตกรรม TYPE B</t>
  </si>
  <si>
    <t>8170/2536</t>
  </si>
  <si>
    <t>02485-รพ.สต.บ้านห้วยเดื่อ หมู่ที่ 02 ตำบลผักขะ</t>
  </si>
  <si>
    <t>ซ่อมแซมหลังคาอาคาร รพ.สต.บ้านห่วยเดื่อ</t>
  </si>
  <si>
    <t>02487-รพ.สต.บ้านทับใหม่ หมู่ที่ 06 ตำบลโนนหมากเค็ง</t>
  </si>
  <si>
    <t>ซ่อมแซมหลังคาอาคาร รพ.สต.บ้านทับใหม่</t>
  </si>
  <si>
    <t>ซ่อมแซมหลังคาอาคาร รพ.สต.บ้านทับใหม่ 1.งานรื้อกระเบื้องมุงหลังคาเดิมออก พร้อมขนย้าย จำนวน 351 ตร.ม 2.หลังคาเมทัลชีท เคลือบอลูซิงค์ หนา 0.47 มม จำนวน 351 ตร.ม 3.สกรู จำนวน 18 ถุง 4.ครอบปิดหลังคาเมทัลชีท เคลือบอลูซิงค์ หนา 0.47 มม. จำนวน 68 ม 5.เชิงขายขนาด 20 ซม. จำนวน 45.50 ม. 6.แผ่นปิดกันนกสำเร็จรูป Pvc จำนวน 50 ม. 7. รางน้ำตะเข้ รางแผ่นอลูมิเนียมพับ จำนวน 21 ม. 8.งานรื้อถอนระบบไฟฟ้า(ของเก่า) จำนวน 12 ชุด 9.สวิชไฟฟ้า จำนวน 12 ตัว 10.โคมไฟดาวไลท์ จำนวน 12 ชุด 11.สายไฟขนาด 2*2.5 SQM จำนวน1 ม้วน 12.เทปพันสายไฟ จำนวน 10 ม้วน</t>
  </si>
  <si>
    <t>02490-รพ.สต.บ้านช่องกุ่ม หมู่ที่ 01 ตำบลช่องกุ่ม</t>
  </si>
  <si>
    <t>เปลี่ยน Motor Suction สำหรับยูนิตทันตกรรม เป็น Dental Motor Suction แรงดูดกำลังสูงชนิด High Volume Evacuator (HVE) สำหรับยูนิตทันตกรรม แบบ 1 ตัวต่อ 1 ยูนิต (รายละเอียด Spec. ทั้งหมดตามเอกสารแนบ)</t>
  </si>
  <si>
    <t>02498-รพ.สต.บ้านคลองทราย หมู่ที่ 08 ตำบลหนองตะเคียนบอน</t>
  </si>
  <si>
    <t>ซ่อมแซมห้องอุบัติเหตุฉุกเฉิน รพ.สต.บ้านคลองทราย</t>
  </si>
  <si>
    <t>ซ่อมแซมห้องอุบัติเหตุฉุกเฉิน รพ.สต.บ้านคลองทราย 1.งานตีผนัง จำนวน 1 ชุด 2.งานขุดดินฐานรากและถมคืน จำนวน 9 ลบ.ม. 3.งานดินถมปรับระดับ จำนวน 32 ลบ.ม 4.คอนกรีตหยาบรองก้นหลุม จำนวน 1.8 ลบ.ม 5.ทรายหยาบรองก้นหลุม+ปรับพื้น จำนวน 5.8 ลบ.ม 6.คอนกรีต 1.2.4 จำนวน 12ลบ.ม 7.งานเหล็กโครงสร้าง จำนวน 7 งาน 8.งานประตูอลูมิเนียม จำนวน 1 ชุด 9.งานระบบไฟฟ้าภายในอาคาร/นอกอาคาร จำนวน 1 ชุด 10.งานปูกระเบื้อง ขนาด 12*12 ตราคอตโต้ จำนวน 65 ตร.ม 11.งานโครงหลังคาทั่วไป จำนวน 8 งาน</t>
  </si>
  <si>
    <t>02499-รพ.สต.บ้านบ่อนางชิง หมู่ที่ 04 ตำบลห้วยโจด</t>
  </si>
  <si>
    <t>ซ่อมแซมหลังคาอาคาร รพ.สต.บ้านบ่อนางชิง</t>
  </si>
  <si>
    <t>ซ่อมแซมหลังคาอาคาร รพ.สต.บ้านบ่อนางชิง 1.งานรื้อกระเบื้องมุงหลังคาเดิมออก พร้อมขนย้าย จำนวน 351 ตร.ม 2.หลังคาเมทัลชีท เคลือบอลูซิงค์ หนา 0.47 มม. จำนวน 351 มม. 3.สกรู จำนวน 18 ถุง 4.ครอบปิดหลังคาเมทัลชีท เคลือบอลูซิงค์ หนา 0.47 มม จำนวน 68 ม. 5.เชิงชาย ขนาด 20 ซม. จำนวน 45.50 ม. 6.แผ่นปิดกันนกสำเร็จรูป PVC จำนวน 50 ม. 7.รางน้ำตะเข้รางแผ่นอลูมิเนียมพับ จำนวน 21 ม. 8.รื้อถอนระบบไฟฟ้า (ของเก่า) จำนวน 12 ชุด 9.สวิชไฟฟ้า จำนวน 12 ตัว 10.โคมไฟดาวไลท์ จำนวน 12 ชุด 11.สายไฟฟ้าขนาด 2*2.5 SQM จำนวน 1 ม้วน 12.เทปพันสายไฟฟ้า จำนวน 10 ม้วน</t>
  </si>
  <si>
    <t>ซ่อมแซมรั้วโรงพยาบาล</t>
  </si>
  <si>
    <t>ซ่อมแซมรั้วคอนกรีตบล็อค ความยาว 137 เมตร สูง 2 เมตร 1.ขุดดิน-ถมคืน จำนวน 38 ลบ.ม 2.คอนกรีตหยาบ จำนวน 1.60 ลบ.ม 3.คอนกรีตโครงสร้าง จำนวน 18.27 ลบ.ม 4.ไม้แบบหล่อคอนกรีต (คิดค่าวัสดุ 50%) จำนวน 127 ลบ.ฟ 5.เหล็กเส้นเสริมเส้นกลม SR-24 RB 6 มม. จำนวน 260 กก 6.เหล็กเส้นเสริมเส้นกลม SR-24 RB 9 มม. จำนวน 388 กก 7.เหล็กเสริมข้ออ้อย SD-40 DB 12 มม. จำนวน 1118 กก. 8.ลวดผูกเหล็ก จำนวน 53 กก. 9.ตะปู จำนวน 44 กก. 10.ก่ออิฐบล็อกหนา 7 ซม. โชว์แนว จำนวน 219 ตรม. 11.ฉาบปูนโครงสร้าง จำนวน 114 ตร.ม. 12.ทาสีอครีลิค 100% จำนวน 552 ตร.ม.</t>
  </si>
  <si>
    <t>โคมไฟผ่าตัดเล็กขนาดไม่น้อยกว่า 60,000 ลักซ์ ชนิดแขวนเพดาน</t>
  </si>
  <si>
    <t>6530-005-2214/2</t>
  </si>
  <si>
    <t>6520-007-0001/2</t>
  </si>
  <si>
    <t>6530-001-2121/64,65</t>
  </si>
  <si>
    <t>เครื่องส่องรักษาทารกตัวเหลืองแบบสองด้าน</t>
  </si>
  <si>
    <t>6515-031-0201/1</t>
  </si>
  <si>
    <t>รถพยาบาล (รถตู้) ปริมาตรกระบอกสูบ ไม่ต่ำกว่า 2,400 ซีซี หรือกำลังเครื่องยนต์สูงสุด ไม่ต่ำกว่า 90 กิโลวัตต์</t>
  </si>
  <si>
    <t>2310-001-0002/1</t>
  </si>
  <si>
    <t>เครื่องปั่นตกตะกอนเม็ดเลือดแดง Hematocrit centrifuge</t>
  </si>
  <si>
    <t>6515-006-0002/1</t>
  </si>
  <si>
    <t>ซ่อมแซมหลังคาโรงจอดรถรถพยาบาล</t>
  </si>
  <si>
    <t>ซ่อมแซมหลังคาโรงจอดรถพยาบาล ความยาว 60 เมตร 1.งานดินขุด-ลบคืน จำนวน 24 ลบ.ม. 2.ทรายหยาบรองพื้น จำนวน 1 ลบ.ม. 3.คอนกรีตหยาบ จำนวน 1 ลบ.ม. 4.คอนกรีตโครงสร้าง จำนวน 7.25 ลบ.ม. 5.เหล็ก RB 9 มม. SR24 จำนวน 64 กก 6.เหล็ก DB 12 มม. SD30 จำนวน 206 กก 7.เหล็ก DB 16 มม. SD30 จำนวน 204 กก 8.ไม้แบบ จำนวน 39 ตร.ม 9.แผ่นเหล็กยึดหัวเสา จำนวน 13แผ่น 10.น๊อตยึดแผ่นเหล็กยึดหัวเสา 8 หุน จำนวน 78 ตัว 11.ลวดผูกเหล็ก จำนวน 14.22 กก 12.เหล็ก GS 4\\\\\\\\\\\\\\\" จำนวน 12 ท่อน 13.เหล็ก GS 3\\\\\\\\\\\\\\\" จำนวน 24 ท่อน 14.เหล็ก GS 2\\\\\\\\\\\\\\\" จำนวน 12 ท่อน 15.เหล็ก C 125*20*3.2 cm จำนวน 62 ท่อน 16.ค่าแรงโครงหลังคาเหล็ก จำนวน 4620 กก. 17.แผ่นเมทัลชีท ขนาด 0.35 มม. จำนวน 340 ตร.ม 18.ทาสีช่องจอดรถ จำนวน 144 ม.</t>
  </si>
  <si>
    <t>02504-รพ.สต.ท่าข้าม หมู่ที่ 04 ตำบลท่าข้าม</t>
  </si>
  <si>
    <t>รั้วคอนกรีตบล็อก สูง 2.00 เมตร ความยาว 180 เมตร ตามแบบเลขที่ 3882/2556</t>
  </si>
  <si>
    <t>02507-รพ.สต.บ้านใหม่หนองไทร หมู่ที่ 01 ตำบลบ้านใหม่หนองไทร</t>
  </si>
  <si>
    <t>รั้วคอนกรีตบล็อก สูง 2.00 เมตร ความยาว 120 เมตร ตามแบบเลขที่ 3882/2556</t>
  </si>
  <si>
    <t>5200-1-30001</t>
  </si>
  <si>
    <t>02510-รพ.สต.หนองสังข์ หมู่ที่ 01 ตำบลหนองสังข์</t>
  </si>
  <si>
    <t>ซ่อมแซมอาคาร รพ.สต.หนองสังข์</t>
  </si>
  <si>
    <t>ปรับปรุงห้องอุบัติเหตุฉุกเฉิน</t>
  </si>
  <si>
    <t>6-5200-1-30000</t>
  </si>
  <si>
    <t>ตู้เย็นแช่ยาและวัคซีนพร้อมระบบติดตามอุณภูมิ</t>
  </si>
  <si>
    <t>6515-0011-0001/1</t>
  </si>
  <si>
    <t>เครื่องจี้ตัดและห้ามเลือดในระบบทางเดินอาหารด้วยไฟฟ้าและก็าซอากอน</t>
  </si>
  <si>
    <t>6515-035-0213/1</t>
  </si>
  <si>
    <t>เครื่องวัดความดันโลหิต (NIBP) ยี่ห้อ Phillip Gold way รุ่น GT 400</t>
  </si>
  <si>
    <t>ซ่อม NIBP ยี่ห้อ Phillip Gold way รุ่น GT 400</t>
  </si>
  <si>
    <t>6515-019-3201/5</t>
  </si>
  <si>
    <t>เครื่องฟอกอากาศ</t>
  </si>
  <si>
    <t>4140-003-000/1</t>
  </si>
  <si>
    <t>14-ครุภัณฑ์โรงงาน</t>
  </si>
  <si>
    <t>ปั๊มสูบน้ำและตะกอน</t>
  </si>
  <si>
    <t>4320-001-0002/1</t>
  </si>
  <si>
    <t>ตู้บ่มเชื้อในบรรยากาศคาร์บอนไดออกไซด์</t>
  </si>
  <si>
    <t>6515-0011-002/1</t>
  </si>
  <si>
    <t>เครื่องขูดหินปูนแบบ Piezo Electric</t>
  </si>
  <si>
    <t>6520-0401-001/1</t>
  </si>
  <si>
    <t>เวียร์กันน้ำชำรุด</t>
  </si>
  <si>
    <t>0301-004-0003/1</t>
  </si>
  <si>
    <t>ตู้อบเลี้ยงเชื้อ (Incubator)</t>
  </si>
  <si>
    <t>6515-0011-0003/1</t>
  </si>
  <si>
    <t>เครื่องนึ่งฆ่าเชื้อด้วยแรงดันไอน้ำอัตโนมัติ</t>
  </si>
  <si>
    <t>6515-038-0002/1</t>
  </si>
  <si>
    <t>เครื่องวัดความยาวรากฟัน</t>
  </si>
  <si>
    <t>6520-004-0002/1</t>
  </si>
  <si>
    <t>เครื่องกรอฟันไมโครมอเตอร์สำหรับกรอฟันและกระดูก</t>
  </si>
  <si>
    <t>6520-001-0001/1</t>
  </si>
  <si>
    <t>เครื่องเติมอากาศใต้ผิวน้ำ Jet Aerator 25 hp</t>
  </si>
  <si>
    <t>0301-004-0002/1</t>
  </si>
  <si>
    <t>เครื่องรักษาโรคตาด้วยแสงเลเซอร์เขียว</t>
  </si>
  <si>
    <t>4390-1391-0002/1</t>
  </si>
  <si>
    <t>เครื่องรักษาโรคตาด้วยแสงเลเซอร์แยก</t>
  </si>
  <si>
    <t>4390-1391-001/1</t>
  </si>
  <si>
    <t>วาวส์น้ำ</t>
  </si>
  <si>
    <t>เครื่องไมโครคอมพิวเตอร์สำหรับวินิจฉัยภาพทางการแพทย์ชนิดความละเอียดสูงไม่น้อยกว่า 6 ล้านพิกเซล</t>
  </si>
  <si>
    <t>7440-011-014/1</t>
  </si>
  <si>
    <t>02514-รพ.สต.เขาฉกรรจ์ หมู่ที่ 04 ตำบลเขาฉกรรจ์</t>
  </si>
  <si>
    <t>แผ่นรองในการเคลื่อนย้ายผู้ป่วยและจัดทำ CPR ผู้ป่วย (แผ่น slide board แบบเต็มตัว)</t>
  </si>
  <si>
    <t>ได้รับการสนับสนุนจากโรงพยาบาลเขาฉกรรจ์</t>
  </si>
  <si>
    <t>เครื่องตรวจเสียงการเต้นของหัวใจของเด็กทารกในครรภ์ ( Droptone )</t>
  </si>
  <si>
    <t>Droptone</t>
  </si>
  <si>
    <t>ซ่อมแซมรั้ว รพ.สต.เขาฉกรรจ์</t>
  </si>
  <si>
    <t>ซ่อมแซมรั้วคอนกรีตบล็อก รพ.สต.เขาฉกรรจ์ สู ง2.10 เมตร ตอดเสาเข็ม คสล. ความยาว 160 เมตร ตามแบบเลขที่ 3882/2526 ประมาณราคาตามแบบ BOQ (ปร.4 , ปร.5)</t>
  </si>
  <si>
    <t>ตามแบบเลขที่ 3882/2526</t>
  </si>
  <si>
    <t>ซ่อมแซมถนนคอนกรีตเสริมเหล็ก</t>
  </si>
  <si>
    <t>ประมาณราคาตามแบบ BOQ (ปร.4 , ปร.5)</t>
  </si>
  <si>
    <t>แบบเลขที่ 2546</t>
  </si>
  <si>
    <t>02515-รพ.สต.คลองเจริญ หมู่ที่ 02 ตำบลหนองหว้า</t>
  </si>
  <si>
    <t>6515-027-1005</t>
  </si>
  <si>
    <t>ซ่อมแซมห้องประชุม</t>
  </si>
  <si>
    <t>ปรับปรุงห้องประชุมเพื่อให้ความรู้ประชาชน ที่ออกแบบโดยนายช่างโยธาของทางราชการ</t>
  </si>
  <si>
    <t>02516-รพ.สต.หนองหว้า หมู่ที่ 05 ตำบลหนองหว้า</t>
  </si>
  <si>
    <t>โคมไฟส่องทำแผล</t>
  </si>
  <si>
    <t>6530-005-1111/1</t>
  </si>
  <si>
    <t>02517-รพ.สต.ซับมะนาว หมู่ที่ 18 ตำบลหนองหว้า</t>
  </si>
  <si>
    <t>ซ่อมยูนิตทันตกรรม</t>
  </si>
  <si>
    <t>6520-007-0001</t>
  </si>
  <si>
    <t>02519-รพ.สต.ไทรทอง หมู่ที่ 07 ตำบลพระเพลิง</t>
  </si>
  <si>
    <t>ซ่อมแซมอาคารแพทย์แผนไทย</t>
  </si>
  <si>
    <t>ตามแบบเฉพาะแห่ง</t>
  </si>
  <si>
    <t>02520-รพ.สต.เขาสามสิบ หมู่ที่ 04 ตำบลเขาสามสิบ</t>
  </si>
  <si>
    <t>6515-022/1</t>
  </si>
  <si>
    <t>ซ่อมแซมทางเดินคลีนิกพิเศษ</t>
  </si>
  <si>
    <t>ประมาณราคาตามแบบ BOQ , ปร.4 , ปร.5</t>
  </si>
  <si>
    <t>เลขที่ สก.2319</t>
  </si>
  <si>
    <t>ตู้ดูดกลิ่นและไอสารเคมี Fume Hood</t>
  </si>
  <si>
    <t>6515-038-5006/1-2542</t>
  </si>
  <si>
    <t>ซ่อมแซมลาดจอดรถสำหรับผู้มารับบริการ</t>
  </si>
  <si>
    <t>ลาดจอดรถสำหรับญาติผู้ป่วย ขนาดพื้นที่ 487 ตร.ม.</t>
  </si>
  <si>
    <t>ซ่อมแซมปรับปรุงห้องน้ำ อาคารผู้ป่วยใน 2</t>
  </si>
  <si>
    <t>2731/2530</t>
  </si>
  <si>
    <t>6530-001-7125/1 และ 6530-001-7125/2</t>
  </si>
  <si>
    <t>เครื่องปรับอากาศ แบบแยกส่วน ขนาด 32000 BTU</t>
  </si>
  <si>
    <t>4120-001-0008/16-2553 และ 4120-001-0008/17-2553</t>
  </si>
  <si>
    <t>เครื่องคอมพิวเตอร์โน้ตบุ๊ก สำหรับงานประมวลผล</t>
  </si>
  <si>
    <t>- มีหน่วยประมวลผลกลาง (CPU) ไม่น้อยกว่า 4 แกนหลัก (4 core) จ านวน 1 หน่วย โดยมีคุณลักษณะ อย่างใดอย่างหนึ่ง หรือดีกว่า ดังนี้ 1) ในกรณีที่มีหน่วยความจ า แบบ Cache Memory รวมในระดับ (Level) เดียวกัน ขนาดไม่ น้อยกว่า 4 MB ต้องมีความเร็วสัญญาณนาฬิกาพื้นฐานไม่น้อยกว่า 2.3 GHz และมีหน่วย ประมวลผลด้านกราฟิก (Graphics Processing Unit) ไม่น้อยกว่า 10 แกน หรือ 2) ในกรณีที่มีหน่วยความจ า แบบ Cache Memory รวมในระดับ (Level) เดียวกัน ขนาดไม่ น้อยกว่า 6 MB ต้องมีความเร็วสัญญาณนาฬิกาพื้นฐานไม่น้อยกว่า 1.8 GHz และมีเทคโนโลยี เพิ่มสัญญาณนาฬิกาได้ในกรณีที่ต้องใช้ความสามารถในการประมวลผลสูง</t>
  </si>
  <si>
    <t>2</t>
  </si>
  <si>
    <t>7440-012-0001/5-2553 , 7440-012-0001/6-2553</t>
  </si>
  <si>
    <t>ซ่อมแซมสายล่อฟ้า หอถังสูงประปา</t>
  </si>
  <si>
    <t>เครื่องสแกนเนอร์ ( SCANNER)</t>
  </si>
  <si>
    <t>- เป็นสแกนเนอร์ ชนิดป้อนกระดาษขนาด A4 อัตโนมัติ (Auto Document Feeder) ได้ไม่น้อยกว่า 50 แผ่น - สามารถสแกนเอกสารได้ 2 หน้าแบบอัตโนมัติ - มีความละเอียดในการสแกนสูงสุด ไม่น้อยกว่า 600x600 dpi - มีความเร็วในการสแกนกระดาษขนาด A4 ได้ไม่น้อยกว่า 20 ppm</t>
  </si>
  <si>
    <t>7440-001-0005/1-2561 , 7440-001-0005/2-2561</t>
  </si>
  <si>
    <t>อุปกรณ์ค้นหาเส้นทางเครือข่าย (Router)</t>
  </si>
  <si>
    <t>- มีช่องเชื่อมต่อระบบเครือข่าย (Network Interface) แบบ 10/100/1000 Base-T หรือดีกว่า จำนวน ไม่น้อยกว่า 2 ช่อง - มีสัญญาณไฟแสดงสถานะของการทำงานช่องเชื่อมต่อระบบเครือข่ายทุกช่อง - มีหน่วยความจำแบบ Flash (Flash Memory) ขนาดไม่น้อยกว่า 256 MB</t>
  </si>
  <si>
    <t>1</t>
  </si>
  <si>
    <t>7440-018-0001/1-2554</t>
  </si>
  <si>
    <t>ตู้อบสมุนไพร</t>
  </si>
  <si>
    <t>6530-004-1114/1 และ 6530-004-1114/2</t>
  </si>
  <si>
    <t>เลขที่ สก.2330</t>
  </si>
  <si>
    <t>แผ่นรับสัญญาณภาพเอกซเรย์(แผ่นCR plate ขนาด 10x12 นิ้ว)</t>
  </si>
  <si>
    <t>1.1 สามารถบรรจุอยู่ในคาสเซท (Cassette) ขนาด 10”?12” ได้ หลังจากการถ่ายภาพ เอกซเรย์และนำไปอ่าน ด้วยเครื่องอ่านแปลงสัญญาณภาพถ่ายด้วยรังสีเอ็กซ์เป็นระบบดิจิตอล (Computed Radiography) แล้วสามารถแปลงสัญญาณเป็นข้อมูลภาพทางดิจิตอล และ ลบสัญญาณที่ตกค้าง เพื่อนำไปใช้กับคนไข้คนต่อไปได้ 1.2 สามารถใช้งานร่วมกับเครื่องอ่านและแปลงสัญญาณภาพถ่ายด้วยรังสีเอ็กซ์เป็นระบบดิจิตอล (Computed Radiography) ของโรงพยาบาลได้</t>
  </si>
  <si>
    <t>7440-012-0001/5</t>
  </si>
  <si>
    <t>เครื่องคอมพิวเตอร์ สำหรับงานประมวลผล แบบที่1</t>
  </si>
  <si>
    <t>- มีหน่วยประมวลผลกลาง (CPU) ไม่น้อยกว่า 6 แกนหลัก (6 core) โดยมีความเร็วสัญญาณนาฬิกา พื้นฐานไม่น้อยกว่า 3.0 GHz และมีเทคโนโลยีเพิ่มสัญญาณนาฬิกาได้ในกรณีที่ต้องใช้ความสามารถใน การประมวลผลสูง จ านวน 1 หน่วย - หน่วยประมวลผลกลาง (CPU) มีหน่วยความจ าแบบ Cache Memory รวมในระดับ (Level) เดียวกัน ขนาดไม่น้อยกว่า 9 MB - มีหน่วยประมวลผลเพื่อแสดงภาพ โดยมีคุณลักษณะอย่างใดอย่างหนึ่ง หรือดีกว่า ดังนี้ 1) เป็นแผงวงจรเพื่อแสดงภาพแยกจากแผงวงจรหลักที่มีหน่วยความจ า ขนาดไม่น้อยกว่า 2 GB หรือ 2) มีหน่วยประมวลผลเพื่อแสดงภาพติดตั้งอยู่ภายในหน่วยประมวลผลกลาง แบบ Graphics Processing Unit ที่สามารถใช้หน่วยความจ าหลักในการแสดงภาพขนาดไม่น้อยกว่า 2 GB หรือ 3) มีหน่วยประมวลผลเพื่อแสดงภาพที่มีความสามารถในการใช้หน่วยความจ าหลักในการแสดงภาพ ขนาดไม่น้อยกว่า 2 GB</t>
  </si>
  <si>
    <t>4</t>
  </si>
  <si>
    <t>7440-001-0006/31 , 7440-001-0006/32 , 7440-001-0006/33 , 7440-001-0006/34</t>
  </si>
  <si>
    <t>ซ่อมแซมทางเดินคลังยา</t>
  </si>
  <si>
    <t>อาคารเลขที่ สก 966</t>
  </si>
  <si>
    <t>เครื่องปรับอากาศ แบบแยกส่วน ขนาด 1800 BTU</t>
  </si>
  <si>
    <t>4120-001-0005/36 , 4120-001-0005/37 , 4120-001-0005/38</t>
  </si>
  <si>
    <t>เครื่องเสียง</t>
  </si>
  <si>
    <t>- ดอกลําโพงขนาดไม?ต่ํากวา? 18 นิ้ว เป?นดอกอย?างดี - ตู?ลําโพงมีลักษณะแข็งแรง ทนทาน เป?นลําโพงกลางแจ?ง - ตอบสนองความถี่ไม?แคบกว?า 40 Hz ถึง 180 Hz - ทนกําลังขับไม?น?อยกว?า 1000 Wrms@ 8 ohm - มีหนังสือรับรองการมีอะไหล?สํารอง 5 ป?จากบริษัทฯเพื่อรับประกันคุณภาพสินค?าและบริการ หลังการขายที่ดี</t>
  </si>
  <si>
    <t>3</t>
  </si>
  <si>
    <t>5835-001-0002/1 , 5835-001-0002/2 , 5835-001-0002/4</t>
  </si>
  <si>
    <t>อุปกรณ์กระจายสัญญาณไร้สาย (Access Point)</t>
  </si>
  <si>
    <t>- สามารถใช้งานตามมาตรฐาน (IEEE 802.11b, g, n, ac) ได้ เป็นอย่างน้อย - สามารถทำงานที่คลื่นความถี่ 2.4 GHz และ 5 GHz - สามารถเข้ารหัสข้อมูลตามมาตรฐาน WPA และ WPA2 ได้เป็นอย่างน้อย - มีช่องเชื่อมต่อระบบเครือข่าย (Network Interface) แบบ 10/100/1000 Base-T หรือดีกว่า จำนวน</t>
  </si>
  <si>
    <t>7440-009-0013/1-2559</t>
  </si>
  <si>
    <t>ซ่อมแซมปรับปรุงหลังคาอาคารผู้ป่วยนอก 30 เตียง</t>
  </si>
  <si>
    <t>เลขที่แบบแปลน อาคารเลขที่ สก 966</t>
  </si>
  <si>
    <t>02530-รพ.สต.บ้านซับสิงโต หมู่ที่ 06 ตำบลวังสมบูรณ์</t>
  </si>
  <si>
    <t>ซ่อมแซมห้องประชุม จำนวน 1 งาน (งานรื้อถอนผนัง ประตู ช่องแสงและฝ้าเพดาน เดิม/งานปูพื้นกระเบื้อง/ฝ้าเพดานฉาบเรียบ/งานหน้าต่าง-ประตูอลูมิเนียม/งานไฟฟ้าภายในห้องประชุม รายละเอียดตามแบบแปลน ปร.4 ปร.5)</t>
  </si>
  <si>
    <t>แบบแปลนอาคารเลขที่ 8170/1</t>
  </si>
  <si>
    <t>02531-รพ.สต.เฉลิมพระเกียรติ 60 พรรษา นวมินทราชินี หมู่ที่ 10 ตำบลวังสมบูรณ์</t>
  </si>
  <si>
    <t>ซ่อมแซมท่อน้ำระบบประปา</t>
  </si>
  <si>
    <t>ซ่อมแซมท่อน้ำระบบประปารอบอาคาร ใช้ท่อ PVC 2 นิ้วชั้น 8.5 จำนวน 200 ท่อน ความยาวจำนวน 800 เมตร</t>
  </si>
  <si>
    <t>แบบแปลนอาคารเลขที่ 8170/2536</t>
  </si>
  <si>
    <t>ซ่อมแซมรางน้ำอาคาร รพ.สต.เฉลิมพระเกียรติ 60 พรรษา</t>
  </si>
  <si>
    <t>ซ่อมแซมรางน้ำอาคาร ท่อรางน้ำด้านบน ขนาด 6 นิ้ว ท่อนละ 2.4 เมตร จำนวน 12 ท่อน,รางน้ำด้านล่าง ทำจากเมทัลชีส ขนาด 20 ตร.ม.</t>
  </si>
  <si>
    <t>ซ่อมแซมอาคารเอนกประสงค์ รพ.สต.เฉอลิมพระเกียรติ 60 พรรษา นวมินทราชินี</t>
  </si>
  <si>
    <t>ซ่อมแซมกันสาดอาคารเอนกประสงค์ ขนาดพื้นที่ 36 ตร.ม. จำนวน 1 งาน</t>
  </si>
  <si>
    <t>อาคารแบบแปลนเลขที่ 8170/2536</t>
  </si>
  <si>
    <t>ซ่อมแซมรางน้ำอาคารเอนกประสงค์</t>
  </si>
  <si>
    <t>ซ่อมแซมรางน้ำอาคารเอนกประสงค์ รอบอาคารโดยใช้แผ่นรางน้ำทำจากเมทัลชีส มีขนาดพื้นที่ 34 ตร.ม.</t>
  </si>
  <si>
    <t>เครื่องฉายแสง พร้อมที่วัดความเข้มแสง</t>
  </si>
  <si>
    <t>เครื่องฉายแสง พร้อมที่วัดความเข้มแสง ใช้สำหรับฉายแสงวัสดุอุดฟัน ตัวเครื่องสามารถเคลื่อนย้ายได้สะดวก มีอุปรณ์ประกอบด้วย ตัวเครื่อง แท่งนำแสง และมีแผ่นพลาสติกกรองแสงเพื่อป้องกันอันตรายที่เกิดกับตา</t>
  </si>
  <si>
    <t>6520-009-0001</t>
  </si>
  <si>
    <t>02532-รพ.สต.บ้านวังใหม่ หมู่ที่ 01 ตำบลวังใหม่</t>
  </si>
  <si>
    <t>ซ่อมแซมอาคาร รพ.สต.บ้านวังใหม่</t>
  </si>
  <si>
    <t>ซ่อมแซมฝ้าเพดานอาคาร รพ.สต.บ้านวังใหม่ ขนาด 106.77 ตรม. ตามแบบรูปและรายการละเอียด,ปร.4ปร.5</t>
  </si>
  <si>
    <t>แบบแปลนอาคารเลขที่ 8146/2536</t>
  </si>
  <si>
    <t>ซ่อมแซมอาคาร รพ.สต.บ้านวังใหม่ ขนาดพื้นที่ไม้น้อยกว่า 32 ตร.ม. ตามแบบรูปและรายการละเอียด,ปร.4ปร.5</t>
  </si>
  <si>
    <t>02533-รพ.สต.ทุ่งกบินทร์ หมู่ที่ 05 ตำบลวังใหม่</t>
  </si>
  <si>
    <t>ซ่อมแซมระบบไฟฟ้า รพ.สต.ทุ่งกบินทร์</t>
  </si>
  <si>
    <t>ขยายเขตไฟฟ้า รพ.สต.ทุ่งกบินทร์ จำนวน 1 งาน</t>
  </si>
  <si>
    <t>แบบแปลนอาคารเลขที่ 8146/36</t>
  </si>
  <si>
    <t>02534-รพ.สต.คลองเจริญสุข หมู่ที่ 02 ตำบลวังทอง</t>
  </si>
  <si>
    <t>ซ่อมแซมห้องประชุมอาคาร รพ.สต.คลองเจริญสุข ขนาดพื้นที่ 140.18 ตร.ม.ตามแบบรูปและรายการละเอียด,ปร.4ปร.5</t>
  </si>
  <si>
    <t>รพ.สต.คลองเจริญสุข แบบเลขที่ 8170/36</t>
  </si>
  <si>
    <t>02535-รพ.สต.บ้านถวายเฉลิมพระเกียรติ(บ้านคลองยายอินทร์) หมู่ที่ 08 ตำบลวังทอง</t>
  </si>
  <si>
    <t>ซ่อมแซมอาคาร รพ.สต.บ้านถวายเฉลิมพระเกียรติ</t>
  </si>
  <si>
    <t>ซ่อมแซมฝ้าเพดานขนาดพื้นที่ 109.78 ตร.ม. และทาสีอาคารภายนอก ขนาด 502.95 ตร.ม.</t>
  </si>
  <si>
    <t>ซ่อมแซมระบบปรับอากาศและระบายอากาศสำหรับห้องทันตกรรม</t>
  </si>
  <si>
    <t>ปรับระบบอากาศและระบายอากาศสำหรับห้องทันตกรรม TYPE B ตามแบบ กองแบบแผน กรมสนับสนุนบริการสุขภาพ กระทรวงสาธารณสุข กบรส. ID = 181 (23 ก.ค. 63)</t>
  </si>
  <si>
    <t>อาคารแบบแปลนเลขที่ 8170/1</t>
  </si>
  <si>
    <t>เครื่องวัดความดันโลหิตชนิดอัตโนมัติพร้อมวัดความอิ่มตัวของออกซิเจนในเลือด</t>
  </si>
  <si>
    <t>เครื่องวัดความดันโลหิตชนิดอัตโนมัติพร้อมวัดความอิ่มตัวของออกซิเจนในเลือดและอัตราการเต้นของชีพจร สามารถใช้งานได้ตั้งแต่เด็กแรกเกิดจนถึงผู้ใหญ่ มีจอภาพ LCD ขนาดไม่น้อยกว่า 3.0 นิ้ว สามารถวัดค่า SpO2 ได้ในช่วง 0-100๔ สามารถวัดชีพจรได้ตั้งแต่ 25 ครั้ง/นาที จนถึง 240 ครั้ง/นาที หรือดีกว่า</t>
  </si>
  <si>
    <t>6515-069-4101/1,6515-0069-3102/2</t>
  </si>
  <si>
    <t>รถเข็นอุปกรณ์ช่วยชีวิต</t>
  </si>
  <si>
    <t>รถเข็นอุปกรณ์ช่วยชีวิต จำนวน 1 คัน ใช้สำหรับใส่อุปกรณ์ที่เกี่ยวข้องกับงานช่วยชีวิตผู้ป่วยหรืออุปกรณ์อื่นๆที่เกี่ยวข้อง ด้านบนมีพื้นที่ใช้สอย ไม่น้อยกว่า 45 เซนติเมตร ยาวไม่น้อยกว่า 65 เซนติเมตร และสูงไม่น้อยกว่า 90 เซนติเมตร</t>
  </si>
  <si>
    <t>3920-005-1104/1</t>
  </si>
  <si>
    <t>เตียงเฟาว์เลอร์ ชนิดไฟฟ้า สามารถปรับระดับเตียง 3 ระดับ คือ ระดับความสูงต่ำของเตียง ระดับหัวเตียง และระดับปลายเท้า</t>
  </si>
  <si>
    <t>6530-001-2121/1,6530-001-2121/2</t>
  </si>
  <si>
    <t>โต๊ะทำงาน</t>
  </si>
  <si>
    <t>โต๊ะทำงาน ขนาด 123(W)x67(D)x75.3(H) cm จำนวน 1 ตัว</t>
  </si>
  <si>
    <t>7110-007-0002/24</t>
  </si>
  <si>
    <t>ซ่อมแซมห้องเอกซเรย์</t>
  </si>
  <si>
    <t>ซ่อมแซมห้องเอกซเรย์ ขนาดพื้นที่ 8 ตร.ม. (งานฝ้าเพดาน/งานพื้น ผิวพื้น/งานผนัง ผิวผนัง/งานประตู หน้าต่าง/งานทาสี ตามแบบ ปร.4ปร.5)</t>
  </si>
  <si>
    <t>อาคารผู้ป่วยนอก แบบเลขที่ 3130/2556</t>
  </si>
  <si>
    <t>เครื่องนับแยกชนิดเม็ดเลือดขาว</t>
  </si>
  <si>
    <t>เครื่องนับแยกชนิดเม็ดเลือดขาว แบบมีปุ่มกด สามารถนับแยกชนิดเม็ดเลือดขาวและเซลล์ตัวอ่อนได้อย่างน้อย 12 ชนิด มีปุ่มสำหรับกดนับมีทั้งหมด 12 ปุ่ม</t>
  </si>
  <si>
    <t>6515-005-0003/2</t>
  </si>
  <si>
    <t>ตู้ล็อคเกอร์ไม้ 2 ชั้น</t>
  </si>
  <si>
    <t>ตู้ล็อคเกอร์ไม้ 2 ชั้น ขนาด 60x40x83 cm</t>
  </si>
  <si>
    <t>7110-001-0012/1</t>
  </si>
  <si>
    <t>เครื่องปรับอากาศ แบบติดผนัง ขนาด 18,000 บีทียู (ราคารวมค่าติดตั้ง)</t>
  </si>
  <si>
    <t>4120-001-0016/001,002,003,004,4120-001-0009/1</t>
  </si>
  <si>
    <t>ตู้เก็บเอกสาร</t>
  </si>
  <si>
    <t>ตู้เก็บเอกสาร ขนาด 80x40x85 cm</t>
  </si>
  <si>
    <t>7110-001-0015/1</t>
  </si>
  <si>
    <t>ตู้เก็บเวชภัณฑ์</t>
  </si>
  <si>
    <t>ตู้เก็บเวชภัณฑ์ ขนาด 90x40x190 cm</t>
  </si>
  <si>
    <t>6530-031-0002/2</t>
  </si>
  <si>
    <t>7110-001-0012/2,7110-001-0014/1</t>
  </si>
  <si>
    <t>6530-031-0002/1</t>
  </si>
  <si>
    <t>เครื่องคอมพิวเตอร์ สำหรับงานสำนักงาน มีหน่วยประมวลผลกลาง (CPU) ไม่น้อยกว่า 4 แกนหลัก (4 core) มีหน่วยความจำหลัก (RAM) ชนิด DDR4 หรือดีกว่า ขนาดไม่น้อยกว่า 4 GB และมีอุปกรณ์พร้อมใช้งานครบชุด</t>
  </si>
  <si>
    <t>7440-101-0001/5,6</t>
  </si>
  <si>
    <t>เตียงเคลื่อนย้ายผู้ป่วยปรับระดับไฮโดรลิค</t>
  </si>
  <si>
    <t>เตียงเคลื่อนย้ายผู้ป่วยปรับระดับไฮโดรลิค ใช้เป็นเตียงนอนรถเข็น สำหรับเคลื่อนย้ายผู้ป่วยแบบปรับความสูงของเตียงได้ด้วยระบบไฮดรอลิค</t>
  </si>
  <si>
    <t>6530-001-2121/1</t>
  </si>
  <si>
    <t>โต๊ะวางเตาแก๊ส</t>
  </si>
  <si>
    <t>โต๊ะวางเตาแก๊ส ขนาด กว้าง 52 เซนติเมตร ยาว 120 เซนติเมตร สูง 80 เซนติเมตร ด้านบนปูด้วยกระเบื้องแผ่นใหญ่แข็งแรงทนทาน</t>
  </si>
  <si>
    <t>9925-011-0001/1</t>
  </si>
  <si>
    <t>เครื่องคอมพิวเตอร์โน้ตบุ๊ก สำหรับงานสำนักงาน</t>
  </si>
  <si>
    <t>เครื่องคอมพิวเตอร์โน้ตบุ๊ก สำหรับงานสำนักงาน มีหน่วยประมวลผลกลาง (CPU) ไม่น้อยกว่า 2 แกนหลัก ( 2 core) หน่วยประมวลผลกลาง (CPU) ขนาดไม่น้อยกว่า 4 MB มีหน่วยความจำหลัก (RAM) ชนิด DDR4 หรือดีกว่า ขนาดไม่น้อยกว่า 4 GB</t>
  </si>
  <si>
    <t>7440-001-0004/1,6</t>
  </si>
  <si>
    <t>ตู้เย็น ขนาด 5 คิวบิกฟุต</t>
  </si>
  <si>
    <t>4110-001-0004/1</t>
  </si>
  <si>
    <t>เก้าอี้สำนักงาน</t>
  </si>
  <si>
    <t>เก้าอี้สำหรับนั่งทำงาน สามารถปรับระดับได้ มีล้อเลื่อน มีเบาะหุ้ม วัสดุที่ผลิตมีความแข็งแรงทนทาน</t>
  </si>
  <si>
    <t>7110-006-0033,16,17ล25ล48,50</t>
  </si>
  <si>
    <t>ซ่อมแซมห้องแพทย์แผนไทย</t>
  </si>
  <si>
    <t>ซ่อมแซมห้องแพทย์แผนไทย ขนาดพื้นที่ 45 ตร.ม. (งานฝ้าเพดาน/งานพื้น ผิวพื้น/งานผนัง ผิวผนัง/งานประตู หน้าต่าง/งานทาสี ตามแบบ ปร.4ปร.5)</t>
  </si>
  <si>
    <t>7440-101-0001/1</t>
  </si>
  <si>
    <t>เครื่องตรวจอวัยวะภายในด้วยคลื่นเสียงความถี่สูง ชนิดหิ้วถือ 2 หัวตรวจ</t>
  </si>
  <si>
    <t>เครื่องตรวจอวัยวะภายในด้วยคลื่นเสียงความถี่สูง ชนิดหิ้วถือ 2 หัวตรวจ ใช้สำหรับตรวจอวัยวะภายในด้วยระบบคลื่นเสียงความถี่สูง ระบบดิจิตอลพร้อมอุปกรณ์สำหรับตรวจวินิจฉัยความผิดปกติของอวัยวะภายในช่องท้องและหลอดเลือด โดยใช้รูปแบบการส่งและรับคลื่นเสียงเป็นระบบ Echo-enriched Beamforming</t>
  </si>
  <si>
    <t>6525-008-2101/2</t>
  </si>
  <si>
    <t>ซ่อมแซมห้องเวชกรรมฟื้นฟู</t>
  </si>
  <si>
    <t>ซ่อมแซมห้องเวชกรรมฟื้นฟู ขนาดพื้นที่ 56 ตร.ม.(งานฝ้าเพดาน/งานพื้นผิวพื้น/งานผนังผิวผนัง/งานบานประตูหน้าต่าง ) ตามแบบ ปร.4 ปร.5</t>
  </si>
  <si>
    <t>เครื่องพิมพ์ Multifunction แบบฉีดหมึกพร้อมติดตั้งถังหมึกพิมพ์ (Ink Tank Printer)</t>
  </si>
  <si>
    <t>เครื่องพิมพ์ Multifunction แบบฉีดหมึกพร้อมติดตั้งถังหมึกพิมพ์ (Ink Tank Printer) เป็นเครื่อง Printer, Copier, Scanner และ Fax ภายในเครื่องเดียวกัน</t>
  </si>
  <si>
    <t>7440-309-0001/1,2</t>
  </si>
  <si>
    <t>เตียงนวดไทยพร้อมเบาะ</t>
  </si>
  <si>
    <t>เตียงนวดไทยพร้อมเบาะ ขนาด 100x200x50 cm</t>
  </si>
  <si>
    <t>6530-004-1307/1</t>
  </si>
  <si>
    <t>02523-รพ.สต.หนองม่วง หมู่ที่ 01 ตำบลหนองม่วง</t>
  </si>
  <si>
    <t>ซ่อมแซมรั้วตาข่ายถัก รพ.สต.หนองม่วง</t>
  </si>
  <si>
    <t>ซ่อมแซมรั้วตาข่ายถัก แบบเลขที่ 5419 ยาว 20 เมตร รพ.สต.หนองม่วง</t>
  </si>
  <si>
    <t>เลขที่แบบ 5419</t>
  </si>
  <si>
    <t>1-</t>
  </si>
  <si>
    <t>02524-รพ.สต.ไผ่งาม หมู่ที่ 09 ตำบลหนองม่วง</t>
  </si>
  <si>
    <t>ซ่อมแซมรั้วคอนกรีตบล๊อค</t>
  </si>
  <si>
    <t>ซ่อมแซมรั้วคอนกรีตบล๊อค แบบเลขที่ 3882/2526 ยาว 155 เมตร รพ.สต.ไผ่งาม ต.หนองม่วง</t>
  </si>
  <si>
    <t>3882/2526</t>
  </si>
  <si>
    <t>02525-รพ.สต.หนองแวง หมู่ที่ 09 ตำบลหนองแวง</t>
  </si>
  <si>
    <t>เปลี่ยน Motor Suction สำหรับยูนิตทันตกรรม เป็น Dental Motor Suctionแรงดูดกำลังสูงชนิด High Volume Evacutor (HVE) สำหรับยูนิตทันตกรรมแบบ 1ตัวต่อ 1 ยูนิต(รายละเอียดสเปคทั้งหมดตามเอกสารแนบ)</t>
  </si>
  <si>
    <t>6520-007-0001/001</t>
  </si>
  <si>
    <t>6530-001-2121/001,6530-001-2121/002</t>
  </si>
  <si>
    <t>รถเข็นชนิดนอน</t>
  </si>
  <si>
    <t>รถเข็นชนิดนอน พร้อมราวสไลด์</t>
  </si>
  <si>
    <t>6530-038-2211/001-002</t>
  </si>
  <si>
    <t>ซ่อมแซมห้องทันตกรรม</t>
  </si>
  <si>
    <t>ซ่อมแซมห้องทันตกรรม (อาคารผู้ป่วยนอก)ขนาด 50 ตรม.โรงพยาบาลโคกสูง</t>
  </si>
  <si>
    <t>0001-005-0007/001</t>
  </si>
  <si>
    <t>ซ่อมแซมโซนบริการ อาคารผู้ป่วยนอก โรงพยาบาลโคกสูง</t>
  </si>
  <si>
    <t>รถเข็นของจ่ายกลาง</t>
  </si>
  <si>
    <t>รถเข็นของจ่ายกลาง โรงพยาบาลโคกสูง</t>
  </si>
  <si>
    <t>3920-005-001/1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</si>
</sst>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6">
    <font>
      <sz val="11"/>
      <color theme="1"/>
      <name val="Calibri"/>
      <family val="2"/>
      <charset val="222"/>
      <scheme val="minor"/>
    </font>
    <font>
      <sz val="11"/>
      <color theme="1"/>
      <name val="Calibri"/>
      <family val="2"/>
      <charset val="222"/>
      <scheme val="minor"/>
    </font>
    <font>
      <sz val="18"/>
      <color theme="3"/>
      <name val="Calibri Light"/>
      <family val="2"/>
      <charset val="222"/>
      <scheme val="major"/>
    </font>
    <font>
      <b/>
      <sz val="15"/>
      <color theme="3"/>
      <name val="Calibri"/>
      <family val="2"/>
      <charset val="222"/>
      <scheme val="minor"/>
    </font>
    <font>
      <b/>
      <sz val="13"/>
      <color theme="3"/>
      <name val="Calibri"/>
      <family val="2"/>
      <charset val="222"/>
      <scheme val="minor"/>
    </font>
    <font>
      <b/>
      <sz val="11"/>
      <color theme="3"/>
      <name val="Calibri"/>
      <family val="2"/>
      <charset val="222"/>
      <scheme val="minor"/>
    </font>
    <font>
      <sz val="11"/>
      <color rgb="FF006100"/>
      <name val="Calibri"/>
      <family val="2"/>
      <charset val="222"/>
      <scheme val="minor"/>
    </font>
    <font>
      <sz val="11"/>
      <color rgb="FF9C0006"/>
      <name val="Calibri"/>
      <family val="2"/>
      <charset val="222"/>
      <scheme val="minor"/>
    </font>
    <font>
      <sz val="11"/>
      <color rgb="FF9C5700"/>
      <name val="Calibri"/>
      <family val="2"/>
      <charset val="222"/>
      <scheme val="minor"/>
    </font>
    <font>
      <sz val="11"/>
      <color rgb="FF3F3F76"/>
      <name val="Calibri"/>
      <family val="2"/>
      <charset val="222"/>
      <scheme val="minor"/>
    </font>
    <font>
      <b/>
      <sz val="11"/>
      <color rgb="FF3F3F3F"/>
      <name val="Calibri"/>
      <family val="2"/>
      <charset val="222"/>
      <scheme val="minor"/>
    </font>
    <font>
      <b/>
      <sz val="11"/>
      <color rgb="FFFA7D00"/>
      <name val="Calibri"/>
      <family val="2"/>
      <charset val="222"/>
      <scheme val="minor"/>
    </font>
    <font>
      <sz val="11"/>
      <color rgb="FFFA7D00"/>
      <name val="Calibri"/>
      <family val="2"/>
      <charset val="222"/>
      <scheme val="minor"/>
    </font>
    <font>
      <b/>
      <sz val="11"/>
      <color theme="0"/>
      <name val="Calibri"/>
      <family val="2"/>
      <charset val="222"/>
      <scheme val="minor"/>
    </font>
    <font>
      <sz val="11"/>
      <color rgb="FFFF0000"/>
      <name val="Calibri"/>
      <family val="2"/>
      <charset val="222"/>
      <scheme val="minor"/>
    </font>
    <font>
      <i/>
      <sz val="11"/>
      <color rgb="FF7F7F7F"/>
      <name val="Calibri"/>
      <family val="2"/>
      <charset val="222"/>
      <scheme val="minor"/>
    </font>
    <font>
      <b/>
      <sz val="11"/>
      <color theme="1"/>
      <name val="Calibri"/>
      <family val="2"/>
      <charset val="222"/>
      <scheme val="minor"/>
    </font>
    <font>
      <sz val="11"/>
      <color theme="0"/>
      <name val="Calibri"/>
      <family val="2"/>
      <charset val="222"/>
      <scheme val="minor"/>
    </font>
    <font>
      <b/>
      <u/>
      <sz val="14"/>
      <color theme="1"/>
      <name val="TH SarabunPSK"/>
      <family val="2"/>
    </font>
    <font>
      <sz val="14"/>
      <color theme="1"/>
      <name val="TH SarabunPSK"/>
      <family val="2"/>
    </font>
    <font>
      <b/>
      <sz val="14"/>
      <color theme="1"/>
      <name val="TH SarabunPSK"/>
      <family val="2"/>
    </font>
    <font>
      <sz val="16"/>
      <color theme="1"/>
      <name val="TH SarabunPSK"/>
      <family val="2"/>
    </font>
    <font>
      <b/>
      <sz val="16"/>
      <color theme="1"/>
      <name val="TH SarabunPSK"/>
      <family val="2"/>
    </font>
    <font>
      <b/>
      <sz val="20"/>
      <color theme="1"/>
      <name val="TH SarabunPSK"/>
      <family val="2"/>
    </font>
    <font>
      <b/>
      <u/>
      <sz val="18"/>
      <color theme="1"/>
      <name val="TH SarabunPSK"/>
      <family val="2"/>
    </font>
    <font>
      <b/>
      <sz val="22"/>
      <color theme="1"/>
      <name val="TH SarabunPSK"/>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theme="8" tint="0.79998168889431442"/>
        <bgColor indexed="64"/>
      </patternFill>
    </fill>
    <fill>
      <patternFill patternType="solid">
        <fgColor rgb="FFFF000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rgb="FF92D050"/>
        <bgColor indexed="64"/>
      </patternFill>
    </fill>
    <fill>
      <patternFill patternType="solid">
        <fgColor theme="9" tint="0.59999389629810485"/>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s>
  <cellStyleXfs count="43">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44">
    <xf numFmtId="0" fontId="0" fillId="0" borderId="0" xfId="0"/>
    <xf numFmtId="0" fontId="19" fillId="0" borderId="0" xfId="0" applyFont="1" applyAlignment="1">
      <alignment horizontal="center"/>
    </xf>
    <xf numFmtId="0" fontId="19" fillId="0" borderId="0" xfId="0" applyFont="1" applyAlignment="1">
      <alignment horizontal="center" vertical="top"/>
    </xf>
    <xf numFmtId="0" fontId="19" fillId="0" borderId="10" xfId="0" applyFont="1" applyBorder="1" applyAlignment="1">
      <alignment horizontal="center" vertical="top"/>
    </xf>
    <xf numFmtId="0" fontId="19" fillId="33" borderId="10" xfId="0" applyFont="1" applyFill="1" applyBorder="1" applyAlignment="1">
      <alignment horizontal="center" vertical="top" wrapText="1"/>
    </xf>
    <xf numFmtId="0" fontId="18" fillId="0" borderId="0" xfId="0" applyFont="1" applyAlignment="1">
      <alignment horizontal="left"/>
    </xf>
    <xf numFmtId="0" fontId="19" fillId="0" borderId="0" xfId="0" applyFont="1" applyAlignment="1">
      <alignment horizontal="left" vertical="top"/>
    </xf>
    <xf numFmtId="0" fontId="19" fillId="33" borderId="10" xfId="0" applyFont="1" applyFill="1" applyBorder="1" applyAlignment="1">
      <alignment horizontal="left" vertical="top" wrapText="1"/>
    </xf>
    <xf numFmtId="22" fontId="19" fillId="0" borderId="0" xfId="0" applyNumberFormat="1" applyFont="1" applyAlignment="1">
      <alignment horizontal="left" vertical="top"/>
    </xf>
    <xf numFmtId="43" fontId="19" fillId="0" borderId="0" xfId="1" applyFont="1" applyAlignment="1">
      <alignment horizontal="left" vertical="top"/>
    </xf>
    <xf numFmtId="43" fontId="19" fillId="33" borderId="10" xfId="1" applyFont="1" applyFill="1" applyBorder="1" applyAlignment="1">
      <alignment horizontal="left" vertical="top" wrapText="1"/>
    </xf>
    <xf numFmtId="0" fontId="20" fillId="34" borderId="10" xfId="0" applyFont="1" applyFill="1" applyBorder="1" applyAlignment="1">
      <alignment horizontal="center" vertical="center"/>
    </xf>
    <xf numFmtId="0" fontId="20" fillId="34" borderId="10" xfId="0" applyFont="1" applyFill="1" applyBorder="1" applyAlignment="1">
      <alignment horizontal="center" vertical="center" wrapText="1"/>
    </xf>
    <xf numFmtId="0" fontId="19" fillId="0" borderId="0" xfId="0" applyFont="1" applyAlignment="1">
      <alignment horizontal="center" vertical="center"/>
    </xf>
    <xf numFmtId="0" fontId="19" fillId="33" borderId="10" xfId="0" applyFont="1" applyFill="1" applyBorder="1" applyAlignment="1">
      <alignment horizontal="center" vertical="top"/>
    </xf>
    <xf numFmtId="0" fontId="19" fillId="0" borderId="0" xfId="0" applyFont="1" applyAlignment="1">
      <alignment horizontal="left"/>
    </xf>
    <xf numFmtId="0" fontId="19" fillId="33" borderId="10" xfId="0" applyFont="1" applyFill="1" applyBorder="1" applyAlignment="1">
      <alignment horizontal="left" vertical="top"/>
    </xf>
    <xf numFmtId="4" fontId="19" fillId="33" borderId="10" xfId="0" applyNumberFormat="1" applyFont="1" applyFill="1" applyBorder="1" applyAlignment="1">
      <alignment horizontal="left" vertical="top"/>
    </xf>
    <xf numFmtId="43" fontId="20" fillId="34" borderId="10" xfId="1" applyFont="1" applyFill="1" applyBorder="1" applyAlignment="1">
      <alignment horizontal="center" vertical="center" wrapText="1"/>
    </xf>
    <xf numFmtId="43" fontId="19" fillId="0" borderId="0" xfId="1" applyFont="1" applyAlignment="1">
      <alignment horizontal="center" vertical="top"/>
    </xf>
    <xf numFmtId="0" fontId="22" fillId="0" borderId="0" xfId="0" applyFont="1" applyBorder="1"/>
    <xf numFmtId="0" fontId="22" fillId="0" borderId="0" xfId="0" applyFont="1" applyBorder="1" applyAlignment="1">
      <alignment horizontal="center"/>
    </xf>
    <xf numFmtId="0" fontId="21" fillId="0" borderId="0" xfId="0" applyFont="1" applyBorder="1"/>
    <xf numFmtId="43" fontId="21" fillId="0" borderId="0" xfId="1" applyFont="1" applyBorder="1"/>
    <xf numFmtId="0" fontId="21" fillId="0" borderId="0" xfId="0" applyNumberFormat="1" applyFont="1" applyBorder="1" applyAlignment="1">
      <alignment horizontal="center"/>
    </xf>
    <xf numFmtId="0" fontId="21" fillId="0" borderId="0" xfId="0" applyFont="1" applyBorder="1" applyAlignment="1">
      <alignment horizontal="center" vertical="center"/>
    </xf>
    <xf numFmtId="0" fontId="21" fillId="0" borderId="0" xfId="0" applyFont="1" applyBorder="1" applyAlignment="1">
      <alignment horizontal="center"/>
    </xf>
    <xf numFmtId="1" fontId="19" fillId="0" borderId="0" xfId="0" applyNumberFormat="1" applyFont="1" applyAlignment="1">
      <alignment horizontal="center" vertical="top"/>
    </xf>
    <xf numFmtId="1" fontId="20" fillId="34" borderId="10" xfId="0" applyNumberFormat="1" applyFont="1" applyFill="1" applyBorder="1" applyAlignment="1">
      <alignment horizontal="center" vertical="center" wrapText="1"/>
    </xf>
    <xf numFmtId="43" fontId="22" fillId="0" borderId="0" xfId="0" applyNumberFormat="1" applyFont="1" applyBorder="1"/>
    <xf numFmtId="0" fontId="22" fillId="0" borderId="15" xfId="0" applyFont="1" applyFill="1" applyBorder="1"/>
    <xf numFmtId="43" fontId="22" fillId="0" borderId="18" xfId="1" applyFont="1" applyFill="1" applyBorder="1" applyAlignment="1">
      <alignment horizontal="center"/>
    </xf>
    <xf numFmtId="0" fontId="22" fillId="0" borderId="18" xfId="0" applyNumberFormat="1" applyFont="1" applyFill="1" applyBorder="1" applyAlignment="1">
      <alignment horizontal="center"/>
    </xf>
    <xf numFmtId="0" fontId="22" fillId="0" borderId="18" xfId="0" applyFont="1" applyFill="1" applyBorder="1" applyAlignment="1">
      <alignment horizontal="center" vertical="center"/>
    </xf>
    <xf numFmtId="0" fontId="22" fillId="0" borderId="18" xfId="0" applyFont="1" applyFill="1" applyBorder="1" applyAlignment="1">
      <alignment horizontal="center"/>
    </xf>
    <xf numFmtId="43" fontId="22" fillId="0" borderId="19" xfId="1" applyFont="1" applyFill="1" applyBorder="1" applyAlignment="1">
      <alignment horizontal="center"/>
    </xf>
    <xf numFmtId="0" fontId="22" fillId="0" borderId="23" xfId="0" applyFont="1" applyFill="1" applyBorder="1"/>
    <xf numFmtId="0" fontId="21" fillId="0" borderId="11" xfId="0" applyFont="1" applyFill="1" applyBorder="1"/>
    <xf numFmtId="43" fontId="21" fillId="0" borderId="11" xfId="1" applyFont="1" applyFill="1" applyBorder="1"/>
    <xf numFmtId="0" fontId="21" fillId="0" borderId="11" xfId="0" applyNumberFormat="1" applyFont="1" applyFill="1" applyBorder="1" applyAlignment="1">
      <alignment horizontal="center"/>
    </xf>
    <xf numFmtId="0" fontId="21" fillId="0" borderId="11" xfId="0" applyFont="1" applyFill="1" applyBorder="1" applyAlignment="1">
      <alignment horizontal="center" vertical="center"/>
    </xf>
    <xf numFmtId="0" fontId="21" fillId="0" borderId="11" xfId="0" applyFont="1" applyFill="1" applyBorder="1" applyAlignment="1">
      <alignment horizontal="center"/>
    </xf>
    <xf numFmtId="43" fontId="21" fillId="0" borderId="11" xfId="1" applyFont="1" applyFill="1" applyBorder="1" applyAlignment="1">
      <alignment horizontal="center"/>
    </xf>
    <xf numFmtId="43" fontId="21" fillId="0" borderId="24" xfId="1" applyFont="1" applyFill="1" applyBorder="1"/>
    <xf numFmtId="0" fontId="21" fillId="0" borderId="10" xfId="0" applyFont="1" applyFill="1" applyBorder="1"/>
    <xf numFmtId="0" fontId="21" fillId="0" borderId="10" xfId="0" applyFont="1" applyFill="1" applyBorder="1" applyAlignment="1">
      <alignment horizontal="center" vertical="center"/>
    </xf>
    <xf numFmtId="43" fontId="21" fillId="0" borderId="10" xfId="1" applyFont="1" applyFill="1" applyBorder="1"/>
    <xf numFmtId="0" fontId="21" fillId="0" borderId="10" xfId="0" applyFont="1" applyFill="1" applyBorder="1" applyAlignment="1">
      <alignment horizontal="center"/>
    </xf>
    <xf numFmtId="43" fontId="21" fillId="0" borderId="10" xfId="1" applyFont="1" applyFill="1" applyBorder="1" applyAlignment="1">
      <alignment horizontal="center"/>
    </xf>
    <xf numFmtId="43" fontId="21" fillId="0" borderId="16" xfId="1" applyFont="1" applyFill="1" applyBorder="1"/>
    <xf numFmtId="43" fontId="22" fillId="0" borderId="18" xfId="1" applyFont="1" applyFill="1" applyBorder="1"/>
    <xf numFmtId="0" fontId="22" fillId="0" borderId="20" xfId="0" applyFont="1" applyFill="1" applyBorder="1"/>
    <xf numFmtId="0" fontId="21" fillId="0" borderId="21" xfId="0" applyFont="1" applyFill="1" applyBorder="1"/>
    <xf numFmtId="0" fontId="21" fillId="0" borderId="21" xfId="0" applyFont="1" applyFill="1" applyBorder="1" applyAlignment="1">
      <alignment horizontal="center" vertical="center"/>
    </xf>
    <xf numFmtId="43" fontId="21" fillId="0" borderId="21" xfId="1" applyFont="1" applyFill="1" applyBorder="1"/>
    <xf numFmtId="0" fontId="21" fillId="0" borderId="21" xfId="0" applyFont="1" applyFill="1" applyBorder="1" applyAlignment="1">
      <alignment horizontal="center"/>
    </xf>
    <xf numFmtId="43" fontId="21" fillId="0" borderId="21" xfId="1" applyFont="1" applyFill="1" applyBorder="1" applyAlignment="1">
      <alignment horizontal="center"/>
    </xf>
    <xf numFmtId="43" fontId="21" fillId="0" borderId="22" xfId="1" applyFont="1" applyFill="1" applyBorder="1"/>
    <xf numFmtId="0" fontId="22" fillId="0" borderId="10" xfId="0" applyFont="1" applyBorder="1" applyAlignment="1">
      <alignment horizontal="center" vertical="top"/>
    </xf>
    <xf numFmtId="0" fontId="22" fillId="33" borderId="10" xfId="0" applyFont="1" applyFill="1" applyBorder="1" applyAlignment="1">
      <alignment horizontal="left" vertical="top" wrapText="1"/>
    </xf>
    <xf numFmtId="43" fontId="22" fillId="33" borderId="10" xfId="1" applyFont="1" applyFill="1" applyBorder="1" applyAlignment="1">
      <alignment horizontal="left" vertical="top" wrapText="1"/>
    </xf>
    <xf numFmtId="0" fontId="22" fillId="33" borderId="10" xfId="0" applyFont="1" applyFill="1" applyBorder="1" applyAlignment="1">
      <alignment horizontal="center" vertical="top" wrapText="1"/>
    </xf>
    <xf numFmtId="43" fontId="22" fillId="33" borderId="10" xfId="1" applyFont="1" applyFill="1" applyBorder="1" applyAlignment="1">
      <alignment horizontal="center" vertical="top" wrapText="1"/>
    </xf>
    <xf numFmtId="1" fontId="22" fillId="33" borderId="10" xfId="0" applyNumberFormat="1" applyFont="1" applyFill="1" applyBorder="1" applyAlignment="1">
      <alignment horizontal="center" vertical="top" wrapText="1"/>
    </xf>
    <xf numFmtId="43" fontId="22" fillId="0" borderId="0" xfId="0" applyNumberFormat="1" applyFont="1" applyAlignment="1">
      <alignment horizontal="left" vertical="top"/>
    </xf>
    <xf numFmtId="0" fontId="22" fillId="0" borderId="0" xfId="0" applyFont="1" applyAlignment="1">
      <alignment horizontal="left" vertical="top"/>
    </xf>
    <xf numFmtId="0" fontId="24" fillId="0" borderId="0" xfId="0" applyFont="1" applyAlignment="1">
      <alignment horizontal="left" vertical="top"/>
    </xf>
    <xf numFmtId="2" fontId="19" fillId="0" borderId="0" xfId="0" applyNumberFormat="1" applyFont="1" applyAlignment="1">
      <alignment horizontal="left"/>
    </xf>
    <xf numFmtId="22" fontId="19" fillId="0" borderId="10" xfId="0" applyNumberFormat="1" applyFont="1" applyBorder="1" applyAlignment="1">
      <alignment horizontal="center" vertical="top"/>
    </xf>
    <xf numFmtId="0" fontId="19" fillId="0" borderId="10" xfId="0" applyFont="1" applyBorder="1" applyAlignment="1">
      <alignment horizontal="left" vertical="top"/>
    </xf>
    <xf numFmtId="4" fontId="19" fillId="0" borderId="10" xfId="0" applyNumberFormat="1" applyFont="1" applyBorder="1" applyAlignment="1">
      <alignment horizontal="left" vertical="top"/>
    </xf>
    <xf numFmtId="0" fontId="19" fillId="33" borderId="10" xfId="1" applyNumberFormat="1" applyFont="1" applyFill="1" applyBorder="1" applyAlignment="1">
      <alignment horizontal="center" vertical="top"/>
    </xf>
    <xf numFmtId="0" fontId="19" fillId="0" borderId="10" xfId="1" applyNumberFormat="1" applyFont="1" applyBorder="1" applyAlignment="1">
      <alignment horizontal="center" vertical="top"/>
    </xf>
    <xf numFmtId="0" fontId="22" fillId="35" borderId="10" xfId="0" applyFont="1" applyFill="1" applyBorder="1" applyAlignment="1">
      <alignment horizontal="center" vertical="center"/>
    </xf>
    <xf numFmtId="43" fontId="22" fillId="35" borderId="10" xfId="1" applyFont="1" applyFill="1" applyBorder="1" applyAlignment="1">
      <alignment horizontal="center"/>
    </xf>
    <xf numFmtId="0" fontId="22" fillId="35" borderId="10" xfId="1" applyNumberFormat="1" applyFont="1" applyFill="1" applyBorder="1" applyAlignment="1">
      <alignment horizontal="center"/>
    </xf>
    <xf numFmtId="43" fontId="22" fillId="35" borderId="10" xfId="1" applyFont="1" applyFill="1" applyBorder="1"/>
    <xf numFmtId="0" fontId="22" fillId="35" borderId="18" xfId="0" applyFont="1" applyFill="1" applyBorder="1" applyAlignment="1">
      <alignment horizontal="center" vertical="center"/>
    </xf>
    <xf numFmtId="43" fontId="22" fillId="35" borderId="18" xfId="1" applyFont="1" applyFill="1" applyBorder="1" applyAlignment="1">
      <alignment horizontal="center"/>
    </xf>
    <xf numFmtId="0" fontId="22" fillId="36" borderId="10" xfId="0" applyFont="1" applyFill="1" applyBorder="1" applyAlignment="1">
      <alignment horizontal="center" vertical="center"/>
    </xf>
    <xf numFmtId="43" fontId="22" fillId="36" borderId="10" xfId="1" applyFont="1" applyFill="1" applyBorder="1" applyAlignment="1">
      <alignment horizontal="center"/>
    </xf>
    <xf numFmtId="0" fontId="22" fillId="36" borderId="10" xfId="1" applyNumberFormat="1" applyFont="1" applyFill="1" applyBorder="1" applyAlignment="1">
      <alignment horizontal="center"/>
    </xf>
    <xf numFmtId="43" fontId="22" fillId="36" borderId="10" xfId="1" applyFont="1" applyFill="1" applyBorder="1"/>
    <xf numFmtId="0" fontId="22" fillId="36" borderId="18" xfId="0" applyFont="1" applyFill="1" applyBorder="1" applyAlignment="1">
      <alignment horizontal="center" vertical="center"/>
    </xf>
    <xf numFmtId="43" fontId="22" fillId="36" borderId="18" xfId="1" applyFont="1" applyFill="1" applyBorder="1" applyAlignment="1">
      <alignment horizontal="center"/>
    </xf>
    <xf numFmtId="0" fontId="22" fillId="37" borderId="10" xfId="0" applyFont="1" applyFill="1" applyBorder="1" applyAlignment="1">
      <alignment horizontal="center"/>
    </xf>
    <xf numFmtId="43" fontId="22" fillId="37" borderId="10" xfId="1" applyFont="1" applyFill="1" applyBorder="1" applyAlignment="1">
      <alignment horizontal="center"/>
    </xf>
    <xf numFmtId="0" fontId="22" fillId="37" borderId="10" xfId="1" applyNumberFormat="1" applyFont="1" applyFill="1" applyBorder="1" applyAlignment="1">
      <alignment horizontal="center"/>
    </xf>
    <xf numFmtId="43" fontId="22" fillId="37" borderId="10" xfId="1" applyFont="1" applyFill="1" applyBorder="1"/>
    <xf numFmtId="0" fontId="22" fillId="37" borderId="18" xfId="0" applyFont="1" applyFill="1" applyBorder="1" applyAlignment="1">
      <alignment horizontal="center"/>
    </xf>
    <xf numFmtId="43" fontId="22" fillId="37" borderId="18" xfId="1" applyFont="1" applyFill="1" applyBorder="1" applyAlignment="1">
      <alignment horizontal="center"/>
    </xf>
    <xf numFmtId="0" fontId="22" fillId="34" borderId="10" xfId="0" applyFont="1" applyFill="1" applyBorder="1" applyAlignment="1">
      <alignment horizontal="center"/>
    </xf>
    <xf numFmtId="43" fontId="22" fillId="34" borderId="10" xfId="1" applyFont="1" applyFill="1" applyBorder="1" applyAlignment="1">
      <alignment horizontal="center"/>
    </xf>
    <xf numFmtId="0" fontId="22" fillId="34" borderId="10" xfId="1" applyNumberFormat="1" applyFont="1" applyFill="1" applyBorder="1" applyAlignment="1">
      <alignment horizontal="center"/>
    </xf>
    <xf numFmtId="43" fontId="22" fillId="34" borderId="10" xfId="1" applyFont="1" applyFill="1" applyBorder="1"/>
    <xf numFmtId="0" fontId="22" fillId="34" borderId="18" xfId="0" applyFont="1" applyFill="1" applyBorder="1" applyAlignment="1">
      <alignment horizontal="center"/>
    </xf>
    <xf numFmtId="43" fontId="22" fillId="34" borderId="18" xfId="1" applyFont="1" applyFill="1" applyBorder="1" applyAlignment="1">
      <alignment horizontal="center"/>
    </xf>
    <xf numFmtId="0" fontId="22" fillId="38" borderId="10" xfId="0" applyFont="1" applyFill="1" applyBorder="1" applyAlignment="1">
      <alignment horizontal="center"/>
    </xf>
    <xf numFmtId="43" fontId="22" fillId="38" borderId="10" xfId="1" applyFont="1" applyFill="1" applyBorder="1" applyAlignment="1">
      <alignment horizontal="center"/>
    </xf>
    <xf numFmtId="0" fontId="22" fillId="38" borderId="10" xfId="1" applyNumberFormat="1" applyFont="1" applyFill="1" applyBorder="1" applyAlignment="1">
      <alignment horizontal="center"/>
    </xf>
    <xf numFmtId="43" fontId="22" fillId="38" borderId="10" xfId="1" applyFont="1" applyFill="1" applyBorder="1"/>
    <xf numFmtId="0" fontId="22" fillId="38" borderId="18" xfId="0" applyFont="1" applyFill="1" applyBorder="1" applyAlignment="1">
      <alignment horizontal="center"/>
    </xf>
    <xf numFmtId="43" fontId="22" fillId="38" borderId="18" xfId="1" applyFont="1" applyFill="1" applyBorder="1" applyAlignment="1">
      <alignment horizontal="center"/>
    </xf>
    <xf numFmtId="0" fontId="22" fillId="39" borderId="10" xfId="0" applyFont="1" applyFill="1" applyBorder="1" applyAlignment="1">
      <alignment horizontal="center"/>
    </xf>
    <xf numFmtId="43" fontId="22" fillId="39" borderId="10" xfId="1" applyFont="1" applyFill="1" applyBorder="1" applyAlignment="1">
      <alignment horizontal="center"/>
    </xf>
    <xf numFmtId="43" fontId="22" fillId="39" borderId="16" xfId="1" applyFont="1" applyFill="1" applyBorder="1" applyAlignment="1">
      <alignment horizontal="center"/>
    </xf>
    <xf numFmtId="0" fontId="22" fillId="39" borderId="10" xfId="1" applyNumberFormat="1" applyFont="1" applyFill="1" applyBorder="1" applyAlignment="1">
      <alignment horizontal="center"/>
    </xf>
    <xf numFmtId="43" fontId="22" fillId="39" borderId="10" xfId="1" applyFont="1" applyFill="1" applyBorder="1"/>
    <xf numFmtId="43" fontId="22" fillId="39" borderId="16" xfId="1" applyFont="1" applyFill="1" applyBorder="1"/>
    <xf numFmtId="0" fontId="22" fillId="39" borderId="18" xfId="0" applyFont="1" applyFill="1" applyBorder="1" applyAlignment="1">
      <alignment horizontal="center"/>
    </xf>
    <xf numFmtId="43" fontId="22" fillId="39" borderId="18" xfId="1" applyFont="1" applyFill="1" applyBorder="1" applyAlignment="1">
      <alignment horizontal="center"/>
    </xf>
    <xf numFmtId="43" fontId="22" fillId="39" borderId="19" xfId="1" applyFont="1" applyFill="1" applyBorder="1" applyAlignment="1">
      <alignment horizontal="center"/>
    </xf>
    <xf numFmtId="0" fontId="22" fillId="39" borderId="15" xfId="0" applyFont="1" applyFill="1" applyBorder="1" applyAlignment="1">
      <alignment horizontal="center"/>
    </xf>
    <xf numFmtId="0" fontId="22" fillId="39" borderId="10" xfId="0" applyNumberFormat="1" applyFont="1" applyFill="1" applyBorder="1" applyAlignment="1">
      <alignment horizontal="center"/>
    </xf>
    <xf numFmtId="0" fontId="22" fillId="39" borderId="15" xfId="0" applyFont="1" applyFill="1" applyBorder="1"/>
    <xf numFmtId="0" fontId="22" fillId="39" borderId="10" xfId="0" applyFont="1" applyFill="1" applyBorder="1"/>
    <xf numFmtId="0" fontId="22" fillId="39" borderId="18" xfId="0" applyNumberFormat="1" applyFont="1" applyFill="1" applyBorder="1" applyAlignment="1">
      <alignment horizontal="center"/>
    </xf>
    <xf numFmtId="0" fontId="22" fillId="40" borderId="10" xfId="0" applyFont="1" applyFill="1" applyBorder="1" applyAlignment="1">
      <alignment horizontal="center"/>
    </xf>
    <xf numFmtId="43" fontId="22" fillId="40" borderId="10" xfId="1" applyFont="1" applyFill="1" applyBorder="1" applyAlignment="1">
      <alignment horizontal="center"/>
    </xf>
    <xf numFmtId="0" fontId="22" fillId="40" borderId="10" xfId="1" applyNumberFormat="1" applyFont="1" applyFill="1" applyBorder="1" applyAlignment="1">
      <alignment horizontal="center"/>
    </xf>
    <xf numFmtId="43" fontId="22" fillId="40" borderId="10" xfId="1" applyFont="1" applyFill="1" applyBorder="1"/>
    <xf numFmtId="0" fontId="22" fillId="40" borderId="18" xfId="0" applyFont="1" applyFill="1" applyBorder="1" applyAlignment="1">
      <alignment horizontal="center"/>
    </xf>
    <xf numFmtId="43" fontId="22" fillId="40" borderId="18" xfId="1" applyFont="1" applyFill="1" applyBorder="1" applyAlignment="1">
      <alignment horizontal="center"/>
    </xf>
    <xf numFmtId="0" fontId="22" fillId="39" borderId="17" xfId="0" applyFont="1" applyFill="1" applyBorder="1" applyAlignment="1">
      <alignment horizontal="center"/>
    </xf>
    <xf numFmtId="0" fontId="22" fillId="39" borderId="18" xfId="0" applyFont="1" applyFill="1" applyBorder="1" applyAlignment="1">
      <alignment horizontal="center"/>
    </xf>
    <xf numFmtId="0" fontId="22" fillId="0" borderId="17" xfId="0" applyFont="1" applyFill="1" applyBorder="1" applyAlignment="1">
      <alignment horizontal="center"/>
    </xf>
    <xf numFmtId="0" fontId="22" fillId="0" borderId="18" xfId="0" applyFont="1" applyFill="1" applyBorder="1" applyAlignment="1">
      <alignment horizontal="center"/>
    </xf>
    <xf numFmtId="0" fontId="22" fillId="38" borderId="10" xfId="0" applyFont="1" applyFill="1" applyBorder="1" applyAlignment="1">
      <alignment horizontal="center"/>
    </xf>
    <xf numFmtId="0" fontId="22" fillId="40" borderId="10" xfId="0" applyFont="1" applyFill="1" applyBorder="1" applyAlignment="1">
      <alignment horizontal="center"/>
    </xf>
    <xf numFmtId="0" fontId="22" fillId="35" borderId="10" xfId="0" applyFont="1" applyFill="1" applyBorder="1" applyAlignment="1">
      <alignment horizontal="center"/>
    </xf>
    <xf numFmtId="0" fontId="23" fillId="39" borderId="12" xfId="0" applyFont="1" applyFill="1" applyBorder="1" applyAlignment="1">
      <alignment horizontal="center" vertical="center"/>
    </xf>
    <xf numFmtId="0" fontId="23" fillId="39" borderId="13" xfId="0" applyFont="1" applyFill="1" applyBorder="1" applyAlignment="1">
      <alignment horizontal="center" vertical="center"/>
    </xf>
    <xf numFmtId="0" fontId="23" fillId="39" borderId="14" xfId="0" applyFont="1" applyFill="1" applyBorder="1" applyAlignment="1">
      <alignment horizontal="center" vertical="center"/>
    </xf>
    <xf numFmtId="0" fontId="25" fillId="0" borderId="25" xfId="0" applyFont="1" applyBorder="1" applyAlignment="1">
      <alignment horizontal="center" vertical="center" wrapText="1"/>
    </xf>
    <xf numFmtId="0" fontId="25" fillId="0" borderId="25" xfId="0" applyFont="1" applyBorder="1" applyAlignment="1">
      <alignment horizontal="center" vertical="center"/>
    </xf>
    <xf numFmtId="0" fontId="23" fillId="39" borderId="20" xfId="0" applyFont="1" applyFill="1" applyBorder="1" applyAlignment="1">
      <alignment horizontal="center" vertical="center"/>
    </xf>
    <xf numFmtId="0" fontId="23" fillId="39" borderId="21" xfId="0" applyFont="1" applyFill="1" applyBorder="1" applyAlignment="1">
      <alignment horizontal="center" vertical="center"/>
    </xf>
    <xf numFmtId="0" fontId="23" fillId="39" borderId="15" xfId="0" applyFont="1" applyFill="1" applyBorder="1" applyAlignment="1">
      <alignment horizontal="center" vertical="center"/>
    </xf>
    <xf numFmtId="0" fontId="23" fillId="39" borderId="10" xfId="0" applyFont="1" applyFill="1" applyBorder="1" applyAlignment="1">
      <alignment horizontal="center" vertical="center"/>
    </xf>
    <xf numFmtId="0" fontId="22" fillId="39" borderId="10" xfId="0" applyFont="1" applyFill="1" applyBorder="1" applyAlignment="1">
      <alignment horizontal="center"/>
    </xf>
    <xf numFmtId="0" fontId="22" fillId="39" borderId="16" xfId="0" applyFont="1" applyFill="1" applyBorder="1" applyAlignment="1">
      <alignment horizontal="center"/>
    </xf>
    <xf numFmtId="0" fontId="22" fillId="36" borderId="10" xfId="0" applyFont="1" applyFill="1" applyBorder="1" applyAlignment="1">
      <alignment horizontal="center"/>
    </xf>
    <xf numFmtId="0" fontId="22" fillId="37" borderId="10" xfId="0" applyFont="1" applyFill="1" applyBorder="1" applyAlignment="1">
      <alignment horizontal="center"/>
    </xf>
    <xf numFmtId="0" fontId="22" fillId="34" borderId="10" xfId="0" applyFont="1" applyFill="1" applyBorder="1" applyAlignment="1">
      <alignment horizontal="center"/>
    </xf>
  </cellXfs>
  <cellStyles count="43">
    <cellStyle name="20% - ส่วนที่ถูกเน้น1" xfId="20" builtinId="30" customBuiltin="1"/>
    <cellStyle name="20% - ส่วนที่ถูกเน้น2" xfId="24" builtinId="34" customBuiltin="1"/>
    <cellStyle name="20% - ส่วนที่ถูกเน้น3" xfId="28" builtinId="38" customBuiltin="1"/>
    <cellStyle name="20% - ส่วนที่ถูกเน้น4" xfId="32" builtinId="42" customBuiltin="1"/>
    <cellStyle name="20% - ส่วนที่ถูกเน้น5" xfId="36" builtinId="46" customBuiltin="1"/>
    <cellStyle name="20% - ส่วนที่ถูกเน้น6" xfId="40" builtinId="50" customBuiltin="1"/>
    <cellStyle name="40% - ส่วนที่ถูกเน้น1" xfId="21" builtinId="31" customBuiltin="1"/>
    <cellStyle name="40% - ส่วนที่ถูกเน้น2" xfId="25" builtinId="35" customBuiltin="1"/>
    <cellStyle name="40% - ส่วนที่ถูกเน้น3" xfId="29" builtinId="39" customBuiltin="1"/>
    <cellStyle name="40% - ส่วนที่ถูกเน้น4" xfId="33" builtinId="43" customBuiltin="1"/>
    <cellStyle name="40% - ส่วนที่ถูกเน้น5" xfId="37" builtinId="47" customBuiltin="1"/>
    <cellStyle name="40% - ส่วนที่ถูกเน้น6" xfId="41" builtinId="51" customBuiltin="1"/>
    <cellStyle name="60% - ส่วนที่ถูกเน้น1" xfId="22" builtinId="32" customBuiltin="1"/>
    <cellStyle name="60% - ส่วนที่ถูกเน้น2" xfId="26" builtinId="36" customBuiltin="1"/>
    <cellStyle name="60% - ส่วนที่ถูกเน้น3" xfId="30" builtinId="40" customBuiltin="1"/>
    <cellStyle name="60% - ส่วนที่ถูกเน้น4" xfId="34" builtinId="44" customBuiltin="1"/>
    <cellStyle name="60% - ส่วนที่ถูกเน้น5" xfId="38" builtinId="48" customBuiltin="1"/>
    <cellStyle name="60% - ส่วนที่ถูกเน้น6" xfId="42" builtinId="52" customBuiltin="1"/>
    <cellStyle name="การคำนวณ" xfId="12" builtinId="22" customBuiltin="1"/>
    <cellStyle name="ข้อความเตือน" xfId="15" builtinId="11" customBuiltin="1"/>
    <cellStyle name="ข้อความอธิบาย" xfId="17" builtinId="53" customBuiltin="1"/>
    <cellStyle name="จุลภาค" xfId="1" builtinId="3"/>
    <cellStyle name="ชื่อเรื่อง" xfId="2" builtinId="15" customBuiltin="1"/>
    <cellStyle name="เซลล์ตรวจสอบ" xfId="14" builtinId="23" customBuiltin="1"/>
    <cellStyle name="เซลล์ที่มีลิงก์" xfId="13" builtinId="24" customBuiltin="1"/>
    <cellStyle name="ดี" xfId="7" builtinId="26" customBuiltin="1"/>
    <cellStyle name="ปกติ" xfId="0" builtinId="0"/>
    <cellStyle name="ป้อนค่า" xfId="10" builtinId="20" customBuiltin="1"/>
    <cellStyle name="ปานกลาง" xfId="9" builtinId="28" customBuiltin="1"/>
    <cellStyle name="ผลรวม" xfId="18" builtinId="25" customBuiltin="1"/>
    <cellStyle name="แย่" xfId="8" builtinId="27" customBuiltin="1"/>
    <cellStyle name="ส่วนที่ถูกเน้น1" xfId="19" builtinId="29" customBuiltin="1"/>
    <cellStyle name="ส่วนที่ถูกเน้น2" xfId="23" builtinId="33" customBuiltin="1"/>
    <cellStyle name="ส่วนที่ถูกเน้น3" xfId="27" builtinId="37" customBuiltin="1"/>
    <cellStyle name="ส่วนที่ถูกเน้น4" xfId="31" builtinId="41" customBuiltin="1"/>
    <cellStyle name="ส่วนที่ถูกเน้น5" xfId="35" builtinId="45" customBuiltin="1"/>
    <cellStyle name="ส่วนที่ถูกเน้น6" xfId="39" builtinId="49" customBuiltin="1"/>
    <cellStyle name="แสดงผล" xfId="11" builtinId="21" customBuiltin="1"/>
    <cellStyle name="หมายเหตุ" xfId="16" builtinId="10" customBuiltin="1"/>
    <cellStyle name="หัวเรื่อง 1" xfId="3" builtinId="16" customBuiltin="1"/>
    <cellStyle name="หัวเรื่อง 2" xfId="4" builtinId="17" customBuiltin="1"/>
    <cellStyle name="หัวเรื่อง 3" xfId="5" builtinId="18" customBuiltin="1"/>
    <cellStyle name="หัวเรื่อง 4" xfId="6" builtinId="19" customBuiltin="1"/>
  </cellStyles>
  <dxfs count="1">
    <dxf>
      <font>
        <b/>
        <i val="0"/>
        <color rgb="FFC00000"/>
      </font>
      <fill>
        <patternFill>
          <bgColor theme="7" tint="0.79998168889431442"/>
        </patternFill>
      </fill>
    </dxf>
  </dxfs>
  <tableStyles count="0" defaultTableStyle="TableStyleMedium2" defaultPivotStyle="PivotStyleLight16"/>
  <colors>
    <mruColors>
      <color rgb="FF66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44"/>
  <sheetViews>
    <sheetView zoomScaleNormal="100" workbookViewId="0">
      <selection activeCell="G8" sqref="G8"/>
    </sheetView>
  </sheetViews>
  <sheetFormatPr defaultColWidth="9" defaultRowHeight="21"/>
  <cols>
    <col min="1" max="1" width="18.140625" style="22" bestFit="1" customWidth="1"/>
    <col min="2" max="2" width="23.42578125" style="22" bestFit="1" customWidth="1"/>
    <col min="3" max="3" width="14.85546875" style="23" bestFit="1" customWidth="1"/>
    <col min="4" max="4" width="6.42578125" style="24" bestFit="1" customWidth="1"/>
    <col min="5" max="5" width="6.42578125" style="25" bestFit="1" customWidth="1"/>
    <col min="6" max="6" width="15.7109375" style="23" customWidth="1"/>
    <col min="7" max="7" width="6.42578125" style="25" bestFit="1" customWidth="1"/>
    <col min="8" max="8" width="15.7109375" style="23" customWidth="1"/>
    <col min="9" max="9" width="6.42578125" style="26" bestFit="1" customWidth="1"/>
    <col min="10" max="10" width="15.7109375" style="23" customWidth="1"/>
    <col min="11" max="11" width="6.42578125" style="26" bestFit="1" customWidth="1"/>
    <col min="12" max="12" width="15.7109375" style="23" customWidth="1"/>
    <col min="13" max="13" width="6.42578125" style="26" bestFit="1" customWidth="1"/>
    <col min="14" max="14" width="15.7109375" style="23" customWidth="1"/>
    <col min="15" max="15" width="6.42578125" style="26" bestFit="1" customWidth="1"/>
    <col min="16" max="16" width="15.5703125" style="23" customWidth="1"/>
    <col min="17" max="17" width="6.42578125" style="26" bestFit="1" customWidth="1"/>
    <col min="18" max="18" width="14.42578125" style="23" bestFit="1" customWidth="1"/>
    <col min="19" max="19" width="13.42578125" style="23" customWidth="1"/>
    <col min="20" max="20" width="13.7109375" style="22" bestFit="1" customWidth="1"/>
    <col min="21" max="21" width="10.140625" style="22" bestFit="1" customWidth="1"/>
    <col min="22" max="16384" width="9" style="22"/>
  </cols>
  <sheetData>
    <row r="1" spans="1:21" ht="60" customHeight="1" thickBot="1">
      <c r="A1" s="133" t="s">
        <v>65</v>
      </c>
      <c r="B1" s="134"/>
      <c r="C1" s="134"/>
      <c r="D1" s="134"/>
      <c r="E1" s="134"/>
      <c r="F1" s="134"/>
      <c r="G1" s="134"/>
      <c r="H1" s="134"/>
      <c r="I1" s="134"/>
      <c r="J1" s="134"/>
      <c r="K1" s="134"/>
      <c r="L1" s="134"/>
      <c r="M1" s="134"/>
      <c r="N1" s="134"/>
      <c r="O1" s="134"/>
      <c r="P1" s="134"/>
      <c r="Q1" s="134"/>
      <c r="R1" s="134"/>
      <c r="S1" s="134"/>
    </row>
    <row r="2" spans="1:21" s="20" customFormat="1" ht="26.25">
      <c r="A2" s="135" t="s">
        <v>42</v>
      </c>
      <c r="B2" s="136"/>
      <c r="C2" s="136"/>
      <c r="D2" s="136"/>
      <c r="E2" s="130" t="s">
        <v>23</v>
      </c>
      <c r="F2" s="131"/>
      <c r="G2" s="131"/>
      <c r="H2" s="131"/>
      <c r="I2" s="131"/>
      <c r="J2" s="131"/>
      <c r="K2" s="131"/>
      <c r="L2" s="131"/>
      <c r="M2" s="131"/>
      <c r="N2" s="131"/>
      <c r="O2" s="131"/>
      <c r="P2" s="131"/>
      <c r="Q2" s="131"/>
      <c r="R2" s="131"/>
      <c r="S2" s="132"/>
    </row>
    <row r="3" spans="1:21" s="20" customFormat="1">
      <c r="A3" s="137"/>
      <c r="B3" s="138"/>
      <c r="C3" s="138"/>
      <c r="D3" s="138"/>
      <c r="E3" s="129" t="s">
        <v>48</v>
      </c>
      <c r="F3" s="129"/>
      <c r="G3" s="141" t="s">
        <v>49</v>
      </c>
      <c r="H3" s="141"/>
      <c r="I3" s="142" t="s">
        <v>50</v>
      </c>
      <c r="J3" s="142"/>
      <c r="K3" s="143" t="s">
        <v>51</v>
      </c>
      <c r="L3" s="143"/>
      <c r="M3" s="127" t="s">
        <v>52</v>
      </c>
      <c r="N3" s="127"/>
      <c r="O3" s="128" t="s">
        <v>53</v>
      </c>
      <c r="P3" s="128"/>
      <c r="Q3" s="139" t="s">
        <v>43</v>
      </c>
      <c r="R3" s="139"/>
      <c r="S3" s="140"/>
    </row>
    <row r="4" spans="1:21" s="21" customFormat="1">
      <c r="A4" s="112" t="s">
        <v>18</v>
      </c>
      <c r="B4" s="103" t="s">
        <v>21</v>
      </c>
      <c r="C4" s="104" t="s">
        <v>19</v>
      </c>
      <c r="D4" s="113" t="s">
        <v>20</v>
      </c>
      <c r="E4" s="73" t="s">
        <v>20</v>
      </c>
      <c r="F4" s="74" t="s">
        <v>19</v>
      </c>
      <c r="G4" s="79" t="s">
        <v>20</v>
      </c>
      <c r="H4" s="80" t="s">
        <v>19</v>
      </c>
      <c r="I4" s="85" t="s">
        <v>20</v>
      </c>
      <c r="J4" s="86" t="s">
        <v>19</v>
      </c>
      <c r="K4" s="91" t="s">
        <v>20</v>
      </c>
      <c r="L4" s="92" t="s">
        <v>19</v>
      </c>
      <c r="M4" s="97" t="s">
        <v>20</v>
      </c>
      <c r="N4" s="98" t="s">
        <v>19</v>
      </c>
      <c r="O4" s="117" t="s">
        <v>20</v>
      </c>
      <c r="P4" s="118" t="s">
        <v>19</v>
      </c>
      <c r="Q4" s="103" t="s">
        <v>20</v>
      </c>
      <c r="R4" s="104" t="s">
        <v>19</v>
      </c>
      <c r="S4" s="105" t="s">
        <v>41</v>
      </c>
      <c r="T4" s="21" t="s">
        <v>54</v>
      </c>
    </row>
    <row r="5" spans="1:21" s="20" customFormat="1">
      <c r="A5" s="114" t="s">
        <v>44</v>
      </c>
      <c r="B5" s="115" t="s">
        <v>40</v>
      </c>
      <c r="C5" s="107">
        <f t="shared" ref="C5:P5" si="0">SUM(C9,C17,C21,C25,C29,C13,C33,C37,C41)</f>
        <v>44064769.759999998</v>
      </c>
      <c r="D5" s="106">
        <f t="shared" ref="D5:E7" si="1">SUM(D9,D17,D21,D25,D29,D13,D33,D37,D41)</f>
        <v>162</v>
      </c>
      <c r="E5" s="75">
        <f t="shared" si="1"/>
        <v>159</v>
      </c>
      <c r="F5" s="76">
        <f t="shared" si="0"/>
        <v>42551717.68</v>
      </c>
      <c r="G5" s="81">
        <f t="shared" si="0"/>
        <v>3</v>
      </c>
      <c r="H5" s="82">
        <f t="shared" si="0"/>
        <v>1513052.08</v>
      </c>
      <c r="I5" s="87">
        <f t="shared" si="0"/>
        <v>0</v>
      </c>
      <c r="J5" s="88">
        <f t="shared" si="0"/>
        <v>0</v>
      </c>
      <c r="K5" s="93">
        <f t="shared" si="0"/>
        <v>0</v>
      </c>
      <c r="L5" s="94">
        <f t="shared" si="0"/>
        <v>0</v>
      </c>
      <c r="M5" s="99">
        <f t="shared" si="0"/>
        <v>0</v>
      </c>
      <c r="N5" s="100">
        <f t="shared" si="0"/>
        <v>0</v>
      </c>
      <c r="O5" s="119">
        <f t="shared" si="0"/>
        <v>0</v>
      </c>
      <c r="P5" s="120">
        <f t="shared" si="0"/>
        <v>0</v>
      </c>
      <c r="Q5" s="106">
        <f>SUM(Q9,Q17,Q21,Q25,Q29,Q13,Q33,Q37,Q41)</f>
        <v>140</v>
      </c>
      <c r="R5" s="107">
        <f>SUM(R9,R17,R21,R25,R29,R13,R33,R37,R41)</f>
        <v>44064769.759999998</v>
      </c>
      <c r="S5" s="108">
        <f>SUM(S9,S17,S21,S25,S29,S13,S33,S37,S41)</f>
        <v>0</v>
      </c>
      <c r="T5" s="29">
        <f>SUM(R5:S5)</f>
        <v>44064769.759999998</v>
      </c>
      <c r="U5" s="20" t="str">
        <f>IF($C5=$R5+$S5,"Complete","Incomplete")</f>
        <v>Complete</v>
      </c>
    </row>
    <row r="6" spans="1:21" s="20" customFormat="1">
      <c r="A6" s="114" t="s">
        <v>44</v>
      </c>
      <c r="B6" s="115" t="s">
        <v>38</v>
      </c>
      <c r="C6" s="107">
        <f t="shared" ref="C6:S6" si="2">SUM(C10,C18,C22,C26,C30,C14,C34,C38,C42)</f>
        <v>1001472.04</v>
      </c>
      <c r="D6" s="106">
        <f t="shared" si="1"/>
        <v>11</v>
      </c>
      <c r="E6" s="75">
        <f t="shared" si="1"/>
        <v>10</v>
      </c>
      <c r="F6" s="76">
        <f t="shared" si="2"/>
        <v>580000</v>
      </c>
      <c r="G6" s="81">
        <f t="shared" si="2"/>
        <v>1</v>
      </c>
      <c r="H6" s="82">
        <f t="shared" si="2"/>
        <v>421472.04</v>
      </c>
      <c r="I6" s="87">
        <f t="shared" si="2"/>
        <v>0</v>
      </c>
      <c r="J6" s="88">
        <f t="shared" si="2"/>
        <v>0</v>
      </c>
      <c r="K6" s="93">
        <f t="shared" si="2"/>
        <v>0</v>
      </c>
      <c r="L6" s="94">
        <f t="shared" si="2"/>
        <v>0</v>
      </c>
      <c r="M6" s="99">
        <f t="shared" si="2"/>
        <v>0</v>
      </c>
      <c r="N6" s="100">
        <f t="shared" si="2"/>
        <v>0</v>
      </c>
      <c r="O6" s="119">
        <f t="shared" si="2"/>
        <v>0</v>
      </c>
      <c r="P6" s="120">
        <f t="shared" si="2"/>
        <v>0</v>
      </c>
      <c r="Q6" s="106">
        <f t="shared" si="2"/>
        <v>11</v>
      </c>
      <c r="R6" s="107">
        <f>SUM(R10,R18,R22,R26,R30,R14,R34,R38,R42)</f>
        <v>1001472.04</v>
      </c>
      <c r="S6" s="108">
        <f t="shared" si="2"/>
        <v>0</v>
      </c>
      <c r="T6" s="29">
        <f t="shared" ref="T6:T44" si="3">SUM(R6:S6)</f>
        <v>1001472.04</v>
      </c>
      <c r="U6" s="20" t="str">
        <f t="shared" ref="U6:U44" si="4">IF($C6=$R6+$S6,"Complete","Incomplete")</f>
        <v>Complete</v>
      </c>
    </row>
    <row r="7" spans="1:21" s="20" customFormat="1">
      <c r="A7" s="114" t="s">
        <v>44</v>
      </c>
      <c r="B7" s="115" t="s">
        <v>39</v>
      </c>
      <c r="C7" s="107">
        <f t="shared" ref="C7:S7" si="5">SUM(C11,C19,C23,C27,C31,C15,C35,C39,C43)</f>
        <v>4809177.62</v>
      </c>
      <c r="D7" s="106">
        <f t="shared" si="1"/>
        <v>28</v>
      </c>
      <c r="E7" s="75">
        <f t="shared" si="1"/>
        <v>24</v>
      </c>
      <c r="F7" s="76">
        <f t="shared" si="5"/>
        <v>4463177.62</v>
      </c>
      <c r="G7" s="81">
        <f t="shared" si="5"/>
        <v>4</v>
      </c>
      <c r="H7" s="82">
        <f t="shared" si="5"/>
        <v>346000</v>
      </c>
      <c r="I7" s="87">
        <f t="shared" si="5"/>
        <v>0</v>
      </c>
      <c r="J7" s="88">
        <f t="shared" si="5"/>
        <v>0</v>
      </c>
      <c r="K7" s="93">
        <f t="shared" si="5"/>
        <v>0</v>
      </c>
      <c r="L7" s="94">
        <f t="shared" si="5"/>
        <v>0</v>
      </c>
      <c r="M7" s="99">
        <f t="shared" si="5"/>
        <v>0</v>
      </c>
      <c r="N7" s="100">
        <f t="shared" si="5"/>
        <v>0</v>
      </c>
      <c r="O7" s="119">
        <f t="shared" si="5"/>
        <v>0</v>
      </c>
      <c r="P7" s="120">
        <f t="shared" si="5"/>
        <v>0</v>
      </c>
      <c r="Q7" s="106">
        <f t="shared" si="5"/>
        <v>24</v>
      </c>
      <c r="R7" s="107">
        <f t="shared" si="5"/>
        <v>4809177.62</v>
      </c>
      <c r="S7" s="108">
        <f t="shared" si="5"/>
        <v>0</v>
      </c>
      <c r="T7" s="29">
        <f t="shared" si="3"/>
        <v>4809177.62</v>
      </c>
      <c r="U7" s="20" t="str">
        <f t="shared" si="4"/>
        <v>Complete</v>
      </c>
    </row>
    <row r="8" spans="1:21" s="21" customFormat="1" ht="21.75" thickBot="1">
      <c r="A8" s="123" t="s">
        <v>44</v>
      </c>
      <c r="B8" s="124"/>
      <c r="C8" s="110">
        <f t="shared" ref="C8:P8" si="6">SUM(C12,C20,C24,C28,C32,C16,C36,C40,C44)</f>
        <v>49875419.420000002</v>
      </c>
      <c r="D8" s="116">
        <f>SUM(D12,D20,D24,D28,D32,D16,D36,D40,D44)</f>
        <v>201</v>
      </c>
      <c r="E8" s="77">
        <f t="shared" si="6"/>
        <v>193</v>
      </c>
      <c r="F8" s="78">
        <f t="shared" si="6"/>
        <v>47594895.300000004</v>
      </c>
      <c r="G8" s="83">
        <f t="shared" si="6"/>
        <v>8</v>
      </c>
      <c r="H8" s="84">
        <f t="shared" si="6"/>
        <v>2280524.12</v>
      </c>
      <c r="I8" s="89">
        <f t="shared" si="6"/>
        <v>0</v>
      </c>
      <c r="J8" s="90">
        <f t="shared" si="6"/>
        <v>0</v>
      </c>
      <c r="K8" s="95">
        <f t="shared" si="6"/>
        <v>0</v>
      </c>
      <c r="L8" s="96">
        <f t="shared" si="6"/>
        <v>0</v>
      </c>
      <c r="M8" s="101">
        <f t="shared" si="6"/>
        <v>0</v>
      </c>
      <c r="N8" s="102">
        <f t="shared" si="6"/>
        <v>0</v>
      </c>
      <c r="O8" s="121">
        <f t="shared" si="6"/>
        <v>0</v>
      </c>
      <c r="P8" s="122">
        <f t="shared" si="6"/>
        <v>0</v>
      </c>
      <c r="Q8" s="109">
        <f>SUM(E8,G8,I8,K8,M8,O8)</f>
        <v>201</v>
      </c>
      <c r="R8" s="110">
        <f>SUM(F8,H8,J8,L8,N8,P8)</f>
        <v>49875419.420000002</v>
      </c>
      <c r="S8" s="111">
        <f>SUM(S12,S20,S24,S28,S32,S16,S36,S40,S44)</f>
        <v>0</v>
      </c>
      <c r="T8" s="29">
        <f t="shared" si="3"/>
        <v>49875419.420000002</v>
      </c>
      <c r="U8" s="20" t="str">
        <f t="shared" si="4"/>
        <v>Complete</v>
      </c>
    </row>
    <row r="9" spans="1:21">
      <c r="A9" s="36" t="s">
        <v>7</v>
      </c>
      <c r="B9" s="37" t="s">
        <v>40</v>
      </c>
      <c r="C9" s="38">
        <f>SUMIFS('ค่าเสื่อม 2564'!$N$3:$N$252,'ค่าเสื่อม 2564'!$E$3:$E$252,สรุป!$A9,'ค่าเสื่อม 2564'!$G$3:$G$252,สรุป!$B9)</f>
        <v>17309509.140000001</v>
      </c>
      <c r="D9" s="39">
        <f>COUNTIFS('ค่าเสื่อม 2564'!$E$3:$E$252,สรุป!$A9,'ค่าเสื่อม 2564'!$G$3:$G$252,สรุป!$B9)</f>
        <v>16</v>
      </c>
      <c r="E9" s="40">
        <f>COUNTIFS('ค่าเสื่อม 2564'!$E$3:$E$252,สรุป!$A9,'ค่าเสื่อม 2564'!$G$3:$G$252,สรุป!$B9,'ค่าเสื่อม 2564'!$S$3:$S$252,"-")</f>
        <v>16</v>
      </c>
      <c r="F9" s="38">
        <f>SUMIFS('ค่าเสื่อม 2564'!$N$3:$N$252,'ค่าเสื่อม 2564'!$E$3:$E$252,สรุป!$A9,'ค่าเสื่อม 2564'!$G$3:$G$252,สรุป!$B9,'ค่าเสื่อม 2564'!$S$3:$S$252,"-")</f>
        <v>17309509.140000001</v>
      </c>
      <c r="G9" s="40">
        <f>COUNTIFS('ค่าเสื่อม 2564'!$E$3:$E$252,สรุป!$A9,'ค่าเสื่อม 2564'!$G$3:$G$252,สรุป!$B9,'ค่าเสื่อม 2564'!$S$3:$S$252,"1-")</f>
        <v>0</v>
      </c>
      <c r="H9" s="38">
        <f>SUMIFS('ค่าเสื่อม 2564'!$N$3:N$252,'ค่าเสื่อม 2564'!$E$3:$E$252,สรุป!$A9,'ค่าเสื่อม 2564'!$G$3:$G$252,สรุป!$B9,'ค่าเสื่อม 2564'!$S$3:$S$252,"1-")</f>
        <v>0</v>
      </c>
      <c r="I9" s="40">
        <f>COUNTIFS('ค่าเสื่อม 2564'!$E$3:$E$252,สรุป!$A9,'ค่าเสื่อม 2564'!$G$3:$G$252,สรุป!$B9,'ค่าเสื่อม 2564'!$S$3:$S$252,"2-")</f>
        <v>0</v>
      </c>
      <c r="J9" s="38">
        <f>SUMIFS('ค่าเสื่อม 2564'!$N$3:N$252,'ค่าเสื่อม 2564'!$E$3:$E$252,สรุป!$A9,'ค่าเสื่อม 2564'!$G$3:$G$252,สรุป!$B9,'ค่าเสื่อม 2564'!$S$3:$S$252,"2-")</f>
        <v>0</v>
      </c>
      <c r="K9" s="40">
        <f>COUNTIFS('ค่าเสื่อม 2564'!$E$3:$E$252,สรุป!$A9,'ค่าเสื่อม 2564'!$G$3:$G$252,สรุป!$B9,'ค่าเสื่อม 2564'!$S$3:$S$252,"3-")</f>
        <v>0</v>
      </c>
      <c r="L9" s="38">
        <f>SUMIFS('ค่าเสื่อม 2564'!$T$3:$T$252,'ค่าเสื่อม 2564'!$E$3:$E$252,สรุป!$A9,'ค่าเสื่อม 2564'!$G$3:$G$252,สรุป!$B9,'ค่าเสื่อม 2564'!$S$3:$S$252,"3-")</f>
        <v>0</v>
      </c>
      <c r="M9" s="40">
        <f>COUNTIFS('ค่าเสื่อม 2564'!$E$3:$E$252,สรุป!$A9,'ค่าเสื่อม 2564'!$G$3:$G$252,สรุป!$B9,'ค่าเสื่อม 2564'!$S$3:$S$252,"4-")</f>
        <v>0</v>
      </c>
      <c r="N9" s="38">
        <f>SUMIFS('ค่าเสื่อม 2564'!$T$3:$T$252,'ค่าเสื่อม 2564'!$E$3:$E$252,สรุป!$A9,'ค่าเสื่อม 2564'!$G$3:$G$252,สรุป!$B9,'ค่าเสื่อม 2564'!$S$3:$S$252,"4-")</f>
        <v>0</v>
      </c>
      <c r="O9" s="40">
        <f>COUNTIFS('ค่าเสื่อม 2564'!$E$3:$E$252,สรุป!$A9,'ค่าเสื่อม 2564'!$G$3:$G$252,สรุป!$B9,'ค่าเสื่อม 2564'!$S$3:$S$252,"5-")</f>
        <v>0</v>
      </c>
      <c r="P9" s="38">
        <f>SUMIFS('ค่าเสื่อม 2564'!$T$3:$T$252,'ค่าเสื่อม 2564'!$E$3:$E$252,สรุป!$A9,'ค่าเสื่อม 2564'!$G$3:$G$252,สรุป!$B9,'ค่าเสื่อม 2564'!$S$3:$S$252,"5-")</f>
        <v>0</v>
      </c>
      <c r="Q9" s="41">
        <f>SUM(E9,G9,I9,K9,M9,O9)</f>
        <v>16</v>
      </c>
      <c r="R9" s="42">
        <f>SUM(F9,H9,J9,L9,N9,P9)</f>
        <v>17309509.140000001</v>
      </c>
      <c r="S9" s="43">
        <f>SUMIFS('ค่าเสื่อม 2564'!$U$3:$U$252,'ค่าเสื่อม 2564'!$E$3:$E$252,สรุป!$A9,'ค่าเสื่อม 2564'!$G$3:$G$252,สรุป!$B9,'ค่าเสื่อม 2564'!$S$3:$S$252,"5-")</f>
        <v>0</v>
      </c>
      <c r="T9" s="29">
        <f t="shared" si="3"/>
        <v>17309509.140000001</v>
      </c>
      <c r="U9" s="20" t="str">
        <f t="shared" si="4"/>
        <v>Complete</v>
      </c>
    </row>
    <row r="10" spans="1:21">
      <c r="A10" s="30" t="s">
        <v>7</v>
      </c>
      <c r="B10" s="44" t="s">
        <v>38</v>
      </c>
      <c r="C10" s="38">
        <f>SUMIFS('ค่าเสื่อม 2564'!$N$3:$N$252,'ค่าเสื่อม 2564'!$E$3:$E$252,สรุป!$A10,'ค่าเสื่อม 2564'!$G$3:$G$252,สรุป!$B10)</f>
        <v>0</v>
      </c>
      <c r="D10" s="39">
        <f>COUNTIFS('ค่าเสื่อม 2564'!$E$3:$E$252,สรุป!$A10,'ค่าเสื่อม 2564'!$G$3:$G$252,สรุป!$B10)</f>
        <v>0</v>
      </c>
      <c r="E10" s="45">
        <f>COUNTIFS('ค่าเสื่อม 2564'!$E$3:$E$252,สรุป!$A10,'ค่าเสื่อม 2564'!$G$3:$G$252,สรุป!$B10,'ค่าเสื่อม 2564'!$S$3:$S$252,"-")</f>
        <v>0</v>
      </c>
      <c r="F10" s="46">
        <f>SUMIFS('ค่าเสื่อม 2564'!$N$3:$N$252,'ค่าเสื่อม 2564'!$E$3:$E$252,สรุป!$A10,'ค่าเสื่อม 2564'!$G$3:$G$252,สรุป!$B10,'ค่าเสื่อม 2564'!$S$3:$S$252,"-")</f>
        <v>0</v>
      </c>
      <c r="G10" s="45">
        <f>COUNTIFS('ค่าเสื่อม 2564'!$E$3:$E$252,สรุป!$A10,'ค่าเสื่อม 2564'!$G$3:$G$252,สรุป!$B10,'ค่าเสื่อม 2564'!$S$3:$S$252,"1-")</f>
        <v>0</v>
      </c>
      <c r="H10" s="46">
        <f>SUMIFS('ค่าเสื่อม 2564'!$N$3:N$252,'ค่าเสื่อม 2564'!$E$3:$E$252,สรุป!$A10,'ค่าเสื่อม 2564'!$G$3:$G$252,สรุป!$B10,'ค่าเสื่อม 2564'!$S$3:$S$252,"1-")</f>
        <v>0</v>
      </c>
      <c r="I10" s="45">
        <f>COUNTIFS('ค่าเสื่อม 2564'!$E$3:$E$252,สรุป!$A10,'ค่าเสื่อม 2564'!$G$3:$G$252,สรุป!$B10,'ค่าเสื่อม 2564'!$S$3:$S$252,"2-")</f>
        <v>0</v>
      </c>
      <c r="J10" s="46">
        <f>SUMIFS('ค่าเสื่อม 2564'!$N$3:N$252,'ค่าเสื่อม 2564'!$E$3:$E$252,สรุป!$A10,'ค่าเสื่อม 2564'!$G$3:$G$252,สรุป!$B10,'ค่าเสื่อม 2564'!$S$3:$S$252,"2-")</f>
        <v>0</v>
      </c>
      <c r="K10" s="45">
        <f>COUNTIFS('ค่าเสื่อม 2564'!$E$3:$E$252,สรุป!$A10,'ค่าเสื่อม 2564'!$G$3:$G$252,สรุป!$B10,'ค่าเสื่อม 2564'!$S$3:$S$252,"3-")</f>
        <v>0</v>
      </c>
      <c r="L10" s="46">
        <f>SUMIFS('ค่าเสื่อม 2564'!$T$3:$T$252,'ค่าเสื่อม 2564'!$E$3:$E$252,สรุป!$A10,'ค่าเสื่อม 2564'!$G$3:$G$252,สรุป!$B10,'ค่าเสื่อม 2564'!$S$3:$S$252,"3-")</f>
        <v>0</v>
      </c>
      <c r="M10" s="45">
        <f>COUNTIFS('ค่าเสื่อม 2564'!$E$3:$E$252,สรุป!$A10,'ค่าเสื่อม 2564'!$G$3:$G$252,สรุป!$B10,'ค่าเสื่อม 2564'!$S$3:$S$252,"4-")</f>
        <v>0</v>
      </c>
      <c r="N10" s="46">
        <f>SUMIFS('ค่าเสื่อม 2564'!$T$3:$T$252,'ค่าเสื่อม 2564'!$E$3:$E$252,สรุป!$A10,'ค่าเสื่อม 2564'!$G$3:$G$252,สรุป!$B10,'ค่าเสื่อม 2564'!$S$3:$S$252,"4-")</f>
        <v>0</v>
      </c>
      <c r="O10" s="45">
        <f>COUNTIFS('ค่าเสื่อม 2564'!$E$3:$E$252,สรุป!$A10,'ค่าเสื่อม 2564'!$G$3:$G$252,สรุป!$B10,'ค่าเสื่อม 2564'!$S$3:$S$252,"5-")</f>
        <v>0</v>
      </c>
      <c r="P10" s="46">
        <f>SUMIFS('ค่าเสื่อม 2564'!$T$3:$T$252,'ค่าเสื่อม 2564'!$E$3:$E$252,สรุป!$A10,'ค่าเสื่อม 2564'!$G$3:$G$252,สรุป!$B10,'ค่าเสื่อม 2564'!$S$3:$S$252,"5-")</f>
        <v>0</v>
      </c>
      <c r="Q10" s="47">
        <f t="shared" ref="Q10:Q11" si="7">SUM(E10,G10,I10,K10,M10,O10)</f>
        <v>0</v>
      </c>
      <c r="R10" s="48">
        <f t="shared" ref="R10:R11" si="8">SUM(F10,H10,J10,L10,N10,P10)</f>
        <v>0</v>
      </c>
      <c r="S10" s="49">
        <f>SUMIFS('ค่าเสื่อม 2564'!$U$3:$U$252,'ค่าเสื่อม 2564'!$E$3:$E$252,สรุป!$A10,'ค่าเสื่อม 2564'!$G$3:$G$252,สรุป!$B10,'ค่าเสื่อม 2564'!$S$3:$S$252,"5-")</f>
        <v>0</v>
      </c>
      <c r="T10" s="29">
        <f t="shared" si="3"/>
        <v>0</v>
      </c>
      <c r="U10" s="20" t="str">
        <f t="shared" si="4"/>
        <v>Complete</v>
      </c>
    </row>
    <row r="11" spans="1:21">
      <c r="A11" s="30" t="s">
        <v>7</v>
      </c>
      <c r="B11" s="44" t="s">
        <v>39</v>
      </c>
      <c r="C11" s="38">
        <f>SUMIFS('ค่าเสื่อม 2564'!$N$3:$N$252,'ค่าเสื่อม 2564'!$E$3:$E$252,สรุป!$A11,'ค่าเสื่อม 2564'!$G$3:$G$252,สรุป!$B11)</f>
        <v>305000</v>
      </c>
      <c r="D11" s="39">
        <f>COUNTIFS('ค่าเสื่อม 2564'!$E$3:$E$252,สรุป!$A11,'ค่าเสื่อม 2564'!$G$3:$G$252,สรุป!$B11)</f>
        <v>3</v>
      </c>
      <c r="E11" s="45">
        <f>COUNTIFS('ค่าเสื่อม 2564'!$E$3:$E$252,สรุป!$A11,'ค่าเสื่อม 2564'!$G$3:$G$252,สรุป!$B11,'ค่าเสื่อม 2564'!$S$3:$S$252,"-")</f>
        <v>3</v>
      </c>
      <c r="F11" s="46">
        <f>SUMIFS('ค่าเสื่อม 2564'!$N$3:$N$252,'ค่าเสื่อม 2564'!$E$3:$E$252,สรุป!$A11,'ค่าเสื่อม 2564'!$G$3:$G$252,สรุป!$B11,'ค่าเสื่อม 2564'!$S$3:$S$252,"-")</f>
        <v>305000</v>
      </c>
      <c r="G11" s="45">
        <f>COUNTIFS('ค่าเสื่อม 2564'!$E$3:$E$252,สรุป!$A11,'ค่าเสื่อม 2564'!$G$3:$G$252,สรุป!$B11,'ค่าเสื่อม 2564'!$S$3:$S$252,"1-")</f>
        <v>0</v>
      </c>
      <c r="H11" s="46">
        <f>SUMIFS('ค่าเสื่อม 2564'!$N$3:N$252,'ค่าเสื่อม 2564'!$E$3:$E$252,สรุป!$A11,'ค่าเสื่อม 2564'!$G$3:$G$252,สรุป!$B11,'ค่าเสื่อม 2564'!$S$3:$S$252,"1-")</f>
        <v>0</v>
      </c>
      <c r="I11" s="45">
        <f>COUNTIFS('ค่าเสื่อม 2564'!$E$3:$E$252,สรุป!$A11,'ค่าเสื่อม 2564'!$G$3:$G$252,สรุป!$B11,'ค่าเสื่อม 2564'!$S$3:$S$252,"2-")</f>
        <v>0</v>
      </c>
      <c r="J11" s="46">
        <f>SUMIFS('ค่าเสื่อม 2564'!$N$3:N$252,'ค่าเสื่อม 2564'!$E$3:$E$252,สรุป!$A11,'ค่าเสื่อม 2564'!$G$3:$G$252,สรุป!$B11,'ค่าเสื่อม 2564'!$S$3:$S$252,"2-")</f>
        <v>0</v>
      </c>
      <c r="K11" s="45">
        <f>COUNTIFS('ค่าเสื่อม 2564'!$E$3:$E$252,สรุป!$A11,'ค่าเสื่อม 2564'!$G$3:$G$252,สรุป!$B11,'ค่าเสื่อม 2564'!$S$3:$S$252,"3-")</f>
        <v>0</v>
      </c>
      <c r="L11" s="46">
        <f>SUMIFS('ค่าเสื่อม 2564'!$T$3:$T$252,'ค่าเสื่อม 2564'!$E$3:$E$252,สรุป!$A11,'ค่าเสื่อม 2564'!$G$3:$G$252,สรุป!$B11,'ค่าเสื่อม 2564'!$S$3:$S$252,"3-")</f>
        <v>0</v>
      </c>
      <c r="M11" s="45">
        <f>COUNTIFS('ค่าเสื่อม 2564'!$E$3:$E$252,สรุป!$A11,'ค่าเสื่อม 2564'!$G$3:$G$252,สรุป!$B11,'ค่าเสื่อม 2564'!$S$3:$S$252,"4-")</f>
        <v>0</v>
      </c>
      <c r="N11" s="46">
        <f>SUMIFS('ค่าเสื่อม 2564'!$T$3:$T$252,'ค่าเสื่อม 2564'!$E$3:$E$252,สรุป!$A11,'ค่าเสื่อม 2564'!$G$3:$G$252,สรุป!$B11,'ค่าเสื่อม 2564'!$S$3:$S$252,"4-")</f>
        <v>0</v>
      </c>
      <c r="O11" s="45">
        <f>COUNTIFS('ค่าเสื่อม 2564'!$E$3:$E$252,สรุป!$A11,'ค่าเสื่อม 2564'!$G$3:$G$252,สรุป!$B11,'ค่าเสื่อม 2564'!$S$3:$S$252,"5-")</f>
        <v>0</v>
      </c>
      <c r="P11" s="46">
        <f>SUMIFS('ค่าเสื่อม 2564'!$T$3:$T$252,'ค่าเสื่อม 2564'!$E$3:$E$252,สรุป!$A11,'ค่าเสื่อม 2564'!$G$3:$G$252,สรุป!$B11,'ค่าเสื่อม 2564'!$S$3:$S$252,"5-")</f>
        <v>0</v>
      </c>
      <c r="Q11" s="47">
        <f t="shared" si="7"/>
        <v>3</v>
      </c>
      <c r="R11" s="48">
        <f t="shared" si="8"/>
        <v>305000</v>
      </c>
      <c r="S11" s="49">
        <f>SUMIFS('ค่าเสื่อม 2564'!$U$3:$U$252,'ค่าเสื่อม 2564'!$E$3:$E$252,สรุป!$A11,'ค่าเสื่อม 2564'!$G$3:$G$252,สรุป!$B11,'ค่าเสื่อม 2564'!$S$3:$S$252,"5-")</f>
        <v>0</v>
      </c>
      <c r="T11" s="29">
        <f t="shared" si="3"/>
        <v>305000</v>
      </c>
      <c r="U11" s="20" t="str">
        <f t="shared" si="4"/>
        <v>Complete</v>
      </c>
    </row>
    <row r="12" spans="1:21" s="20" customFormat="1" ht="21.75" thickBot="1">
      <c r="A12" s="125" t="s">
        <v>22</v>
      </c>
      <c r="B12" s="126"/>
      <c r="C12" s="50">
        <f>SUM(C9:C11)</f>
        <v>17614509.140000001</v>
      </c>
      <c r="D12" s="32">
        <f>SUM(D9:D11)</f>
        <v>19</v>
      </c>
      <c r="E12" s="33">
        <f>SUM(E9:E11)</f>
        <v>19</v>
      </c>
      <c r="F12" s="31">
        <f t="shared" ref="F12" si="9">SUM(F9:F11)</f>
        <v>17614509.140000001</v>
      </c>
      <c r="G12" s="33">
        <f>SUM(G9:G11)</f>
        <v>0</v>
      </c>
      <c r="H12" s="31">
        <f t="shared" ref="H12:S12" si="10">SUM(H9:H11)</f>
        <v>0</v>
      </c>
      <c r="I12" s="34">
        <f>SUM(I9:I11)</f>
        <v>0</v>
      </c>
      <c r="J12" s="31">
        <f t="shared" si="10"/>
        <v>0</v>
      </c>
      <c r="K12" s="34">
        <f>SUM(K9:K11)</f>
        <v>0</v>
      </c>
      <c r="L12" s="31">
        <f t="shared" si="10"/>
        <v>0</v>
      </c>
      <c r="M12" s="34">
        <f>SUM(M9:M11)</f>
        <v>0</v>
      </c>
      <c r="N12" s="31">
        <f t="shared" si="10"/>
        <v>0</v>
      </c>
      <c r="O12" s="34">
        <f>SUM(O9:O11)</f>
        <v>0</v>
      </c>
      <c r="P12" s="31">
        <f t="shared" si="10"/>
        <v>0</v>
      </c>
      <c r="Q12" s="34">
        <f>SUM(Q9:Q11)</f>
        <v>19</v>
      </c>
      <c r="R12" s="31">
        <f>SUM(R9:R11)</f>
        <v>17614509.140000001</v>
      </c>
      <c r="S12" s="35">
        <f t="shared" si="10"/>
        <v>0</v>
      </c>
      <c r="T12" s="29">
        <f t="shared" si="3"/>
        <v>17614509.140000001</v>
      </c>
      <c r="U12" s="20" t="str">
        <f t="shared" si="4"/>
        <v>Complete</v>
      </c>
    </row>
    <row r="13" spans="1:21">
      <c r="A13" s="51" t="s">
        <v>12</v>
      </c>
      <c r="B13" s="52" t="s">
        <v>40</v>
      </c>
      <c r="C13" s="38">
        <f>SUMIFS('ค่าเสื่อม 2564'!$N$3:$N$252,'ค่าเสื่อม 2564'!$E$3:$E$252,สรุป!$A13,'ค่าเสื่อม 2564'!$G$3:$G$252,สรุป!$B13)</f>
        <v>6385918.3600000003</v>
      </c>
      <c r="D13" s="39">
        <f>COUNTIFS('ค่าเสื่อม 2564'!$E$3:$E$252,สรุป!$A13,'ค่าเสื่อม 2564'!$G$3:$G$252,สรุป!$B13)</f>
        <v>17</v>
      </c>
      <c r="E13" s="53">
        <f>COUNTIFS('ค่าเสื่อม 2564'!$E$3:$E$252,สรุป!$A13,'ค่าเสื่อม 2564'!$G$3:$G$252,สรุป!$B13,'ค่าเสื่อม 2564'!$S$3:$S$252,"-")</f>
        <v>17</v>
      </c>
      <c r="F13" s="54">
        <f>SUMIFS('ค่าเสื่อม 2564'!$N$3:$N$252,'ค่าเสื่อม 2564'!$E$3:$E$252,สรุป!$A13,'ค่าเสื่อม 2564'!$G$3:$G$252,สรุป!$B13,'ค่าเสื่อม 2564'!$S$3:$S$252,"-")</f>
        <v>6385918.3600000003</v>
      </c>
      <c r="G13" s="53">
        <f>COUNTIFS('ค่าเสื่อม 2564'!$E$3:$E$252,สรุป!$A13,'ค่าเสื่อม 2564'!$G$3:$G$252,สรุป!$B13,'ค่าเสื่อม 2564'!$S$3:$S$252,"1-")</f>
        <v>0</v>
      </c>
      <c r="H13" s="54">
        <f>SUMIFS('ค่าเสื่อม 2564'!$N$3:N$252,'ค่าเสื่อม 2564'!$E$3:$E$252,สรุป!$A13,'ค่าเสื่อม 2564'!$G$3:$G$252,สรุป!$B13,'ค่าเสื่อม 2564'!$S$3:$S$252,"1-")</f>
        <v>0</v>
      </c>
      <c r="I13" s="53">
        <f>COUNTIFS('ค่าเสื่อม 2564'!$E$3:$E$252,สรุป!$A13,'ค่าเสื่อม 2564'!$G$3:$G$252,สรุป!$B13,'ค่าเสื่อม 2564'!$S$3:$S$252,"2-")</f>
        <v>0</v>
      </c>
      <c r="J13" s="54">
        <f>SUMIFS('ค่าเสื่อม 2564'!$N$3:N$252,'ค่าเสื่อม 2564'!$E$3:$E$252,สรุป!$A13,'ค่าเสื่อม 2564'!$G$3:$G$252,สรุป!$B13,'ค่าเสื่อม 2564'!$S$3:$S$252,"2-")</f>
        <v>0</v>
      </c>
      <c r="K13" s="53">
        <f>COUNTIFS('ค่าเสื่อม 2564'!$E$3:$E$252,สรุป!$A13,'ค่าเสื่อม 2564'!$G$3:$G$252,สรุป!$B13,'ค่าเสื่อม 2564'!$S$3:$S$252,"3-")</f>
        <v>0</v>
      </c>
      <c r="L13" s="54">
        <f>SUMIFS('ค่าเสื่อม 2564'!$T$3:$T$252,'ค่าเสื่อม 2564'!$E$3:$E$252,สรุป!$A13,'ค่าเสื่อม 2564'!$G$3:$G$252,สรุป!$B13,'ค่าเสื่อม 2564'!$S$3:$S$252,"3-")</f>
        <v>0</v>
      </c>
      <c r="M13" s="53">
        <f>COUNTIFS('ค่าเสื่อม 2564'!$E$3:$E$252,สรุป!$A13,'ค่าเสื่อม 2564'!$G$3:$G$252,สรุป!$B13,'ค่าเสื่อม 2564'!$S$3:$S$252,"4-")</f>
        <v>0</v>
      </c>
      <c r="N13" s="54">
        <f>SUMIFS('ค่าเสื่อม 2564'!$T$3:$T$252,'ค่าเสื่อม 2564'!$E$3:$E$252,สรุป!$A13,'ค่าเสื่อม 2564'!$G$3:$G$252,สรุป!$B13,'ค่าเสื่อม 2564'!$S$3:$S$252,"4-")</f>
        <v>0</v>
      </c>
      <c r="O13" s="53">
        <f>COUNTIFS('ค่าเสื่อม 2564'!$E$3:$E$252,สรุป!$A13,'ค่าเสื่อม 2564'!$G$3:$G$252,สรุป!$B13,'ค่าเสื่อม 2564'!$S$3:$S$252,"5-")</f>
        <v>0</v>
      </c>
      <c r="P13" s="54">
        <f>SUMIFS('ค่าเสื่อม 2564'!$T$3:$T$252,'ค่าเสื่อม 2564'!$E$3:$E$252,สรุป!$A13,'ค่าเสื่อม 2564'!$G$3:$G$252,สรุป!$B13,'ค่าเสื่อม 2564'!$S$3:$S$252,"5-")</f>
        <v>0</v>
      </c>
      <c r="Q13" s="55">
        <f>SUM(E13,G13,I13,K13,M13,O13)</f>
        <v>17</v>
      </c>
      <c r="R13" s="56">
        <f>SUM(F13,H13,J13,L13,N13,P13)</f>
        <v>6385918.3600000003</v>
      </c>
      <c r="S13" s="57">
        <f>SUMIFS('ค่าเสื่อม 2564'!$U$3:$U$252,'ค่าเสื่อม 2564'!$E$3:$E$252,สรุป!$A13,'ค่าเสื่อม 2564'!$G$3:$G$252,สรุป!$B13,'ค่าเสื่อม 2564'!$S$3:$S$252,"5-")</f>
        <v>0</v>
      </c>
      <c r="T13" s="29">
        <f t="shared" si="3"/>
        <v>6385918.3600000003</v>
      </c>
      <c r="U13" s="20" t="str">
        <f t="shared" si="4"/>
        <v>Complete</v>
      </c>
    </row>
    <row r="14" spans="1:21">
      <c r="A14" s="30" t="s">
        <v>12</v>
      </c>
      <c r="B14" s="44" t="s">
        <v>38</v>
      </c>
      <c r="C14" s="38">
        <f>SUMIFS('ค่าเสื่อม 2564'!$N$3:$N$252,'ค่าเสื่อม 2564'!$E$3:$E$252,สรุป!$A14,'ค่าเสื่อม 2564'!$G$3:$G$252,สรุป!$B14)</f>
        <v>70000</v>
      </c>
      <c r="D14" s="39">
        <f>COUNTIFS('ค่าเสื่อม 2564'!$E$3:$E$252,สรุป!$A14,'ค่าเสื่อม 2564'!$G$3:$G$252,สรุป!$B14)</f>
        <v>1</v>
      </c>
      <c r="E14" s="45">
        <f>COUNTIFS('ค่าเสื่อม 2564'!$E$3:$E$252,สรุป!$A14,'ค่าเสื่อม 2564'!$G$3:$G$252,สรุป!$B14,'ค่าเสื่อม 2564'!$S$3:$S$252,"-")</f>
        <v>1</v>
      </c>
      <c r="F14" s="46">
        <f>SUMIFS('ค่าเสื่อม 2564'!$N$3:$N$252,'ค่าเสื่อม 2564'!$E$3:$E$252,สรุป!$A14,'ค่าเสื่อม 2564'!$G$3:$G$252,สรุป!$B14,'ค่าเสื่อม 2564'!$S$3:$S$252,"-")</f>
        <v>70000</v>
      </c>
      <c r="G14" s="45">
        <f>COUNTIFS('ค่าเสื่อม 2564'!$E$3:$E$252,สรุป!$A14,'ค่าเสื่อม 2564'!$G$3:$G$252,สรุป!$B14,'ค่าเสื่อม 2564'!$S$3:$S$252,"1-")</f>
        <v>0</v>
      </c>
      <c r="H14" s="46">
        <f>SUMIFS('ค่าเสื่อม 2564'!$N$3:N$252,'ค่าเสื่อม 2564'!$E$3:$E$252,สรุป!$A14,'ค่าเสื่อม 2564'!$G$3:$G$252,สรุป!$B14,'ค่าเสื่อม 2564'!$S$3:$S$252,"1-")</f>
        <v>0</v>
      </c>
      <c r="I14" s="45">
        <f>COUNTIFS('ค่าเสื่อม 2564'!$E$3:$E$252,สรุป!$A14,'ค่าเสื่อม 2564'!$G$3:$G$252,สรุป!$B14,'ค่าเสื่อม 2564'!$S$3:$S$252,"2-")</f>
        <v>0</v>
      </c>
      <c r="J14" s="46">
        <f>SUMIFS('ค่าเสื่อม 2564'!$N$3:N$252,'ค่าเสื่อม 2564'!$E$3:$E$252,สรุป!$A14,'ค่าเสื่อม 2564'!$G$3:$G$252,สรุป!$B14,'ค่าเสื่อม 2564'!$S$3:$S$252,"2-")</f>
        <v>0</v>
      </c>
      <c r="K14" s="45">
        <f>COUNTIFS('ค่าเสื่อม 2564'!$E$3:$E$252,สรุป!$A14,'ค่าเสื่อม 2564'!$G$3:$G$252,สรุป!$B14,'ค่าเสื่อม 2564'!$S$3:$S$252,"3-")</f>
        <v>0</v>
      </c>
      <c r="L14" s="46">
        <f>SUMIFS('ค่าเสื่อม 2564'!$T$3:$T$252,'ค่าเสื่อม 2564'!$E$3:$E$252,สรุป!$A14,'ค่าเสื่อม 2564'!$G$3:$G$252,สรุป!$B14,'ค่าเสื่อม 2564'!$S$3:$S$252,"3-")</f>
        <v>0</v>
      </c>
      <c r="M14" s="45">
        <f>COUNTIFS('ค่าเสื่อม 2564'!$E$3:$E$252,สรุป!$A14,'ค่าเสื่อม 2564'!$G$3:$G$252,สรุป!$B14,'ค่าเสื่อม 2564'!$S$3:$S$252,"4-")</f>
        <v>0</v>
      </c>
      <c r="N14" s="46">
        <f>SUMIFS('ค่าเสื่อม 2564'!$T$3:$T$252,'ค่าเสื่อม 2564'!$E$3:$E$252,สรุป!$A14,'ค่าเสื่อม 2564'!$G$3:$G$252,สรุป!$B14,'ค่าเสื่อม 2564'!$S$3:$S$252,"4-")</f>
        <v>0</v>
      </c>
      <c r="O14" s="45">
        <f>COUNTIFS('ค่าเสื่อม 2564'!$E$3:$E$252,สรุป!$A14,'ค่าเสื่อม 2564'!$G$3:$G$252,สรุป!$B14,'ค่าเสื่อม 2564'!$S$3:$S$252,"5-")</f>
        <v>0</v>
      </c>
      <c r="P14" s="46">
        <f>SUMIFS('ค่าเสื่อม 2564'!$T$3:$T$252,'ค่าเสื่อม 2564'!$E$3:$E$252,สรุป!$A14,'ค่าเสื่อม 2564'!$G$3:$G$252,สรุป!$B14,'ค่าเสื่อม 2564'!$S$3:$S$252,"5-")</f>
        <v>0</v>
      </c>
      <c r="Q14" s="47">
        <f t="shared" ref="Q14:Q15" si="11">SUM(E14,G14,I14,K14,M14,O14)</f>
        <v>1</v>
      </c>
      <c r="R14" s="48">
        <f t="shared" ref="R14:R15" si="12">SUM(F14,H14,J14,L14,N14,P14)</f>
        <v>70000</v>
      </c>
      <c r="S14" s="49">
        <f>SUMIFS('ค่าเสื่อม 2564'!$U$3:$U$252,'ค่าเสื่อม 2564'!$E$3:$E$252,สรุป!$A14,'ค่าเสื่อม 2564'!$G$3:$G$252,สรุป!$B14,'ค่าเสื่อม 2564'!$S$3:$S$252,"5-")</f>
        <v>0</v>
      </c>
      <c r="T14" s="29">
        <f t="shared" si="3"/>
        <v>70000</v>
      </c>
      <c r="U14" s="20" t="str">
        <f t="shared" si="4"/>
        <v>Complete</v>
      </c>
    </row>
    <row r="15" spans="1:21">
      <c r="A15" s="30" t="s">
        <v>12</v>
      </c>
      <c r="B15" s="44" t="s">
        <v>39</v>
      </c>
      <c r="C15" s="38">
        <f>SUMIFS('ค่าเสื่อม 2564'!$N$3:$N$252,'ค่าเสื่อม 2564'!$E$3:$E$252,สรุป!$A15,'ค่าเสื่อม 2564'!$G$3:$G$252,สรุป!$B15)</f>
        <v>965500</v>
      </c>
      <c r="D15" s="39">
        <f>COUNTIFS('ค่าเสื่อม 2564'!$E$3:$E$252,สรุป!$A15,'ค่าเสื่อม 2564'!$G$3:$G$252,สรุป!$B15)</f>
        <v>3</v>
      </c>
      <c r="E15" s="45">
        <f>COUNTIFS('ค่าเสื่อม 2564'!$E$3:$E$252,สรุป!$A15,'ค่าเสื่อม 2564'!$G$3:$G$252,สรุป!$B15,'ค่าเสื่อม 2564'!$S$3:$S$252,"-")</f>
        <v>3</v>
      </c>
      <c r="F15" s="46">
        <f>SUMIFS('ค่าเสื่อม 2564'!$N$3:$N$252,'ค่าเสื่อม 2564'!$E$3:$E$252,สรุป!$A15,'ค่าเสื่อม 2564'!$G$3:$G$252,สรุป!$B15,'ค่าเสื่อม 2564'!$S$3:$S$252,"-")</f>
        <v>965500</v>
      </c>
      <c r="G15" s="45">
        <f>COUNTIFS('ค่าเสื่อม 2564'!$E$3:$E$252,สรุป!$A15,'ค่าเสื่อม 2564'!$G$3:$G$252,สรุป!$B15,'ค่าเสื่อม 2564'!$S$3:$S$252,"1-")</f>
        <v>0</v>
      </c>
      <c r="H15" s="46">
        <f>SUMIFS('ค่าเสื่อม 2564'!$N$3:N$252,'ค่าเสื่อม 2564'!$E$3:$E$252,สรุป!$A15,'ค่าเสื่อม 2564'!$G$3:$G$252,สรุป!$B15,'ค่าเสื่อม 2564'!$S$3:$S$252,"1-")</f>
        <v>0</v>
      </c>
      <c r="I15" s="45">
        <f>COUNTIFS('ค่าเสื่อม 2564'!$E$3:$E$252,สรุป!$A15,'ค่าเสื่อม 2564'!$G$3:$G$252,สรุป!$B15,'ค่าเสื่อม 2564'!$S$3:$S$252,"2-")</f>
        <v>0</v>
      </c>
      <c r="J15" s="46">
        <f>SUMIFS('ค่าเสื่อม 2564'!$N$3:N$252,'ค่าเสื่อม 2564'!$E$3:$E$252,สรุป!$A15,'ค่าเสื่อม 2564'!$G$3:$G$252,สรุป!$B15,'ค่าเสื่อม 2564'!$S$3:$S$252,"2-")</f>
        <v>0</v>
      </c>
      <c r="K15" s="45">
        <f>COUNTIFS('ค่าเสื่อม 2564'!$E$3:$E$252,สรุป!$A15,'ค่าเสื่อม 2564'!$G$3:$G$252,สรุป!$B15,'ค่าเสื่อม 2564'!$S$3:$S$252,"3-")</f>
        <v>0</v>
      </c>
      <c r="L15" s="46">
        <f>SUMIFS('ค่าเสื่อม 2564'!$T$3:$T$252,'ค่าเสื่อม 2564'!$E$3:$E$252,สรุป!$A15,'ค่าเสื่อม 2564'!$G$3:$G$252,สรุป!$B15,'ค่าเสื่อม 2564'!$S$3:$S$252,"3-")</f>
        <v>0</v>
      </c>
      <c r="M15" s="45">
        <f>COUNTIFS('ค่าเสื่อม 2564'!$E$3:$E$252,สรุป!$A15,'ค่าเสื่อม 2564'!$G$3:$G$252,สรุป!$B15,'ค่าเสื่อม 2564'!$S$3:$S$252,"4-")</f>
        <v>0</v>
      </c>
      <c r="N15" s="46">
        <f>SUMIFS('ค่าเสื่อม 2564'!$T$3:$T$252,'ค่าเสื่อม 2564'!$E$3:$E$252,สรุป!$A15,'ค่าเสื่อม 2564'!$G$3:$G$252,สรุป!$B15,'ค่าเสื่อม 2564'!$S$3:$S$252,"4-")</f>
        <v>0</v>
      </c>
      <c r="O15" s="45">
        <f>COUNTIFS('ค่าเสื่อม 2564'!$E$3:$E$252,สรุป!$A15,'ค่าเสื่อม 2564'!$G$3:$G$252,สรุป!$B15,'ค่าเสื่อม 2564'!$S$3:$S$252,"5-")</f>
        <v>0</v>
      </c>
      <c r="P15" s="46">
        <f>SUMIFS('ค่าเสื่อม 2564'!$T$3:$T$252,'ค่าเสื่อม 2564'!$E$3:$E$252,สรุป!$A15,'ค่าเสื่อม 2564'!$G$3:$G$252,สรุป!$B15,'ค่าเสื่อม 2564'!$S$3:$S$252,"5-")</f>
        <v>0</v>
      </c>
      <c r="Q15" s="47">
        <f t="shared" si="11"/>
        <v>3</v>
      </c>
      <c r="R15" s="48">
        <f t="shared" si="12"/>
        <v>965500</v>
      </c>
      <c r="S15" s="49">
        <f>SUMIFS('ค่าเสื่อม 2564'!$U$3:$U$252,'ค่าเสื่อม 2564'!$E$3:$E$252,สรุป!$A15,'ค่าเสื่อม 2564'!$G$3:$G$252,สรุป!$B15,'ค่าเสื่อม 2564'!$S$3:$S$252,"5-")</f>
        <v>0</v>
      </c>
      <c r="T15" s="29">
        <f t="shared" si="3"/>
        <v>965500</v>
      </c>
      <c r="U15" s="20" t="str">
        <f t="shared" si="4"/>
        <v>Complete</v>
      </c>
    </row>
    <row r="16" spans="1:21" s="20" customFormat="1" ht="21.75" thickBot="1">
      <c r="A16" s="125" t="s">
        <v>22</v>
      </c>
      <c r="B16" s="126"/>
      <c r="C16" s="50">
        <f>SUM(C13:C15)</f>
        <v>7421418.3600000003</v>
      </c>
      <c r="D16" s="32">
        <f>SUM(D13:D15)</f>
        <v>21</v>
      </c>
      <c r="E16" s="33">
        <f>SUM(E13:E15)</f>
        <v>21</v>
      </c>
      <c r="F16" s="31">
        <f t="shared" ref="F16" si="13">SUM(F13:F15)</f>
        <v>7421418.3600000003</v>
      </c>
      <c r="G16" s="33">
        <f>SUM(G13:G15)</f>
        <v>0</v>
      </c>
      <c r="H16" s="31">
        <f t="shared" ref="H16:S16" si="14">SUM(H13:H15)</f>
        <v>0</v>
      </c>
      <c r="I16" s="34">
        <f>SUM(I13:I15)</f>
        <v>0</v>
      </c>
      <c r="J16" s="31">
        <f t="shared" si="14"/>
        <v>0</v>
      </c>
      <c r="K16" s="34">
        <f>SUM(K13:K15)</f>
        <v>0</v>
      </c>
      <c r="L16" s="31">
        <f t="shared" si="14"/>
        <v>0</v>
      </c>
      <c r="M16" s="34">
        <f>SUM(M13:M15)</f>
        <v>0</v>
      </c>
      <c r="N16" s="31">
        <f t="shared" si="14"/>
        <v>0</v>
      </c>
      <c r="O16" s="34">
        <f>SUM(O13:O15)</f>
        <v>0</v>
      </c>
      <c r="P16" s="31">
        <f t="shared" si="14"/>
        <v>0</v>
      </c>
      <c r="Q16" s="34">
        <f>SUM(Q13:Q15)</f>
        <v>21</v>
      </c>
      <c r="R16" s="31">
        <f>SUM(R13:R15)</f>
        <v>7421418.3600000003</v>
      </c>
      <c r="S16" s="35">
        <f t="shared" si="14"/>
        <v>0</v>
      </c>
      <c r="T16" s="29">
        <f t="shared" si="3"/>
        <v>7421418.3600000003</v>
      </c>
      <c r="U16" s="20" t="str">
        <f t="shared" si="4"/>
        <v>Complete</v>
      </c>
    </row>
    <row r="17" spans="1:21">
      <c r="A17" s="51" t="s">
        <v>8</v>
      </c>
      <c r="B17" s="52" t="s">
        <v>40</v>
      </c>
      <c r="C17" s="38">
        <f>SUMIFS('ค่าเสื่อม 2564'!$N$3:$N$252,'ค่าเสื่อม 2564'!$E$3:$E$252,สรุป!$A17,'ค่าเสื่อม 2564'!$G$3:$G$252,สรุป!$B17)</f>
        <v>2331521.73</v>
      </c>
      <c r="D17" s="39">
        <f>COUNTIFS('ค่าเสื่อม 2564'!$E$3:$E$252,สรุป!$A17,'ค่าเสื่อม 2564'!$G$3:$G$252,สรุป!$B17)</f>
        <v>22</v>
      </c>
      <c r="E17" s="53">
        <f>COUNTIFS('ค่าเสื่อม 2564'!$E$3:$E$252,สรุป!$A17,'ค่าเสื่อม 2564'!$G$3:$G$252,สรุป!$B17,'ค่าเสื่อม 2564'!$S$3:$S$252,"-")</f>
        <v>22</v>
      </c>
      <c r="F17" s="54">
        <f>SUMIFS('ค่าเสื่อม 2564'!$N$3:$N$252,'ค่าเสื่อม 2564'!$E$3:$E$252,สรุป!$A17,'ค่าเสื่อม 2564'!$G$3:$G$252,สรุป!$B17,'ค่าเสื่อม 2564'!$S$3:$S$252,"-")</f>
        <v>2331521.73</v>
      </c>
      <c r="G17" s="53">
        <f>COUNTIFS('ค่าเสื่อม 2564'!$E$3:$E$252,สรุป!$A17,'ค่าเสื่อม 2564'!$G$3:$G$252,สรุป!$B17,'ค่าเสื่อม 2564'!$S$3:$S$252,"1-")</f>
        <v>0</v>
      </c>
      <c r="H17" s="54">
        <f>SUMIFS('ค่าเสื่อม 2564'!$N$3:N$252,'ค่าเสื่อม 2564'!$E$3:$E$252,สรุป!$A17,'ค่าเสื่อม 2564'!$G$3:$G$252,สรุป!$B17,'ค่าเสื่อม 2564'!$S$3:$S$252,"1-")</f>
        <v>0</v>
      </c>
      <c r="I17" s="53">
        <f>COUNTIFS('ค่าเสื่อม 2564'!$E$3:$E$252,สรุป!$A17,'ค่าเสื่อม 2564'!$G$3:$G$252,สรุป!$B17,'ค่าเสื่อม 2564'!$S$3:$S$252,"2-")</f>
        <v>0</v>
      </c>
      <c r="J17" s="54">
        <f>SUMIFS('ค่าเสื่อม 2564'!$N$3:N$252,'ค่าเสื่อม 2564'!$E$3:$E$252,สรุป!$A17,'ค่าเสื่อม 2564'!$G$3:$G$252,สรุป!$B17,'ค่าเสื่อม 2564'!$S$3:$S$252,"2-")</f>
        <v>0</v>
      </c>
      <c r="K17" s="53">
        <f>COUNTIFS('ค่าเสื่อม 2564'!$E$3:$E$252,สรุป!$A17,'ค่าเสื่อม 2564'!$G$3:$G$252,สรุป!$B17,'ค่าเสื่อม 2564'!$S$3:$S$252,"3-")</f>
        <v>0</v>
      </c>
      <c r="L17" s="54">
        <f>SUMIFS('ค่าเสื่อม 2564'!$T$3:$T$252,'ค่าเสื่อม 2564'!$E$3:$E$252,สรุป!$A17,'ค่าเสื่อม 2564'!$G$3:$G$252,สรุป!$B17,'ค่าเสื่อม 2564'!$S$3:$S$252,"3-")</f>
        <v>0</v>
      </c>
      <c r="M17" s="53">
        <f>COUNTIFS('ค่าเสื่อม 2564'!$E$3:$E$252,สรุป!$A17,'ค่าเสื่อม 2564'!$G$3:$G$252,สรุป!$B17,'ค่าเสื่อม 2564'!$S$3:$S$252,"4-")</f>
        <v>0</v>
      </c>
      <c r="N17" s="54">
        <f>SUMIFS('ค่าเสื่อม 2564'!$T$3:$T$252,'ค่าเสื่อม 2564'!$E$3:$E$252,สรุป!$A17,'ค่าเสื่อม 2564'!$G$3:$G$252,สรุป!$B17,'ค่าเสื่อม 2564'!$S$3:$S$252,"4-")</f>
        <v>0</v>
      </c>
      <c r="O17" s="53">
        <f>COUNTIFS('ค่าเสื่อม 2564'!$E$3:$E$252,สรุป!$A17,'ค่าเสื่อม 2564'!$G$3:$G$252,สรุป!$B17,'ค่าเสื่อม 2564'!$S$3:$S$252,"5-")</f>
        <v>0</v>
      </c>
      <c r="P17" s="54">
        <f>SUMIFS('ค่าเสื่อม 2564'!$T$3:$T$252,'ค่าเสื่อม 2564'!$E$3:$E$252,สรุป!$A17,'ค่าเสื่อม 2564'!$G$3:$G$252,สรุป!$B17,'ค่าเสื่อม 2564'!$S$3:$S$252,"5-")</f>
        <v>0</v>
      </c>
      <c r="Q17" s="55">
        <f>SUM(G17,I17,K17,M17,O17)</f>
        <v>0</v>
      </c>
      <c r="R17" s="56">
        <f>SUM(F17,H17,J17,L17,N17,P17)</f>
        <v>2331521.73</v>
      </c>
      <c r="S17" s="57">
        <f>SUMIFS('ค่าเสื่อม 2564'!$U$3:$U$252,'ค่าเสื่อม 2564'!$E$3:$E$252,สรุป!$A17,'ค่าเสื่อม 2564'!$G$3:$G$252,สรุป!$B17,'ค่าเสื่อม 2564'!$S$3:$S$252,"5-")</f>
        <v>0</v>
      </c>
      <c r="T17" s="29">
        <f t="shared" si="3"/>
        <v>2331521.73</v>
      </c>
      <c r="U17" s="20" t="str">
        <f t="shared" si="4"/>
        <v>Complete</v>
      </c>
    </row>
    <row r="18" spans="1:21">
      <c r="A18" s="30" t="s">
        <v>8</v>
      </c>
      <c r="B18" s="44" t="s">
        <v>38</v>
      </c>
      <c r="C18" s="38">
        <f>SUMIFS('ค่าเสื่อม 2564'!$N$3:$N$252,'ค่าเสื่อม 2564'!$E$3:$E$252,สรุป!$A18,'ค่าเสื่อม 2564'!$G$3:$G$252,สรุป!$B18)</f>
        <v>0</v>
      </c>
      <c r="D18" s="39">
        <f>COUNTIFS('ค่าเสื่อม 2564'!$E$3:$E$252,สรุป!$A18,'ค่าเสื่อม 2564'!$G$3:$G$252,สรุป!$B18)</f>
        <v>0</v>
      </c>
      <c r="E18" s="45">
        <f>COUNTIFS('ค่าเสื่อม 2564'!$E$3:$E$252,สรุป!$A18,'ค่าเสื่อม 2564'!$G$3:$G$252,สรุป!$B18,'ค่าเสื่อม 2564'!$S$3:$S$252,"-")</f>
        <v>0</v>
      </c>
      <c r="F18" s="46">
        <f>SUMIFS('ค่าเสื่อม 2564'!$N$3:$N$252,'ค่าเสื่อม 2564'!$E$3:$E$252,สรุป!$A18,'ค่าเสื่อม 2564'!$G$3:$G$252,สรุป!$B18,'ค่าเสื่อม 2564'!$S$3:$S$252,"-")</f>
        <v>0</v>
      </c>
      <c r="G18" s="45">
        <f>COUNTIFS('ค่าเสื่อม 2564'!$E$3:$E$252,สรุป!$A18,'ค่าเสื่อม 2564'!$G$3:$G$252,สรุป!$B18,'ค่าเสื่อม 2564'!$S$3:$S$252,"1-")</f>
        <v>0</v>
      </c>
      <c r="H18" s="46">
        <f>SUMIFS('ค่าเสื่อม 2564'!$N$3:N$252,'ค่าเสื่อม 2564'!$E$3:$E$252,สรุป!$A18,'ค่าเสื่อม 2564'!$G$3:$G$252,สรุป!$B18,'ค่าเสื่อม 2564'!$S$3:$S$252,"1-")</f>
        <v>0</v>
      </c>
      <c r="I18" s="45">
        <f>COUNTIFS('ค่าเสื่อม 2564'!$E$3:$E$252,สรุป!$A18,'ค่าเสื่อม 2564'!$G$3:$G$252,สรุป!$B18,'ค่าเสื่อม 2564'!$S$3:$S$252,"2-")</f>
        <v>0</v>
      </c>
      <c r="J18" s="46">
        <f>SUMIFS('ค่าเสื่อม 2564'!$N$3:N$252,'ค่าเสื่อม 2564'!$E$3:$E$252,สรุป!$A18,'ค่าเสื่อม 2564'!$G$3:$G$252,สรุป!$B18,'ค่าเสื่อม 2564'!$S$3:$S$252,"2-")</f>
        <v>0</v>
      </c>
      <c r="K18" s="45">
        <f>COUNTIFS('ค่าเสื่อม 2564'!$E$3:$E$252,สรุป!$A18,'ค่าเสื่อม 2564'!$G$3:$G$252,สรุป!$B18,'ค่าเสื่อม 2564'!$S$3:$S$252,"3-")</f>
        <v>0</v>
      </c>
      <c r="L18" s="46">
        <f>SUMIFS('ค่าเสื่อม 2564'!$T$3:$T$252,'ค่าเสื่อม 2564'!$E$3:$E$252,สรุป!$A18,'ค่าเสื่อม 2564'!$G$3:$G$252,สรุป!$B18,'ค่าเสื่อม 2564'!$S$3:$S$252,"3-")</f>
        <v>0</v>
      </c>
      <c r="M18" s="45">
        <f>COUNTIFS('ค่าเสื่อม 2564'!$E$3:$E$252,สรุป!$A18,'ค่าเสื่อม 2564'!$G$3:$G$252,สรุป!$B18,'ค่าเสื่อม 2564'!$S$3:$S$252,"4-")</f>
        <v>0</v>
      </c>
      <c r="N18" s="46">
        <f>SUMIFS('ค่าเสื่อม 2564'!$T$3:$T$252,'ค่าเสื่อม 2564'!$E$3:$E$252,สรุป!$A18,'ค่าเสื่อม 2564'!$G$3:$G$252,สรุป!$B18,'ค่าเสื่อม 2564'!$S$3:$S$252,"4-")</f>
        <v>0</v>
      </c>
      <c r="O18" s="45">
        <f>COUNTIFS('ค่าเสื่อม 2564'!$E$3:$E$252,สรุป!$A18,'ค่าเสื่อม 2564'!$G$3:$G$252,สรุป!$B18,'ค่าเสื่อม 2564'!$S$3:$S$252,"5-")</f>
        <v>0</v>
      </c>
      <c r="P18" s="46">
        <f>SUMIFS('ค่าเสื่อม 2564'!$T$3:$T$252,'ค่าเสื่อม 2564'!$E$3:$E$252,สรุป!$A18,'ค่าเสื่อม 2564'!$G$3:$G$252,สรุป!$B18,'ค่าเสื่อม 2564'!$S$3:$S$252,"5-")</f>
        <v>0</v>
      </c>
      <c r="Q18" s="47">
        <f>SUM(G18,I18,K18,M18,O18)</f>
        <v>0</v>
      </c>
      <c r="R18" s="48">
        <f t="shared" ref="R18:R20" si="15">SUM(F18,H18,J18,L18,N18,P18)</f>
        <v>0</v>
      </c>
      <c r="S18" s="49">
        <f>SUMIFS('ค่าเสื่อม 2564'!$U$3:$U$252,'ค่าเสื่อม 2564'!$E$3:$E$252,สรุป!$A18,'ค่าเสื่อม 2564'!$G$3:$G$252,สรุป!$B18,'ค่าเสื่อม 2564'!$S$3:$S$252,"5-")</f>
        <v>0</v>
      </c>
      <c r="T18" s="29">
        <f t="shared" si="3"/>
        <v>0</v>
      </c>
      <c r="U18" s="20" t="str">
        <f t="shared" si="4"/>
        <v>Complete</v>
      </c>
    </row>
    <row r="19" spans="1:21">
      <c r="A19" s="30" t="s">
        <v>8</v>
      </c>
      <c r="B19" s="44" t="s">
        <v>39</v>
      </c>
      <c r="C19" s="38">
        <f>SUMIFS('ค่าเสื่อม 2564'!$N$3:$N$252,'ค่าเสื่อม 2564'!$E$3:$E$252,สรุป!$A19,'ค่าเสื่อม 2564'!$G$3:$G$252,สรุป!$B19)</f>
        <v>267277.62</v>
      </c>
      <c r="D19" s="39">
        <f>COUNTIFS('ค่าเสื่อม 2564'!$E$3:$E$252,สรุป!$A19,'ค่าเสื่อม 2564'!$G$3:$G$252,สรุป!$B19)</f>
        <v>4</v>
      </c>
      <c r="E19" s="45">
        <f>COUNTIFS('ค่าเสื่อม 2564'!$E$3:$E$252,สรุป!$A19,'ค่าเสื่อม 2564'!$G$3:$G$252,สรุป!$B19,'ค่าเสื่อม 2564'!$S$3:$S$252,"-")</f>
        <v>4</v>
      </c>
      <c r="F19" s="46">
        <f>SUMIFS('ค่าเสื่อม 2564'!$N$3:$N$252,'ค่าเสื่อม 2564'!$E$3:$E$252,สรุป!$A19,'ค่าเสื่อม 2564'!$G$3:$G$252,สรุป!$B19,'ค่าเสื่อม 2564'!$S$3:$S$252,"-")</f>
        <v>267277.62</v>
      </c>
      <c r="G19" s="45">
        <f>COUNTIFS('ค่าเสื่อม 2564'!$E$3:$E$252,สรุป!$A19,'ค่าเสื่อม 2564'!$G$3:$G$252,สรุป!$B19,'ค่าเสื่อม 2564'!$S$3:$S$252,"1-")</f>
        <v>0</v>
      </c>
      <c r="H19" s="46">
        <f>SUMIFS('ค่าเสื่อม 2564'!$N$3:N$252,'ค่าเสื่อม 2564'!$E$3:$E$252,สรุป!$A19,'ค่าเสื่อม 2564'!$G$3:$G$252,สรุป!$B19,'ค่าเสื่อม 2564'!$S$3:$S$252,"1-")</f>
        <v>0</v>
      </c>
      <c r="I19" s="45">
        <f>COUNTIFS('ค่าเสื่อม 2564'!$E$3:$E$252,สรุป!$A19,'ค่าเสื่อม 2564'!$G$3:$G$252,สรุป!$B19,'ค่าเสื่อม 2564'!$S$3:$S$252,"2-")</f>
        <v>0</v>
      </c>
      <c r="J19" s="46">
        <f>SUMIFS('ค่าเสื่อม 2564'!$N$3:N$252,'ค่าเสื่อม 2564'!$E$3:$E$252,สรุป!$A19,'ค่าเสื่อม 2564'!$G$3:$G$252,สรุป!$B19,'ค่าเสื่อม 2564'!$S$3:$S$252,"2-")</f>
        <v>0</v>
      </c>
      <c r="K19" s="45">
        <f>COUNTIFS('ค่าเสื่อม 2564'!$E$3:$E$252,สรุป!$A19,'ค่าเสื่อม 2564'!$G$3:$G$252,สรุป!$B19,'ค่าเสื่อม 2564'!$S$3:$S$252,"3-")</f>
        <v>0</v>
      </c>
      <c r="L19" s="46">
        <f>SUMIFS('ค่าเสื่อม 2564'!$T$3:$T$252,'ค่าเสื่อม 2564'!$E$3:$E$252,สรุป!$A19,'ค่าเสื่อม 2564'!$G$3:$G$252,สรุป!$B19,'ค่าเสื่อม 2564'!$S$3:$S$252,"3-")</f>
        <v>0</v>
      </c>
      <c r="M19" s="45">
        <f>COUNTIFS('ค่าเสื่อม 2564'!$E$3:$E$252,สรุป!$A19,'ค่าเสื่อม 2564'!$G$3:$G$252,สรุป!$B19,'ค่าเสื่อม 2564'!$S$3:$S$252,"4-")</f>
        <v>0</v>
      </c>
      <c r="N19" s="46">
        <f>SUMIFS('ค่าเสื่อม 2564'!$T$3:$T$252,'ค่าเสื่อม 2564'!$E$3:$E$252,สรุป!$A19,'ค่าเสื่อม 2564'!$G$3:$G$252,สรุป!$B19,'ค่าเสื่อม 2564'!$S$3:$S$252,"4-")</f>
        <v>0</v>
      </c>
      <c r="O19" s="45">
        <f>COUNTIFS('ค่าเสื่อม 2564'!$E$3:$E$252,สรุป!$A19,'ค่าเสื่อม 2564'!$G$3:$G$252,สรุป!$B19,'ค่าเสื่อม 2564'!$S$3:$S$252,"5-")</f>
        <v>0</v>
      </c>
      <c r="P19" s="46">
        <f>SUMIFS('ค่าเสื่อม 2564'!$T$3:$T$252,'ค่าเสื่อม 2564'!$E$3:$E$252,สรุป!$A19,'ค่าเสื่อม 2564'!$G$3:$G$252,สรุป!$B19,'ค่าเสื่อม 2564'!$S$3:$S$252,"5-")</f>
        <v>0</v>
      </c>
      <c r="Q19" s="47">
        <f>SUM(G19,I19,K19,M19,O19)</f>
        <v>0</v>
      </c>
      <c r="R19" s="48">
        <f t="shared" si="15"/>
        <v>267277.62</v>
      </c>
      <c r="S19" s="49">
        <f>SUMIFS('ค่าเสื่อม 2564'!$U$3:$U$252,'ค่าเสื่อม 2564'!$E$3:$E$252,สรุป!$A19,'ค่าเสื่อม 2564'!$G$3:$G$252,สรุป!$B19,'ค่าเสื่อม 2564'!$S$3:$S$252,"5-")</f>
        <v>0</v>
      </c>
      <c r="T19" s="29">
        <f t="shared" si="3"/>
        <v>267277.62</v>
      </c>
      <c r="U19" s="20" t="str">
        <f t="shared" si="4"/>
        <v>Complete</v>
      </c>
    </row>
    <row r="20" spans="1:21" s="20" customFormat="1" ht="21.75" thickBot="1">
      <c r="A20" s="125" t="s">
        <v>22</v>
      </c>
      <c r="B20" s="126"/>
      <c r="C20" s="50">
        <f>SUM(C17:C19)</f>
        <v>2598799.35</v>
      </c>
      <c r="D20" s="32">
        <f>SUM(D17:D19)</f>
        <v>26</v>
      </c>
      <c r="E20" s="33">
        <f>SUM(E17:E19)</f>
        <v>26</v>
      </c>
      <c r="F20" s="31">
        <f t="shared" ref="F20" si="16">SUM(F17:F19)</f>
        <v>2598799.35</v>
      </c>
      <c r="G20" s="33">
        <f>SUM(G17:G19)</f>
        <v>0</v>
      </c>
      <c r="H20" s="31">
        <f t="shared" ref="H20:S20" si="17">SUM(H17:H19)</f>
        <v>0</v>
      </c>
      <c r="I20" s="34">
        <f>SUM(I17:I19)</f>
        <v>0</v>
      </c>
      <c r="J20" s="31">
        <f t="shared" si="17"/>
        <v>0</v>
      </c>
      <c r="K20" s="34">
        <f>SUM(K17:K19)</f>
        <v>0</v>
      </c>
      <c r="L20" s="31">
        <f t="shared" si="17"/>
        <v>0</v>
      </c>
      <c r="M20" s="34">
        <f>SUM(M17:M19)</f>
        <v>0</v>
      </c>
      <c r="N20" s="31">
        <f t="shared" si="17"/>
        <v>0</v>
      </c>
      <c r="O20" s="34">
        <f>SUM(O17:O19)</f>
        <v>0</v>
      </c>
      <c r="P20" s="31">
        <f t="shared" si="17"/>
        <v>0</v>
      </c>
      <c r="Q20" s="34">
        <f>SUM(Q17:Q19)</f>
        <v>0</v>
      </c>
      <c r="R20" s="31">
        <f t="shared" si="15"/>
        <v>2598799.35</v>
      </c>
      <c r="S20" s="35">
        <f t="shared" si="17"/>
        <v>0</v>
      </c>
      <c r="T20" s="29">
        <f t="shared" si="3"/>
        <v>2598799.35</v>
      </c>
      <c r="U20" s="20" t="str">
        <f t="shared" si="4"/>
        <v>Complete</v>
      </c>
    </row>
    <row r="21" spans="1:21">
      <c r="A21" s="51" t="s">
        <v>9</v>
      </c>
      <c r="B21" s="52" t="s">
        <v>40</v>
      </c>
      <c r="C21" s="38">
        <f>SUMIFS('ค่าเสื่อม 2564'!$N$3:$N$252,'ค่าเสื่อม 2564'!$E$3:$E$252,สรุป!$A21,'ค่าเสื่อม 2564'!$G$3:$G$252,สรุป!$B21)</f>
        <v>3056625.18</v>
      </c>
      <c r="D21" s="39">
        <f>COUNTIFS('ค่าเสื่อม 2564'!$E$3:$E$252,สรุป!$A21,'ค่าเสื่อม 2564'!$G$3:$G$252,สรุป!$B21)</f>
        <v>16</v>
      </c>
      <c r="E21" s="53">
        <f>COUNTIFS('ค่าเสื่อม 2564'!$E$3:$E$252,สรุป!$A21,'ค่าเสื่อม 2564'!$G$3:$G$252,สรุป!$B21,'ค่าเสื่อม 2564'!$S$3:$S$252,"-")</f>
        <v>16</v>
      </c>
      <c r="F21" s="54">
        <f>SUMIFS('ค่าเสื่อม 2564'!$N$3:$N$252,'ค่าเสื่อม 2564'!$E$3:$E$252,สรุป!$A21,'ค่าเสื่อม 2564'!$G$3:$G$252,สรุป!$B21,'ค่าเสื่อม 2564'!$S$3:$S$252,"-")</f>
        <v>3056625.18</v>
      </c>
      <c r="G21" s="53">
        <f>COUNTIFS('ค่าเสื่อม 2564'!$E$3:$E$252,สรุป!$A21,'ค่าเสื่อม 2564'!$G$3:$G$252,สรุป!$B21,'ค่าเสื่อม 2564'!$S$3:$S$252,"1-")</f>
        <v>0</v>
      </c>
      <c r="H21" s="54">
        <f>SUMIFS('ค่าเสื่อม 2564'!$N$3:N$252,'ค่าเสื่อม 2564'!$E$3:$E$252,สรุป!$A21,'ค่าเสื่อม 2564'!$G$3:$G$252,สรุป!$B21,'ค่าเสื่อม 2564'!$S$3:$S$252,"1-")</f>
        <v>0</v>
      </c>
      <c r="I21" s="53">
        <f>COUNTIFS('ค่าเสื่อม 2564'!$E$3:$E$252,สรุป!$A21,'ค่าเสื่อม 2564'!$G$3:$G$252,สรุป!$B21,'ค่าเสื่อม 2564'!$S$3:$S$252,"2-")</f>
        <v>0</v>
      </c>
      <c r="J21" s="54">
        <f>SUMIFS('ค่าเสื่อม 2564'!$N$3:N$252,'ค่าเสื่อม 2564'!$E$3:$E$252,สรุป!$A21,'ค่าเสื่อม 2564'!$G$3:$G$252,สรุป!$B21,'ค่าเสื่อม 2564'!$S$3:$S$252,"2-")</f>
        <v>0</v>
      </c>
      <c r="K21" s="53">
        <f>COUNTIFS('ค่าเสื่อม 2564'!$E$3:$E$252,สรุป!$A21,'ค่าเสื่อม 2564'!$G$3:$G$252,สรุป!$B21,'ค่าเสื่อม 2564'!$S$3:$S$252,"3-")</f>
        <v>0</v>
      </c>
      <c r="L21" s="54">
        <f>SUMIFS('ค่าเสื่อม 2564'!$N$3:$N$252,'ค่าเสื่อม 2564'!$E$3:$E$252,สรุป!$A21,'ค่าเสื่อม 2564'!$G$3:$G$252,สรุป!$B21,'ค่าเสื่อม 2564'!$S$3:$S$252,"3-")</f>
        <v>0</v>
      </c>
      <c r="M21" s="53">
        <f>COUNTIFS('ค่าเสื่อม 2564'!$E$3:$E$252,สรุป!$A21,'ค่าเสื่อม 2564'!$G$3:$G$252,สรุป!$B21,'ค่าเสื่อม 2564'!$S$3:$S$252,"4-")</f>
        <v>0</v>
      </c>
      <c r="N21" s="54">
        <f>SUMIFS('ค่าเสื่อม 2564'!$T$3:$T$252,'ค่าเสื่อม 2564'!$E$3:$E$252,สรุป!$A21,'ค่าเสื่อม 2564'!$G$3:$G$252,สรุป!$B21,'ค่าเสื่อม 2564'!$S$3:$S$252,"4-")</f>
        <v>0</v>
      </c>
      <c r="O21" s="53">
        <f>COUNTIFS('ค่าเสื่อม 2564'!$E$3:$E$252,สรุป!$A21,'ค่าเสื่อม 2564'!$G$3:$G$252,สรุป!$B21,'ค่าเสื่อม 2564'!$S$3:$S$252,"5-")</f>
        <v>0</v>
      </c>
      <c r="P21" s="54">
        <f>SUMIFS('ค่าเสื่อม 2564'!$T$3:$T$252,'ค่าเสื่อม 2564'!$E$3:$E$252,สรุป!$A21,'ค่าเสื่อม 2564'!$G$3:$G$252,สรุป!$B21,'ค่าเสื่อม 2564'!$S$3:$S$252,"5-")</f>
        <v>0</v>
      </c>
      <c r="Q21" s="55">
        <f>SUM(E21,G21,I21,K21,M21,O21)</f>
        <v>16</v>
      </c>
      <c r="R21" s="56">
        <f>SUM(F21,H21,J21,L21,N21,P21)</f>
        <v>3056625.18</v>
      </c>
      <c r="S21" s="57">
        <f>SUMIFS('ค่าเสื่อม 2564'!$U$3:$U$252,'ค่าเสื่อม 2564'!$E$3:$E$252,สรุป!$A21,'ค่าเสื่อม 2564'!$G$3:$G$252,สรุป!$B21,'ค่าเสื่อม 2564'!$S$3:$S$252,"5-")</f>
        <v>0</v>
      </c>
      <c r="T21" s="29">
        <f t="shared" si="3"/>
        <v>3056625.18</v>
      </c>
      <c r="U21" s="20" t="str">
        <f t="shared" si="4"/>
        <v>Complete</v>
      </c>
    </row>
    <row r="22" spans="1:21">
      <c r="A22" s="30" t="s">
        <v>9</v>
      </c>
      <c r="B22" s="44" t="s">
        <v>38</v>
      </c>
      <c r="C22" s="38">
        <f>SUMIFS('ค่าเสื่อม 2564'!$N$3:$N$252,'ค่าเสื่อม 2564'!$E$3:$E$252,สรุป!$A22,'ค่าเสื่อม 2564'!$G$3:$G$252,สรุป!$B22)</f>
        <v>0</v>
      </c>
      <c r="D22" s="39">
        <f>COUNTIFS('ค่าเสื่อม 2564'!$E$3:$E$252,สรุป!$A22,'ค่าเสื่อม 2564'!$G$3:$G$252,สรุป!$B22)</f>
        <v>0</v>
      </c>
      <c r="E22" s="45">
        <f>COUNTIFS('ค่าเสื่อม 2564'!$E$3:$E$252,สรุป!$A22,'ค่าเสื่อม 2564'!$G$3:$G$252,สรุป!$B22,'ค่าเสื่อม 2564'!$S$3:$S$252,"-")</f>
        <v>0</v>
      </c>
      <c r="F22" s="46">
        <f>SUMIFS('ค่าเสื่อม 2564'!$N$3:$N$252,'ค่าเสื่อม 2564'!$E$3:$E$252,สรุป!$A22,'ค่าเสื่อม 2564'!$G$3:$G$252,สรุป!$B22,'ค่าเสื่อม 2564'!$S$3:$S$252,"-")</f>
        <v>0</v>
      </c>
      <c r="G22" s="45">
        <f>COUNTIFS('ค่าเสื่อม 2564'!$E$3:$E$252,สรุป!$A22,'ค่าเสื่อม 2564'!$G$3:$G$252,สรุป!$B22,'ค่าเสื่อม 2564'!$S$3:$S$252,"1-")</f>
        <v>0</v>
      </c>
      <c r="H22" s="46">
        <f>SUMIFS('ค่าเสื่อม 2564'!$N$3:N$252,'ค่าเสื่อม 2564'!$E$3:$E$252,สรุป!$A22,'ค่าเสื่อม 2564'!$G$3:$G$252,สรุป!$B22,'ค่าเสื่อม 2564'!$S$3:$S$252,"1-")</f>
        <v>0</v>
      </c>
      <c r="I22" s="45">
        <f>COUNTIFS('ค่าเสื่อม 2564'!$E$3:$E$252,สรุป!$A22,'ค่าเสื่อม 2564'!$G$3:$G$252,สรุป!$B22,'ค่าเสื่อม 2564'!$S$3:$S$252,"2-")</f>
        <v>0</v>
      </c>
      <c r="J22" s="46">
        <f>SUMIFS('ค่าเสื่อม 2564'!$N$3:N$252,'ค่าเสื่อม 2564'!$E$3:$E$252,สรุป!$A22,'ค่าเสื่อม 2564'!$G$3:$G$252,สรุป!$B22,'ค่าเสื่อม 2564'!$S$3:$S$252,"2-")</f>
        <v>0</v>
      </c>
      <c r="K22" s="45">
        <f>COUNTIFS('ค่าเสื่อม 2564'!$E$3:$E$252,สรุป!$A22,'ค่าเสื่อม 2564'!$G$3:$G$252,สรุป!$B22,'ค่าเสื่อม 2564'!$S$3:$S$252,"3-")</f>
        <v>0</v>
      </c>
      <c r="L22" s="46">
        <f>SUMIFS('ค่าเสื่อม 2564'!$T$3:$T$252,'ค่าเสื่อม 2564'!$E$3:$E$252,สรุป!$A22,'ค่าเสื่อม 2564'!$G$3:$G$252,สรุป!$B22,'ค่าเสื่อม 2564'!$S$3:$S$252,"3-")</f>
        <v>0</v>
      </c>
      <c r="M22" s="45">
        <f>COUNTIFS('ค่าเสื่อม 2564'!$E$3:$E$252,สรุป!$A22,'ค่าเสื่อม 2564'!$G$3:$G$252,สรุป!$B22,'ค่าเสื่อม 2564'!$S$3:$S$252,"4-")</f>
        <v>0</v>
      </c>
      <c r="N22" s="46">
        <f>SUMIFS('ค่าเสื่อม 2564'!$T$3:$T$252,'ค่าเสื่อม 2564'!$E$3:$E$252,สรุป!$A22,'ค่าเสื่อม 2564'!$G$3:$G$252,สรุป!$B22,'ค่าเสื่อม 2564'!$S$3:$S$252,"4-")</f>
        <v>0</v>
      </c>
      <c r="O22" s="45">
        <f>COUNTIFS('ค่าเสื่อม 2564'!$E$3:$E$252,สรุป!$A22,'ค่าเสื่อม 2564'!$G$3:$G$252,สรุป!$B22,'ค่าเสื่อม 2564'!$S$3:$S$252,"5-")</f>
        <v>0</v>
      </c>
      <c r="P22" s="46">
        <f>SUMIFS('ค่าเสื่อม 2564'!$T$3:$T$252,'ค่าเสื่อม 2564'!$E$3:$E$252,สรุป!$A22,'ค่าเสื่อม 2564'!$G$3:$G$252,สรุป!$B22,'ค่าเสื่อม 2564'!$S$3:$S$252,"5-")</f>
        <v>0</v>
      </c>
      <c r="Q22" s="47">
        <f t="shared" ref="Q22:Q23" si="18">SUM(E22,G22,I22,K22,M22,O22)</f>
        <v>0</v>
      </c>
      <c r="R22" s="48">
        <f t="shared" ref="R22:R23" si="19">SUM(F22,H22,J22,L22,N22,P22)</f>
        <v>0</v>
      </c>
      <c r="S22" s="49">
        <f>SUMIFS('ค่าเสื่อม 2564'!$U$3:$U$252,'ค่าเสื่อม 2564'!$E$3:$E$252,สรุป!$A22,'ค่าเสื่อม 2564'!$G$3:$G$252,สรุป!$B22,'ค่าเสื่อม 2564'!$S$3:$S$252,"5-")</f>
        <v>0</v>
      </c>
      <c r="T22" s="29">
        <f t="shared" si="3"/>
        <v>0</v>
      </c>
      <c r="U22" s="20" t="str">
        <f t="shared" si="4"/>
        <v>Complete</v>
      </c>
    </row>
    <row r="23" spans="1:21">
      <c r="A23" s="30" t="s">
        <v>9</v>
      </c>
      <c r="B23" s="44" t="s">
        <v>39</v>
      </c>
      <c r="C23" s="38">
        <f>SUMIFS('ค่าเสื่อม 2564'!$N$3:$N$252,'ค่าเสื่อม 2564'!$E$3:$E$252,สรุป!$A23,'ค่าเสื่อม 2564'!$G$3:$G$252,สรุป!$B23)</f>
        <v>638000</v>
      </c>
      <c r="D23" s="39">
        <f>COUNTIFS('ค่าเสื่อม 2564'!$E$3:$E$252,สรุป!$A23,'ค่าเสื่อม 2564'!$G$3:$G$252,สรุป!$B23)</f>
        <v>3</v>
      </c>
      <c r="E23" s="45">
        <f>COUNTIFS('ค่าเสื่อม 2564'!$E$3:$E$252,สรุป!$A23,'ค่าเสื่อม 2564'!$G$3:$G$252,สรุป!$B23,'ค่าเสื่อม 2564'!$S$3:$S$252,"-")</f>
        <v>3</v>
      </c>
      <c r="F23" s="46">
        <f>SUMIFS('ค่าเสื่อม 2564'!$N$3:$N$252,'ค่าเสื่อม 2564'!$E$3:$E$252,สรุป!$A23,'ค่าเสื่อม 2564'!$G$3:$G$252,สรุป!$B23,'ค่าเสื่อม 2564'!$S$3:$S$252,"-")</f>
        <v>638000</v>
      </c>
      <c r="G23" s="45">
        <f>COUNTIFS('ค่าเสื่อม 2564'!$E$3:$E$252,สรุป!$A23,'ค่าเสื่อม 2564'!$G$3:$G$252,สรุป!$B23,'ค่าเสื่อม 2564'!$S$3:$S$252,"1-")</f>
        <v>0</v>
      </c>
      <c r="H23" s="46">
        <f>SUMIFS('ค่าเสื่อม 2564'!$N$3:N$252,'ค่าเสื่อม 2564'!$E$3:$E$252,สรุป!$A23,'ค่าเสื่อม 2564'!$G$3:$G$252,สรุป!$B23,'ค่าเสื่อม 2564'!$S$3:$S$252,"1-")</f>
        <v>0</v>
      </c>
      <c r="I23" s="45">
        <f>COUNTIFS('ค่าเสื่อม 2564'!$E$3:$E$252,สรุป!$A23,'ค่าเสื่อม 2564'!$G$3:$G$252,สรุป!$B23,'ค่าเสื่อม 2564'!$S$3:$S$252,"2-")</f>
        <v>0</v>
      </c>
      <c r="J23" s="46">
        <f>SUMIFS('ค่าเสื่อม 2564'!$N$3:N$252,'ค่าเสื่อม 2564'!$E$3:$E$252,สรุป!$A23,'ค่าเสื่อม 2564'!$G$3:$G$252,สรุป!$B23,'ค่าเสื่อม 2564'!$S$3:$S$252,"2-")</f>
        <v>0</v>
      </c>
      <c r="K23" s="45">
        <f>COUNTIFS('ค่าเสื่อม 2564'!$E$3:$E$252,สรุป!$A23,'ค่าเสื่อม 2564'!$G$3:$G$252,สรุป!$B23,'ค่าเสื่อม 2564'!$S$3:$S$252,"3-")</f>
        <v>0</v>
      </c>
      <c r="L23" s="46">
        <f>SUMIFS('ค่าเสื่อม 2564'!$N$3:$N$252,'ค่าเสื่อม 2564'!$E$3:$E$252,สรุป!$A23,'ค่าเสื่อม 2564'!$G$3:$G$252,สรุป!$B23,'ค่าเสื่อม 2564'!$S$3:$S$252,"3-")</f>
        <v>0</v>
      </c>
      <c r="M23" s="45">
        <f>COUNTIFS('ค่าเสื่อม 2564'!$E$3:$E$252,สรุป!$A23,'ค่าเสื่อม 2564'!$G$3:$G$252,สรุป!$B23,'ค่าเสื่อม 2564'!$S$3:$S$252,"4-")</f>
        <v>0</v>
      </c>
      <c r="N23" s="46">
        <f>SUMIFS('ค่าเสื่อม 2564'!$T$3:$T$252,'ค่าเสื่อม 2564'!$E$3:$E$252,สรุป!$A23,'ค่าเสื่อม 2564'!$G$3:$G$252,สรุป!$B23,'ค่าเสื่อม 2564'!$S$3:$S$252,"4-")</f>
        <v>0</v>
      </c>
      <c r="O23" s="45">
        <f>COUNTIFS('ค่าเสื่อม 2564'!$E$3:$E$252,สรุป!$A23,'ค่าเสื่อม 2564'!$G$3:$G$252,สรุป!$B23,'ค่าเสื่อม 2564'!$S$3:$S$252,"5-")</f>
        <v>0</v>
      </c>
      <c r="P23" s="46">
        <f>SUMIFS('ค่าเสื่อม 2564'!$T$3:$T$252,'ค่าเสื่อม 2564'!$E$3:$E$252,สรุป!$A23,'ค่าเสื่อม 2564'!$G$3:$G$252,สรุป!$B23,'ค่าเสื่อม 2564'!$S$3:$S$252,"5-")</f>
        <v>0</v>
      </c>
      <c r="Q23" s="47">
        <f t="shared" si="18"/>
        <v>3</v>
      </c>
      <c r="R23" s="48">
        <f t="shared" si="19"/>
        <v>638000</v>
      </c>
      <c r="S23" s="49">
        <f>SUMIFS('ค่าเสื่อม 2564'!$U$3:$U$252,'ค่าเสื่อม 2564'!$E$3:$E$252,สรุป!$A23,'ค่าเสื่อม 2564'!$G$3:$G$252,สรุป!$B23,'ค่าเสื่อม 2564'!$S$3:$S$252,"5-")</f>
        <v>0</v>
      </c>
      <c r="T23" s="29">
        <f t="shared" si="3"/>
        <v>638000</v>
      </c>
      <c r="U23" s="20" t="str">
        <f t="shared" si="4"/>
        <v>Complete</v>
      </c>
    </row>
    <row r="24" spans="1:21" s="20" customFormat="1" ht="21.75" thickBot="1">
      <c r="A24" s="125" t="s">
        <v>22</v>
      </c>
      <c r="B24" s="126"/>
      <c r="C24" s="50">
        <f>SUM(C21:C23)</f>
        <v>3694625.18</v>
      </c>
      <c r="D24" s="32">
        <f>SUM(D21:D23)</f>
        <v>19</v>
      </c>
      <c r="E24" s="33">
        <f>SUM(E21:E23)</f>
        <v>19</v>
      </c>
      <c r="F24" s="31">
        <f t="shared" ref="F24" si="20">SUM(F21:F23)</f>
        <v>3694625.18</v>
      </c>
      <c r="G24" s="33">
        <f>SUM(G21:G23)</f>
        <v>0</v>
      </c>
      <c r="H24" s="31">
        <f t="shared" ref="H24:S24" si="21">SUM(H21:H23)</f>
        <v>0</v>
      </c>
      <c r="I24" s="34">
        <f>SUM(I21:I23)</f>
        <v>0</v>
      </c>
      <c r="J24" s="31">
        <f t="shared" si="21"/>
        <v>0</v>
      </c>
      <c r="K24" s="34">
        <f>SUM(K21:K23)</f>
        <v>0</v>
      </c>
      <c r="L24" s="31">
        <f t="shared" si="21"/>
        <v>0</v>
      </c>
      <c r="M24" s="34">
        <f>SUM(M21:M23)</f>
        <v>0</v>
      </c>
      <c r="N24" s="31">
        <f t="shared" si="21"/>
        <v>0</v>
      </c>
      <c r="O24" s="34">
        <f>SUM(O21:O23)</f>
        <v>0</v>
      </c>
      <c r="P24" s="31">
        <f t="shared" si="21"/>
        <v>0</v>
      </c>
      <c r="Q24" s="34">
        <f>SUM(Q21:Q23)</f>
        <v>19</v>
      </c>
      <c r="R24" s="31">
        <f t="shared" si="21"/>
        <v>3694625.18</v>
      </c>
      <c r="S24" s="35">
        <f t="shared" si="21"/>
        <v>0</v>
      </c>
      <c r="T24" s="29">
        <f t="shared" si="3"/>
        <v>3694625.18</v>
      </c>
      <c r="U24" s="20" t="str">
        <f t="shared" si="4"/>
        <v>Complete</v>
      </c>
    </row>
    <row r="25" spans="1:21">
      <c r="A25" s="51" t="s">
        <v>10</v>
      </c>
      <c r="B25" s="52" t="s">
        <v>40</v>
      </c>
      <c r="C25" s="38">
        <f>SUMIFS('ค่าเสื่อม 2564'!$N$3:$N$252,'ค่าเสื่อม 2564'!$E$3:$E$252,สรุป!$A25,'ค่าเสื่อม 2564'!$G$3:$G$252,สรุป!$B25)</f>
        <v>3691962.34</v>
      </c>
      <c r="D25" s="39">
        <f>COUNTIFS('ค่าเสื่อม 2564'!$E$3:$E$252,สรุป!$A25,'ค่าเสื่อม 2564'!$G$3:$G$252,สรุป!$B25)</f>
        <v>17</v>
      </c>
      <c r="E25" s="53">
        <f>COUNTIFS('ค่าเสื่อม 2564'!$E$3:$E$252,สรุป!$A25,'ค่าเสื่อม 2564'!$G$3:$G$252,สรุป!$B25,'ค่าเสื่อม 2564'!$S$3:$S$252,"-")</f>
        <v>17</v>
      </c>
      <c r="F25" s="54">
        <f>SUMIFS('ค่าเสื่อม 2564'!$N$3:$N$252,'ค่าเสื่อม 2564'!$E$3:$E$252,สรุป!$A25,'ค่าเสื่อม 2564'!$G$3:$G$252,สรุป!$B25,'ค่าเสื่อม 2564'!$S$3:$S$252,"-")</f>
        <v>3691962.34</v>
      </c>
      <c r="G25" s="53">
        <f>COUNTIFS('ค่าเสื่อม 2564'!$E$3:$E$252,สรุป!$A25,'ค่าเสื่อม 2564'!$G$3:$G$252,สรุป!$B25,'ค่าเสื่อม 2564'!$S$3:$S$252,"1-")</f>
        <v>0</v>
      </c>
      <c r="H25" s="54">
        <f>SUMIFS('ค่าเสื่อม 2564'!$N$3:N$252,'ค่าเสื่อม 2564'!$E$3:$E$252,สรุป!$A25,'ค่าเสื่อม 2564'!$G$3:$G$252,สรุป!$B25,'ค่าเสื่อม 2564'!$S$3:$S$252,"1-")</f>
        <v>0</v>
      </c>
      <c r="I25" s="53">
        <f>COUNTIFS('ค่าเสื่อม 2564'!$E$3:$E$252,สรุป!$A25,'ค่าเสื่อม 2564'!$G$3:$G$252,สรุป!$B25,'ค่าเสื่อม 2564'!$S$3:$S$252,"2-")</f>
        <v>0</v>
      </c>
      <c r="J25" s="54">
        <f>SUMIFS('ค่าเสื่อม 2564'!$N$3:N$252,'ค่าเสื่อม 2564'!$E$3:$E$252,สรุป!$A25,'ค่าเสื่อม 2564'!$G$3:$G$252,สรุป!$B25,'ค่าเสื่อม 2564'!$S$3:$S$252,"2-")</f>
        <v>0</v>
      </c>
      <c r="K25" s="53">
        <f>COUNTIFS('ค่าเสื่อม 2564'!$E$3:$E$252,สรุป!$A25,'ค่าเสื่อม 2564'!$G$3:$G$252,สรุป!$B25,'ค่าเสื่อม 2564'!$S$3:$S$252,"3-")</f>
        <v>0</v>
      </c>
      <c r="L25" s="54">
        <f>SUMIFS('ค่าเสื่อม 2564'!$T$3:$T$252,'ค่าเสื่อม 2564'!$E$3:$E$252,สรุป!$A25,'ค่าเสื่อม 2564'!$G$3:$G$252,สรุป!$B25,'ค่าเสื่อม 2564'!$S$3:$S$252,"3-")</f>
        <v>0</v>
      </c>
      <c r="M25" s="53">
        <f>COUNTIFS('ค่าเสื่อม 2564'!$E$3:$E$252,สรุป!$A25,'ค่าเสื่อม 2564'!$G$3:$G$252,สรุป!$B25,'ค่าเสื่อม 2564'!$S$3:$S$252,"4-")</f>
        <v>0</v>
      </c>
      <c r="N25" s="54">
        <f>SUMIFS('ค่าเสื่อม 2564'!$T$3:$T$252,'ค่าเสื่อม 2564'!$E$3:$E$252,สรุป!$A25,'ค่าเสื่อม 2564'!$G$3:$G$252,สรุป!$B25,'ค่าเสื่อม 2564'!$S$3:$S$252,"4-")</f>
        <v>0</v>
      </c>
      <c r="O25" s="53">
        <f>COUNTIFS('ค่าเสื่อม 2564'!$E$3:$E$252,สรุป!$A25,'ค่าเสื่อม 2564'!$G$3:$G$252,สรุป!$B25,'ค่าเสื่อม 2564'!$S$3:$S$252,"5-")</f>
        <v>0</v>
      </c>
      <c r="P25" s="54">
        <f>SUMIFS('ค่าเสื่อม 2564'!$T$3:$T$252,'ค่าเสื่อม 2564'!$E$3:$E$252,สรุป!$A25,'ค่าเสื่อม 2564'!$G$3:$G$252,สรุป!$B25,'ค่าเสื่อม 2564'!$S$3:$S$252,"5-")</f>
        <v>0</v>
      </c>
      <c r="Q25" s="55">
        <f>SUM(E25,G25,I25,K25,M25,O25)</f>
        <v>17</v>
      </c>
      <c r="R25" s="56">
        <f>SUM(F25,H25,J25,L25,N25,P25)</f>
        <v>3691962.34</v>
      </c>
      <c r="S25" s="57">
        <f>SUMIFS('ค่าเสื่อม 2564'!$U$3:$U$252,'ค่าเสื่อม 2564'!$E$3:$E$252,สรุป!$A25,'ค่าเสื่อม 2564'!$G$3:$G$252,สรุป!$B25,'ค่าเสื่อม 2564'!$S$3:$S$252,"5-")</f>
        <v>0</v>
      </c>
      <c r="T25" s="29">
        <f t="shared" si="3"/>
        <v>3691962.34</v>
      </c>
      <c r="U25" s="20" t="str">
        <f t="shared" si="4"/>
        <v>Complete</v>
      </c>
    </row>
    <row r="26" spans="1:21">
      <c r="A26" s="30" t="s">
        <v>10</v>
      </c>
      <c r="B26" s="44" t="s">
        <v>38</v>
      </c>
      <c r="C26" s="38">
        <f>SUMIFS('ค่าเสื่อม 2564'!$N$3:$N$252,'ค่าเสื่อม 2564'!$E$3:$E$252,สรุป!$A26,'ค่าเสื่อม 2564'!$G$3:$G$252,สรุป!$B26)</f>
        <v>70000</v>
      </c>
      <c r="D26" s="39">
        <f>COUNTIFS('ค่าเสื่อม 2564'!$E$3:$E$252,สรุป!$A26,'ค่าเสื่อม 2564'!$G$3:$G$252,สรุป!$B26)</f>
        <v>1</v>
      </c>
      <c r="E26" s="45">
        <f>COUNTIFS('ค่าเสื่อม 2564'!$E$3:$E$252,สรุป!$A26,'ค่าเสื่อม 2564'!$G$3:$G$252,สรุป!$B26,'ค่าเสื่อม 2564'!$S$3:$S$252,"-")</f>
        <v>1</v>
      </c>
      <c r="F26" s="46">
        <f>SUMIFS('ค่าเสื่อม 2564'!$N$3:$N$252,'ค่าเสื่อม 2564'!$E$3:$E$252,สรุป!$A26,'ค่าเสื่อม 2564'!$G$3:$G$252,สรุป!$B26,'ค่าเสื่อม 2564'!$S$3:$S$252,"-")</f>
        <v>70000</v>
      </c>
      <c r="G26" s="45">
        <f>COUNTIFS('ค่าเสื่อม 2564'!$E$3:$E$252,สรุป!$A26,'ค่าเสื่อม 2564'!$G$3:$G$252,สรุป!$B26,'ค่าเสื่อม 2564'!$S$3:$S$252,"1-")</f>
        <v>0</v>
      </c>
      <c r="H26" s="46">
        <f>SUMIFS('ค่าเสื่อม 2564'!$N$3:N$252,'ค่าเสื่อม 2564'!$E$3:$E$252,สรุป!$A26,'ค่าเสื่อม 2564'!$G$3:$G$252,สรุป!$B26,'ค่าเสื่อม 2564'!$S$3:$S$252,"1-")</f>
        <v>0</v>
      </c>
      <c r="I26" s="45">
        <f>COUNTIFS('ค่าเสื่อม 2564'!$E$3:$E$252,สรุป!$A26,'ค่าเสื่อม 2564'!$G$3:$G$252,สรุป!$B26,'ค่าเสื่อม 2564'!$S$3:$S$252,"2-")</f>
        <v>0</v>
      </c>
      <c r="J26" s="46">
        <f>SUMIFS('ค่าเสื่อม 2564'!$N$3:N$252,'ค่าเสื่อม 2564'!$E$3:$E$252,สรุป!$A26,'ค่าเสื่อม 2564'!$G$3:$G$252,สรุป!$B26,'ค่าเสื่อม 2564'!$S$3:$S$252,"2-")</f>
        <v>0</v>
      </c>
      <c r="K26" s="45">
        <f>COUNTIFS('ค่าเสื่อม 2564'!$E$3:$E$252,สรุป!$A26,'ค่าเสื่อม 2564'!$G$3:$G$252,สรุป!$B26,'ค่าเสื่อม 2564'!$S$3:$S$252,"3-")</f>
        <v>0</v>
      </c>
      <c r="L26" s="46">
        <f>SUMIFS('ค่าเสื่อม 2564'!$T$3:$T$252,'ค่าเสื่อม 2564'!$E$3:$E$252,สรุป!$A26,'ค่าเสื่อม 2564'!$G$3:$G$252,สรุป!$B26,'ค่าเสื่อม 2564'!$S$3:$S$252,"3-")</f>
        <v>0</v>
      </c>
      <c r="M26" s="45">
        <f>COUNTIFS('ค่าเสื่อม 2564'!$E$3:$E$252,สรุป!$A26,'ค่าเสื่อม 2564'!$G$3:$G$252,สรุป!$B26,'ค่าเสื่อม 2564'!$S$3:$S$252,"4-")</f>
        <v>0</v>
      </c>
      <c r="N26" s="46">
        <f>SUMIFS('ค่าเสื่อม 2564'!$T$3:$T$252,'ค่าเสื่อม 2564'!$E$3:$E$252,สรุป!$A26,'ค่าเสื่อม 2564'!$G$3:$G$252,สรุป!$B26,'ค่าเสื่อม 2564'!$S$3:$S$252,"4-")</f>
        <v>0</v>
      </c>
      <c r="O26" s="45">
        <f>COUNTIFS('ค่าเสื่อม 2564'!$E$3:$E$252,สรุป!$A26,'ค่าเสื่อม 2564'!$G$3:$G$252,สรุป!$B26,'ค่าเสื่อม 2564'!$S$3:$S$252,"5-")</f>
        <v>0</v>
      </c>
      <c r="P26" s="46">
        <f>SUMIFS('ค่าเสื่อม 2564'!$T$3:$T$252,'ค่าเสื่อม 2564'!$E$3:$E$252,สรุป!$A26,'ค่าเสื่อม 2564'!$G$3:$G$252,สรุป!$B26,'ค่าเสื่อม 2564'!$S$3:$S$252,"5-")</f>
        <v>0</v>
      </c>
      <c r="Q26" s="47">
        <f t="shared" ref="Q26:Q27" si="22">SUM(E26,G26,G26,I26,K26,M26,O26)</f>
        <v>1</v>
      </c>
      <c r="R26" s="48">
        <f t="shared" ref="R26:R27" si="23">SUM(F26,H26,J26,L26,N26,P26)</f>
        <v>70000</v>
      </c>
      <c r="S26" s="49">
        <f>SUMIFS('ค่าเสื่อม 2564'!$U$3:$U$252,'ค่าเสื่อม 2564'!$E$3:$E$252,สรุป!$A26,'ค่าเสื่อม 2564'!$G$3:$G$252,สรุป!$B26,'ค่าเสื่อม 2564'!$S$3:$S$252,"5-")</f>
        <v>0</v>
      </c>
      <c r="T26" s="29">
        <f t="shared" si="3"/>
        <v>70000</v>
      </c>
      <c r="U26" s="20" t="str">
        <f t="shared" si="4"/>
        <v>Complete</v>
      </c>
    </row>
    <row r="27" spans="1:21">
      <c r="A27" s="30" t="s">
        <v>10</v>
      </c>
      <c r="B27" s="44" t="s">
        <v>39</v>
      </c>
      <c r="C27" s="38">
        <f>SUMIFS('ค่าเสื่อม 2564'!$N$3:$N$252,'ค่าเสื่อม 2564'!$E$3:$E$252,สรุป!$A27,'ค่าเสื่อม 2564'!$G$3:$G$252,สรุป!$B27)</f>
        <v>587600</v>
      </c>
      <c r="D27" s="39">
        <f>COUNTIFS('ค่าเสื่อม 2564'!$E$3:$E$252,สรุป!$A27,'ค่าเสื่อม 2564'!$G$3:$G$252,สรุป!$B27)</f>
        <v>3</v>
      </c>
      <c r="E27" s="45">
        <f>COUNTIFS('ค่าเสื่อม 2564'!$E$3:$E$252,สรุป!$A27,'ค่าเสื่อม 2564'!$G$3:$G$252,สรุป!$B27,'ค่าเสื่อม 2564'!$S$3:$S$252,"-")</f>
        <v>3</v>
      </c>
      <c r="F27" s="46">
        <f>SUMIFS('ค่าเสื่อม 2564'!$N$3:$N$252,'ค่าเสื่อม 2564'!$E$3:$E$252,สรุป!$A27,'ค่าเสื่อม 2564'!$G$3:$G$252,สรุป!$B27,'ค่าเสื่อม 2564'!$S$3:$S$252,"-")</f>
        <v>587600</v>
      </c>
      <c r="G27" s="45">
        <f>COUNTIFS('ค่าเสื่อม 2564'!$E$3:$E$252,สรุป!$A27,'ค่าเสื่อม 2564'!$G$3:$G$252,สรุป!$B27,'ค่าเสื่อม 2564'!$S$3:$S$252,"1-")</f>
        <v>0</v>
      </c>
      <c r="H27" s="46">
        <f>SUMIFS('ค่าเสื่อม 2564'!$N$3:N$252,'ค่าเสื่อม 2564'!$E$3:$E$252,สรุป!$A27,'ค่าเสื่อม 2564'!$G$3:$G$252,สรุป!$B27,'ค่าเสื่อม 2564'!$S$3:$S$252,"1-")</f>
        <v>0</v>
      </c>
      <c r="I27" s="45">
        <f>COUNTIFS('ค่าเสื่อม 2564'!$E$3:$E$252,สรุป!$A27,'ค่าเสื่อม 2564'!$G$3:$G$252,สรุป!$B27,'ค่าเสื่อม 2564'!$S$3:$S$252,"2-")</f>
        <v>0</v>
      </c>
      <c r="J27" s="46">
        <f>SUMIFS('ค่าเสื่อม 2564'!$N$3:N$252,'ค่าเสื่อม 2564'!$E$3:$E$252,สรุป!$A27,'ค่าเสื่อม 2564'!$G$3:$G$252,สรุป!$B27,'ค่าเสื่อม 2564'!$S$3:$S$252,"2-")</f>
        <v>0</v>
      </c>
      <c r="K27" s="45">
        <f>COUNTIFS('ค่าเสื่อม 2564'!$E$3:$E$252,สรุป!$A27,'ค่าเสื่อม 2564'!$G$3:$G$252,สรุป!$B27,'ค่าเสื่อม 2564'!$S$3:$S$252,"3-")</f>
        <v>0</v>
      </c>
      <c r="L27" s="46">
        <f>SUMIFS('ค่าเสื่อม 2564'!$T$3:$T$252,'ค่าเสื่อม 2564'!$E$3:$E$252,สรุป!$A27,'ค่าเสื่อม 2564'!$G$3:$G$252,สรุป!$B27,'ค่าเสื่อม 2564'!$S$3:$S$252,"3-")</f>
        <v>0</v>
      </c>
      <c r="M27" s="45">
        <f>COUNTIFS('ค่าเสื่อม 2564'!$E$3:$E$252,สรุป!$A27,'ค่าเสื่อม 2564'!$G$3:$G$252,สรุป!$B27,'ค่าเสื่อม 2564'!$S$3:$S$252,"4-")</f>
        <v>0</v>
      </c>
      <c r="N27" s="46">
        <f>SUMIFS('ค่าเสื่อม 2564'!$T$3:$T$252,'ค่าเสื่อม 2564'!$E$3:$E$252,สรุป!$A27,'ค่าเสื่อม 2564'!$G$3:$G$252,สรุป!$B27,'ค่าเสื่อม 2564'!$S$3:$S$252,"4-")</f>
        <v>0</v>
      </c>
      <c r="O27" s="45">
        <f>COUNTIFS('ค่าเสื่อม 2564'!$E$3:$E$252,สรุป!$A27,'ค่าเสื่อม 2564'!$G$3:$G$252,สรุป!$B27,'ค่าเสื่อม 2564'!$S$3:$S$252,"5-")</f>
        <v>0</v>
      </c>
      <c r="P27" s="46">
        <f>SUMIFS('ค่าเสื่อม 2564'!$T$3:$T$252,'ค่าเสื่อม 2564'!$E$3:$E$252,สรุป!$A27,'ค่าเสื่อม 2564'!$G$3:$G$252,สรุป!$B27,'ค่าเสื่อม 2564'!$S$3:$S$252,"5-")</f>
        <v>0</v>
      </c>
      <c r="Q27" s="47">
        <f t="shared" si="22"/>
        <v>3</v>
      </c>
      <c r="R27" s="48">
        <f t="shared" si="23"/>
        <v>587600</v>
      </c>
      <c r="S27" s="49">
        <f>SUMIFS('ค่าเสื่อม 2564'!$U$3:$U$252,'ค่าเสื่อม 2564'!$E$3:$E$252,สรุป!$A27,'ค่าเสื่อม 2564'!$G$3:$G$252,สรุป!$B27,'ค่าเสื่อม 2564'!$S$3:$S$252,"5-")</f>
        <v>0</v>
      </c>
      <c r="T27" s="29">
        <f t="shared" si="3"/>
        <v>587600</v>
      </c>
      <c r="U27" s="20" t="str">
        <f t="shared" si="4"/>
        <v>Complete</v>
      </c>
    </row>
    <row r="28" spans="1:21" s="20" customFormat="1" ht="21.75" thickBot="1">
      <c r="A28" s="125" t="s">
        <v>22</v>
      </c>
      <c r="B28" s="126"/>
      <c r="C28" s="50">
        <f>SUM(C25:C27)</f>
        <v>4349562.34</v>
      </c>
      <c r="D28" s="32">
        <f>SUM(D25:D27)</f>
        <v>21</v>
      </c>
      <c r="E28" s="33">
        <f>SUM(E25:E27)</f>
        <v>21</v>
      </c>
      <c r="F28" s="31">
        <f t="shared" ref="F28" si="24">SUM(F25:F27)</f>
        <v>4349562.34</v>
      </c>
      <c r="G28" s="33">
        <f>SUM(G25:G27)</f>
        <v>0</v>
      </c>
      <c r="H28" s="31">
        <f t="shared" ref="H28:S28" si="25">SUM(H25:H27)</f>
        <v>0</v>
      </c>
      <c r="I28" s="34">
        <f>SUM(I25:I27)</f>
        <v>0</v>
      </c>
      <c r="J28" s="31">
        <f t="shared" si="25"/>
        <v>0</v>
      </c>
      <c r="K28" s="34">
        <f>SUM(K25:K27)</f>
        <v>0</v>
      </c>
      <c r="L28" s="31">
        <f t="shared" si="25"/>
        <v>0</v>
      </c>
      <c r="M28" s="34">
        <f>SUM(M25:M27)</f>
        <v>0</v>
      </c>
      <c r="N28" s="31">
        <f t="shared" si="25"/>
        <v>0</v>
      </c>
      <c r="O28" s="34">
        <f>SUM(O25:O27)</f>
        <v>0</v>
      </c>
      <c r="P28" s="31">
        <f t="shared" si="25"/>
        <v>0</v>
      </c>
      <c r="Q28" s="34">
        <f>SUM(Q25:Q27)</f>
        <v>21</v>
      </c>
      <c r="R28" s="31">
        <f t="shared" si="25"/>
        <v>4349562.34</v>
      </c>
      <c r="S28" s="35">
        <f t="shared" si="25"/>
        <v>0</v>
      </c>
      <c r="T28" s="29">
        <f t="shared" si="3"/>
        <v>4349562.34</v>
      </c>
      <c r="U28" s="20" t="str">
        <f t="shared" si="4"/>
        <v>Complete</v>
      </c>
    </row>
    <row r="29" spans="1:21">
      <c r="A29" s="51" t="s">
        <v>11</v>
      </c>
      <c r="B29" s="52" t="s">
        <v>40</v>
      </c>
      <c r="C29" s="38">
        <f>SUMIFS('ค่าเสื่อม 2564'!$N$3:$N$252,'ค่าเสื่อม 2564'!$E$3:$E$252,สรุป!$A29,'ค่าเสื่อม 2564'!$G$3:$G$252,สรุป!$B29)</f>
        <v>4536199.4399999995</v>
      </c>
      <c r="D29" s="39">
        <f>COUNTIFS('ค่าเสื่อม 2564'!$E$3:$E$252,สรุป!$A29,'ค่าเสื่อม 2564'!$G$3:$G$252,สรุป!$B29)</f>
        <v>11</v>
      </c>
      <c r="E29" s="53">
        <f>COUNTIFS('ค่าเสื่อม 2564'!$E$3:$E$252,สรุป!$A29,'ค่าเสื่อม 2564'!$G$3:$G$252,สรุป!$B29,'ค่าเสื่อม 2564'!$S$3:$S$252,"-")</f>
        <v>11</v>
      </c>
      <c r="F29" s="54">
        <f>SUMIFS('ค่าเสื่อม 2564'!$N$3:$N$252,'ค่าเสื่อม 2564'!$E$3:$E$252,สรุป!$A29,'ค่าเสื่อม 2564'!$G$3:$G$252,สรุป!$B29,'ค่าเสื่อม 2564'!$S$3:$S$252,"-")</f>
        <v>4536199.4399999995</v>
      </c>
      <c r="G29" s="53">
        <f>COUNTIFS('ค่าเสื่อม 2564'!$E$3:$E$252,สรุป!$A29,'ค่าเสื่อม 2564'!$G$3:$G$252,สรุป!$B29,'ค่าเสื่อม 2564'!$S$3:$S$252,"1-")</f>
        <v>0</v>
      </c>
      <c r="H29" s="54">
        <f>SUMIFS('ค่าเสื่อม 2564'!$N$3:N$252,'ค่าเสื่อม 2564'!$E$3:$E$252,สรุป!$A29,'ค่าเสื่อม 2564'!$G$3:$G$252,สรุป!$B29,'ค่าเสื่อม 2564'!$S$3:$S$252,"1-")</f>
        <v>0</v>
      </c>
      <c r="I29" s="53">
        <f>COUNTIFS('ค่าเสื่อม 2564'!$E$3:$E$252,สรุป!$A29,'ค่าเสื่อม 2564'!$G$3:$G$252,สรุป!$B29,'ค่าเสื่อม 2564'!$S$3:$S$252,"2-")</f>
        <v>0</v>
      </c>
      <c r="J29" s="54">
        <f>SUMIFS('ค่าเสื่อม 2564'!$N$3:N$252,'ค่าเสื่อม 2564'!$E$3:$E$252,สรุป!$A29,'ค่าเสื่อม 2564'!$G$3:$G$252,สรุป!$B29,'ค่าเสื่อม 2564'!$S$3:$S$252,"2-")</f>
        <v>0</v>
      </c>
      <c r="K29" s="53">
        <f>COUNTIFS('ค่าเสื่อม 2564'!$E$3:$E$252,สรุป!$A29,'ค่าเสื่อม 2564'!$G$3:$G$252,สรุป!$B29,'ค่าเสื่อม 2564'!$S$3:$S$252,"3-")</f>
        <v>0</v>
      </c>
      <c r="L29" s="54">
        <f>SUMIFS('ค่าเสื่อม 2564'!$T$3:$T$252,'ค่าเสื่อม 2564'!$E$3:$E$252,สรุป!$A29,'ค่าเสื่อม 2564'!$G$3:$G$252,สรุป!$B29,'ค่าเสื่อม 2564'!$S$3:$S$252,"3-")</f>
        <v>0</v>
      </c>
      <c r="M29" s="53">
        <f>COUNTIFS('ค่าเสื่อม 2564'!$E$3:$E$252,สรุป!$A29,'ค่าเสื่อม 2564'!$G$3:$G$252,สรุป!$B29,'ค่าเสื่อม 2564'!$S$3:$S$252,"4-")</f>
        <v>0</v>
      </c>
      <c r="N29" s="54">
        <f>SUMIFS('ค่าเสื่อม 2564'!$T$3:$T$252,'ค่าเสื่อม 2564'!$E$3:$E$252,สรุป!$A29,'ค่าเสื่อม 2564'!$G$3:$G$252,สรุป!$B29,'ค่าเสื่อม 2564'!$S$3:$S$252,"4-")</f>
        <v>0</v>
      </c>
      <c r="O29" s="53">
        <f>COUNTIFS('ค่าเสื่อม 2564'!$E$3:$E$252,สรุป!$A29,'ค่าเสื่อม 2564'!$G$3:$G$252,สรุป!$B29,'ค่าเสื่อม 2564'!$S$3:$S$252,"5-")</f>
        <v>0</v>
      </c>
      <c r="P29" s="54">
        <f>SUMIFS('ค่าเสื่อม 2564'!$T$3:$T$252,'ค่าเสื่อม 2564'!$E$3:$E$252,สรุป!$A29,'ค่าเสื่อม 2564'!$G$3:$G$252,สรุป!$B29,'ค่าเสื่อม 2564'!$S$3:$S$252,"5-")</f>
        <v>0</v>
      </c>
      <c r="Q29" s="55">
        <f>SUM(E29,G29,I29,K29,M29,O29)</f>
        <v>11</v>
      </c>
      <c r="R29" s="56">
        <f>SUM(F29,H29,J29,L29,N29,P29)</f>
        <v>4536199.4399999995</v>
      </c>
      <c r="S29" s="57">
        <f>SUMIFS('ค่าเสื่อม 2564'!$U$3:$U$252,'ค่าเสื่อม 2564'!$E$3:$E$252,สรุป!$A29,'ค่าเสื่อม 2564'!$G$3:$G$252,สรุป!$B29,'ค่าเสื่อม 2564'!$S$3:$S$252,"5-")</f>
        <v>0</v>
      </c>
      <c r="T29" s="29">
        <f t="shared" si="3"/>
        <v>4536199.4399999995</v>
      </c>
      <c r="U29" s="20" t="str">
        <f t="shared" si="4"/>
        <v>Complete</v>
      </c>
    </row>
    <row r="30" spans="1:21">
      <c r="A30" s="30" t="s">
        <v>11</v>
      </c>
      <c r="B30" s="44" t="s">
        <v>38</v>
      </c>
      <c r="C30" s="38">
        <f>SUMIFS('ค่าเสื่อม 2564'!$N$3:$N$252,'ค่าเสื่อม 2564'!$E$3:$E$252,สรุป!$A30,'ค่าเสื่อม 2564'!$G$3:$G$252,สรุป!$B30)</f>
        <v>70000</v>
      </c>
      <c r="D30" s="39">
        <f>COUNTIFS('ค่าเสื่อม 2564'!$E$3:$E$252,สรุป!$A30,'ค่าเสื่อม 2564'!$G$3:$G$252,สรุป!$B30)</f>
        <v>1</v>
      </c>
      <c r="E30" s="45">
        <f>COUNTIFS('ค่าเสื่อม 2564'!$E$3:$E$252,สรุป!$A30,'ค่าเสื่อม 2564'!$G$3:$G$252,สรุป!$B30,'ค่าเสื่อม 2564'!$S$3:$S$252,"-")</f>
        <v>1</v>
      </c>
      <c r="F30" s="46">
        <f>SUMIFS('ค่าเสื่อม 2564'!$N$3:$N$252,'ค่าเสื่อม 2564'!$E$3:$E$252,สรุป!$A30,'ค่าเสื่อม 2564'!$G$3:$G$252,สรุป!$B30,'ค่าเสื่อม 2564'!$S$3:$S$252,"-")</f>
        <v>70000</v>
      </c>
      <c r="G30" s="45">
        <f>COUNTIFS('ค่าเสื่อม 2564'!$E$3:$E$252,สรุป!$A30,'ค่าเสื่อม 2564'!$G$3:$G$252,สรุป!$B30,'ค่าเสื่อม 2564'!$S$3:$S$252,"1-")</f>
        <v>0</v>
      </c>
      <c r="H30" s="46">
        <f>SUMIFS('ค่าเสื่อม 2564'!$N$3:N$252,'ค่าเสื่อม 2564'!$E$3:$E$252,สรุป!$A30,'ค่าเสื่อม 2564'!$G$3:$G$252,สรุป!$B30,'ค่าเสื่อม 2564'!$S$3:$S$252,"1-")</f>
        <v>0</v>
      </c>
      <c r="I30" s="45">
        <f>COUNTIFS('ค่าเสื่อม 2564'!$E$3:$E$252,สรุป!$A30,'ค่าเสื่อม 2564'!$G$3:$G$252,สรุป!$B30,'ค่าเสื่อม 2564'!$S$3:$S$252,"2-")</f>
        <v>0</v>
      </c>
      <c r="J30" s="46">
        <f>SUMIFS('ค่าเสื่อม 2564'!$N$3:N$252,'ค่าเสื่อม 2564'!$E$3:$E$252,สรุป!$A30,'ค่าเสื่อม 2564'!$G$3:$G$252,สรุป!$B30,'ค่าเสื่อม 2564'!$S$3:$S$252,"2-")</f>
        <v>0</v>
      </c>
      <c r="K30" s="45">
        <f>COUNTIFS('ค่าเสื่อม 2564'!$E$3:$E$252,สรุป!$A30,'ค่าเสื่อม 2564'!$G$3:$G$252,สรุป!$B30,'ค่าเสื่อม 2564'!$S$3:$S$252,"3-")</f>
        <v>0</v>
      </c>
      <c r="L30" s="46">
        <f>SUMIFS('ค่าเสื่อม 2564'!$T$3:$T$252,'ค่าเสื่อม 2564'!$E$3:$E$252,สรุป!$A30,'ค่าเสื่อม 2564'!$G$3:$G$252,สรุป!$B30,'ค่าเสื่อม 2564'!$S$3:$S$252,"3-")</f>
        <v>0</v>
      </c>
      <c r="M30" s="45">
        <f>COUNTIFS('ค่าเสื่อม 2564'!$E$3:$E$252,สรุป!$A30,'ค่าเสื่อม 2564'!$G$3:$G$252,สรุป!$B30,'ค่าเสื่อม 2564'!$S$3:$S$252,"4-")</f>
        <v>0</v>
      </c>
      <c r="N30" s="46">
        <f>SUMIFS('ค่าเสื่อม 2564'!$T$3:$T$252,'ค่าเสื่อม 2564'!$E$3:$E$252,สรุป!$A30,'ค่าเสื่อม 2564'!$G$3:$G$252,สรุป!$B30,'ค่าเสื่อม 2564'!$S$3:$S$252,"4-")</f>
        <v>0</v>
      </c>
      <c r="O30" s="45">
        <f>COUNTIFS('ค่าเสื่อม 2564'!$E$3:$E$252,สรุป!$A30,'ค่าเสื่อม 2564'!$G$3:$G$252,สรุป!$B30,'ค่าเสื่อม 2564'!$S$3:$S$252,"5-")</f>
        <v>0</v>
      </c>
      <c r="P30" s="46">
        <f>SUMIFS('ค่าเสื่อม 2564'!$T$3:$T$252,'ค่าเสื่อม 2564'!$E$3:$E$252,สรุป!$A30,'ค่าเสื่อม 2564'!$G$3:$G$252,สรุป!$B30,'ค่าเสื่อม 2564'!$S$3:$S$252,"5-")</f>
        <v>0</v>
      </c>
      <c r="Q30" s="47">
        <f t="shared" ref="Q30:Q31" si="26">SUM(E30,G30,I30,K30,M30,O30)</f>
        <v>1</v>
      </c>
      <c r="R30" s="48">
        <f t="shared" ref="R30:R31" si="27">SUM(F30,H30,J30,L30,N30,P30)</f>
        <v>70000</v>
      </c>
      <c r="S30" s="49">
        <f>SUMIFS('ค่าเสื่อม 2564'!$U$3:$U$252,'ค่าเสื่อม 2564'!$E$3:$E$252,สรุป!$A30,'ค่าเสื่อม 2564'!$G$3:$G$252,สรุป!$B30,'ค่าเสื่อม 2564'!$S$3:$S$252,"5-")</f>
        <v>0</v>
      </c>
      <c r="T30" s="29">
        <f t="shared" si="3"/>
        <v>70000</v>
      </c>
      <c r="U30" s="20" t="str">
        <f t="shared" si="4"/>
        <v>Complete</v>
      </c>
    </row>
    <row r="31" spans="1:21">
      <c r="A31" s="30" t="s">
        <v>11</v>
      </c>
      <c r="B31" s="44" t="s">
        <v>39</v>
      </c>
      <c r="C31" s="38">
        <f>SUMIFS('ค่าเสื่อม 2564'!$N$3:$N$252,'ค่าเสื่อม 2564'!$E$3:$E$252,สรุป!$A31,'ค่าเสื่อม 2564'!$G$3:$G$252,สรุป!$B31)</f>
        <v>618000</v>
      </c>
      <c r="D31" s="39">
        <f>COUNTIFS('ค่าเสื่อม 2564'!$E$3:$E$252,สรุป!$A31,'ค่าเสื่อม 2564'!$G$3:$G$252,สรุป!$B31)</f>
        <v>3</v>
      </c>
      <c r="E31" s="45">
        <f>COUNTIFS('ค่าเสื่อม 2564'!$E$3:$E$252,สรุป!$A31,'ค่าเสื่อม 2564'!$G$3:$G$252,สรุป!$B31,'ค่าเสื่อม 2564'!$S$3:$S$252,"-")</f>
        <v>3</v>
      </c>
      <c r="F31" s="46">
        <f>SUMIFS('ค่าเสื่อม 2564'!$N$3:$N$252,'ค่าเสื่อม 2564'!$E$3:$E$252,สรุป!$A31,'ค่าเสื่อม 2564'!$G$3:$G$252,สรุป!$B31,'ค่าเสื่อม 2564'!$S$3:$S$252,"-")</f>
        <v>618000</v>
      </c>
      <c r="G31" s="45">
        <f>COUNTIFS('ค่าเสื่อม 2564'!$E$3:$E$252,สรุป!$A31,'ค่าเสื่อม 2564'!$G$3:$G$252,สรุป!$B31,'ค่าเสื่อม 2564'!$S$3:$S$252,"1-")</f>
        <v>0</v>
      </c>
      <c r="H31" s="46">
        <f>SUMIFS('ค่าเสื่อม 2564'!$N$3:N$252,'ค่าเสื่อม 2564'!$E$3:$E$252,สรุป!$A31,'ค่าเสื่อม 2564'!$G$3:$G$252,สรุป!$B31,'ค่าเสื่อม 2564'!$S$3:$S$252,"1-")</f>
        <v>0</v>
      </c>
      <c r="I31" s="45">
        <f>COUNTIFS('ค่าเสื่อม 2564'!$E$3:$E$252,สรุป!$A31,'ค่าเสื่อม 2564'!$G$3:$G$252,สรุป!$B31,'ค่าเสื่อม 2564'!$S$3:$S$252,"2-")</f>
        <v>0</v>
      </c>
      <c r="J31" s="46">
        <f>SUMIFS('ค่าเสื่อม 2564'!$N$3:N$252,'ค่าเสื่อม 2564'!$E$3:$E$252,สรุป!$A31,'ค่าเสื่อม 2564'!$G$3:$G$252,สรุป!$B31,'ค่าเสื่อม 2564'!$S$3:$S$252,"2-")</f>
        <v>0</v>
      </c>
      <c r="K31" s="45">
        <f>COUNTIFS('ค่าเสื่อม 2564'!$E$3:$E$252,สรุป!$A31,'ค่าเสื่อม 2564'!$G$3:$G$252,สรุป!$B31,'ค่าเสื่อม 2564'!$S$3:$S$252,"3-")</f>
        <v>0</v>
      </c>
      <c r="L31" s="46">
        <f>SUMIFS('ค่าเสื่อม 2564'!$T$3:$T$252,'ค่าเสื่อม 2564'!$E$3:$E$252,สรุป!$A31,'ค่าเสื่อม 2564'!$G$3:$G$252,สรุป!$B31,'ค่าเสื่อม 2564'!$S$3:$S$252,"3-")</f>
        <v>0</v>
      </c>
      <c r="M31" s="45">
        <f>COUNTIFS('ค่าเสื่อม 2564'!$E$3:$E$252,สรุป!$A31,'ค่าเสื่อม 2564'!$G$3:$G$252,สรุป!$B31,'ค่าเสื่อม 2564'!$S$3:$S$252,"4-")</f>
        <v>0</v>
      </c>
      <c r="N31" s="46">
        <f>SUMIFS('ค่าเสื่อม 2564'!$T$3:$T$252,'ค่าเสื่อม 2564'!$E$3:$E$252,สรุป!$A31,'ค่าเสื่อม 2564'!$G$3:$G$252,สรุป!$B31,'ค่าเสื่อม 2564'!$S$3:$S$252,"4-")</f>
        <v>0</v>
      </c>
      <c r="O31" s="45">
        <f>COUNTIFS('ค่าเสื่อม 2564'!$E$3:$E$252,สรุป!$A31,'ค่าเสื่อม 2564'!$G$3:$G$252,สรุป!$B31,'ค่าเสื่อม 2564'!$S$3:$S$252,"5-")</f>
        <v>0</v>
      </c>
      <c r="P31" s="46">
        <f>SUMIFS('ค่าเสื่อม 2564'!$T$3:$T$252,'ค่าเสื่อม 2564'!$E$3:$E$252,สรุป!$A31,'ค่าเสื่อม 2564'!$G$3:$G$252,สรุป!$B31,'ค่าเสื่อม 2564'!$S$3:$S$252,"5-")</f>
        <v>0</v>
      </c>
      <c r="Q31" s="47">
        <f t="shared" si="26"/>
        <v>3</v>
      </c>
      <c r="R31" s="48">
        <f t="shared" si="27"/>
        <v>618000</v>
      </c>
      <c r="S31" s="49">
        <f>SUMIFS('ค่าเสื่อม 2564'!$U$3:$U$252,'ค่าเสื่อม 2564'!$E$3:$E$252,สรุป!$A31,'ค่าเสื่อม 2564'!$G$3:$G$252,สรุป!$B31,'ค่าเสื่อม 2564'!$S$3:$S$252,"5-")</f>
        <v>0</v>
      </c>
      <c r="T31" s="29">
        <f t="shared" si="3"/>
        <v>618000</v>
      </c>
      <c r="U31" s="20" t="str">
        <f t="shared" si="4"/>
        <v>Complete</v>
      </c>
    </row>
    <row r="32" spans="1:21" s="20" customFormat="1" ht="21.75" thickBot="1">
      <c r="A32" s="125" t="s">
        <v>22</v>
      </c>
      <c r="B32" s="126"/>
      <c r="C32" s="50">
        <f>SUM(C29:C31)</f>
        <v>5224199.4399999995</v>
      </c>
      <c r="D32" s="32">
        <f>SUM(D29:D31)</f>
        <v>15</v>
      </c>
      <c r="E32" s="33">
        <f>SUM(E29:E31)</f>
        <v>15</v>
      </c>
      <c r="F32" s="31">
        <f t="shared" ref="F32" si="28">SUM(F29:F31)</f>
        <v>5224199.4399999995</v>
      </c>
      <c r="G32" s="33">
        <f>SUM(G29:G31)</f>
        <v>0</v>
      </c>
      <c r="H32" s="31">
        <f t="shared" ref="H32:S32" si="29">SUM(H29:H31)</f>
        <v>0</v>
      </c>
      <c r="I32" s="34">
        <f>SUM(I29:I31)</f>
        <v>0</v>
      </c>
      <c r="J32" s="31">
        <f t="shared" si="29"/>
        <v>0</v>
      </c>
      <c r="K32" s="34">
        <f>SUM(K29:K31)</f>
        <v>0</v>
      </c>
      <c r="L32" s="31">
        <f t="shared" si="29"/>
        <v>0</v>
      </c>
      <c r="M32" s="34">
        <f>SUM(M29:M31)</f>
        <v>0</v>
      </c>
      <c r="N32" s="31">
        <f t="shared" si="29"/>
        <v>0</v>
      </c>
      <c r="O32" s="34">
        <f>SUM(O29:O31)</f>
        <v>0</v>
      </c>
      <c r="P32" s="31">
        <f t="shared" si="29"/>
        <v>0</v>
      </c>
      <c r="Q32" s="34">
        <f>SUM(Q29:Q31)</f>
        <v>15</v>
      </c>
      <c r="R32" s="31">
        <f t="shared" si="29"/>
        <v>5224199.4399999995</v>
      </c>
      <c r="S32" s="35">
        <f t="shared" si="29"/>
        <v>0</v>
      </c>
      <c r="T32" s="29">
        <f t="shared" si="3"/>
        <v>5224199.4399999995</v>
      </c>
      <c r="U32" s="20" t="str">
        <f t="shared" si="4"/>
        <v>Complete</v>
      </c>
    </row>
    <row r="33" spans="1:21">
      <c r="A33" s="51" t="s">
        <v>13</v>
      </c>
      <c r="B33" s="52" t="s">
        <v>40</v>
      </c>
      <c r="C33" s="38">
        <f>SUMIFS('ค่าเสื่อม 2564'!$N$3:$N$252,'ค่าเสื่อม 2564'!$E$3:$E$252,สรุป!$A33,'ค่าเสื่อม 2564'!$G$3:$G$252,สรุป!$B33)</f>
        <v>3228823.45</v>
      </c>
      <c r="D33" s="39">
        <f>COUNTIFS('ค่าเสื่อม 2564'!$E$3:$E$252,สรุป!$A33,'ค่าเสื่อม 2564'!$G$3:$G$252,สรุป!$B33)</f>
        <v>33</v>
      </c>
      <c r="E33" s="53">
        <f>COUNTIFS('ค่าเสื่อม 2564'!$E$3:$E$252,สรุป!$A33,'ค่าเสื่อม 2564'!$G$3:$G$252,สรุป!$B33,'ค่าเสื่อม 2564'!$S$3:$S$252,"-")</f>
        <v>33</v>
      </c>
      <c r="F33" s="54">
        <f>SUMIFS('ค่าเสื่อม 2564'!$N$3:$N$252,'ค่าเสื่อม 2564'!$E$3:$E$252,สรุป!$A33,'ค่าเสื่อม 2564'!$G$3:$G$252,สรุป!$B33,'ค่าเสื่อม 2564'!$S$3:$S$252,"-")</f>
        <v>3228823.45</v>
      </c>
      <c r="G33" s="53">
        <f>COUNTIFS('ค่าเสื่อม 2564'!$E$3:$E$252,สรุป!$A33,'ค่าเสื่อม 2564'!$G$3:$G$252,สรุป!$B33,'ค่าเสื่อม 2564'!$S$3:$S$252,"1-")</f>
        <v>0</v>
      </c>
      <c r="H33" s="54">
        <f>SUMIFS('ค่าเสื่อม 2564'!$N$3:N$252,'ค่าเสื่อม 2564'!$E$3:$E$252,สรุป!$A33,'ค่าเสื่อม 2564'!$G$3:$G$252,สรุป!$B33,'ค่าเสื่อม 2564'!$S$3:$S$252,"1-")</f>
        <v>0</v>
      </c>
      <c r="I33" s="53">
        <f>COUNTIFS('ค่าเสื่อม 2564'!$E$3:$E$252,สรุป!$A33,'ค่าเสื่อม 2564'!$G$3:$G$252,สรุป!$B33,'ค่าเสื่อม 2564'!$S$3:$S$252,"2-")</f>
        <v>0</v>
      </c>
      <c r="J33" s="54">
        <f>SUMIFS('ค่าเสื่อม 2564'!$N$3:N$252,'ค่าเสื่อม 2564'!$E$3:$E$252,สรุป!$A33,'ค่าเสื่อม 2564'!$G$3:$G$252,สรุป!$B33,'ค่าเสื่อม 2564'!$S$3:$S$252,"2-")</f>
        <v>0</v>
      </c>
      <c r="K33" s="53">
        <f>COUNTIFS('ค่าเสื่อม 2564'!$E$3:$E$252,สรุป!$A33,'ค่าเสื่อม 2564'!$G$3:$G$252,สรุป!$B33,'ค่าเสื่อม 2564'!$S$3:$S$252,"3-")</f>
        <v>0</v>
      </c>
      <c r="L33" s="54">
        <f>SUMIFS('ค่าเสื่อม 2564'!$T$3:$T$252,'ค่าเสื่อม 2564'!$E$3:$E$252,สรุป!$A33,'ค่าเสื่อม 2564'!$G$3:$G$252,สรุป!$B33,'ค่าเสื่อม 2564'!$S$3:$S$252,"3-")</f>
        <v>0</v>
      </c>
      <c r="M33" s="53">
        <f>COUNTIFS('ค่าเสื่อม 2564'!$E$3:$E$252,สรุป!$A33,'ค่าเสื่อม 2564'!$G$3:$G$252,สรุป!$B33,'ค่าเสื่อม 2564'!$S$3:$S$252,"4-")</f>
        <v>0</v>
      </c>
      <c r="N33" s="54">
        <f>SUMIFS('ค่าเสื่อม 2564'!$T$3:$T$252,'ค่าเสื่อม 2564'!$E$3:$E$252,สรุป!$A33,'ค่าเสื่อม 2564'!$G$3:$G$252,สรุป!$B33,'ค่าเสื่อม 2564'!$S$3:$S$252,"4-")</f>
        <v>0</v>
      </c>
      <c r="O33" s="53">
        <f>COUNTIFS('ค่าเสื่อม 2564'!$E$3:$E$252,สรุป!$A33,'ค่าเสื่อม 2564'!$G$3:$G$252,สรุป!$B33,'ค่าเสื่อม 2564'!$S$3:$S$252,"5-")</f>
        <v>0</v>
      </c>
      <c r="P33" s="54">
        <f>SUMIFS('ค่าเสื่อม 2564'!$T$3:$T$252,'ค่าเสื่อม 2564'!$E$3:$E$252,สรุป!$A33,'ค่าเสื่อม 2564'!$G$3:$G$252,สรุป!$B33,'ค่าเสื่อม 2564'!$S$3:$S$252,"5-")</f>
        <v>0</v>
      </c>
      <c r="Q33" s="55">
        <f>SUM(E33,G33,I33,K33,M33,O33)</f>
        <v>33</v>
      </c>
      <c r="R33" s="56">
        <f>SUM(F33,H33,J33,L33,N33,P33)</f>
        <v>3228823.45</v>
      </c>
      <c r="S33" s="57">
        <f>SUMIFS('ค่าเสื่อม 2564'!$U$3:$U$252,'ค่าเสื่อม 2564'!$E$3:$E$252,สรุป!$A33,'ค่าเสื่อม 2564'!$G$3:$G$252,สรุป!$B33,'ค่าเสื่อม 2564'!$S$3:$S$252,"5-")</f>
        <v>0</v>
      </c>
      <c r="T33" s="29">
        <f t="shared" si="3"/>
        <v>3228823.45</v>
      </c>
      <c r="U33" s="20" t="str">
        <f t="shared" si="4"/>
        <v>Complete</v>
      </c>
    </row>
    <row r="34" spans="1:21">
      <c r="A34" s="30" t="s">
        <v>13</v>
      </c>
      <c r="B34" s="44" t="s">
        <v>38</v>
      </c>
      <c r="C34" s="38">
        <f>SUMIFS('ค่าเสื่อม 2564'!$N$3:$N$252,'ค่าเสื่อม 2564'!$E$3:$E$252,สรุป!$A34,'ค่าเสื่อม 2564'!$G$3:$G$252,สรุป!$B34)</f>
        <v>0</v>
      </c>
      <c r="D34" s="39">
        <f>COUNTIFS('ค่าเสื่อม 2564'!$E$3:$E$252,สรุป!$A34,'ค่าเสื่อม 2564'!$G$3:$G$252,สรุป!$B34)</f>
        <v>0</v>
      </c>
      <c r="E34" s="45">
        <f>COUNTIFS('ค่าเสื่อม 2564'!$E$3:$E$252,สรุป!$A34,'ค่าเสื่อม 2564'!$G$3:$G$252,สรุป!$B34,'ค่าเสื่อม 2564'!$S$3:$S$252,"-")</f>
        <v>0</v>
      </c>
      <c r="F34" s="46">
        <f>SUMIFS('ค่าเสื่อม 2564'!$N$3:$N$252,'ค่าเสื่อม 2564'!$E$3:$E$252,สรุป!$A34,'ค่าเสื่อม 2564'!$G$3:$G$252,สรุป!$B34,'ค่าเสื่อม 2564'!$S$3:$S$252,"-")</f>
        <v>0</v>
      </c>
      <c r="G34" s="45">
        <f>COUNTIFS('ค่าเสื่อม 2564'!$E$3:$E$252,สรุป!$A34,'ค่าเสื่อม 2564'!$G$3:$G$252,สรุป!$B34,'ค่าเสื่อม 2564'!$S$3:$S$252,"1-")</f>
        <v>0</v>
      </c>
      <c r="H34" s="46">
        <f>SUMIFS('ค่าเสื่อม 2564'!$N$3:N$252,'ค่าเสื่อม 2564'!$E$3:$E$252,สรุป!$A34,'ค่าเสื่อม 2564'!$G$3:$G$252,สรุป!$B34,'ค่าเสื่อม 2564'!$S$3:$S$252,"1-")</f>
        <v>0</v>
      </c>
      <c r="I34" s="45">
        <f>COUNTIFS('ค่าเสื่อม 2564'!$E$3:$E$252,สรุป!$A34,'ค่าเสื่อม 2564'!$G$3:$G$252,สรุป!$B34,'ค่าเสื่อม 2564'!$S$3:$S$252,"2-")</f>
        <v>0</v>
      </c>
      <c r="J34" s="46">
        <f>SUMIFS('ค่าเสื่อม 2564'!$N$3:N$252,'ค่าเสื่อม 2564'!$E$3:$E$252,สรุป!$A34,'ค่าเสื่อม 2564'!$G$3:$G$252,สรุป!$B34,'ค่าเสื่อม 2564'!$S$3:$S$252,"2-")</f>
        <v>0</v>
      </c>
      <c r="K34" s="45">
        <f>COUNTIFS('ค่าเสื่อม 2564'!$E$3:$E$252,สรุป!$A34,'ค่าเสื่อม 2564'!$G$3:$G$252,สรุป!$B34,'ค่าเสื่อม 2564'!$S$3:$S$252,"3-")</f>
        <v>0</v>
      </c>
      <c r="L34" s="46">
        <f>SUMIFS('ค่าเสื่อม 2564'!$T$3:$T$252,'ค่าเสื่อม 2564'!$E$3:$E$252,สรุป!$A34,'ค่าเสื่อม 2564'!$G$3:$G$252,สรุป!$B34,'ค่าเสื่อม 2564'!$S$3:$S$252,"3-")</f>
        <v>0</v>
      </c>
      <c r="M34" s="45">
        <f>COUNTIFS('ค่าเสื่อม 2564'!$E$3:$E$252,สรุป!$A34,'ค่าเสื่อม 2564'!$G$3:$G$252,สรุป!$B34,'ค่าเสื่อม 2564'!$S$3:$S$252,"4-")</f>
        <v>0</v>
      </c>
      <c r="N34" s="46">
        <f>SUMIFS('ค่าเสื่อม 2564'!$T$3:$T$252,'ค่าเสื่อม 2564'!$E$3:$E$252,สรุป!$A34,'ค่าเสื่อม 2564'!$G$3:$G$252,สรุป!$B34,'ค่าเสื่อม 2564'!$S$3:$S$252,"4-")</f>
        <v>0</v>
      </c>
      <c r="O34" s="45">
        <f>COUNTIFS('ค่าเสื่อม 2564'!$E$3:$E$252,สรุป!$A34,'ค่าเสื่อม 2564'!$G$3:$G$252,สรุป!$B34,'ค่าเสื่อม 2564'!$S$3:$S$252,"5-")</f>
        <v>0</v>
      </c>
      <c r="P34" s="46">
        <f>SUMIFS('ค่าเสื่อม 2564'!$T$3:$T$252,'ค่าเสื่อม 2564'!$E$3:$E$252,สรุป!$A34,'ค่าเสื่อม 2564'!$G$3:$G$252,สรุป!$B34,'ค่าเสื่อม 2564'!$S$3:$S$252,"5-")</f>
        <v>0</v>
      </c>
      <c r="Q34" s="47">
        <f t="shared" ref="Q34:Q35" si="30">SUM(E34,G34,I34,K34,M34,O34)</f>
        <v>0</v>
      </c>
      <c r="R34" s="48">
        <f t="shared" ref="R34:R35" si="31">SUM(F34,H34,J34,L34,N34,P34)</f>
        <v>0</v>
      </c>
      <c r="S34" s="49">
        <f>SUMIFS('ค่าเสื่อม 2564'!$U$3:$U$252,'ค่าเสื่อม 2564'!$E$3:$E$252,สรุป!$A34,'ค่าเสื่อม 2564'!$G$3:$G$252,สรุป!$B34,'ค่าเสื่อม 2564'!$S$3:$S$252,"5-")</f>
        <v>0</v>
      </c>
      <c r="T34" s="29">
        <f t="shared" si="3"/>
        <v>0</v>
      </c>
      <c r="U34" s="20" t="str">
        <f t="shared" si="4"/>
        <v>Complete</v>
      </c>
    </row>
    <row r="35" spans="1:21">
      <c r="A35" s="30" t="s">
        <v>13</v>
      </c>
      <c r="B35" s="44" t="s">
        <v>39</v>
      </c>
      <c r="C35" s="38">
        <f>SUMIFS('ค่าเสื่อม 2564'!$N$3:$N$252,'ค่าเสื่อม 2564'!$E$3:$E$252,สรุป!$A35,'ค่าเสื่อม 2564'!$G$3:$G$252,สรุป!$B35)</f>
        <v>538800</v>
      </c>
      <c r="D35" s="39">
        <f>COUNTIFS('ค่าเสื่อม 2564'!$E$3:$E$252,สรุป!$A35,'ค่าเสื่อม 2564'!$G$3:$G$252,สรุป!$B35)</f>
        <v>3</v>
      </c>
      <c r="E35" s="45">
        <f>COUNTIFS('ค่าเสื่อม 2564'!$E$3:$E$252,สรุป!$A35,'ค่าเสื่อม 2564'!$G$3:$G$252,สรุป!$B35,'ค่าเสื่อม 2564'!$S$3:$S$252,"-")</f>
        <v>3</v>
      </c>
      <c r="F35" s="46">
        <f>SUMIFS('ค่าเสื่อม 2564'!$N$3:$N$252,'ค่าเสื่อม 2564'!$E$3:$E$252,สรุป!$A35,'ค่าเสื่อม 2564'!$G$3:$G$252,สรุป!$B35,'ค่าเสื่อม 2564'!$S$3:$S$252,"-")</f>
        <v>538800</v>
      </c>
      <c r="G35" s="45">
        <f>COUNTIFS('ค่าเสื่อม 2564'!$E$3:$E$252,สรุป!$A35,'ค่าเสื่อม 2564'!$G$3:$G$252,สรุป!$B35,'ค่าเสื่อม 2564'!$S$3:$S$252,"1-")</f>
        <v>0</v>
      </c>
      <c r="H35" s="46">
        <f>SUMIFS('ค่าเสื่อม 2564'!$N$3:N$252,'ค่าเสื่อม 2564'!$E$3:$E$252,สรุป!$A35,'ค่าเสื่อม 2564'!$G$3:$G$252,สรุป!$B35,'ค่าเสื่อม 2564'!$S$3:$S$252,"1-")</f>
        <v>0</v>
      </c>
      <c r="I35" s="45">
        <f>COUNTIFS('ค่าเสื่อม 2564'!$E$3:$E$252,สรุป!$A35,'ค่าเสื่อม 2564'!$G$3:$G$252,สรุป!$B35,'ค่าเสื่อม 2564'!$S$3:$S$252,"2-")</f>
        <v>0</v>
      </c>
      <c r="J35" s="46">
        <f>SUMIFS('ค่าเสื่อม 2564'!$N$3:N$252,'ค่าเสื่อม 2564'!$E$3:$E$252,สรุป!$A35,'ค่าเสื่อม 2564'!$G$3:$G$252,สรุป!$B35,'ค่าเสื่อม 2564'!$S$3:$S$252,"2-")</f>
        <v>0</v>
      </c>
      <c r="K35" s="45">
        <f>COUNTIFS('ค่าเสื่อม 2564'!$E$3:$E$252,สรุป!$A35,'ค่าเสื่อม 2564'!$G$3:$G$252,สรุป!$B35,'ค่าเสื่อม 2564'!$S$3:$S$252,"3-")</f>
        <v>0</v>
      </c>
      <c r="L35" s="46">
        <f>SUMIFS('ค่าเสื่อม 2564'!$T$3:$T$252,'ค่าเสื่อม 2564'!$E$3:$E$252,สรุป!$A35,'ค่าเสื่อม 2564'!$G$3:$G$252,สรุป!$B35,'ค่าเสื่อม 2564'!$S$3:$S$252,"3-")</f>
        <v>0</v>
      </c>
      <c r="M35" s="45">
        <f>COUNTIFS('ค่าเสื่อม 2564'!$E$3:$E$252,สรุป!$A35,'ค่าเสื่อม 2564'!$G$3:$G$252,สรุป!$B35,'ค่าเสื่อม 2564'!$S$3:$S$252,"4-")</f>
        <v>0</v>
      </c>
      <c r="N35" s="46">
        <f>SUMIFS('ค่าเสื่อม 2564'!$T$3:$T$252,'ค่าเสื่อม 2564'!$E$3:$E$252,สรุป!$A35,'ค่าเสื่อม 2564'!$G$3:$G$252,สรุป!$B35,'ค่าเสื่อม 2564'!$S$3:$S$252,"4-")</f>
        <v>0</v>
      </c>
      <c r="O35" s="45">
        <f>COUNTIFS('ค่าเสื่อม 2564'!$E$3:$E$252,สรุป!$A35,'ค่าเสื่อม 2564'!$G$3:$G$252,สรุป!$B35,'ค่าเสื่อม 2564'!$S$3:$S$252,"5-")</f>
        <v>0</v>
      </c>
      <c r="P35" s="46">
        <f>SUMIFS('ค่าเสื่อม 2564'!$T$3:$T$252,'ค่าเสื่อม 2564'!$E$3:$E$252,สรุป!$A35,'ค่าเสื่อม 2564'!$G$3:$G$252,สรุป!$B35,'ค่าเสื่อม 2564'!$S$3:$S$252,"5-")</f>
        <v>0</v>
      </c>
      <c r="Q35" s="47">
        <f t="shared" si="30"/>
        <v>3</v>
      </c>
      <c r="R35" s="48">
        <f t="shared" si="31"/>
        <v>538800</v>
      </c>
      <c r="S35" s="49">
        <f>SUMIFS('ค่าเสื่อม 2564'!$U$3:$U$252,'ค่าเสื่อม 2564'!$E$3:$E$252,สรุป!$A35,'ค่าเสื่อม 2564'!$G$3:$G$252,สรุป!$B35,'ค่าเสื่อม 2564'!$S$3:$S$252,"5-")</f>
        <v>0</v>
      </c>
      <c r="T35" s="29">
        <f t="shared" si="3"/>
        <v>538800</v>
      </c>
      <c r="U35" s="20" t="str">
        <f t="shared" si="4"/>
        <v>Complete</v>
      </c>
    </row>
    <row r="36" spans="1:21" s="20" customFormat="1" ht="21.75" thickBot="1">
      <c r="A36" s="125" t="s">
        <v>22</v>
      </c>
      <c r="B36" s="126"/>
      <c r="C36" s="50">
        <f>SUM(C33:C35)</f>
        <v>3767623.45</v>
      </c>
      <c r="D36" s="32">
        <f>SUM(D33:D35)</f>
        <v>36</v>
      </c>
      <c r="E36" s="33">
        <f>SUM(E33:E35)</f>
        <v>36</v>
      </c>
      <c r="F36" s="31">
        <f t="shared" ref="F36" si="32">SUM(F33:F35)</f>
        <v>3767623.45</v>
      </c>
      <c r="G36" s="33">
        <f>SUM(G33:G35)</f>
        <v>0</v>
      </c>
      <c r="H36" s="31">
        <f t="shared" ref="H36:S36" si="33">SUM(H33:H35)</f>
        <v>0</v>
      </c>
      <c r="I36" s="34">
        <f>SUM(I33:I35)</f>
        <v>0</v>
      </c>
      <c r="J36" s="31">
        <f t="shared" si="33"/>
        <v>0</v>
      </c>
      <c r="K36" s="34">
        <f>SUM(K33:K35)</f>
        <v>0</v>
      </c>
      <c r="L36" s="31">
        <f t="shared" si="33"/>
        <v>0</v>
      </c>
      <c r="M36" s="34">
        <f>SUM(M33:M35)</f>
        <v>0</v>
      </c>
      <c r="N36" s="31">
        <f t="shared" si="33"/>
        <v>0</v>
      </c>
      <c r="O36" s="34">
        <f>SUM(O33:O35)</f>
        <v>0</v>
      </c>
      <c r="P36" s="31">
        <f t="shared" si="33"/>
        <v>0</v>
      </c>
      <c r="Q36" s="34">
        <f>SUM(Q33:Q35)</f>
        <v>36</v>
      </c>
      <c r="R36" s="31">
        <f t="shared" si="33"/>
        <v>3767623.45</v>
      </c>
      <c r="S36" s="35">
        <f t="shared" si="33"/>
        <v>0</v>
      </c>
      <c r="T36" s="29">
        <f t="shared" si="3"/>
        <v>3767623.45</v>
      </c>
      <c r="U36" s="20" t="str">
        <f t="shared" si="4"/>
        <v>Complete</v>
      </c>
    </row>
    <row r="37" spans="1:21">
      <c r="A37" s="51" t="s">
        <v>14</v>
      </c>
      <c r="B37" s="52" t="s">
        <v>40</v>
      </c>
      <c r="C37" s="38">
        <f>SUMIFS('ค่าเสื่อม 2564'!$N$3:$N$252,'ค่าเสื่อม 2564'!$E$3:$E$252,สรุป!$A37,'ค่าเสื่อม 2564'!$G$3:$G$252,สรุป!$B37)</f>
        <v>2011158.04</v>
      </c>
      <c r="D37" s="39">
        <f>COUNTIFS('ค่าเสื่อม 2564'!$E$3:$E$252,สรุป!$A37,'ค่าเสื่อม 2564'!$G$3:$G$252,สรุป!$B37)</f>
        <v>27</v>
      </c>
      <c r="E37" s="53">
        <f>COUNTIFS('ค่าเสื่อม 2564'!$E$3:$E$252,สรุป!$A37,'ค่าเสื่อม 2564'!$G$3:$G$252,สรุป!$B37,'ค่าเสื่อม 2564'!$S$3:$S$252,"-")</f>
        <v>27</v>
      </c>
      <c r="F37" s="54">
        <f>SUMIFS('ค่าเสื่อม 2564'!$N$3:$N$252,'ค่าเสื่อม 2564'!$E$3:$E$252,สรุป!$A37,'ค่าเสื่อม 2564'!$G$3:$G$252,สรุป!$B37,'ค่าเสื่อม 2564'!$S$3:$S$252,"-")</f>
        <v>2011158.04</v>
      </c>
      <c r="G37" s="53">
        <f>COUNTIFS('ค่าเสื่อม 2564'!$E$3:$E$252,สรุป!$A37,'ค่าเสื่อม 2564'!$G$3:$G$252,สรุป!$B37,'ค่าเสื่อม 2564'!$S$3:$S$252,"1-")</f>
        <v>0</v>
      </c>
      <c r="H37" s="54">
        <f>SUMIFS('ค่าเสื่อม 2564'!$N$3:N$252,'ค่าเสื่อม 2564'!$E$3:$E$252,สรุป!$A37,'ค่าเสื่อม 2564'!$G$3:$G$252,สรุป!$B37,'ค่าเสื่อม 2564'!$S$3:$S$252,"1-")</f>
        <v>0</v>
      </c>
      <c r="I37" s="53">
        <f>COUNTIFS('ค่าเสื่อม 2564'!$E$3:$E$252,สรุป!$A37,'ค่าเสื่อม 2564'!$G$3:$G$252,สรุป!$B37,'ค่าเสื่อม 2564'!$S$3:$S$252,"2-")</f>
        <v>0</v>
      </c>
      <c r="J37" s="54">
        <f>SUMIFS('ค่าเสื่อม 2564'!$N$3:N$252,'ค่าเสื่อม 2564'!$E$3:$E$252,สรุป!$A37,'ค่าเสื่อม 2564'!$G$3:$G$252,สรุป!$B37,'ค่าเสื่อม 2564'!$S$3:$S$252,"2-")</f>
        <v>0</v>
      </c>
      <c r="K37" s="53">
        <f>COUNTIFS('ค่าเสื่อม 2564'!$E$3:$E$252,สรุป!$A37,'ค่าเสื่อม 2564'!$G$3:$G$252,สรุป!$B37,'ค่าเสื่อม 2564'!$S$3:$S$252,"3-")</f>
        <v>0</v>
      </c>
      <c r="L37" s="54">
        <f>SUMIFS('ค่าเสื่อม 2564'!$T$3:$T$252,'ค่าเสื่อม 2564'!$E$3:$E$252,สรุป!$A37,'ค่าเสื่อม 2564'!$G$3:$G$252,สรุป!$B37,'ค่าเสื่อม 2564'!$S$3:$S$252,"3-")</f>
        <v>0</v>
      </c>
      <c r="M37" s="53">
        <f>COUNTIFS('ค่าเสื่อม 2564'!$E$3:$E$252,สรุป!$A37,'ค่าเสื่อม 2564'!$G$3:$G$252,สรุป!$B37,'ค่าเสื่อม 2564'!$S$3:$S$252,"4-")</f>
        <v>0</v>
      </c>
      <c r="N37" s="54">
        <f>SUMIFS('ค่าเสื่อม 2564'!$T$3:$T$252,'ค่าเสื่อม 2564'!$E$3:$E$252,สรุป!$A37,'ค่าเสื่อม 2564'!$G$3:$G$252,สรุป!$B37,'ค่าเสื่อม 2564'!$S$3:$S$252,"4-")</f>
        <v>0</v>
      </c>
      <c r="O37" s="53">
        <f>COUNTIFS('ค่าเสื่อม 2564'!$E$3:$E$252,สรุป!$A37,'ค่าเสื่อม 2564'!$G$3:$G$252,สรุป!$B37,'ค่าเสื่อม 2564'!$S$3:$S$252,"5-")</f>
        <v>0</v>
      </c>
      <c r="P37" s="54">
        <f>SUMIFS('ค่าเสื่อม 2564'!$T$3:$T$252,'ค่าเสื่อม 2564'!$E$3:$E$252,สรุป!$A37,'ค่าเสื่อม 2564'!$G$3:$G$252,สรุป!$B37,'ค่าเสื่อม 2564'!$S$3:$S$252,"5-")</f>
        <v>0</v>
      </c>
      <c r="Q37" s="55">
        <f>SUM(E37,G37,I37,K37,M37,O37)</f>
        <v>27</v>
      </c>
      <c r="R37" s="56">
        <f>SUM(F37,H37,J37,L37,N37,P37)</f>
        <v>2011158.04</v>
      </c>
      <c r="S37" s="57">
        <f>SUMIFS('ค่าเสื่อม 2564'!$U$3:$U$252,'ค่าเสื่อม 2564'!$E$3:$E$252,สรุป!$A37,'ค่าเสื่อม 2564'!$G$3:$G$252,สรุป!$B37,'ค่าเสื่อม 2564'!$S$3:$S$252,"5-")</f>
        <v>0</v>
      </c>
      <c r="T37" s="29">
        <f t="shared" si="3"/>
        <v>2011158.04</v>
      </c>
      <c r="U37" s="20" t="str">
        <f t="shared" si="4"/>
        <v>Complete</v>
      </c>
    </row>
    <row r="38" spans="1:21">
      <c r="A38" s="30" t="s">
        <v>14</v>
      </c>
      <c r="B38" s="44" t="s">
        <v>38</v>
      </c>
      <c r="C38" s="38">
        <f>SUMIFS('ค่าเสื่อม 2564'!$N$3:$N$252,'ค่าเสื่อม 2564'!$E$3:$E$252,สรุป!$A38,'ค่าเสื่อม 2564'!$G$3:$G$252,สรุป!$B38)</f>
        <v>370000</v>
      </c>
      <c r="D38" s="39">
        <f>COUNTIFS('ค่าเสื่อม 2564'!$E$3:$E$252,สรุป!$A38,'ค่าเสื่อม 2564'!$G$3:$G$252,สรุป!$B38)</f>
        <v>7</v>
      </c>
      <c r="E38" s="45">
        <f>COUNTIFS('ค่าเสื่อม 2564'!$E$3:$E$252,สรุป!$A38,'ค่าเสื่อม 2564'!$G$3:$G$252,สรุป!$B38,'ค่าเสื่อม 2564'!$S$3:$S$252,"-")</f>
        <v>7</v>
      </c>
      <c r="F38" s="46">
        <f>SUMIFS('ค่าเสื่อม 2564'!$N$3:$N$252,'ค่าเสื่อม 2564'!$E$3:$E$252,สรุป!$A38,'ค่าเสื่อม 2564'!$G$3:$G$252,สรุป!$B38,'ค่าเสื่อม 2564'!$S$3:$S$252,"-")</f>
        <v>370000</v>
      </c>
      <c r="G38" s="45">
        <f>COUNTIFS('ค่าเสื่อม 2564'!$E$3:$E$252,สรุป!$A38,'ค่าเสื่อม 2564'!$G$3:$G$252,สรุป!$B38,'ค่าเสื่อม 2564'!$S$3:$S$252,"1-")</f>
        <v>0</v>
      </c>
      <c r="H38" s="46">
        <f>SUMIFS('ค่าเสื่อม 2564'!$N$3:N$252,'ค่าเสื่อม 2564'!$E$3:$E$252,สรุป!$A38,'ค่าเสื่อม 2564'!$G$3:$G$252,สรุป!$B38,'ค่าเสื่อม 2564'!$S$3:$S$252,"1-")</f>
        <v>0</v>
      </c>
      <c r="I38" s="45">
        <f>COUNTIFS('ค่าเสื่อม 2564'!$E$3:$E$252,สรุป!$A38,'ค่าเสื่อม 2564'!$G$3:$G$252,สรุป!$B38,'ค่าเสื่อม 2564'!$S$3:$S$252,"2-")</f>
        <v>0</v>
      </c>
      <c r="J38" s="46">
        <f>SUMIFS('ค่าเสื่อม 2564'!$N$3:N$252,'ค่าเสื่อม 2564'!$E$3:$E$252,สรุป!$A38,'ค่าเสื่อม 2564'!$G$3:$G$252,สรุป!$B38,'ค่าเสื่อม 2564'!$S$3:$S$252,"2-")</f>
        <v>0</v>
      </c>
      <c r="K38" s="45">
        <f>COUNTIFS('ค่าเสื่อม 2564'!$E$3:$E$252,สรุป!$A38,'ค่าเสื่อม 2564'!$G$3:$G$252,สรุป!$B38,'ค่าเสื่อม 2564'!$S$3:$S$252,"3-")</f>
        <v>0</v>
      </c>
      <c r="L38" s="46">
        <f>SUMIFS('ค่าเสื่อม 2564'!$T$3:$T$252,'ค่าเสื่อม 2564'!$E$3:$E$252,สรุป!$A38,'ค่าเสื่อม 2564'!$G$3:$G$252,สรุป!$B38,'ค่าเสื่อม 2564'!$S$3:$S$252,"3-")</f>
        <v>0</v>
      </c>
      <c r="M38" s="45">
        <f>COUNTIFS('ค่าเสื่อม 2564'!$E$3:$E$252,สรุป!$A38,'ค่าเสื่อม 2564'!$G$3:$G$252,สรุป!$B38,'ค่าเสื่อม 2564'!$S$3:$S$252,"4-")</f>
        <v>0</v>
      </c>
      <c r="N38" s="46">
        <f>SUMIFS('ค่าเสื่อม 2564'!$T$3:$T$252,'ค่าเสื่อม 2564'!$E$3:$E$252,สรุป!$A38,'ค่าเสื่อม 2564'!$G$3:$G$252,สรุป!$B38,'ค่าเสื่อม 2564'!$S$3:$S$252,"4-")</f>
        <v>0</v>
      </c>
      <c r="O38" s="45">
        <f>COUNTIFS('ค่าเสื่อม 2564'!$E$3:$E$252,สรุป!$A38,'ค่าเสื่อม 2564'!$G$3:$G$252,สรุป!$B38,'ค่าเสื่อม 2564'!$S$3:$S$252,"5-")</f>
        <v>0</v>
      </c>
      <c r="P38" s="46">
        <f>SUMIFS('ค่าเสื่อม 2564'!$T$3:$T$252,'ค่าเสื่อม 2564'!$E$3:$E$252,สรุป!$A38,'ค่าเสื่อม 2564'!$G$3:$G$252,สรุป!$B38,'ค่าเสื่อม 2564'!$S$3:$S$252,"5-")</f>
        <v>0</v>
      </c>
      <c r="Q38" s="47">
        <f t="shared" ref="Q38:Q39" si="34">SUM(E38,G38,I38,K38,M38,O38)</f>
        <v>7</v>
      </c>
      <c r="R38" s="48">
        <f t="shared" ref="R38:R39" si="35">SUM(F38,H38,J38,L38,N38,P38)</f>
        <v>370000</v>
      </c>
      <c r="S38" s="49">
        <f>SUMIFS('ค่าเสื่อม 2564'!$U$3:$U$252,'ค่าเสื่อม 2564'!$E$3:$E$252,สรุป!$A38,'ค่าเสื่อม 2564'!$G$3:$G$252,สรุป!$B38,'ค่าเสื่อม 2564'!$S$3:$S$252,"5-")</f>
        <v>0</v>
      </c>
      <c r="T38" s="29">
        <f t="shared" si="3"/>
        <v>370000</v>
      </c>
      <c r="U38" s="20" t="str">
        <f t="shared" si="4"/>
        <v>Complete</v>
      </c>
    </row>
    <row r="39" spans="1:21">
      <c r="A39" s="30" t="s">
        <v>14</v>
      </c>
      <c r="B39" s="44" t="s">
        <v>39</v>
      </c>
      <c r="C39" s="38">
        <f>SUMIFS('ค่าเสื่อม 2564'!$N$3:$N$252,'ค่าเสื่อม 2564'!$E$3:$E$252,สรุป!$A39,'ค่าเสื่อม 2564'!$G$3:$G$252,สรุป!$B39)</f>
        <v>543000</v>
      </c>
      <c r="D39" s="39">
        <f>COUNTIFS('ค่าเสื่อม 2564'!$E$3:$E$252,สรุป!$A39,'ค่าเสื่อม 2564'!$G$3:$G$252,สรุป!$B39)</f>
        <v>2</v>
      </c>
      <c r="E39" s="45">
        <f>COUNTIFS('ค่าเสื่อม 2564'!$E$3:$E$252,สรุป!$A39,'ค่าเสื่อม 2564'!$G$3:$G$252,สรุป!$B39,'ค่าเสื่อม 2564'!$S$3:$S$252,"-")</f>
        <v>2</v>
      </c>
      <c r="F39" s="46">
        <f>SUMIFS('ค่าเสื่อม 2564'!$N$3:$N$252,'ค่าเสื่อม 2564'!$E$3:$E$252,สรุป!$A39,'ค่าเสื่อม 2564'!$G$3:$G$252,สรุป!$B39,'ค่าเสื่อม 2564'!$S$3:$S$252,"-")</f>
        <v>543000</v>
      </c>
      <c r="G39" s="45">
        <f>COUNTIFS('ค่าเสื่อม 2564'!$E$3:$E$252,สรุป!$A39,'ค่าเสื่อม 2564'!$G$3:$G$252,สรุป!$B39,'ค่าเสื่อม 2564'!$S$3:$S$252,"1-")</f>
        <v>0</v>
      </c>
      <c r="H39" s="46">
        <f>SUMIFS('ค่าเสื่อม 2564'!$N$3:N$252,'ค่าเสื่อม 2564'!$E$3:$E$252,สรุป!$A39,'ค่าเสื่อม 2564'!$G$3:$G$252,สรุป!$B39,'ค่าเสื่อม 2564'!$S$3:$S$252,"1-")</f>
        <v>0</v>
      </c>
      <c r="I39" s="45">
        <f>COUNTIFS('ค่าเสื่อม 2564'!$E$3:$E$252,สรุป!$A39,'ค่าเสื่อม 2564'!$G$3:$G$252,สรุป!$B39,'ค่าเสื่อม 2564'!$S$3:$S$252,"2-")</f>
        <v>0</v>
      </c>
      <c r="J39" s="46">
        <f>SUMIFS('ค่าเสื่อม 2564'!$N$3:N$252,'ค่าเสื่อม 2564'!$E$3:$E$252,สรุป!$A39,'ค่าเสื่อม 2564'!$G$3:$G$252,สรุป!$B39,'ค่าเสื่อม 2564'!$S$3:$S$252,"2-")</f>
        <v>0</v>
      </c>
      <c r="K39" s="45">
        <f>COUNTIFS('ค่าเสื่อม 2564'!$E$3:$E$252,สรุป!$A39,'ค่าเสื่อม 2564'!$G$3:$G$252,สรุป!$B39,'ค่าเสื่อม 2564'!$S$3:$S$252,"3-")</f>
        <v>0</v>
      </c>
      <c r="L39" s="46">
        <f>SUMIFS('ค่าเสื่อม 2564'!$T$3:$T$252,'ค่าเสื่อม 2564'!$E$3:$E$252,สรุป!$A39,'ค่าเสื่อม 2564'!$G$3:$G$252,สรุป!$B39,'ค่าเสื่อม 2564'!$S$3:$S$252,"3-")</f>
        <v>0</v>
      </c>
      <c r="M39" s="45">
        <f>COUNTIFS('ค่าเสื่อม 2564'!$E$3:$E$252,สรุป!$A39,'ค่าเสื่อม 2564'!$G$3:$G$252,สรุป!$B39,'ค่าเสื่อม 2564'!$S$3:$S$252,"4-")</f>
        <v>0</v>
      </c>
      <c r="N39" s="46">
        <f>SUMIFS('ค่าเสื่อม 2564'!$T$3:$T$252,'ค่าเสื่อม 2564'!$E$3:$E$252,สรุป!$A39,'ค่าเสื่อม 2564'!$G$3:$G$252,สรุป!$B39,'ค่าเสื่อม 2564'!$S$3:$S$252,"4-")</f>
        <v>0</v>
      </c>
      <c r="O39" s="45">
        <f>COUNTIFS('ค่าเสื่อม 2564'!$E$3:$E$252,สรุป!$A39,'ค่าเสื่อม 2564'!$G$3:$G$252,สรุป!$B39,'ค่าเสื่อม 2564'!$S$3:$S$252,"5-")</f>
        <v>0</v>
      </c>
      <c r="P39" s="46">
        <f>SUMIFS('ค่าเสื่อม 2564'!$T$3:$T$252,'ค่าเสื่อม 2564'!$E$3:$E$252,สรุป!$A39,'ค่าเสื่อม 2564'!$G$3:$G$252,สรุป!$B39,'ค่าเสื่อม 2564'!$S$3:$S$252,"5-")</f>
        <v>0</v>
      </c>
      <c r="Q39" s="47">
        <f t="shared" si="34"/>
        <v>2</v>
      </c>
      <c r="R39" s="48">
        <f t="shared" si="35"/>
        <v>543000</v>
      </c>
      <c r="S39" s="49">
        <f>SUMIFS('ค่าเสื่อม 2564'!$U$3:$U$252,'ค่าเสื่อม 2564'!$E$3:$E$252,สรุป!$A39,'ค่าเสื่อม 2564'!$G$3:$G$252,สรุป!$B39,'ค่าเสื่อม 2564'!$S$3:$S$252,"5-")</f>
        <v>0</v>
      </c>
      <c r="T39" s="29">
        <f t="shared" si="3"/>
        <v>543000</v>
      </c>
      <c r="U39" s="20" t="str">
        <f t="shared" si="4"/>
        <v>Complete</v>
      </c>
    </row>
    <row r="40" spans="1:21" s="20" customFormat="1" ht="21.75" thickBot="1">
      <c r="A40" s="125" t="s">
        <v>22</v>
      </c>
      <c r="B40" s="126"/>
      <c r="C40" s="50">
        <f>SUM(C37:C39)</f>
        <v>2924158.04</v>
      </c>
      <c r="D40" s="32">
        <f>SUM(D37:D39)</f>
        <v>36</v>
      </c>
      <c r="E40" s="33">
        <f>SUM(E37:E39)</f>
        <v>36</v>
      </c>
      <c r="F40" s="31">
        <f t="shared" ref="F40" si="36">SUM(F37:F39)</f>
        <v>2924158.04</v>
      </c>
      <c r="G40" s="33">
        <f>SUM(G37:G39)</f>
        <v>0</v>
      </c>
      <c r="H40" s="31">
        <f t="shared" ref="H40:S40" si="37">SUM(H37:H39)</f>
        <v>0</v>
      </c>
      <c r="I40" s="34">
        <f>SUM(I37:I39)</f>
        <v>0</v>
      </c>
      <c r="J40" s="31">
        <f t="shared" si="37"/>
        <v>0</v>
      </c>
      <c r="K40" s="34">
        <f>SUM(K37:K39)</f>
        <v>0</v>
      </c>
      <c r="L40" s="31">
        <f t="shared" si="37"/>
        <v>0</v>
      </c>
      <c r="M40" s="34">
        <f>SUM(M37:M39)</f>
        <v>0</v>
      </c>
      <c r="N40" s="31">
        <f t="shared" si="37"/>
        <v>0</v>
      </c>
      <c r="O40" s="34">
        <f>SUM(O37:O39)</f>
        <v>0</v>
      </c>
      <c r="P40" s="31">
        <f t="shared" si="37"/>
        <v>0</v>
      </c>
      <c r="Q40" s="34">
        <f>SUM(Q37:Q39)</f>
        <v>36</v>
      </c>
      <c r="R40" s="31">
        <f>SUM(R37:R39)</f>
        <v>2924158.04</v>
      </c>
      <c r="S40" s="35">
        <f t="shared" si="37"/>
        <v>0</v>
      </c>
      <c r="T40" s="29">
        <f t="shared" si="3"/>
        <v>2924158.04</v>
      </c>
      <c r="U40" s="20" t="str">
        <f t="shared" si="4"/>
        <v>Complete</v>
      </c>
    </row>
    <row r="41" spans="1:21">
      <c r="A41" s="51" t="s">
        <v>15</v>
      </c>
      <c r="B41" s="52" t="s">
        <v>40</v>
      </c>
      <c r="C41" s="38">
        <f>SUMIFS('ค่าเสื่อม 2564'!$N$3:$N$252,'ค่าเสื่อม 2564'!$E$3:$E$252,สรุป!$A41,'ค่าเสื่อม 2564'!$G$3:$G$252,สรุป!$B41)</f>
        <v>1513052.08</v>
      </c>
      <c r="D41" s="39">
        <f>COUNTIFS('ค่าเสื่อม 2564'!$E$3:$E$252,สรุป!$A41,'ค่าเสื่อม 2564'!$G$3:$G$252,สรุป!$B41)</f>
        <v>3</v>
      </c>
      <c r="E41" s="53">
        <f>COUNTIFS('ค่าเสื่อม 2564'!$E$3:$E$252,สรุป!$A41,'ค่าเสื่อม 2564'!$G$3:$G$252,สรุป!$B41,'ค่าเสื่อม 2564'!$S$3:$S$252,"-")</f>
        <v>0</v>
      </c>
      <c r="F41" s="54">
        <f>SUMIFS('ค่าเสื่อม 2564'!$N$3:$N$252,'ค่าเสื่อม 2564'!$E$3:$E$252,สรุป!$A41,'ค่าเสื่อม 2564'!$G$3:$G$252,สรุป!$B41,'ค่าเสื่อม 2564'!$S$3:$S$252,"-")</f>
        <v>0</v>
      </c>
      <c r="G41" s="53">
        <f>COUNTIFS('ค่าเสื่อม 2564'!$E$3:$E$252,สรุป!$A41,'ค่าเสื่อม 2564'!$G$3:$G$252,สรุป!$B41,'ค่าเสื่อม 2564'!$S$3:$S$252,"1-")</f>
        <v>3</v>
      </c>
      <c r="H41" s="54">
        <f>SUMIFS('ค่าเสื่อม 2564'!$N$3:N$252,'ค่าเสื่อม 2564'!$E$3:$E$252,สรุป!$A41,'ค่าเสื่อม 2564'!$G$3:$G$252,สรุป!$B41,'ค่าเสื่อม 2564'!$S$3:$S$252,"1-")</f>
        <v>1513052.08</v>
      </c>
      <c r="I41" s="53">
        <f>COUNTIFS('ค่าเสื่อม 2564'!$E$3:$E$252,สรุป!$A41,'ค่าเสื่อม 2564'!$G$3:$G$252,สรุป!$B41,'ค่าเสื่อม 2564'!$S$3:$S$252,"2-")</f>
        <v>0</v>
      </c>
      <c r="J41" s="54">
        <f>SUMIFS('ค่าเสื่อม 2564'!$N$3:N$252,'ค่าเสื่อม 2564'!$E$3:$E$252,สรุป!$A41,'ค่าเสื่อม 2564'!$G$3:$G$252,สรุป!$B41,'ค่าเสื่อม 2564'!$S$3:$S$252,"2-")</f>
        <v>0</v>
      </c>
      <c r="K41" s="53">
        <f>COUNTIFS('ค่าเสื่อม 2564'!$E$3:$E$252,สรุป!$A41,'ค่าเสื่อม 2564'!$G$3:$G$252,สรุป!$B41,'ค่าเสื่อม 2564'!$S$3:$S$252,"3-")</f>
        <v>0</v>
      </c>
      <c r="L41" s="54">
        <f>SUMIFS('ค่าเสื่อม 2564'!$T$3:$T$252,'ค่าเสื่อม 2564'!$E$3:$E$252,สรุป!$A41,'ค่าเสื่อม 2564'!$G$3:$G$252,สรุป!$B41,'ค่าเสื่อม 2564'!$S$3:$S$252,"3-")</f>
        <v>0</v>
      </c>
      <c r="M41" s="53">
        <f>COUNTIFS('ค่าเสื่อม 2564'!$E$3:$E$252,สรุป!$A41,'ค่าเสื่อม 2564'!$G$3:$G$252,สรุป!$B41,'ค่าเสื่อม 2564'!$S$3:$S$252,"4-")</f>
        <v>0</v>
      </c>
      <c r="N41" s="54">
        <f>SUMIFS('ค่าเสื่อม 2564'!$T$3:$T$252,'ค่าเสื่อม 2564'!$E$3:$E$252,สรุป!$A41,'ค่าเสื่อม 2564'!$G$3:$G$252,สรุป!$B41,'ค่าเสื่อม 2564'!$S$3:$S$252,"4-")</f>
        <v>0</v>
      </c>
      <c r="O41" s="53">
        <f>COUNTIFS('ค่าเสื่อม 2564'!$E$3:$E$252,สรุป!$A41,'ค่าเสื่อม 2564'!$G$3:$G$252,สรุป!$B41,'ค่าเสื่อม 2564'!$S$3:$S$252,"5-")</f>
        <v>0</v>
      </c>
      <c r="P41" s="54">
        <f>SUMIFS('ค่าเสื่อม 2564'!$T$3:$T$252,'ค่าเสื่อม 2564'!$E$3:$E$252,สรุป!$A41,'ค่าเสื่อม 2564'!$G$3:$G$252,สรุป!$B41,'ค่าเสื่อม 2564'!$S$3:$S$252,"5-")</f>
        <v>0</v>
      </c>
      <c r="Q41" s="55">
        <f>SUM(E41,G41,I41,K41,M41,O41)</f>
        <v>3</v>
      </c>
      <c r="R41" s="56">
        <f>SUM(F41,H41,J41,L41,N41,P41)</f>
        <v>1513052.08</v>
      </c>
      <c r="S41" s="57">
        <f>SUMIFS('ค่าเสื่อม 2564'!$U$3:$U$252,'ค่าเสื่อม 2564'!$E$3:$E$252,สรุป!$A41,'ค่าเสื่อม 2564'!$G$3:$G$252,สรุป!$B41,'ค่าเสื่อม 2564'!$S$3:$S$252,"5-")</f>
        <v>0</v>
      </c>
      <c r="T41" s="29">
        <f t="shared" si="3"/>
        <v>1513052.08</v>
      </c>
      <c r="U41" s="20" t="str">
        <f t="shared" si="4"/>
        <v>Complete</v>
      </c>
    </row>
    <row r="42" spans="1:21">
      <c r="A42" s="30" t="s">
        <v>15</v>
      </c>
      <c r="B42" s="44" t="s">
        <v>38</v>
      </c>
      <c r="C42" s="38">
        <f>SUMIFS('ค่าเสื่อม 2564'!$N$3:$N$252,'ค่าเสื่อม 2564'!$E$3:$E$252,สรุป!$A42,'ค่าเสื่อม 2564'!$G$3:$G$252,สรุป!$B42)</f>
        <v>421472.04</v>
      </c>
      <c r="D42" s="39">
        <f>COUNTIFS('ค่าเสื่อม 2564'!$E$3:$E$252,สรุป!$A42,'ค่าเสื่อม 2564'!$G$3:$G$252,สรุป!$B42)</f>
        <v>1</v>
      </c>
      <c r="E42" s="45">
        <f>COUNTIFS('ค่าเสื่อม 2564'!$E$3:$E$252,สรุป!$A42,'ค่าเสื่อม 2564'!$G$3:$G$252,สรุป!$B42,'ค่าเสื่อม 2564'!$S$3:$S$252,"-")</f>
        <v>0</v>
      </c>
      <c r="F42" s="46">
        <f>SUMIFS('ค่าเสื่อม 2564'!$N$3:$N$252,'ค่าเสื่อม 2564'!$E$3:$E$252,สรุป!$A42,'ค่าเสื่อม 2564'!$G$3:$G$252,สรุป!$B42,'ค่าเสื่อม 2564'!$S$3:$S$252,"-")</f>
        <v>0</v>
      </c>
      <c r="G42" s="45">
        <f>COUNTIFS('ค่าเสื่อม 2564'!$E$3:$E$252,สรุป!$A42,'ค่าเสื่อม 2564'!$G$3:$G$252,สรุป!$B42,'ค่าเสื่อม 2564'!$S$3:$S$252,"1-")</f>
        <v>1</v>
      </c>
      <c r="H42" s="46">
        <f>SUMIFS('ค่าเสื่อม 2564'!$N$3:N$252,'ค่าเสื่อม 2564'!$E$3:$E$252,สรุป!$A42,'ค่าเสื่อม 2564'!$G$3:$G$252,สรุป!$B42,'ค่าเสื่อม 2564'!$S$3:$S$252,"1-")</f>
        <v>421472.04</v>
      </c>
      <c r="I42" s="45">
        <f>COUNTIFS('ค่าเสื่อม 2564'!$E$3:$E$252,สรุป!$A42,'ค่าเสื่อม 2564'!$G$3:$G$252,สรุป!$B42,'ค่าเสื่อม 2564'!$S$3:$S$252,"2-")</f>
        <v>0</v>
      </c>
      <c r="J42" s="46">
        <f>SUMIFS('ค่าเสื่อม 2564'!$N$3:N$252,'ค่าเสื่อม 2564'!$E$3:$E$252,สรุป!$A42,'ค่าเสื่อม 2564'!$G$3:$G$252,สรุป!$B42,'ค่าเสื่อม 2564'!$S$3:$S$252,"2-")</f>
        <v>0</v>
      </c>
      <c r="K42" s="45">
        <f>COUNTIFS('ค่าเสื่อม 2564'!$E$3:$E$252,สรุป!$A42,'ค่าเสื่อม 2564'!$G$3:$G$252,สรุป!$B42,'ค่าเสื่อม 2564'!$S$3:$S$252,"3-")</f>
        <v>0</v>
      </c>
      <c r="L42" s="46">
        <f>SUMIFS('ค่าเสื่อม 2564'!$T$3:$T$252,'ค่าเสื่อม 2564'!$E$3:$E$252,สรุป!$A42,'ค่าเสื่อม 2564'!$G$3:$G$252,สรุป!$B42,'ค่าเสื่อม 2564'!$S$3:$S$252,"3-")</f>
        <v>0</v>
      </c>
      <c r="M42" s="45">
        <f>COUNTIFS('ค่าเสื่อม 2564'!$E$3:$E$252,สรุป!$A42,'ค่าเสื่อม 2564'!$G$3:$G$252,สรุป!$B42,'ค่าเสื่อม 2564'!$S$3:$S$252,"4-")</f>
        <v>0</v>
      </c>
      <c r="N42" s="46">
        <f>SUMIFS('ค่าเสื่อม 2564'!$T$3:$T$252,'ค่าเสื่อม 2564'!$E$3:$E$252,สรุป!$A42,'ค่าเสื่อม 2564'!$G$3:$G$252,สรุป!$B42,'ค่าเสื่อม 2564'!$S$3:$S$252,"4-")</f>
        <v>0</v>
      </c>
      <c r="O42" s="45">
        <f>COUNTIFS('ค่าเสื่อม 2564'!$E$3:$E$252,สรุป!$A42,'ค่าเสื่อม 2564'!$G$3:$G$252,สรุป!$B42,'ค่าเสื่อม 2564'!$S$3:$S$252,"5-")</f>
        <v>0</v>
      </c>
      <c r="P42" s="46">
        <f>SUMIFS('ค่าเสื่อม 2564'!$T$3:$T$252,'ค่าเสื่อม 2564'!$E$3:$E$252,สรุป!$A42,'ค่าเสื่อม 2564'!$G$3:$G$252,สรุป!$B42,'ค่าเสื่อม 2564'!$S$3:$S$252,"5-")</f>
        <v>0</v>
      </c>
      <c r="Q42" s="47">
        <f t="shared" ref="Q42:Q43" si="38">SUM(E42,G42,I42,K42,M42,O42)</f>
        <v>1</v>
      </c>
      <c r="R42" s="48">
        <f t="shared" ref="R42:R43" si="39">SUM(F42,H42,J42,L42,N42,P42)</f>
        <v>421472.04</v>
      </c>
      <c r="S42" s="49">
        <f>SUMIFS('ค่าเสื่อม 2564'!$U$3:$U$252,'ค่าเสื่อม 2564'!$E$3:$E$252,สรุป!$A42,'ค่าเสื่อม 2564'!$G$3:$G$252,สรุป!$B42,'ค่าเสื่อม 2564'!$S$3:$S$252,"5-")</f>
        <v>0</v>
      </c>
      <c r="T42" s="29">
        <f t="shared" si="3"/>
        <v>421472.04</v>
      </c>
      <c r="U42" s="20" t="str">
        <f t="shared" si="4"/>
        <v>Complete</v>
      </c>
    </row>
    <row r="43" spans="1:21">
      <c r="A43" s="30" t="s">
        <v>15</v>
      </c>
      <c r="B43" s="44" t="s">
        <v>39</v>
      </c>
      <c r="C43" s="38">
        <f>SUMIFS('ค่าเสื่อม 2564'!$N$3:$N$252,'ค่าเสื่อม 2564'!$E$3:$E$252,สรุป!$A43,'ค่าเสื่อม 2564'!$G$3:$G$252,สรุป!$B43)</f>
        <v>346000</v>
      </c>
      <c r="D43" s="39">
        <f>COUNTIFS('ค่าเสื่อม 2564'!$E$3:$E$252,สรุป!$A43,'ค่าเสื่อม 2564'!$G$3:$G$252,สรุป!$B43)</f>
        <v>4</v>
      </c>
      <c r="E43" s="45">
        <f>COUNTIFS('ค่าเสื่อม 2564'!$E$3:$E$252,สรุป!$A43,'ค่าเสื่อม 2564'!$G$3:$G$252,สรุป!$B43,'ค่าเสื่อม 2564'!$S$3:$S$252,"-")</f>
        <v>0</v>
      </c>
      <c r="F43" s="46">
        <f>SUMIFS('ค่าเสื่อม 2564'!$N$3:$N$252,'ค่าเสื่อม 2564'!$E$3:$E$252,สรุป!$A43,'ค่าเสื่อม 2564'!$G$3:$G$252,สรุป!$B43,'ค่าเสื่อม 2564'!$S$3:$S$252,"-")</f>
        <v>0</v>
      </c>
      <c r="G43" s="45">
        <f>COUNTIFS('ค่าเสื่อม 2564'!$E$3:$E$252,สรุป!$A43,'ค่าเสื่อม 2564'!$G$3:$G$252,สรุป!$B43,'ค่าเสื่อม 2564'!$S$3:$S$252,"1-")</f>
        <v>4</v>
      </c>
      <c r="H43" s="46">
        <f>SUMIFS('ค่าเสื่อม 2564'!$N$3:N$252,'ค่าเสื่อม 2564'!$E$3:$E$252,สรุป!$A43,'ค่าเสื่อม 2564'!$G$3:$G$252,สรุป!$B43,'ค่าเสื่อม 2564'!$S$3:$S$252,"1-")</f>
        <v>346000</v>
      </c>
      <c r="I43" s="45">
        <f>COUNTIFS('ค่าเสื่อม 2564'!$E$3:$E$252,สรุป!$A43,'ค่าเสื่อม 2564'!$G$3:$G$252,สรุป!$B43,'ค่าเสื่อม 2564'!$S$3:$S$252,"2-")</f>
        <v>0</v>
      </c>
      <c r="J43" s="46">
        <f>SUMIFS('ค่าเสื่อม 2564'!$N$3:N$252,'ค่าเสื่อม 2564'!$E$3:$E$252,สรุป!$A43,'ค่าเสื่อม 2564'!$G$3:$G$252,สรุป!$B43,'ค่าเสื่อม 2564'!$S$3:$S$252,"2-")</f>
        <v>0</v>
      </c>
      <c r="K43" s="45">
        <f>COUNTIFS('ค่าเสื่อม 2564'!$E$3:$E$252,สรุป!$A43,'ค่าเสื่อม 2564'!$G$3:$G$252,สรุป!$B43,'ค่าเสื่อม 2564'!$S$3:$S$252,"3-")</f>
        <v>0</v>
      </c>
      <c r="L43" s="46">
        <f>SUMIFS('ค่าเสื่อม 2564'!$T$3:$T$252,'ค่าเสื่อม 2564'!$E$3:$E$252,สรุป!$A43,'ค่าเสื่อม 2564'!$G$3:$G$252,สรุป!$B43,'ค่าเสื่อม 2564'!$S$3:$S$252,"3-")</f>
        <v>0</v>
      </c>
      <c r="M43" s="45">
        <f>COUNTIFS('ค่าเสื่อม 2564'!$E$3:$E$252,สรุป!$A43,'ค่าเสื่อม 2564'!$G$3:$G$252,สรุป!$B43,'ค่าเสื่อม 2564'!$S$3:$S$252,"4-")</f>
        <v>0</v>
      </c>
      <c r="N43" s="46">
        <f>SUMIFS('ค่าเสื่อม 2564'!$T$3:$T$252,'ค่าเสื่อม 2564'!$E$3:$E$252,สรุป!$A43,'ค่าเสื่อม 2564'!$G$3:$G$252,สรุป!$B43,'ค่าเสื่อม 2564'!$S$3:$S$252,"4-")</f>
        <v>0</v>
      </c>
      <c r="O43" s="45">
        <f>COUNTIFS('ค่าเสื่อม 2564'!$E$3:$E$252,สรุป!$A43,'ค่าเสื่อม 2564'!$G$3:$G$252,สรุป!$B43,'ค่าเสื่อม 2564'!$S$3:$S$252,"5-")</f>
        <v>0</v>
      </c>
      <c r="P43" s="46">
        <f>SUMIFS('ค่าเสื่อม 2564'!$T$3:$T$252,'ค่าเสื่อม 2564'!$E$3:$E$252,สรุป!$A43,'ค่าเสื่อม 2564'!$G$3:$G$252,สรุป!$B43,'ค่าเสื่อม 2564'!$S$3:$S$252,"5-")</f>
        <v>0</v>
      </c>
      <c r="Q43" s="47">
        <f t="shared" si="38"/>
        <v>4</v>
      </c>
      <c r="R43" s="48">
        <f t="shared" si="39"/>
        <v>346000</v>
      </c>
      <c r="S43" s="49">
        <f>SUMIFS('ค่าเสื่อม 2564'!$U$3:$U$252,'ค่าเสื่อม 2564'!$E$3:$E$252,สรุป!$A43,'ค่าเสื่อม 2564'!$G$3:$G$252,สรุป!$B43,'ค่าเสื่อม 2564'!$S$3:$S$252,"5-")</f>
        <v>0</v>
      </c>
      <c r="T43" s="29">
        <f t="shared" si="3"/>
        <v>346000</v>
      </c>
      <c r="U43" s="20" t="str">
        <f t="shared" si="4"/>
        <v>Complete</v>
      </c>
    </row>
    <row r="44" spans="1:21" s="20" customFormat="1" ht="21.75" thickBot="1">
      <c r="A44" s="125" t="s">
        <v>22</v>
      </c>
      <c r="B44" s="126"/>
      <c r="C44" s="50">
        <f>SUM(C41:C43)</f>
        <v>2280524.12</v>
      </c>
      <c r="D44" s="32">
        <f>SUM(D41:D43)</f>
        <v>8</v>
      </c>
      <c r="E44" s="33">
        <f>SUM(E41:E43)</f>
        <v>0</v>
      </c>
      <c r="F44" s="31">
        <f t="shared" ref="F44" si="40">SUM(F41:F43)</f>
        <v>0</v>
      </c>
      <c r="G44" s="33">
        <f>SUM(G41:G43)</f>
        <v>8</v>
      </c>
      <c r="H44" s="31">
        <f t="shared" ref="H44:S44" si="41">SUM(H41:H43)</f>
        <v>2280524.12</v>
      </c>
      <c r="I44" s="34">
        <f>SUM(I41:I43)</f>
        <v>0</v>
      </c>
      <c r="J44" s="31">
        <f t="shared" si="41"/>
        <v>0</v>
      </c>
      <c r="K44" s="34">
        <f>SUM(K41:K43)</f>
        <v>0</v>
      </c>
      <c r="L44" s="31">
        <f t="shared" si="41"/>
        <v>0</v>
      </c>
      <c r="M44" s="34">
        <f>SUM(M41:M43)</f>
        <v>0</v>
      </c>
      <c r="N44" s="31">
        <f t="shared" si="41"/>
        <v>0</v>
      </c>
      <c r="O44" s="34">
        <f>SUM(O41:O43)</f>
        <v>0</v>
      </c>
      <c r="P44" s="31">
        <f t="shared" si="41"/>
        <v>0</v>
      </c>
      <c r="Q44" s="34">
        <f>SUM(Q41:Q43)</f>
        <v>8</v>
      </c>
      <c r="R44" s="31">
        <f t="shared" si="41"/>
        <v>2280524.12</v>
      </c>
      <c r="S44" s="35">
        <f t="shared" si="41"/>
        <v>0</v>
      </c>
      <c r="T44" s="29">
        <f t="shared" si="3"/>
        <v>2280524.12</v>
      </c>
      <c r="U44" s="20" t="str">
        <f t="shared" si="4"/>
        <v>Complete</v>
      </c>
    </row>
  </sheetData>
  <mergeCells count="20">
    <mergeCell ref="M3:N3"/>
    <mergeCell ref="O3:P3"/>
    <mergeCell ref="E3:F3"/>
    <mergeCell ref="E2:S2"/>
    <mergeCell ref="A1:S1"/>
    <mergeCell ref="A2:D3"/>
    <mergeCell ref="Q3:S3"/>
    <mergeCell ref="G3:H3"/>
    <mergeCell ref="I3:J3"/>
    <mergeCell ref="K3:L3"/>
    <mergeCell ref="A36:B36"/>
    <mergeCell ref="A40:B40"/>
    <mergeCell ref="A44:B44"/>
    <mergeCell ref="A20:B20"/>
    <mergeCell ref="A24:B24"/>
    <mergeCell ref="A8:B8"/>
    <mergeCell ref="A28:B28"/>
    <mergeCell ref="A32:B32"/>
    <mergeCell ref="A16:B16"/>
    <mergeCell ref="A12:B12"/>
  </mergeCells>
  <conditionalFormatting sqref="U5">
    <cfRule type="expression" dxfId="0" priority="1">
      <formula>$U$5=Incomplete</formula>
    </cfRule>
  </conditionalFormatting>
  <printOptions horizontalCentered="1"/>
  <pageMargins left="0.23622047244094491" right="0.23622047244094491" top="0.55118110236220474" bottom="0.55118110236220474" header="0.31496062992125984" footer="0.31496062992125984"/>
  <pageSetup paperSize="9" scale="58" fitToHeight="0" orientation="landscape" r:id="rId1"/>
  <rowBreaks count="1" manualBreakCount="1">
    <brk id="32" max="18"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254"/>
  <sheetViews>
    <sheetView showGridLines="0" tabSelected="1" workbookViewId="0">
      <pane xSplit="4" ySplit="2" topLeftCell="E39" activePane="bottomRight" state="frozen"/>
      <selection pane="topRight" activeCell="E1" sqref="E1"/>
      <selection pane="bottomLeft" activeCell="A3" sqref="A3"/>
      <selection pane="bottomRight" activeCell="B3" sqref="B3:W203"/>
    </sheetView>
  </sheetViews>
  <sheetFormatPr defaultColWidth="9" defaultRowHeight="18.75"/>
  <cols>
    <col min="1" max="1" width="4.5703125" style="2" customWidth="1"/>
    <col min="2" max="2" width="10.42578125" style="1" customWidth="1"/>
    <col min="3" max="3" width="10.140625" style="1" customWidth="1"/>
    <col min="4" max="4" width="9.5703125" style="1" customWidth="1"/>
    <col min="5" max="5" width="16.140625" style="15" customWidth="1"/>
    <col min="6" max="6" width="36" style="15" bestFit="1" customWidth="1"/>
    <col min="7" max="7" width="20.140625" style="15" bestFit="1" customWidth="1"/>
    <col min="8" max="8" width="8.5703125" style="15" bestFit="1" customWidth="1"/>
    <col min="9" max="9" width="21.85546875" style="15" bestFit="1" customWidth="1"/>
    <col min="10" max="10" width="24" style="15" bestFit="1" customWidth="1"/>
    <col min="11" max="11" width="17.140625" style="15" customWidth="1"/>
    <col min="12" max="12" width="9.42578125" style="15" bestFit="1" customWidth="1"/>
    <col min="13" max="13" width="19.140625" style="15" customWidth="1"/>
    <col min="14" max="14" width="10.7109375" style="15" bestFit="1" customWidth="1"/>
    <col min="15" max="15" width="10.42578125" style="15" bestFit="1" customWidth="1"/>
    <col min="16" max="16" width="5.42578125" style="15" bestFit="1" customWidth="1"/>
    <col min="17" max="17" width="9.85546875" style="15" bestFit="1" customWidth="1"/>
    <col min="18" max="18" width="19.140625" style="15" bestFit="1" customWidth="1"/>
    <col min="19" max="19" width="14.42578125" style="15" bestFit="1" customWidth="1"/>
    <col min="20" max="20" width="17.7109375" style="15" bestFit="1" customWidth="1"/>
    <col min="21" max="21" width="19.85546875" style="15" bestFit="1" customWidth="1"/>
    <col min="22" max="22" width="14.42578125" style="15" bestFit="1" customWidth="1"/>
    <col min="23" max="23" width="8.42578125" style="15" customWidth="1"/>
    <col min="24" max="16384" width="9" style="15"/>
  </cols>
  <sheetData>
    <row r="1" spans="1:23">
      <c r="B1" s="5" t="s">
        <v>66</v>
      </c>
    </row>
    <row r="2" spans="1:23" s="13" customFormat="1">
      <c r="A2" s="11" t="s">
        <v>16</v>
      </c>
      <c r="B2" s="11" t="s">
        <v>24</v>
      </c>
      <c r="C2" s="11" t="s">
        <v>25</v>
      </c>
      <c r="D2" s="11" t="s">
        <v>26</v>
      </c>
      <c r="E2" s="11" t="s">
        <v>27</v>
      </c>
      <c r="F2" s="11" t="s">
        <v>28</v>
      </c>
      <c r="G2" s="11" t="s">
        <v>29</v>
      </c>
      <c r="H2" s="11" t="s">
        <v>5</v>
      </c>
      <c r="I2" s="11" t="s">
        <v>1</v>
      </c>
      <c r="J2" s="11" t="s">
        <v>20</v>
      </c>
      <c r="K2" s="11" t="s">
        <v>30</v>
      </c>
      <c r="L2" s="11" t="s">
        <v>2</v>
      </c>
      <c r="M2" s="11" t="s">
        <v>31</v>
      </c>
      <c r="N2" s="11" t="s">
        <v>32</v>
      </c>
      <c r="O2" s="11" t="s">
        <v>33</v>
      </c>
      <c r="P2" s="11" t="s">
        <v>3</v>
      </c>
      <c r="Q2" s="11" t="s">
        <v>4</v>
      </c>
      <c r="R2" s="11" t="s">
        <v>34</v>
      </c>
      <c r="S2" s="11" t="s">
        <v>6</v>
      </c>
      <c r="T2" s="11" t="s">
        <v>35</v>
      </c>
      <c r="U2" s="11" t="s">
        <v>36</v>
      </c>
      <c r="V2" s="11" t="s">
        <v>37</v>
      </c>
      <c r="W2" s="11" t="s">
        <v>0</v>
      </c>
    </row>
    <row r="3" spans="1:23" s="6" customFormat="1" ht="43.5" customHeight="1">
      <c r="A3" s="3"/>
      <c r="B3" s="14" t="s">
        <v>67</v>
      </c>
      <c r="C3" s="14">
        <v>2700</v>
      </c>
      <c r="D3" s="14" t="s">
        <v>68</v>
      </c>
      <c r="E3" s="16" t="s">
        <v>7</v>
      </c>
      <c r="F3" s="16" t="s">
        <v>69</v>
      </c>
      <c r="G3" s="16" t="s">
        <v>40</v>
      </c>
      <c r="H3" s="17" t="s">
        <v>70</v>
      </c>
      <c r="I3" s="16" t="s">
        <v>71</v>
      </c>
      <c r="J3" s="16" t="s">
        <v>72</v>
      </c>
      <c r="K3" s="17" t="s">
        <v>73</v>
      </c>
      <c r="L3" s="71">
        <v>1</v>
      </c>
      <c r="M3" s="16" t="s">
        <v>74</v>
      </c>
      <c r="N3" s="17">
        <v>300000</v>
      </c>
      <c r="O3" s="16">
        <v>0</v>
      </c>
      <c r="P3" s="16">
        <v>0</v>
      </c>
      <c r="Q3" s="17">
        <v>300000</v>
      </c>
      <c r="R3" s="16" t="s">
        <v>75</v>
      </c>
      <c r="S3" s="16" t="s">
        <v>71</v>
      </c>
      <c r="T3" s="16">
        <v>0</v>
      </c>
      <c r="U3" s="16"/>
      <c r="V3" s="16"/>
      <c r="W3" s="16">
        <v>443403</v>
      </c>
    </row>
    <row r="4" spans="1:23" s="6" customFormat="1" ht="43.5" customHeight="1">
      <c r="A4" s="3"/>
      <c r="B4" s="14" t="s">
        <v>67</v>
      </c>
      <c r="C4" s="14">
        <v>2700</v>
      </c>
      <c r="D4" s="14" t="s">
        <v>68</v>
      </c>
      <c r="E4" s="16" t="s">
        <v>7</v>
      </c>
      <c r="F4" s="16" t="s">
        <v>69</v>
      </c>
      <c r="G4" s="16" t="s">
        <v>39</v>
      </c>
      <c r="H4" s="17" t="s">
        <v>76</v>
      </c>
      <c r="I4" s="16" t="s">
        <v>77</v>
      </c>
      <c r="J4" s="16" t="s">
        <v>78</v>
      </c>
      <c r="K4" s="17" t="s">
        <v>79</v>
      </c>
      <c r="L4" s="71">
        <v>1</v>
      </c>
      <c r="M4" s="16" t="s">
        <v>80</v>
      </c>
      <c r="N4" s="17">
        <v>65000</v>
      </c>
      <c r="O4" s="16">
        <v>0</v>
      </c>
      <c r="P4" s="16">
        <v>0</v>
      </c>
      <c r="Q4" s="17">
        <v>65000</v>
      </c>
      <c r="R4" s="16" t="s">
        <v>75</v>
      </c>
      <c r="S4" s="16" t="s">
        <v>71</v>
      </c>
      <c r="T4" s="17">
        <v>0</v>
      </c>
      <c r="U4" s="16"/>
      <c r="V4" s="16"/>
      <c r="W4" s="16">
        <v>443162</v>
      </c>
    </row>
    <row r="5" spans="1:23" s="6" customFormat="1" ht="43.5" customHeight="1">
      <c r="A5" s="3"/>
      <c r="B5" s="14" t="s">
        <v>67</v>
      </c>
      <c r="C5" s="14">
        <v>2700</v>
      </c>
      <c r="D5" s="14" t="s">
        <v>68</v>
      </c>
      <c r="E5" s="16" t="s">
        <v>7</v>
      </c>
      <c r="F5" s="16" t="s">
        <v>81</v>
      </c>
      <c r="G5" s="16" t="s">
        <v>40</v>
      </c>
      <c r="H5" s="17" t="s">
        <v>70</v>
      </c>
      <c r="I5" s="16" t="s">
        <v>71</v>
      </c>
      <c r="J5" s="16" t="s">
        <v>82</v>
      </c>
      <c r="K5" s="17" t="s">
        <v>83</v>
      </c>
      <c r="L5" s="71">
        <v>1</v>
      </c>
      <c r="M5" s="16" t="s">
        <v>84</v>
      </c>
      <c r="N5" s="17">
        <v>175000</v>
      </c>
      <c r="O5" s="16">
        <v>0</v>
      </c>
      <c r="P5" s="16">
        <v>0</v>
      </c>
      <c r="Q5" s="17">
        <v>175000</v>
      </c>
      <c r="R5" s="16" t="s">
        <v>75</v>
      </c>
      <c r="S5" s="16" t="s">
        <v>71</v>
      </c>
      <c r="T5" s="16">
        <v>0</v>
      </c>
      <c r="U5" s="16"/>
      <c r="V5" s="16"/>
      <c r="W5" s="16">
        <v>443411</v>
      </c>
    </row>
    <row r="6" spans="1:23" s="6" customFormat="1" ht="43.5" customHeight="1">
      <c r="A6" s="3"/>
      <c r="B6" s="14" t="s">
        <v>67</v>
      </c>
      <c r="C6" s="14">
        <v>2700</v>
      </c>
      <c r="D6" s="14" t="s">
        <v>68</v>
      </c>
      <c r="E6" s="16" t="s">
        <v>7</v>
      </c>
      <c r="F6" s="16" t="s">
        <v>85</v>
      </c>
      <c r="G6" s="16" t="s">
        <v>40</v>
      </c>
      <c r="H6" s="17" t="s">
        <v>70</v>
      </c>
      <c r="I6" s="16" t="s">
        <v>71</v>
      </c>
      <c r="J6" s="16" t="s">
        <v>86</v>
      </c>
      <c r="K6" s="17" t="s">
        <v>87</v>
      </c>
      <c r="L6" s="71">
        <v>1</v>
      </c>
      <c r="M6" s="16">
        <v>10746</v>
      </c>
      <c r="N6" s="17">
        <v>300000</v>
      </c>
      <c r="O6" s="16">
        <v>0</v>
      </c>
      <c r="P6" s="16">
        <v>0</v>
      </c>
      <c r="Q6" s="17">
        <v>300000</v>
      </c>
      <c r="R6" s="16" t="s">
        <v>75</v>
      </c>
      <c r="S6" s="16" t="s">
        <v>71</v>
      </c>
      <c r="T6" s="16">
        <v>0</v>
      </c>
      <c r="U6" s="16"/>
      <c r="V6" s="16"/>
      <c r="W6" s="16">
        <v>443406</v>
      </c>
    </row>
    <row r="7" spans="1:23" s="6" customFormat="1" ht="43.5" customHeight="1">
      <c r="A7" s="3"/>
      <c r="B7" s="14" t="s">
        <v>67</v>
      </c>
      <c r="C7" s="14">
        <v>2700</v>
      </c>
      <c r="D7" s="14" t="s">
        <v>68</v>
      </c>
      <c r="E7" s="16" t="s">
        <v>7</v>
      </c>
      <c r="F7" s="16" t="s">
        <v>88</v>
      </c>
      <c r="G7" s="16" t="s">
        <v>39</v>
      </c>
      <c r="H7" s="17" t="s">
        <v>76</v>
      </c>
      <c r="I7" s="16" t="s">
        <v>77</v>
      </c>
      <c r="J7" s="16" t="s">
        <v>78</v>
      </c>
      <c r="K7" s="17" t="s">
        <v>79</v>
      </c>
      <c r="L7" s="71">
        <v>1</v>
      </c>
      <c r="M7" s="16" t="s">
        <v>80</v>
      </c>
      <c r="N7" s="17">
        <v>65000</v>
      </c>
      <c r="O7" s="16">
        <v>0</v>
      </c>
      <c r="P7" s="16">
        <v>0</v>
      </c>
      <c r="Q7" s="17">
        <v>65000</v>
      </c>
      <c r="R7" s="16" t="s">
        <v>75</v>
      </c>
      <c r="S7" s="16" t="s">
        <v>71</v>
      </c>
      <c r="T7" s="16">
        <v>0</v>
      </c>
      <c r="U7" s="16"/>
      <c r="V7" s="16"/>
      <c r="W7" s="16">
        <v>443161</v>
      </c>
    </row>
    <row r="8" spans="1:23" s="6" customFormat="1" ht="43.5" customHeight="1">
      <c r="A8" s="3"/>
      <c r="B8" s="14" t="s">
        <v>67</v>
      </c>
      <c r="C8" s="14">
        <v>2700</v>
      </c>
      <c r="D8" s="14" t="s">
        <v>68</v>
      </c>
      <c r="E8" s="16" t="s">
        <v>7</v>
      </c>
      <c r="F8" s="16" t="s">
        <v>89</v>
      </c>
      <c r="G8" s="16" t="s">
        <v>40</v>
      </c>
      <c r="H8" s="17" t="s">
        <v>70</v>
      </c>
      <c r="I8" s="16" t="s">
        <v>71</v>
      </c>
      <c r="J8" s="16" t="s">
        <v>90</v>
      </c>
      <c r="K8" s="17" t="s">
        <v>91</v>
      </c>
      <c r="L8" s="71">
        <v>1</v>
      </c>
      <c r="M8" s="16" t="s">
        <v>74</v>
      </c>
      <c r="N8" s="17">
        <v>300000</v>
      </c>
      <c r="O8" s="16">
        <v>0</v>
      </c>
      <c r="P8" s="16">
        <v>0</v>
      </c>
      <c r="Q8" s="17">
        <v>300000</v>
      </c>
      <c r="R8" s="16" t="s">
        <v>75</v>
      </c>
      <c r="S8" s="16" t="s">
        <v>71</v>
      </c>
      <c r="T8" s="16">
        <v>0</v>
      </c>
      <c r="U8" s="16"/>
      <c r="V8" s="16"/>
      <c r="W8" s="16">
        <v>443397</v>
      </c>
    </row>
    <row r="9" spans="1:23" s="6" customFormat="1" ht="43.5" customHeight="1">
      <c r="A9" s="3"/>
      <c r="B9" s="14" t="s">
        <v>67</v>
      </c>
      <c r="C9" s="14">
        <v>2700</v>
      </c>
      <c r="D9" s="14" t="s">
        <v>68</v>
      </c>
      <c r="E9" s="16" t="s">
        <v>7</v>
      </c>
      <c r="F9" s="16" t="s">
        <v>89</v>
      </c>
      <c r="G9" s="16" t="s">
        <v>39</v>
      </c>
      <c r="H9" s="17" t="s">
        <v>70</v>
      </c>
      <c r="I9" s="16" t="s">
        <v>71</v>
      </c>
      <c r="J9" s="16" t="s">
        <v>92</v>
      </c>
      <c r="K9" s="17" t="s">
        <v>93</v>
      </c>
      <c r="L9" s="71">
        <v>1</v>
      </c>
      <c r="M9" s="16" t="s">
        <v>94</v>
      </c>
      <c r="N9" s="17">
        <v>175000</v>
      </c>
      <c r="O9" s="16">
        <v>0</v>
      </c>
      <c r="P9" s="16">
        <v>0</v>
      </c>
      <c r="Q9" s="17">
        <v>175000</v>
      </c>
      <c r="R9" s="16" t="s">
        <v>75</v>
      </c>
      <c r="S9" s="16" t="s">
        <v>71</v>
      </c>
      <c r="T9" s="16">
        <v>0</v>
      </c>
      <c r="U9" s="16"/>
      <c r="V9" s="16"/>
      <c r="W9" s="16">
        <v>421366</v>
      </c>
    </row>
    <row r="10" spans="1:23" s="6" customFormat="1" ht="43.5" customHeight="1">
      <c r="A10" s="3"/>
      <c r="B10" s="14" t="s">
        <v>67</v>
      </c>
      <c r="C10" s="14">
        <v>2700</v>
      </c>
      <c r="D10" s="14" t="s">
        <v>68</v>
      </c>
      <c r="E10" s="16" t="s">
        <v>7</v>
      </c>
      <c r="F10" s="16" t="s">
        <v>95</v>
      </c>
      <c r="G10" s="16" t="s">
        <v>40</v>
      </c>
      <c r="H10" s="17" t="s">
        <v>70</v>
      </c>
      <c r="I10" s="16" t="s">
        <v>71</v>
      </c>
      <c r="J10" s="16" t="s">
        <v>96</v>
      </c>
      <c r="K10" s="17" t="s">
        <v>97</v>
      </c>
      <c r="L10" s="71">
        <v>1</v>
      </c>
      <c r="M10" s="16" t="s">
        <v>74</v>
      </c>
      <c r="N10" s="17">
        <v>300000</v>
      </c>
      <c r="O10" s="16">
        <v>0</v>
      </c>
      <c r="P10" s="16">
        <v>0</v>
      </c>
      <c r="Q10" s="17">
        <v>300000</v>
      </c>
      <c r="R10" s="16" t="s">
        <v>75</v>
      </c>
      <c r="S10" s="16" t="s">
        <v>71</v>
      </c>
      <c r="T10" s="16">
        <v>0</v>
      </c>
      <c r="U10" s="16"/>
      <c r="V10" s="16"/>
      <c r="W10" s="16">
        <v>443410</v>
      </c>
    </row>
    <row r="11" spans="1:23" s="6" customFormat="1" ht="43.5" customHeight="1">
      <c r="A11" s="3"/>
      <c r="B11" s="14" t="s">
        <v>67</v>
      </c>
      <c r="C11" s="14">
        <v>2700</v>
      </c>
      <c r="D11" s="14" t="s">
        <v>68</v>
      </c>
      <c r="E11" s="16" t="s">
        <v>7</v>
      </c>
      <c r="F11" s="16" t="s">
        <v>98</v>
      </c>
      <c r="G11" s="16" t="s">
        <v>40</v>
      </c>
      <c r="H11" s="17" t="s">
        <v>70</v>
      </c>
      <c r="I11" s="16" t="s">
        <v>71</v>
      </c>
      <c r="J11" s="16" t="s">
        <v>99</v>
      </c>
      <c r="K11" s="17" t="s">
        <v>100</v>
      </c>
      <c r="L11" s="71">
        <v>1</v>
      </c>
      <c r="M11" s="16" t="s">
        <v>74</v>
      </c>
      <c r="N11" s="17">
        <v>200000</v>
      </c>
      <c r="O11" s="16">
        <v>0</v>
      </c>
      <c r="P11" s="16">
        <v>0</v>
      </c>
      <c r="Q11" s="17">
        <v>200000</v>
      </c>
      <c r="R11" s="16" t="s">
        <v>75</v>
      </c>
      <c r="S11" s="16" t="s">
        <v>71</v>
      </c>
      <c r="T11" s="17">
        <v>0</v>
      </c>
      <c r="U11" s="16"/>
      <c r="V11" s="16"/>
      <c r="W11" s="16">
        <v>443412</v>
      </c>
    </row>
    <row r="12" spans="1:23" s="6" customFormat="1" ht="43.5" customHeight="1">
      <c r="A12" s="3"/>
      <c r="B12" s="14" t="s">
        <v>67</v>
      </c>
      <c r="C12" s="14">
        <v>2700</v>
      </c>
      <c r="D12" s="14" t="s">
        <v>68</v>
      </c>
      <c r="E12" s="16" t="s">
        <v>7</v>
      </c>
      <c r="F12" s="16" t="s">
        <v>7</v>
      </c>
      <c r="G12" s="16" t="s">
        <v>40</v>
      </c>
      <c r="H12" s="17" t="s">
        <v>76</v>
      </c>
      <c r="I12" s="16" t="s">
        <v>77</v>
      </c>
      <c r="J12" s="16" t="s">
        <v>101</v>
      </c>
      <c r="K12" s="17" t="s">
        <v>101</v>
      </c>
      <c r="L12" s="71">
        <v>1</v>
      </c>
      <c r="M12" s="16" t="s">
        <v>102</v>
      </c>
      <c r="N12" s="17">
        <v>480000</v>
      </c>
      <c r="O12" s="17">
        <v>0</v>
      </c>
      <c r="P12" s="16">
        <v>0</v>
      </c>
      <c r="Q12" s="17">
        <v>480000</v>
      </c>
      <c r="R12" s="16" t="s">
        <v>75</v>
      </c>
      <c r="S12" s="16" t="s">
        <v>71</v>
      </c>
      <c r="T12" s="17">
        <v>0</v>
      </c>
      <c r="U12" s="16"/>
      <c r="V12" s="16"/>
      <c r="W12" s="16">
        <v>427096</v>
      </c>
    </row>
    <row r="13" spans="1:23" s="6" customFormat="1" ht="43.5" customHeight="1">
      <c r="A13" s="3"/>
      <c r="B13" s="14" t="s">
        <v>67</v>
      </c>
      <c r="C13" s="14">
        <v>2700</v>
      </c>
      <c r="D13" s="14" t="s">
        <v>68</v>
      </c>
      <c r="E13" s="16" t="s">
        <v>7</v>
      </c>
      <c r="F13" s="16" t="s">
        <v>7</v>
      </c>
      <c r="G13" s="16" t="s">
        <v>40</v>
      </c>
      <c r="H13" s="17" t="s">
        <v>76</v>
      </c>
      <c r="I13" s="16" t="s">
        <v>103</v>
      </c>
      <c r="J13" s="16" t="s">
        <v>104</v>
      </c>
      <c r="K13" s="17" t="s">
        <v>104</v>
      </c>
      <c r="L13" s="71">
        <v>1</v>
      </c>
      <c r="M13" s="16" t="s">
        <v>105</v>
      </c>
      <c r="N13" s="17">
        <v>3340728.71</v>
      </c>
      <c r="O13" s="16">
        <v>9271.2900000000009</v>
      </c>
      <c r="P13" s="16">
        <v>0</v>
      </c>
      <c r="Q13" s="17">
        <v>3350000</v>
      </c>
      <c r="R13" s="16" t="s">
        <v>75</v>
      </c>
      <c r="S13" s="16" t="s">
        <v>71</v>
      </c>
      <c r="T13" s="17">
        <v>0</v>
      </c>
      <c r="U13" s="16"/>
      <c r="V13" s="16"/>
      <c r="W13" s="16">
        <v>427094</v>
      </c>
    </row>
    <row r="14" spans="1:23" s="6" customFormat="1" ht="43.5" customHeight="1">
      <c r="A14" s="3"/>
      <c r="B14" s="14" t="s">
        <v>67</v>
      </c>
      <c r="C14" s="14">
        <v>2700</v>
      </c>
      <c r="D14" s="14" t="s">
        <v>68</v>
      </c>
      <c r="E14" s="16" t="s">
        <v>7</v>
      </c>
      <c r="F14" s="16" t="s">
        <v>7</v>
      </c>
      <c r="G14" s="16" t="s">
        <v>40</v>
      </c>
      <c r="H14" s="17" t="s">
        <v>76</v>
      </c>
      <c r="I14" s="16" t="s">
        <v>106</v>
      </c>
      <c r="J14" s="16" t="s">
        <v>107</v>
      </c>
      <c r="K14" s="17" t="s">
        <v>107</v>
      </c>
      <c r="L14" s="71">
        <v>1</v>
      </c>
      <c r="M14" s="16" t="s">
        <v>108</v>
      </c>
      <c r="N14" s="17">
        <v>400000</v>
      </c>
      <c r="O14" s="16">
        <v>0</v>
      </c>
      <c r="P14" s="16">
        <v>0</v>
      </c>
      <c r="Q14" s="17">
        <v>400000</v>
      </c>
      <c r="R14" s="16" t="s">
        <v>75</v>
      </c>
      <c r="S14" s="16" t="s">
        <v>71</v>
      </c>
      <c r="T14" s="17">
        <v>0</v>
      </c>
      <c r="U14" s="16"/>
      <c r="V14" s="16"/>
      <c r="W14" s="16">
        <v>427099</v>
      </c>
    </row>
    <row r="15" spans="1:23" s="6" customFormat="1" ht="43.5" customHeight="1">
      <c r="A15" s="3"/>
      <c r="B15" s="14" t="s">
        <v>67</v>
      </c>
      <c r="C15" s="14">
        <v>2700</v>
      </c>
      <c r="D15" s="14" t="s">
        <v>68</v>
      </c>
      <c r="E15" s="16" t="s">
        <v>7</v>
      </c>
      <c r="F15" s="16" t="s">
        <v>7</v>
      </c>
      <c r="G15" s="16" t="s">
        <v>40</v>
      </c>
      <c r="H15" s="17" t="s">
        <v>76</v>
      </c>
      <c r="I15" s="16" t="s">
        <v>103</v>
      </c>
      <c r="J15" s="16" t="s">
        <v>109</v>
      </c>
      <c r="K15" s="17" t="s">
        <v>110</v>
      </c>
      <c r="L15" s="71">
        <v>1</v>
      </c>
      <c r="M15" s="16" t="s">
        <v>111</v>
      </c>
      <c r="N15" s="17">
        <v>480000</v>
      </c>
      <c r="O15" s="16">
        <v>0</v>
      </c>
      <c r="P15" s="16">
        <v>0</v>
      </c>
      <c r="Q15" s="17">
        <v>480000</v>
      </c>
      <c r="R15" s="16" t="s">
        <v>75</v>
      </c>
      <c r="S15" s="16" t="s">
        <v>71</v>
      </c>
      <c r="T15" s="17">
        <v>0</v>
      </c>
      <c r="U15" s="16"/>
      <c r="V15" s="16"/>
      <c r="W15" s="16">
        <v>427102</v>
      </c>
    </row>
    <row r="16" spans="1:23" s="6" customFormat="1" ht="43.5" customHeight="1">
      <c r="A16" s="3"/>
      <c r="B16" s="14" t="s">
        <v>67</v>
      </c>
      <c r="C16" s="14">
        <v>2700</v>
      </c>
      <c r="D16" s="14" t="s">
        <v>68</v>
      </c>
      <c r="E16" s="16" t="s">
        <v>7</v>
      </c>
      <c r="F16" s="16" t="s">
        <v>7</v>
      </c>
      <c r="G16" s="16" t="s">
        <v>40</v>
      </c>
      <c r="H16" s="17" t="s">
        <v>70</v>
      </c>
      <c r="I16" s="16" t="s">
        <v>71</v>
      </c>
      <c r="J16" s="16" t="s">
        <v>112</v>
      </c>
      <c r="K16" s="17" t="s">
        <v>113</v>
      </c>
      <c r="L16" s="71">
        <v>1</v>
      </c>
      <c r="M16" s="16" t="s">
        <v>114</v>
      </c>
      <c r="N16" s="17">
        <v>1300000</v>
      </c>
      <c r="O16" s="16">
        <v>0</v>
      </c>
      <c r="P16" s="16">
        <v>0</v>
      </c>
      <c r="Q16" s="17">
        <v>1300000</v>
      </c>
      <c r="R16" s="16" t="s">
        <v>75</v>
      </c>
      <c r="S16" s="16" t="s">
        <v>71</v>
      </c>
      <c r="T16" s="17">
        <v>0</v>
      </c>
      <c r="U16" s="16"/>
      <c r="V16" s="16"/>
      <c r="W16" s="16">
        <v>427095</v>
      </c>
    </row>
    <row r="17" spans="1:23" s="6" customFormat="1" ht="43.5" customHeight="1">
      <c r="A17" s="3"/>
      <c r="B17" s="14" t="s">
        <v>67</v>
      </c>
      <c r="C17" s="14">
        <v>2700</v>
      </c>
      <c r="D17" s="14" t="s">
        <v>68</v>
      </c>
      <c r="E17" s="16" t="s">
        <v>7</v>
      </c>
      <c r="F17" s="16" t="s">
        <v>7</v>
      </c>
      <c r="G17" s="16" t="s">
        <v>40</v>
      </c>
      <c r="H17" s="17" t="s">
        <v>76</v>
      </c>
      <c r="I17" s="16" t="s">
        <v>106</v>
      </c>
      <c r="J17" s="16" t="s">
        <v>115</v>
      </c>
      <c r="K17" s="17" t="s">
        <v>116</v>
      </c>
      <c r="L17" s="71">
        <v>1</v>
      </c>
      <c r="M17" s="16" t="s">
        <v>117</v>
      </c>
      <c r="N17" s="17">
        <v>650000</v>
      </c>
      <c r="O17" s="16">
        <v>0</v>
      </c>
      <c r="P17" s="16">
        <v>0</v>
      </c>
      <c r="Q17" s="17">
        <v>650000</v>
      </c>
      <c r="R17" s="16" t="s">
        <v>75</v>
      </c>
      <c r="S17" s="16" t="s">
        <v>71</v>
      </c>
      <c r="T17" s="17">
        <v>0</v>
      </c>
      <c r="U17" s="16"/>
      <c r="V17" s="16"/>
      <c r="W17" s="16">
        <v>427100</v>
      </c>
    </row>
    <row r="18" spans="1:23" s="6" customFormat="1" ht="43.5" customHeight="1">
      <c r="A18" s="3"/>
      <c r="B18" s="14" t="s">
        <v>67</v>
      </c>
      <c r="C18" s="14">
        <v>2700</v>
      </c>
      <c r="D18" s="14" t="s">
        <v>68</v>
      </c>
      <c r="E18" s="16" t="s">
        <v>7</v>
      </c>
      <c r="F18" s="16" t="s">
        <v>7</v>
      </c>
      <c r="G18" s="16" t="s">
        <v>40</v>
      </c>
      <c r="H18" s="17" t="s">
        <v>76</v>
      </c>
      <c r="I18" s="16" t="s">
        <v>118</v>
      </c>
      <c r="J18" s="16" t="s">
        <v>119</v>
      </c>
      <c r="K18" s="17" t="s">
        <v>119</v>
      </c>
      <c r="L18" s="71">
        <v>2</v>
      </c>
      <c r="M18" s="16" t="s">
        <v>120</v>
      </c>
      <c r="N18" s="17">
        <v>660000</v>
      </c>
      <c r="O18" s="17">
        <v>0</v>
      </c>
      <c r="P18" s="16">
        <v>0</v>
      </c>
      <c r="Q18" s="17">
        <v>660000</v>
      </c>
      <c r="R18" s="16" t="s">
        <v>75</v>
      </c>
      <c r="S18" s="16" t="s">
        <v>71</v>
      </c>
      <c r="T18" s="17">
        <v>0</v>
      </c>
      <c r="U18" s="16"/>
      <c r="V18" s="16"/>
      <c r="W18" s="16">
        <v>427097</v>
      </c>
    </row>
    <row r="19" spans="1:23" s="6" customFormat="1" ht="43.5" customHeight="1">
      <c r="A19" s="3"/>
      <c r="B19" s="14" t="s">
        <v>67</v>
      </c>
      <c r="C19" s="14">
        <v>2700</v>
      </c>
      <c r="D19" s="14" t="s">
        <v>68</v>
      </c>
      <c r="E19" s="16" t="s">
        <v>7</v>
      </c>
      <c r="F19" s="16" t="s">
        <v>7</v>
      </c>
      <c r="G19" s="16" t="s">
        <v>40</v>
      </c>
      <c r="H19" s="16" t="s">
        <v>76</v>
      </c>
      <c r="I19" s="16" t="s">
        <v>121</v>
      </c>
      <c r="J19" s="16" t="s">
        <v>122</v>
      </c>
      <c r="K19" s="17" t="s">
        <v>122</v>
      </c>
      <c r="L19" s="71">
        <v>2</v>
      </c>
      <c r="M19" s="16" t="s">
        <v>123</v>
      </c>
      <c r="N19" s="17">
        <v>900000</v>
      </c>
      <c r="O19" s="16">
        <v>0</v>
      </c>
      <c r="P19" s="16">
        <v>0</v>
      </c>
      <c r="Q19" s="17">
        <v>900000</v>
      </c>
      <c r="R19" s="16" t="s">
        <v>75</v>
      </c>
      <c r="S19" s="16" t="s">
        <v>71</v>
      </c>
      <c r="T19" s="16">
        <v>0</v>
      </c>
      <c r="U19" s="16"/>
      <c r="V19" s="16"/>
      <c r="W19" s="16">
        <v>427101</v>
      </c>
    </row>
    <row r="20" spans="1:23" s="6" customFormat="1" ht="43.5" customHeight="1">
      <c r="A20" s="3"/>
      <c r="B20" s="14" t="s">
        <v>67</v>
      </c>
      <c r="C20" s="14">
        <v>2700</v>
      </c>
      <c r="D20" s="14" t="s">
        <v>68</v>
      </c>
      <c r="E20" s="16" t="s">
        <v>7</v>
      </c>
      <c r="F20" s="16" t="s">
        <v>7</v>
      </c>
      <c r="G20" s="16" t="s">
        <v>40</v>
      </c>
      <c r="H20" s="17" t="s">
        <v>70</v>
      </c>
      <c r="I20" s="16" t="s">
        <v>71</v>
      </c>
      <c r="J20" s="16" t="s">
        <v>124</v>
      </c>
      <c r="K20" s="17" t="s">
        <v>124</v>
      </c>
      <c r="L20" s="71">
        <v>1</v>
      </c>
      <c r="M20" s="16" t="s">
        <v>124</v>
      </c>
      <c r="N20" s="17">
        <v>1123780.43</v>
      </c>
      <c r="O20" s="16">
        <v>0</v>
      </c>
      <c r="P20" s="16">
        <v>0</v>
      </c>
      <c r="Q20" s="17">
        <v>1123780.43</v>
      </c>
      <c r="R20" s="16" t="s">
        <v>75</v>
      </c>
      <c r="S20" s="16" t="s">
        <v>71</v>
      </c>
      <c r="T20" s="17">
        <v>0</v>
      </c>
      <c r="U20" s="16"/>
      <c r="V20" s="16"/>
      <c r="W20" s="16">
        <v>427103</v>
      </c>
    </row>
    <row r="21" spans="1:23" s="6" customFormat="1" ht="43.5" customHeight="1">
      <c r="A21" s="3"/>
      <c r="B21" s="14" t="s">
        <v>67</v>
      </c>
      <c r="C21" s="14">
        <v>2700</v>
      </c>
      <c r="D21" s="14" t="s">
        <v>68</v>
      </c>
      <c r="E21" s="16" t="s">
        <v>7</v>
      </c>
      <c r="F21" s="16" t="s">
        <v>7</v>
      </c>
      <c r="G21" s="16" t="s">
        <v>40</v>
      </c>
      <c r="H21" s="17" t="s">
        <v>76</v>
      </c>
      <c r="I21" s="16" t="s">
        <v>121</v>
      </c>
      <c r="J21" s="16" t="s">
        <v>125</v>
      </c>
      <c r="K21" s="17" t="s">
        <v>125</v>
      </c>
      <c r="L21" s="71">
        <v>8</v>
      </c>
      <c r="M21" s="16" t="s">
        <v>126</v>
      </c>
      <c r="N21" s="17">
        <v>6400000</v>
      </c>
      <c r="O21" s="16">
        <v>0</v>
      </c>
      <c r="P21" s="16">
        <v>0</v>
      </c>
      <c r="Q21" s="17">
        <v>6400000</v>
      </c>
      <c r="R21" s="16" t="s">
        <v>75</v>
      </c>
      <c r="S21" s="16" t="s">
        <v>71</v>
      </c>
      <c r="T21" s="16">
        <v>0</v>
      </c>
      <c r="U21" s="16"/>
      <c r="V21" s="16"/>
      <c r="W21" s="16">
        <v>427098</v>
      </c>
    </row>
    <row r="22" spans="1:23" s="6" customFormat="1" ht="43.5" customHeight="1">
      <c r="A22" s="3"/>
      <c r="B22" s="14" t="s">
        <v>67</v>
      </c>
      <c r="C22" s="14">
        <v>2700</v>
      </c>
      <c r="D22" s="14" t="s">
        <v>68</v>
      </c>
      <c r="E22" s="16" t="s">
        <v>8</v>
      </c>
      <c r="F22" s="16" t="s">
        <v>127</v>
      </c>
      <c r="G22" s="16" t="s">
        <v>39</v>
      </c>
      <c r="H22" s="17" t="s">
        <v>76</v>
      </c>
      <c r="I22" s="16" t="s">
        <v>77</v>
      </c>
      <c r="J22" s="16" t="s">
        <v>128</v>
      </c>
      <c r="K22" s="17" t="s">
        <v>129</v>
      </c>
      <c r="L22" s="71">
        <v>1</v>
      </c>
      <c r="M22" s="16" t="s">
        <v>130</v>
      </c>
      <c r="N22" s="17">
        <v>65000</v>
      </c>
      <c r="O22" s="16">
        <v>0</v>
      </c>
      <c r="P22" s="16">
        <v>0</v>
      </c>
      <c r="Q22" s="17">
        <v>65000</v>
      </c>
      <c r="R22" s="16" t="s">
        <v>75</v>
      </c>
      <c r="S22" s="16" t="s">
        <v>71</v>
      </c>
      <c r="T22" s="16">
        <v>0</v>
      </c>
      <c r="U22" s="16"/>
      <c r="V22" s="16"/>
      <c r="W22" s="16">
        <v>441771</v>
      </c>
    </row>
    <row r="23" spans="1:23" s="6" customFormat="1" ht="43.5" customHeight="1">
      <c r="A23" s="3"/>
      <c r="B23" s="14" t="s">
        <v>67</v>
      </c>
      <c r="C23" s="14">
        <v>2700</v>
      </c>
      <c r="D23" s="14" t="s">
        <v>68</v>
      </c>
      <c r="E23" s="16" t="s">
        <v>8</v>
      </c>
      <c r="F23" s="16" t="s">
        <v>127</v>
      </c>
      <c r="G23" s="16" t="s">
        <v>40</v>
      </c>
      <c r="H23" s="17" t="s">
        <v>76</v>
      </c>
      <c r="I23" s="16" t="s">
        <v>131</v>
      </c>
      <c r="J23" s="16" t="s">
        <v>132</v>
      </c>
      <c r="K23" s="17" t="s">
        <v>132</v>
      </c>
      <c r="L23" s="71">
        <v>2</v>
      </c>
      <c r="M23" s="16" t="s">
        <v>133</v>
      </c>
      <c r="N23" s="17">
        <v>60000</v>
      </c>
      <c r="O23" s="16">
        <v>0</v>
      </c>
      <c r="P23" s="16">
        <v>0</v>
      </c>
      <c r="Q23" s="17">
        <v>60000</v>
      </c>
      <c r="R23" s="16" t="s">
        <v>75</v>
      </c>
      <c r="S23" s="16" t="s">
        <v>71</v>
      </c>
      <c r="T23" s="17">
        <v>0</v>
      </c>
      <c r="U23" s="16"/>
      <c r="V23" s="16"/>
      <c r="W23" s="16">
        <v>402622</v>
      </c>
    </row>
    <row r="24" spans="1:23" s="6" customFormat="1" ht="43.5" customHeight="1">
      <c r="A24" s="3"/>
      <c r="B24" s="14" t="s">
        <v>67</v>
      </c>
      <c r="C24" s="14">
        <v>2700</v>
      </c>
      <c r="D24" s="14" t="s">
        <v>68</v>
      </c>
      <c r="E24" s="16" t="s">
        <v>8</v>
      </c>
      <c r="F24" s="16" t="s">
        <v>134</v>
      </c>
      <c r="G24" s="16" t="s">
        <v>40</v>
      </c>
      <c r="H24" s="17" t="s">
        <v>76</v>
      </c>
      <c r="I24" s="16" t="s">
        <v>131</v>
      </c>
      <c r="J24" s="16" t="s">
        <v>132</v>
      </c>
      <c r="K24" s="17" t="s">
        <v>132</v>
      </c>
      <c r="L24" s="71">
        <v>1</v>
      </c>
      <c r="M24" s="16" t="s">
        <v>135</v>
      </c>
      <c r="N24" s="17">
        <v>30000</v>
      </c>
      <c r="O24" s="16">
        <v>0</v>
      </c>
      <c r="P24" s="16">
        <v>0</v>
      </c>
      <c r="Q24" s="17">
        <v>30000</v>
      </c>
      <c r="R24" s="16" t="s">
        <v>75</v>
      </c>
      <c r="S24" s="16" t="s">
        <v>71</v>
      </c>
      <c r="T24" s="17">
        <v>0</v>
      </c>
      <c r="U24" s="16"/>
      <c r="V24" s="16"/>
      <c r="W24" s="16">
        <v>402697</v>
      </c>
    </row>
    <row r="25" spans="1:23" s="6" customFormat="1" ht="43.5" customHeight="1">
      <c r="A25" s="3"/>
      <c r="B25" s="14" t="s">
        <v>67</v>
      </c>
      <c r="C25" s="14">
        <v>2700</v>
      </c>
      <c r="D25" s="14" t="s">
        <v>68</v>
      </c>
      <c r="E25" s="16" t="s">
        <v>8</v>
      </c>
      <c r="F25" s="16" t="s">
        <v>134</v>
      </c>
      <c r="G25" s="16" t="s">
        <v>40</v>
      </c>
      <c r="H25" s="17" t="s">
        <v>76</v>
      </c>
      <c r="I25" s="16" t="s">
        <v>136</v>
      </c>
      <c r="J25" s="16" t="s">
        <v>137</v>
      </c>
      <c r="K25" s="17" t="s">
        <v>137</v>
      </c>
      <c r="L25" s="71">
        <v>2</v>
      </c>
      <c r="M25" s="16" t="s">
        <v>138</v>
      </c>
      <c r="N25" s="17">
        <v>72800</v>
      </c>
      <c r="O25" s="17">
        <v>0</v>
      </c>
      <c r="P25" s="16">
        <v>0</v>
      </c>
      <c r="Q25" s="17">
        <v>72800</v>
      </c>
      <c r="R25" s="16" t="s">
        <v>75</v>
      </c>
      <c r="S25" s="16" t="s">
        <v>71</v>
      </c>
      <c r="T25" s="17">
        <v>0</v>
      </c>
      <c r="U25" s="16"/>
      <c r="V25" s="16"/>
      <c r="W25" s="16">
        <v>402735</v>
      </c>
    </row>
    <row r="26" spans="1:23" s="6" customFormat="1" ht="43.5" customHeight="1">
      <c r="A26" s="3"/>
      <c r="B26" s="14" t="s">
        <v>67</v>
      </c>
      <c r="C26" s="14">
        <v>2700</v>
      </c>
      <c r="D26" s="14" t="s">
        <v>68</v>
      </c>
      <c r="E26" s="16" t="s">
        <v>8</v>
      </c>
      <c r="F26" s="16" t="s">
        <v>139</v>
      </c>
      <c r="G26" s="16" t="s">
        <v>40</v>
      </c>
      <c r="H26" s="17" t="s">
        <v>76</v>
      </c>
      <c r="I26" s="16" t="s">
        <v>136</v>
      </c>
      <c r="J26" s="16" t="s">
        <v>137</v>
      </c>
      <c r="K26" s="17" t="s">
        <v>137</v>
      </c>
      <c r="L26" s="71">
        <v>1</v>
      </c>
      <c r="M26" s="16" t="s">
        <v>140</v>
      </c>
      <c r="N26" s="17">
        <v>36400</v>
      </c>
      <c r="O26" s="16">
        <v>0</v>
      </c>
      <c r="P26" s="16">
        <v>0</v>
      </c>
      <c r="Q26" s="17">
        <v>36400</v>
      </c>
      <c r="R26" s="16" t="s">
        <v>75</v>
      </c>
      <c r="S26" s="16" t="s">
        <v>71</v>
      </c>
      <c r="T26" s="17">
        <v>0</v>
      </c>
      <c r="U26" s="16"/>
      <c r="V26" s="16"/>
      <c r="W26" s="16">
        <v>402815</v>
      </c>
    </row>
    <row r="27" spans="1:23" s="6" customFormat="1" ht="43.5" customHeight="1">
      <c r="A27" s="3"/>
      <c r="B27" s="14" t="s">
        <v>67</v>
      </c>
      <c r="C27" s="14">
        <v>2700</v>
      </c>
      <c r="D27" s="14" t="s">
        <v>68</v>
      </c>
      <c r="E27" s="16" t="s">
        <v>8</v>
      </c>
      <c r="F27" s="16" t="s">
        <v>141</v>
      </c>
      <c r="G27" s="16" t="s">
        <v>40</v>
      </c>
      <c r="H27" s="17" t="s">
        <v>76</v>
      </c>
      <c r="I27" s="16" t="s">
        <v>131</v>
      </c>
      <c r="J27" s="16" t="s">
        <v>132</v>
      </c>
      <c r="K27" s="17" t="s">
        <v>132</v>
      </c>
      <c r="L27" s="71">
        <v>1</v>
      </c>
      <c r="M27" s="16" t="s">
        <v>142</v>
      </c>
      <c r="N27" s="17">
        <v>30000</v>
      </c>
      <c r="O27" s="16">
        <v>0</v>
      </c>
      <c r="P27" s="16">
        <v>0</v>
      </c>
      <c r="Q27" s="17">
        <v>30000</v>
      </c>
      <c r="R27" s="16" t="s">
        <v>75</v>
      </c>
      <c r="S27" s="16" t="s">
        <v>71</v>
      </c>
      <c r="T27" s="17">
        <v>0</v>
      </c>
      <c r="U27" s="16"/>
      <c r="V27" s="16"/>
      <c r="W27" s="16">
        <v>402704</v>
      </c>
    </row>
    <row r="28" spans="1:23" s="6" customFormat="1" ht="43.5" customHeight="1">
      <c r="A28" s="3"/>
      <c r="B28" s="14" t="s">
        <v>67</v>
      </c>
      <c r="C28" s="14">
        <v>2700</v>
      </c>
      <c r="D28" s="14" t="s">
        <v>68</v>
      </c>
      <c r="E28" s="16" t="s">
        <v>8</v>
      </c>
      <c r="F28" s="16" t="s">
        <v>141</v>
      </c>
      <c r="G28" s="16" t="s">
        <v>40</v>
      </c>
      <c r="H28" s="17" t="s">
        <v>76</v>
      </c>
      <c r="I28" s="16" t="s">
        <v>136</v>
      </c>
      <c r="J28" s="16" t="s">
        <v>137</v>
      </c>
      <c r="K28" s="17" t="s">
        <v>137</v>
      </c>
      <c r="L28" s="71">
        <v>2</v>
      </c>
      <c r="M28" s="16" t="s">
        <v>143</v>
      </c>
      <c r="N28" s="17">
        <v>72800</v>
      </c>
      <c r="O28" s="16">
        <v>0</v>
      </c>
      <c r="P28" s="16">
        <v>0</v>
      </c>
      <c r="Q28" s="17">
        <v>72800</v>
      </c>
      <c r="R28" s="16" t="s">
        <v>75</v>
      </c>
      <c r="S28" s="16" t="s">
        <v>71</v>
      </c>
      <c r="T28" s="17">
        <v>0</v>
      </c>
      <c r="U28" s="16"/>
      <c r="V28" s="16"/>
      <c r="W28" s="16">
        <v>402801</v>
      </c>
    </row>
    <row r="29" spans="1:23" s="6" customFormat="1" ht="43.5" customHeight="1">
      <c r="A29" s="3"/>
      <c r="B29" s="14" t="s">
        <v>67</v>
      </c>
      <c r="C29" s="14">
        <v>2700</v>
      </c>
      <c r="D29" s="14" t="s">
        <v>68</v>
      </c>
      <c r="E29" s="16" t="s">
        <v>8</v>
      </c>
      <c r="F29" s="16" t="s">
        <v>144</v>
      </c>
      <c r="G29" s="16" t="s">
        <v>40</v>
      </c>
      <c r="H29" s="17" t="s">
        <v>76</v>
      </c>
      <c r="I29" s="16" t="s">
        <v>145</v>
      </c>
      <c r="J29" s="16" t="s">
        <v>146</v>
      </c>
      <c r="K29" s="17" t="s">
        <v>146</v>
      </c>
      <c r="L29" s="71">
        <v>1</v>
      </c>
      <c r="M29" s="16" t="s">
        <v>147</v>
      </c>
      <c r="N29" s="17">
        <v>44800</v>
      </c>
      <c r="O29" s="16">
        <v>0</v>
      </c>
      <c r="P29" s="16">
        <v>0</v>
      </c>
      <c r="Q29" s="17">
        <v>44800</v>
      </c>
      <c r="R29" s="16" t="s">
        <v>75</v>
      </c>
      <c r="S29" s="16" t="s">
        <v>71</v>
      </c>
      <c r="T29" s="17">
        <v>0</v>
      </c>
      <c r="U29" s="16"/>
      <c r="V29" s="16"/>
      <c r="W29" s="16">
        <v>402585</v>
      </c>
    </row>
    <row r="30" spans="1:23" s="6" customFormat="1" ht="43.5" customHeight="1">
      <c r="A30" s="3"/>
      <c r="B30" s="14" t="s">
        <v>67</v>
      </c>
      <c r="C30" s="14">
        <v>2700</v>
      </c>
      <c r="D30" s="14" t="s">
        <v>68</v>
      </c>
      <c r="E30" s="16" t="s">
        <v>8</v>
      </c>
      <c r="F30" s="16" t="s">
        <v>144</v>
      </c>
      <c r="G30" s="16" t="s">
        <v>40</v>
      </c>
      <c r="H30" s="17" t="s">
        <v>76</v>
      </c>
      <c r="I30" s="16" t="s">
        <v>136</v>
      </c>
      <c r="J30" s="16" t="s">
        <v>137</v>
      </c>
      <c r="K30" s="17" t="s">
        <v>137</v>
      </c>
      <c r="L30" s="71">
        <v>1</v>
      </c>
      <c r="M30" s="16" t="s">
        <v>148</v>
      </c>
      <c r="N30" s="17">
        <v>36400</v>
      </c>
      <c r="O30" s="16">
        <v>0</v>
      </c>
      <c r="P30" s="16">
        <v>0</v>
      </c>
      <c r="Q30" s="17">
        <v>36400</v>
      </c>
      <c r="R30" s="16" t="s">
        <v>75</v>
      </c>
      <c r="S30" s="16" t="s">
        <v>71</v>
      </c>
      <c r="T30" s="17">
        <v>0</v>
      </c>
      <c r="U30" s="16"/>
      <c r="V30" s="16"/>
      <c r="W30" s="16">
        <v>402749</v>
      </c>
    </row>
    <row r="31" spans="1:23" s="6" customFormat="1" ht="43.5" customHeight="1">
      <c r="A31" s="3"/>
      <c r="B31" s="14" t="s">
        <v>67</v>
      </c>
      <c r="C31" s="14">
        <v>2700</v>
      </c>
      <c r="D31" s="14" t="s">
        <v>68</v>
      </c>
      <c r="E31" s="16" t="s">
        <v>8</v>
      </c>
      <c r="F31" s="16" t="s">
        <v>149</v>
      </c>
      <c r="G31" s="16" t="s">
        <v>40</v>
      </c>
      <c r="H31" s="17" t="s">
        <v>76</v>
      </c>
      <c r="I31" s="16" t="s">
        <v>145</v>
      </c>
      <c r="J31" s="16" t="s">
        <v>146</v>
      </c>
      <c r="K31" s="17" t="s">
        <v>146</v>
      </c>
      <c r="L31" s="71">
        <v>1</v>
      </c>
      <c r="M31" s="16" t="s">
        <v>150</v>
      </c>
      <c r="N31" s="17">
        <v>44800</v>
      </c>
      <c r="O31" s="16">
        <v>0</v>
      </c>
      <c r="P31" s="16">
        <v>0</v>
      </c>
      <c r="Q31" s="17">
        <v>44800</v>
      </c>
      <c r="R31" s="16" t="s">
        <v>75</v>
      </c>
      <c r="S31" s="16" t="s">
        <v>71</v>
      </c>
      <c r="T31" s="17">
        <v>0</v>
      </c>
      <c r="U31" s="17"/>
      <c r="V31" s="16"/>
      <c r="W31" s="16">
        <v>402573</v>
      </c>
    </row>
    <row r="32" spans="1:23" s="6" customFormat="1" ht="43.5" customHeight="1">
      <c r="A32" s="3"/>
      <c r="B32" s="14" t="s">
        <v>67</v>
      </c>
      <c r="C32" s="14">
        <v>2700</v>
      </c>
      <c r="D32" s="14" t="s">
        <v>68</v>
      </c>
      <c r="E32" s="16" t="s">
        <v>8</v>
      </c>
      <c r="F32" s="16" t="s">
        <v>149</v>
      </c>
      <c r="G32" s="16" t="s">
        <v>40</v>
      </c>
      <c r="H32" s="17" t="s">
        <v>76</v>
      </c>
      <c r="I32" s="16" t="s">
        <v>136</v>
      </c>
      <c r="J32" s="16" t="s">
        <v>137</v>
      </c>
      <c r="K32" s="17" t="s">
        <v>137</v>
      </c>
      <c r="L32" s="71">
        <v>2</v>
      </c>
      <c r="M32" s="16" t="s">
        <v>151</v>
      </c>
      <c r="N32" s="17">
        <v>72800</v>
      </c>
      <c r="O32" s="16">
        <v>0</v>
      </c>
      <c r="P32" s="16">
        <v>0</v>
      </c>
      <c r="Q32" s="17">
        <v>72800</v>
      </c>
      <c r="R32" s="16" t="s">
        <v>75</v>
      </c>
      <c r="S32" s="16" t="s">
        <v>71</v>
      </c>
      <c r="T32" s="17">
        <v>0</v>
      </c>
      <c r="U32" s="16"/>
      <c r="V32" s="16"/>
      <c r="W32" s="16">
        <v>402784</v>
      </c>
    </row>
    <row r="33" spans="1:23" s="6" customFormat="1" ht="43.5" customHeight="1">
      <c r="A33" s="3"/>
      <c r="B33" s="14" t="s">
        <v>67</v>
      </c>
      <c r="C33" s="14">
        <v>2700</v>
      </c>
      <c r="D33" s="14" t="s">
        <v>68</v>
      </c>
      <c r="E33" s="16" t="s">
        <v>8</v>
      </c>
      <c r="F33" s="16" t="s">
        <v>149</v>
      </c>
      <c r="G33" s="16" t="s">
        <v>40</v>
      </c>
      <c r="H33" s="17" t="s">
        <v>76</v>
      </c>
      <c r="I33" s="16" t="s">
        <v>131</v>
      </c>
      <c r="J33" s="16" t="s">
        <v>132</v>
      </c>
      <c r="K33" s="17" t="s">
        <v>132</v>
      </c>
      <c r="L33" s="71">
        <v>1</v>
      </c>
      <c r="M33" s="16" t="s">
        <v>152</v>
      </c>
      <c r="N33" s="17">
        <v>30000</v>
      </c>
      <c r="O33" s="16">
        <v>0</v>
      </c>
      <c r="P33" s="16">
        <v>0</v>
      </c>
      <c r="Q33" s="17">
        <v>30000</v>
      </c>
      <c r="R33" s="16" t="s">
        <v>75</v>
      </c>
      <c r="S33" s="16" t="s">
        <v>71</v>
      </c>
      <c r="T33" s="17">
        <v>0</v>
      </c>
      <c r="U33" s="16"/>
      <c r="V33" s="16"/>
      <c r="W33" s="16">
        <v>402826</v>
      </c>
    </row>
    <row r="34" spans="1:23" s="6" customFormat="1" ht="43.5" customHeight="1">
      <c r="A34" s="3"/>
      <c r="B34" s="14" t="s">
        <v>67</v>
      </c>
      <c r="C34" s="14">
        <v>2700</v>
      </c>
      <c r="D34" s="14" t="s">
        <v>68</v>
      </c>
      <c r="E34" s="16" t="s">
        <v>8</v>
      </c>
      <c r="F34" s="16" t="s">
        <v>153</v>
      </c>
      <c r="G34" s="16" t="s">
        <v>40</v>
      </c>
      <c r="H34" s="17" t="s">
        <v>70</v>
      </c>
      <c r="I34" s="16" t="s">
        <v>71</v>
      </c>
      <c r="J34" s="16" t="s">
        <v>154</v>
      </c>
      <c r="K34" s="17" t="s">
        <v>155</v>
      </c>
      <c r="L34" s="71">
        <v>1</v>
      </c>
      <c r="M34" s="16" t="s">
        <v>154</v>
      </c>
      <c r="N34" s="17">
        <v>167000</v>
      </c>
      <c r="O34" s="16">
        <v>0</v>
      </c>
      <c r="P34" s="16">
        <v>0</v>
      </c>
      <c r="Q34" s="17">
        <v>167000</v>
      </c>
      <c r="R34" s="16" t="s">
        <v>75</v>
      </c>
      <c r="S34" s="16" t="s">
        <v>71</v>
      </c>
      <c r="T34" s="17">
        <v>0</v>
      </c>
      <c r="U34" s="16"/>
      <c r="V34" s="16"/>
      <c r="W34" s="16">
        <v>402550</v>
      </c>
    </row>
    <row r="35" spans="1:23" s="6" customFormat="1" ht="43.5" customHeight="1">
      <c r="A35" s="3"/>
      <c r="B35" s="14" t="s">
        <v>67</v>
      </c>
      <c r="C35" s="14">
        <v>2700</v>
      </c>
      <c r="D35" s="14" t="s">
        <v>68</v>
      </c>
      <c r="E35" s="16" t="s">
        <v>8</v>
      </c>
      <c r="F35" s="16" t="s">
        <v>156</v>
      </c>
      <c r="G35" s="16" t="s">
        <v>40</v>
      </c>
      <c r="H35" s="17" t="s">
        <v>76</v>
      </c>
      <c r="I35" s="16" t="s">
        <v>145</v>
      </c>
      <c r="J35" s="16" t="s">
        <v>146</v>
      </c>
      <c r="K35" s="17" t="s">
        <v>146</v>
      </c>
      <c r="L35" s="71">
        <v>1</v>
      </c>
      <c r="M35" s="16" t="s">
        <v>157</v>
      </c>
      <c r="N35" s="17">
        <v>44800</v>
      </c>
      <c r="O35" s="16">
        <v>0</v>
      </c>
      <c r="P35" s="16">
        <v>0</v>
      </c>
      <c r="Q35" s="17">
        <v>44800</v>
      </c>
      <c r="R35" s="16" t="s">
        <v>75</v>
      </c>
      <c r="S35" s="16" t="s">
        <v>71</v>
      </c>
      <c r="T35" s="17">
        <v>0</v>
      </c>
      <c r="U35" s="16"/>
      <c r="V35" s="16"/>
      <c r="W35" s="16">
        <v>402602</v>
      </c>
    </row>
    <row r="36" spans="1:23" s="6" customFormat="1" ht="43.5" customHeight="1">
      <c r="A36" s="3"/>
      <c r="B36" s="14" t="s">
        <v>67</v>
      </c>
      <c r="C36" s="14">
        <v>2700</v>
      </c>
      <c r="D36" s="14" t="s">
        <v>68</v>
      </c>
      <c r="E36" s="16" t="s">
        <v>8</v>
      </c>
      <c r="F36" s="16" t="s">
        <v>158</v>
      </c>
      <c r="G36" s="16" t="s">
        <v>40</v>
      </c>
      <c r="H36" s="17" t="s">
        <v>76</v>
      </c>
      <c r="I36" s="16" t="s">
        <v>131</v>
      </c>
      <c r="J36" s="16" t="s">
        <v>132</v>
      </c>
      <c r="K36" s="17" t="s">
        <v>132</v>
      </c>
      <c r="L36" s="71">
        <v>2</v>
      </c>
      <c r="M36" s="16" t="s">
        <v>159</v>
      </c>
      <c r="N36" s="17">
        <v>60000</v>
      </c>
      <c r="O36" s="16">
        <v>0</v>
      </c>
      <c r="P36" s="16">
        <v>0</v>
      </c>
      <c r="Q36" s="17">
        <v>60000</v>
      </c>
      <c r="R36" s="16" t="s">
        <v>75</v>
      </c>
      <c r="S36" s="16" t="s">
        <v>71</v>
      </c>
      <c r="T36" s="17">
        <v>0</v>
      </c>
      <c r="U36" s="16"/>
      <c r="V36" s="16"/>
      <c r="W36" s="16">
        <v>402717</v>
      </c>
    </row>
    <row r="37" spans="1:23" s="6" customFormat="1" ht="43.5" customHeight="1">
      <c r="A37" s="3"/>
      <c r="B37" s="14" t="s">
        <v>67</v>
      </c>
      <c r="C37" s="14">
        <v>2700</v>
      </c>
      <c r="D37" s="14" t="s">
        <v>68</v>
      </c>
      <c r="E37" s="16" t="s">
        <v>8</v>
      </c>
      <c r="F37" s="16" t="s">
        <v>8</v>
      </c>
      <c r="G37" s="16" t="s">
        <v>40</v>
      </c>
      <c r="H37" s="17" t="s">
        <v>76</v>
      </c>
      <c r="I37" s="16" t="s">
        <v>77</v>
      </c>
      <c r="J37" s="16" t="s">
        <v>160</v>
      </c>
      <c r="K37" s="17" t="s">
        <v>160</v>
      </c>
      <c r="L37" s="71">
        <v>1</v>
      </c>
      <c r="M37" s="16" t="s">
        <v>161</v>
      </c>
      <c r="N37" s="17">
        <v>450000</v>
      </c>
      <c r="O37" s="16">
        <v>10000</v>
      </c>
      <c r="P37" s="16">
        <v>0</v>
      </c>
      <c r="Q37" s="17">
        <v>460000</v>
      </c>
      <c r="R37" s="16" t="s">
        <v>75</v>
      </c>
      <c r="S37" s="16" t="s">
        <v>71</v>
      </c>
      <c r="T37" s="17">
        <v>0</v>
      </c>
      <c r="U37" s="16"/>
      <c r="V37" s="16"/>
      <c r="W37" s="16">
        <v>402473</v>
      </c>
    </row>
    <row r="38" spans="1:23" s="6" customFormat="1" ht="43.5" customHeight="1">
      <c r="A38" s="3"/>
      <c r="B38" s="14" t="s">
        <v>67</v>
      </c>
      <c r="C38" s="14">
        <v>2700</v>
      </c>
      <c r="D38" s="14" t="s">
        <v>68</v>
      </c>
      <c r="E38" s="16" t="s">
        <v>8</v>
      </c>
      <c r="F38" s="16" t="s">
        <v>8</v>
      </c>
      <c r="G38" s="16" t="s">
        <v>40</v>
      </c>
      <c r="H38" s="17" t="s">
        <v>70</v>
      </c>
      <c r="I38" s="16" t="s">
        <v>71</v>
      </c>
      <c r="J38" s="16" t="s">
        <v>162</v>
      </c>
      <c r="K38" s="17" t="s">
        <v>155</v>
      </c>
      <c r="L38" s="71">
        <v>1</v>
      </c>
      <c r="M38" s="16" t="s">
        <v>163</v>
      </c>
      <c r="N38" s="17">
        <v>165900</v>
      </c>
      <c r="O38" s="16">
        <v>10000</v>
      </c>
      <c r="P38" s="16">
        <v>0</v>
      </c>
      <c r="Q38" s="17">
        <v>175900</v>
      </c>
      <c r="R38" s="16" t="s">
        <v>75</v>
      </c>
      <c r="S38" s="16" t="s">
        <v>71</v>
      </c>
      <c r="T38" s="17">
        <v>0</v>
      </c>
      <c r="U38" s="16"/>
      <c r="V38" s="16"/>
      <c r="W38" s="16">
        <v>402447</v>
      </c>
    </row>
    <row r="39" spans="1:23" s="6" customFormat="1" ht="43.5" customHeight="1">
      <c r="A39" s="3"/>
      <c r="B39" s="14" t="s">
        <v>67</v>
      </c>
      <c r="C39" s="14">
        <v>2700</v>
      </c>
      <c r="D39" s="14" t="s">
        <v>68</v>
      </c>
      <c r="E39" s="16" t="s">
        <v>8</v>
      </c>
      <c r="F39" s="16" t="s">
        <v>8</v>
      </c>
      <c r="G39" s="16" t="s">
        <v>40</v>
      </c>
      <c r="H39" s="17" t="s">
        <v>70</v>
      </c>
      <c r="I39" s="16" t="s">
        <v>71</v>
      </c>
      <c r="J39" s="16" t="s">
        <v>164</v>
      </c>
      <c r="K39" s="17" t="s">
        <v>165</v>
      </c>
      <c r="L39" s="71">
        <v>1</v>
      </c>
      <c r="M39" s="16" t="s">
        <v>166</v>
      </c>
      <c r="N39" s="17">
        <v>161700</v>
      </c>
      <c r="O39" s="17">
        <v>10000</v>
      </c>
      <c r="P39" s="16">
        <v>0</v>
      </c>
      <c r="Q39" s="17">
        <v>171700</v>
      </c>
      <c r="R39" s="16" t="s">
        <v>75</v>
      </c>
      <c r="S39" s="16" t="s">
        <v>71</v>
      </c>
      <c r="T39" s="17">
        <v>0</v>
      </c>
      <c r="U39" s="16"/>
      <c r="V39" s="16"/>
      <c r="W39" s="16">
        <v>402418</v>
      </c>
    </row>
    <row r="40" spans="1:23" s="6" customFormat="1" ht="43.5" customHeight="1">
      <c r="A40" s="3"/>
      <c r="B40" s="14" t="s">
        <v>67</v>
      </c>
      <c r="C40" s="14">
        <v>2700</v>
      </c>
      <c r="D40" s="14" t="s">
        <v>68</v>
      </c>
      <c r="E40" s="16" t="s">
        <v>8</v>
      </c>
      <c r="F40" s="16" t="s">
        <v>8</v>
      </c>
      <c r="G40" s="16" t="s">
        <v>39</v>
      </c>
      <c r="H40" s="17" t="s">
        <v>76</v>
      </c>
      <c r="I40" s="16" t="s">
        <v>131</v>
      </c>
      <c r="J40" s="16" t="s">
        <v>167</v>
      </c>
      <c r="K40" s="17" t="s">
        <v>167</v>
      </c>
      <c r="L40" s="71">
        <v>2</v>
      </c>
      <c r="M40" s="16" t="s">
        <v>168</v>
      </c>
      <c r="N40" s="17">
        <v>64000</v>
      </c>
      <c r="O40" s="16">
        <v>0</v>
      </c>
      <c r="P40" s="16">
        <v>0</v>
      </c>
      <c r="Q40" s="17">
        <v>64000</v>
      </c>
      <c r="R40" s="16" t="s">
        <v>75</v>
      </c>
      <c r="S40" s="16" t="s">
        <v>71</v>
      </c>
      <c r="T40" s="17">
        <v>0</v>
      </c>
      <c r="U40" s="16"/>
      <c r="V40" s="16"/>
      <c r="W40" s="16">
        <v>422980</v>
      </c>
    </row>
    <row r="41" spans="1:23" s="6" customFormat="1" ht="43.5" customHeight="1">
      <c r="A41" s="3"/>
      <c r="B41" s="14" t="s">
        <v>67</v>
      </c>
      <c r="C41" s="14">
        <v>2700</v>
      </c>
      <c r="D41" s="14" t="s">
        <v>68</v>
      </c>
      <c r="E41" s="16" t="s">
        <v>8</v>
      </c>
      <c r="F41" s="16" t="s">
        <v>8</v>
      </c>
      <c r="G41" s="16" t="s">
        <v>39</v>
      </c>
      <c r="H41" s="17" t="s">
        <v>76</v>
      </c>
      <c r="I41" s="16" t="s">
        <v>169</v>
      </c>
      <c r="J41" s="16" t="s">
        <v>170</v>
      </c>
      <c r="K41" s="17" t="s">
        <v>170</v>
      </c>
      <c r="L41" s="71">
        <v>2</v>
      </c>
      <c r="M41" s="16" t="s">
        <v>171</v>
      </c>
      <c r="N41" s="17">
        <v>45277.62</v>
      </c>
      <c r="O41" s="16">
        <v>4722.38</v>
      </c>
      <c r="P41" s="16">
        <v>0</v>
      </c>
      <c r="Q41" s="17">
        <v>50000</v>
      </c>
      <c r="R41" s="16" t="s">
        <v>75</v>
      </c>
      <c r="S41" s="16" t="s">
        <v>71</v>
      </c>
      <c r="T41" s="17">
        <v>0</v>
      </c>
      <c r="U41" s="17"/>
      <c r="V41" s="16"/>
      <c r="W41" s="16">
        <v>423270</v>
      </c>
    </row>
    <row r="42" spans="1:23" s="6" customFormat="1" ht="43.5" customHeight="1">
      <c r="A42" s="3"/>
      <c r="B42" s="14" t="s">
        <v>67</v>
      </c>
      <c r="C42" s="14">
        <v>2700</v>
      </c>
      <c r="D42" s="14" t="s">
        <v>68</v>
      </c>
      <c r="E42" s="16" t="s">
        <v>8</v>
      </c>
      <c r="F42" s="16" t="s">
        <v>8</v>
      </c>
      <c r="G42" s="16" t="s">
        <v>40</v>
      </c>
      <c r="H42" s="17" t="s">
        <v>70</v>
      </c>
      <c r="I42" s="16" t="s">
        <v>71</v>
      </c>
      <c r="J42" s="16" t="s">
        <v>172</v>
      </c>
      <c r="K42" s="17" t="s">
        <v>155</v>
      </c>
      <c r="L42" s="71">
        <v>1</v>
      </c>
      <c r="M42" s="16" t="s">
        <v>173</v>
      </c>
      <c r="N42" s="17">
        <v>101601.82</v>
      </c>
      <c r="O42" s="17">
        <v>1098.18</v>
      </c>
      <c r="P42" s="16">
        <v>0</v>
      </c>
      <c r="Q42" s="17">
        <v>102700</v>
      </c>
      <c r="R42" s="16" t="s">
        <v>75</v>
      </c>
      <c r="S42" s="16" t="s">
        <v>71</v>
      </c>
      <c r="T42" s="17">
        <v>0</v>
      </c>
      <c r="U42" s="16"/>
      <c r="V42" s="16"/>
      <c r="W42" s="16">
        <v>401130</v>
      </c>
    </row>
    <row r="43" spans="1:23" s="6" customFormat="1" ht="43.5" customHeight="1">
      <c r="A43" s="3"/>
      <c r="B43" s="14" t="s">
        <v>67</v>
      </c>
      <c r="C43" s="14">
        <v>2700</v>
      </c>
      <c r="D43" s="14" t="s">
        <v>68</v>
      </c>
      <c r="E43" s="16" t="s">
        <v>8</v>
      </c>
      <c r="F43" s="16" t="s">
        <v>8</v>
      </c>
      <c r="G43" s="16" t="s">
        <v>40</v>
      </c>
      <c r="H43" s="17" t="s">
        <v>76</v>
      </c>
      <c r="I43" s="16" t="s">
        <v>77</v>
      </c>
      <c r="J43" s="16" t="s">
        <v>174</v>
      </c>
      <c r="K43" s="17" t="s">
        <v>174</v>
      </c>
      <c r="L43" s="71">
        <v>4</v>
      </c>
      <c r="M43" s="16" t="s">
        <v>175</v>
      </c>
      <c r="N43" s="17">
        <v>68000</v>
      </c>
      <c r="O43" s="17">
        <v>0</v>
      </c>
      <c r="P43" s="16">
        <v>0</v>
      </c>
      <c r="Q43" s="17">
        <v>68000</v>
      </c>
      <c r="R43" s="16" t="s">
        <v>75</v>
      </c>
      <c r="S43" s="16" t="s">
        <v>71</v>
      </c>
      <c r="T43" s="16">
        <v>0</v>
      </c>
      <c r="U43" s="16"/>
      <c r="V43" s="16"/>
      <c r="W43" s="16">
        <v>402528</v>
      </c>
    </row>
    <row r="44" spans="1:23" s="6" customFormat="1" ht="43.5" customHeight="1">
      <c r="A44" s="3"/>
      <c r="B44" s="14" t="s">
        <v>67</v>
      </c>
      <c r="C44" s="14">
        <v>2700</v>
      </c>
      <c r="D44" s="14" t="s">
        <v>68</v>
      </c>
      <c r="E44" s="16" t="s">
        <v>8</v>
      </c>
      <c r="F44" s="16" t="s">
        <v>8</v>
      </c>
      <c r="G44" s="16" t="s">
        <v>39</v>
      </c>
      <c r="H44" s="17" t="s">
        <v>76</v>
      </c>
      <c r="I44" s="16" t="s">
        <v>77</v>
      </c>
      <c r="J44" s="16" t="s">
        <v>176</v>
      </c>
      <c r="K44" s="17" t="s">
        <v>176</v>
      </c>
      <c r="L44" s="71">
        <v>2</v>
      </c>
      <c r="M44" s="16" t="s">
        <v>177</v>
      </c>
      <c r="N44" s="17">
        <v>93000</v>
      </c>
      <c r="O44" s="17">
        <v>0</v>
      </c>
      <c r="P44" s="16">
        <v>0</v>
      </c>
      <c r="Q44" s="17">
        <v>93000</v>
      </c>
      <c r="R44" s="16" t="s">
        <v>75</v>
      </c>
      <c r="S44" s="16" t="s">
        <v>71</v>
      </c>
      <c r="T44" s="17">
        <v>0</v>
      </c>
      <c r="U44" s="16"/>
      <c r="V44" s="16"/>
      <c r="W44" s="16">
        <v>441770</v>
      </c>
    </row>
    <row r="45" spans="1:23" s="6" customFormat="1" ht="43.5" customHeight="1">
      <c r="A45" s="3"/>
      <c r="B45" s="14" t="s">
        <v>67</v>
      </c>
      <c r="C45" s="14">
        <v>2700</v>
      </c>
      <c r="D45" s="14" t="s">
        <v>68</v>
      </c>
      <c r="E45" s="16" t="s">
        <v>8</v>
      </c>
      <c r="F45" s="16" t="s">
        <v>8</v>
      </c>
      <c r="G45" s="16" t="s">
        <v>40</v>
      </c>
      <c r="H45" s="17" t="s">
        <v>76</v>
      </c>
      <c r="I45" s="16" t="s">
        <v>169</v>
      </c>
      <c r="J45" s="16" t="s">
        <v>170</v>
      </c>
      <c r="K45" s="17" t="s">
        <v>170</v>
      </c>
      <c r="L45" s="71">
        <v>2</v>
      </c>
      <c r="M45" s="16" t="s">
        <v>178</v>
      </c>
      <c r="N45" s="17">
        <v>50000</v>
      </c>
      <c r="O45" s="16">
        <v>0</v>
      </c>
      <c r="P45" s="16">
        <v>0</v>
      </c>
      <c r="Q45" s="17">
        <v>50000</v>
      </c>
      <c r="R45" s="16" t="s">
        <v>75</v>
      </c>
      <c r="S45" s="16" t="s">
        <v>71</v>
      </c>
      <c r="T45" s="16">
        <v>0</v>
      </c>
      <c r="U45" s="16"/>
      <c r="V45" s="16"/>
      <c r="W45" s="16">
        <v>404571</v>
      </c>
    </row>
    <row r="46" spans="1:23" s="6" customFormat="1" ht="43.5" customHeight="1">
      <c r="A46" s="3"/>
      <c r="B46" s="14" t="s">
        <v>67</v>
      </c>
      <c r="C46" s="14">
        <v>2700</v>
      </c>
      <c r="D46" s="14" t="s">
        <v>68</v>
      </c>
      <c r="E46" s="16" t="s">
        <v>8</v>
      </c>
      <c r="F46" s="16" t="s">
        <v>8</v>
      </c>
      <c r="G46" s="16" t="s">
        <v>40</v>
      </c>
      <c r="H46" s="17" t="s">
        <v>70</v>
      </c>
      <c r="I46" s="16" t="s">
        <v>71</v>
      </c>
      <c r="J46" s="16" t="s">
        <v>179</v>
      </c>
      <c r="K46" s="17" t="s">
        <v>155</v>
      </c>
      <c r="L46" s="71">
        <v>1</v>
      </c>
      <c r="M46" s="16" t="s">
        <v>180</v>
      </c>
      <c r="N46" s="17">
        <v>275600</v>
      </c>
      <c r="O46" s="16">
        <v>20000</v>
      </c>
      <c r="P46" s="16">
        <v>0</v>
      </c>
      <c r="Q46" s="17">
        <v>295600</v>
      </c>
      <c r="R46" s="16" t="s">
        <v>75</v>
      </c>
      <c r="S46" s="16" t="s">
        <v>71</v>
      </c>
      <c r="T46" s="16">
        <v>0</v>
      </c>
      <c r="U46" s="16"/>
      <c r="V46" s="16"/>
      <c r="W46" s="16">
        <v>399933</v>
      </c>
    </row>
    <row r="47" spans="1:23" s="6" customFormat="1" ht="43.5" customHeight="1">
      <c r="A47" s="3"/>
      <c r="B47" s="14" t="s">
        <v>67</v>
      </c>
      <c r="C47" s="14">
        <v>2700</v>
      </c>
      <c r="D47" s="14" t="s">
        <v>68</v>
      </c>
      <c r="E47" s="16" t="s">
        <v>8</v>
      </c>
      <c r="F47" s="16" t="s">
        <v>8</v>
      </c>
      <c r="G47" s="16" t="s">
        <v>40</v>
      </c>
      <c r="H47" s="17" t="s">
        <v>70</v>
      </c>
      <c r="I47" s="16" t="s">
        <v>71</v>
      </c>
      <c r="J47" s="16" t="s">
        <v>181</v>
      </c>
      <c r="K47" s="17" t="s">
        <v>182</v>
      </c>
      <c r="L47" s="71">
        <v>1</v>
      </c>
      <c r="M47" s="16" t="s">
        <v>181</v>
      </c>
      <c r="N47" s="17">
        <v>256119.91</v>
      </c>
      <c r="O47" s="16">
        <v>20000</v>
      </c>
      <c r="P47" s="16">
        <v>0</v>
      </c>
      <c r="Q47" s="17">
        <v>276119.90999999997</v>
      </c>
      <c r="R47" s="16" t="s">
        <v>75</v>
      </c>
      <c r="S47" s="16" t="s">
        <v>71</v>
      </c>
      <c r="T47" s="16">
        <v>0</v>
      </c>
      <c r="U47" s="16"/>
      <c r="V47" s="16"/>
      <c r="W47" s="16">
        <v>402376</v>
      </c>
    </row>
    <row r="48" spans="1:23" s="6" customFormat="1" ht="43.5" customHeight="1">
      <c r="A48" s="3"/>
      <c r="B48" s="14" t="s">
        <v>67</v>
      </c>
      <c r="C48" s="14">
        <v>2700</v>
      </c>
      <c r="D48" s="14" t="s">
        <v>68</v>
      </c>
      <c r="E48" s="16" t="s">
        <v>9</v>
      </c>
      <c r="F48" s="16" t="s">
        <v>183</v>
      </c>
      <c r="G48" s="16" t="s">
        <v>39</v>
      </c>
      <c r="H48" s="17" t="s">
        <v>70</v>
      </c>
      <c r="I48" s="16" t="s">
        <v>71</v>
      </c>
      <c r="J48" s="16" t="s">
        <v>184</v>
      </c>
      <c r="K48" s="17" t="s">
        <v>185</v>
      </c>
      <c r="L48" s="71">
        <v>1</v>
      </c>
      <c r="M48" s="16" t="s">
        <v>186</v>
      </c>
      <c r="N48" s="17">
        <v>480000</v>
      </c>
      <c r="O48" s="16">
        <v>0</v>
      </c>
      <c r="P48" s="16">
        <v>0</v>
      </c>
      <c r="Q48" s="17">
        <v>480000</v>
      </c>
      <c r="R48" s="16" t="s">
        <v>75</v>
      </c>
      <c r="S48" s="16" t="s">
        <v>71</v>
      </c>
      <c r="T48" s="17">
        <v>0</v>
      </c>
      <c r="U48" s="17"/>
      <c r="V48" s="16"/>
      <c r="W48" s="16">
        <v>416933</v>
      </c>
    </row>
    <row r="49" spans="1:23" s="6" customFormat="1" ht="43.5" customHeight="1">
      <c r="A49" s="3"/>
      <c r="B49" s="14" t="s">
        <v>67</v>
      </c>
      <c r="C49" s="14">
        <v>2700</v>
      </c>
      <c r="D49" s="14" t="s">
        <v>68</v>
      </c>
      <c r="E49" s="16" t="s">
        <v>9</v>
      </c>
      <c r="F49" s="16" t="s">
        <v>183</v>
      </c>
      <c r="G49" s="16" t="s">
        <v>40</v>
      </c>
      <c r="H49" s="17" t="s">
        <v>76</v>
      </c>
      <c r="I49" s="16" t="s">
        <v>77</v>
      </c>
      <c r="J49" s="16" t="s">
        <v>160</v>
      </c>
      <c r="K49" s="17" t="s">
        <v>187</v>
      </c>
      <c r="L49" s="71">
        <v>1</v>
      </c>
      <c r="M49" s="16" t="s">
        <v>188</v>
      </c>
      <c r="N49" s="17">
        <v>430000</v>
      </c>
      <c r="O49" s="16">
        <v>0</v>
      </c>
      <c r="P49" s="16">
        <v>0</v>
      </c>
      <c r="Q49" s="17">
        <v>430000</v>
      </c>
      <c r="R49" s="16" t="s">
        <v>75</v>
      </c>
      <c r="S49" s="16" t="s">
        <v>71</v>
      </c>
      <c r="T49" s="17">
        <v>0</v>
      </c>
      <c r="U49" s="17"/>
      <c r="V49" s="16"/>
      <c r="W49" s="16">
        <v>405117</v>
      </c>
    </row>
    <row r="50" spans="1:23" s="6" customFormat="1" ht="43.5" customHeight="1">
      <c r="A50" s="3"/>
      <c r="B50" s="14" t="s">
        <v>67</v>
      </c>
      <c r="C50" s="14">
        <v>2700</v>
      </c>
      <c r="D50" s="14" t="s">
        <v>68</v>
      </c>
      <c r="E50" s="16" t="s">
        <v>9</v>
      </c>
      <c r="F50" s="16" t="s">
        <v>189</v>
      </c>
      <c r="G50" s="16" t="s">
        <v>39</v>
      </c>
      <c r="H50" s="17" t="s">
        <v>76</v>
      </c>
      <c r="I50" s="16" t="s">
        <v>77</v>
      </c>
      <c r="J50" s="16" t="s">
        <v>78</v>
      </c>
      <c r="K50" s="17" t="s">
        <v>190</v>
      </c>
      <c r="L50" s="71">
        <v>1</v>
      </c>
      <c r="M50" s="16" t="s">
        <v>130</v>
      </c>
      <c r="N50" s="17">
        <v>65000</v>
      </c>
      <c r="O50" s="16">
        <v>0</v>
      </c>
      <c r="P50" s="16">
        <v>0</v>
      </c>
      <c r="Q50" s="17">
        <v>65000</v>
      </c>
      <c r="R50" s="16" t="s">
        <v>75</v>
      </c>
      <c r="S50" s="16" t="s">
        <v>71</v>
      </c>
      <c r="T50" s="17">
        <v>0</v>
      </c>
      <c r="U50" s="17"/>
      <c r="V50" s="16"/>
      <c r="W50" s="16">
        <v>441920</v>
      </c>
    </row>
    <row r="51" spans="1:23" s="6" customFormat="1" ht="43.5" customHeight="1">
      <c r="A51" s="3"/>
      <c r="B51" s="14" t="s">
        <v>67</v>
      </c>
      <c r="C51" s="14">
        <v>2700</v>
      </c>
      <c r="D51" s="14" t="s">
        <v>68</v>
      </c>
      <c r="E51" s="16" t="s">
        <v>9</v>
      </c>
      <c r="F51" s="16" t="s">
        <v>191</v>
      </c>
      <c r="G51" s="16" t="s">
        <v>40</v>
      </c>
      <c r="H51" s="17" t="s">
        <v>70</v>
      </c>
      <c r="I51" s="16" t="s">
        <v>71</v>
      </c>
      <c r="J51" s="16" t="s">
        <v>192</v>
      </c>
      <c r="K51" s="17" t="s">
        <v>193</v>
      </c>
      <c r="L51" s="71">
        <v>100</v>
      </c>
      <c r="M51" s="16" t="s">
        <v>186</v>
      </c>
      <c r="N51" s="17">
        <v>300000</v>
      </c>
      <c r="O51" s="16">
        <v>0</v>
      </c>
      <c r="P51" s="16">
        <v>0</v>
      </c>
      <c r="Q51" s="17">
        <v>300000</v>
      </c>
      <c r="R51" s="16" t="s">
        <v>75</v>
      </c>
      <c r="S51" s="16" t="s">
        <v>71</v>
      </c>
      <c r="T51" s="17">
        <v>0</v>
      </c>
      <c r="U51" s="16"/>
      <c r="V51" s="16"/>
      <c r="W51" s="16">
        <v>405043</v>
      </c>
    </row>
    <row r="52" spans="1:23" s="6" customFormat="1" ht="43.5" customHeight="1">
      <c r="A52" s="3"/>
      <c r="B52" s="14" t="s">
        <v>67</v>
      </c>
      <c r="C52" s="14">
        <v>2700</v>
      </c>
      <c r="D52" s="14" t="s">
        <v>68</v>
      </c>
      <c r="E52" s="16" t="s">
        <v>9</v>
      </c>
      <c r="F52" s="16" t="s">
        <v>9</v>
      </c>
      <c r="G52" s="16" t="s">
        <v>40</v>
      </c>
      <c r="H52" s="17" t="s">
        <v>76</v>
      </c>
      <c r="I52" s="16" t="s">
        <v>77</v>
      </c>
      <c r="J52" s="16" t="s">
        <v>194</v>
      </c>
      <c r="K52" s="17" t="s">
        <v>195</v>
      </c>
      <c r="L52" s="71">
        <v>2</v>
      </c>
      <c r="M52" s="16" t="s">
        <v>196</v>
      </c>
      <c r="N52" s="17">
        <v>140000</v>
      </c>
      <c r="O52" s="16">
        <v>0</v>
      </c>
      <c r="P52" s="16">
        <v>0</v>
      </c>
      <c r="Q52" s="17">
        <v>140000</v>
      </c>
      <c r="R52" s="16" t="s">
        <v>75</v>
      </c>
      <c r="S52" s="16" t="s">
        <v>71</v>
      </c>
      <c r="T52" s="17">
        <v>0</v>
      </c>
      <c r="U52" s="16"/>
      <c r="V52" s="16"/>
      <c r="W52" s="16">
        <v>404916</v>
      </c>
    </row>
    <row r="53" spans="1:23" s="6" customFormat="1" ht="43.5" customHeight="1">
      <c r="A53" s="3"/>
      <c r="B53" s="14" t="s">
        <v>67</v>
      </c>
      <c r="C53" s="14">
        <v>2700</v>
      </c>
      <c r="D53" s="14" t="s">
        <v>68</v>
      </c>
      <c r="E53" s="16" t="s">
        <v>9</v>
      </c>
      <c r="F53" s="16" t="s">
        <v>9</v>
      </c>
      <c r="G53" s="16" t="s">
        <v>40</v>
      </c>
      <c r="H53" s="17" t="s">
        <v>76</v>
      </c>
      <c r="I53" s="16" t="s">
        <v>77</v>
      </c>
      <c r="J53" s="16" t="s">
        <v>197</v>
      </c>
      <c r="K53" s="17" t="s">
        <v>198</v>
      </c>
      <c r="L53" s="71">
        <v>2</v>
      </c>
      <c r="M53" s="16" t="s">
        <v>199</v>
      </c>
      <c r="N53" s="17">
        <v>70000</v>
      </c>
      <c r="O53" s="16">
        <v>0</v>
      </c>
      <c r="P53" s="16">
        <v>0</v>
      </c>
      <c r="Q53" s="17">
        <v>70000</v>
      </c>
      <c r="R53" s="16" t="s">
        <v>75</v>
      </c>
      <c r="S53" s="16" t="s">
        <v>71</v>
      </c>
      <c r="T53" s="17">
        <v>0</v>
      </c>
      <c r="U53" s="16"/>
      <c r="V53" s="16"/>
      <c r="W53" s="16">
        <v>408338</v>
      </c>
    </row>
    <row r="54" spans="1:23" s="6" customFormat="1" ht="43.5" customHeight="1">
      <c r="A54" s="3"/>
      <c r="B54" s="14" t="s">
        <v>67</v>
      </c>
      <c r="C54" s="14">
        <v>2700</v>
      </c>
      <c r="D54" s="14" t="s">
        <v>68</v>
      </c>
      <c r="E54" s="16" t="s">
        <v>9</v>
      </c>
      <c r="F54" s="16" t="s">
        <v>9</v>
      </c>
      <c r="G54" s="16" t="s">
        <v>40</v>
      </c>
      <c r="H54" s="17" t="s">
        <v>76</v>
      </c>
      <c r="I54" s="16" t="s">
        <v>77</v>
      </c>
      <c r="J54" s="16" t="s">
        <v>200</v>
      </c>
      <c r="K54" s="17" t="s">
        <v>201</v>
      </c>
      <c r="L54" s="71">
        <v>1</v>
      </c>
      <c r="M54" s="16" t="s">
        <v>202</v>
      </c>
      <c r="N54" s="17">
        <v>50000</v>
      </c>
      <c r="O54" s="17">
        <v>0</v>
      </c>
      <c r="P54" s="16">
        <v>0</v>
      </c>
      <c r="Q54" s="17">
        <v>50000</v>
      </c>
      <c r="R54" s="16" t="s">
        <v>75</v>
      </c>
      <c r="S54" s="16" t="s">
        <v>71</v>
      </c>
      <c r="T54" s="17">
        <v>0</v>
      </c>
      <c r="U54" s="16"/>
      <c r="V54" s="16"/>
      <c r="W54" s="16">
        <v>408334</v>
      </c>
    </row>
    <row r="55" spans="1:23" s="6" customFormat="1" ht="43.5" customHeight="1">
      <c r="A55" s="3"/>
      <c r="B55" s="14" t="s">
        <v>67</v>
      </c>
      <c r="C55" s="14">
        <v>2700</v>
      </c>
      <c r="D55" s="14" t="s">
        <v>68</v>
      </c>
      <c r="E55" s="16" t="s">
        <v>9</v>
      </c>
      <c r="F55" s="16" t="s">
        <v>9</v>
      </c>
      <c r="G55" s="16" t="s">
        <v>40</v>
      </c>
      <c r="H55" s="17" t="s">
        <v>76</v>
      </c>
      <c r="I55" s="16" t="s">
        <v>77</v>
      </c>
      <c r="J55" s="16" t="s">
        <v>203</v>
      </c>
      <c r="K55" s="17" t="s">
        <v>204</v>
      </c>
      <c r="L55" s="71">
        <v>2</v>
      </c>
      <c r="M55" s="16" t="s">
        <v>205</v>
      </c>
      <c r="N55" s="17">
        <v>190000</v>
      </c>
      <c r="O55" s="17">
        <v>0</v>
      </c>
      <c r="P55" s="16">
        <v>0</v>
      </c>
      <c r="Q55" s="17">
        <v>190000</v>
      </c>
      <c r="R55" s="16" t="s">
        <v>75</v>
      </c>
      <c r="S55" s="16" t="s">
        <v>71</v>
      </c>
      <c r="T55" s="17">
        <v>0</v>
      </c>
      <c r="U55" s="16"/>
      <c r="V55" s="16"/>
      <c r="W55" s="16">
        <v>404964</v>
      </c>
    </row>
    <row r="56" spans="1:23" s="6" customFormat="1" ht="43.5" customHeight="1">
      <c r="A56" s="3"/>
      <c r="B56" s="14" t="s">
        <v>67</v>
      </c>
      <c r="C56" s="14">
        <v>2700</v>
      </c>
      <c r="D56" s="14" t="s">
        <v>68</v>
      </c>
      <c r="E56" s="16" t="s">
        <v>9</v>
      </c>
      <c r="F56" s="16" t="s">
        <v>9</v>
      </c>
      <c r="G56" s="16" t="s">
        <v>40</v>
      </c>
      <c r="H56" s="17" t="s">
        <v>76</v>
      </c>
      <c r="I56" s="16" t="s">
        <v>77</v>
      </c>
      <c r="J56" s="16" t="s">
        <v>206</v>
      </c>
      <c r="K56" s="17" t="s">
        <v>207</v>
      </c>
      <c r="L56" s="71">
        <v>2</v>
      </c>
      <c r="M56" s="16" t="s">
        <v>208</v>
      </c>
      <c r="N56" s="17">
        <v>50000</v>
      </c>
      <c r="O56" s="16">
        <v>0</v>
      </c>
      <c r="P56" s="16">
        <v>0</v>
      </c>
      <c r="Q56" s="17">
        <v>50000</v>
      </c>
      <c r="R56" s="16" t="s">
        <v>75</v>
      </c>
      <c r="S56" s="16" t="s">
        <v>71</v>
      </c>
      <c r="T56" s="17">
        <v>0</v>
      </c>
      <c r="U56" s="16"/>
      <c r="V56" s="16"/>
      <c r="W56" s="16">
        <v>408336</v>
      </c>
    </row>
    <row r="57" spans="1:23" s="6" customFormat="1" ht="43.5" customHeight="1">
      <c r="A57" s="3"/>
      <c r="B57" s="14" t="s">
        <v>67</v>
      </c>
      <c r="C57" s="14">
        <v>2700</v>
      </c>
      <c r="D57" s="14" t="s">
        <v>68</v>
      </c>
      <c r="E57" s="16" t="s">
        <v>9</v>
      </c>
      <c r="F57" s="16" t="s">
        <v>9</v>
      </c>
      <c r="G57" s="16" t="s">
        <v>40</v>
      </c>
      <c r="H57" s="17" t="s">
        <v>76</v>
      </c>
      <c r="I57" s="16" t="s">
        <v>77</v>
      </c>
      <c r="J57" s="16" t="s">
        <v>209</v>
      </c>
      <c r="K57" s="17" t="s">
        <v>210</v>
      </c>
      <c r="L57" s="71">
        <v>1</v>
      </c>
      <c r="M57" s="16" t="s">
        <v>211</v>
      </c>
      <c r="N57" s="17">
        <v>65000</v>
      </c>
      <c r="O57" s="16">
        <v>0</v>
      </c>
      <c r="P57" s="16">
        <v>0</v>
      </c>
      <c r="Q57" s="17">
        <v>65000</v>
      </c>
      <c r="R57" s="16" t="s">
        <v>75</v>
      </c>
      <c r="S57" s="16" t="s">
        <v>71</v>
      </c>
      <c r="T57" s="17">
        <v>0</v>
      </c>
      <c r="U57" s="17"/>
      <c r="V57" s="16"/>
      <c r="W57" s="16">
        <v>408332</v>
      </c>
    </row>
    <row r="58" spans="1:23" s="6" customFormat="1" ht="43.5" customHeight="1">
      <c r="A58" s="3"/>
      <c r="B58" s="14" t="s">
        <v>67</v>
      </c>
      <c r="C58" s="14">
        <v>2700</v>
      </c>
      <c r="D58" s="14" t="s">
        <v>68</v>
      </c>
      <c r="E58" s="16" t="s">
        <v>9</v>
      </c>
      <c r="F58" s="16" t="s">
        <v>9</v>
      </c>
      <c r="G58" s="16" t="s">
        <v>40</v>
      </c>
      <c r="H58" s="17" t="s">
        <v>76</v>
      </c>
      <c r="I58" s="16" t="s">
        <v>77</v>
      </c>
      <c r="J58" s="16" t="s">
        <v>212</v>
      </c>
      <c r="K58" s="17" t="s">
        <v>213</v>
      </c>
      <c r="L58" s="71">
        <v>1</v>
      </c>
      <c r="M58" s="16" t="s">
        <v>214</v>
      </c>
      <c r="N58" s="17">
        <v>500000</v>
      </c>
      <c r="O58" s="16">
        <v>0</v>
      </c>
      <c r="P58" s="16">
        <v>0</v>
      </c>
      <c r="Q58" s="17">
        <v>500000</v>
      </c>
      <c r="R58" s="16" t="s">
        <v>75</v>
      </c>
      <c r="S58" s="16" t="s">
        <v>71</v>
      </c>
      <c r="T58" s="17">
        <v>0</v>
      </c>
      <c r="U58" s="16"/>
      <c r="V58" s="16"/>
      <c r="W58" s="16">
        <v>404788</v>
      </c>
    </row>
    <row r="59" spans="1:23" s="6" customFormat="1" ht="43.5" customHeight="1">
      <c r="A59" s="3"/>
      <c r="B59" s="14" t="s">
        <v>67</v>
      </c>
      <c r="C59" s="14">
        <v>2700</v>
      </c>
      <c r="D59" s="14" t="s">
        <v>68</v>
      </c>
      <c r="E59" s="16" t="s">
        <v>9</v>
      </c>
      <c r="F59" s="16" t="s">
        <v>9</v>
      </c>
      <c r="G59" s="16" t="s">
        <v>40</v>
      </c>
      <c r="H59" s="17" t="s">
        <v>76</v>
      </c>
      <c r="I59" s="16" t="s">
        <v>77</v>
      </c>
      <c r="J59" s="16" t="s">
        <v>215</v>
      </c>
      <c r="K59" s="17" t="s">
        <v>216</v>
      </c>
      <c r="L59" s="71">
        <v>1</v>
      </c>
      <c r="M59" s="16" t="s">
        <v>217</v>
      </c>
      <c r="N59" s="17">
        <v>150000</v>
      </c>
      <c r="O59" s="16">
        <v>0</v>
      </c>
      <c r="P59" s="16">
        <v>0</v>
      </c>
      <c r="Q59" s="17">
        <v>150000</v>
      </c>
      <c r="R59" s="16" t="s">
        <v>75</v>
      </c>
      <c r="S59" s="16" t="s">
        <v>71</v>
      </c>
      <c r="T59" s="17">
        <v>0</v>
      </c>
      <c r="U59" s="16"/>
      <c r="V59" s="16"/>
      <c r="W59" s="16">
        <v>408331</v>
      </c>
    </row>
    <row r="60" spans="1:23" s="6" customFormat="1" ht="43.5" customHeight="1">
      <c r="A60" s="3"/>
      <c r="B60" s="14" t="s">
        <v>67</v>
      </c>
      <c r="C60" s="14">
        <v>2700</v>
      </c>
      <c r="D60" s="14" t="s">
        <v>68</v>
      </c>
      <c r="E60" s="16" t="s">
        <v>9</v>
      </c>
      <c r="F60" s="16" t="s">
        <v>9</v>
      </c>
      <c r="G60" s="16" t="s">
        <v>40</v>
      </c>
      <c r="H60" s="17" t="s">
        <v>76</v>
      </c>
      <c r="I60" s="16" t="s">
        <v>77</v>
      </c>
      <c r="J60" s="16" t="s">
        <v>218</v>
      </c>
      <c r="K60" s="17" t="s">
        <v>219</v>
      </c>
      <c r="L60" s="71">
        <v>1</v>
      </c>
      <c r="M60" s="16" t="s">
        <v>220</v>
      </c>
      <c r="N60" s="17">
        <v>300000</v>
      </c>
      <c r="O60" s="17">
        <v>0</v>
      </c>
      <c r="P60" s="16">
        <v>0</v>
      </c>
      <c r="Q60" s="17">
        <v>300000</v>
      </c>
      <c r="R60" s="16" t="s">
        <v>75</v>
      </c>
      <c r="S60" s="16" t="s">
        <v>71</v>
      </c>
      <c r="T60" s="17">
        <v>0</v>
      </c>
      <c r="U60" s="16"/>
      <c r="V60" s="16"/>
      <c r="W60" s="16">
        <v>405004</v>
      </c>
    </row>
    <row r="61" spans="1:23" s="6" customFormat="1" ht="43.5" customHeight="1">
      <c r="A61" s="3"/>
      <c r="B61" s="14" t="s">
        <v>67</v>
      </c>
      <c r="C61" s="14">
        <v>2700</v>
      </c>
      <c r="D61" s="14" t="s">
        <v>68</v>
      </c>
      <c r="E61" s="16" t="s">
        <v>9</v>
      </c>
      <c r="F61" s="16" t="s">
        <v>9</v>
      </c>
      <c r="G61" s="16" t="s">
        <v>40</v>
      </c>
      <c r="H61" s="17" t="s">
        <v>76</v>
      </c>
      <c r="I61" s="16" t="s">
        <v>77</v>
      </c>
      <c r="J61" s="16" t="s">
        <v>221</v>
      </c>
      <c r="K61" s="17" t="s">
        <v>222</v>
      </c>
      <c r="L61" s="71">
        <v>1</v>
      </c>
      <c r="M61" s="16" t="s">
        <v>223</v>
      </c>
      <c r="N61" s="17">
        <v>50000</v>
      </c>
      <c r="O61" s="16">
        <v>0</v>
      </c>
      <c r="P61" s="16">
        <v>0</v>
      </c>
      <c r="Q61" s="17">
        <v>50000</v>
      </c>
      <c r="R61" s="16" t="s">
        <v>75</v>
      </c>
      <c r="S61" s="16" t="s">
        <v>71</v>
      </c>
      <c r="T61" s="17">
        <v>0</v>
      </c>
      <c r="U61" s="17"/>
      <c r="V61" s="16"/>
      <c r="W61" s="16">
        <v>408333</v>
      </c>
    </row>
    <row r="62" spans="1:23" s="6" customFormat="1" ht="43.5" customHeight="1">
      <c r="A62" s="3"/>
      <c r="B62" s="14" t="s">
        <v>67</v>
      </c>
      <c r="C62" s="14">
        <v>2700</v>
      </c>
      <c r="D62" s="14" t="s">
        <v>68</v>
      </c>
      <c r="E62" s="16" t="s">
        <v>9</v>
      </c>
      <c r="F62" s="16" t="s">
        <v>9</v>
      </c>
      <c r="G62" s="16" t="s">
        <v>40</v>
      </c>
      <c r="H62" s="17" t="s">
        <v>76</v>
      </c>
      <c r="I62" s="16" t="s">
        <v>77</v>
      </c>
      <c r="J62" s="16" t="s">
        <v>224</v>
      </c>
      <c r="K62" s="17" t="s">
        <v>225</v>
      </c>
      <c r="L62" s="71">
        <v>1</v>
      </c>
      <c r="M62" s="16" t="s">
        <v>226</v>
      </c>
      <c r="N62" s="17">
        <v>31625.18</v>
      </c>
      <c r="O62" s="16">
        <v>17375</v>
      </c>
      <c r="P62" s="16">
        <v>0</v>
      </c>
      <c r="Q62" s="17">
        <v>49000.18</v>
      </c>
      <c r="R62" s="16" t="s">
        <v>75</v>
      </c>
      <c r="S62" s="16" t="s">
        <v>71</v>
      </c>
      <c r="T62" s="17">
        <v>0</v>
      </c>
      <c r="U62" s="17"/>
      <c r="V62" s="16"/>
      <c r="W62" s="16">
        <v>408339</v>
      </c>
    </row>
    <row r="63" spans="1:23" s="6" customFormat="1" ht="43.5" customHeight="1">
      <c r="A63" s="3"/>
      <c r="B63" s="14" t="s">
        <v>67</v>
      </c>
      <c r="C63" s="14">
        <v>2700</v>
      </c>
      <c r="D63" s="14" t="s">
        <v>68</v>
      </c>
      <c r="E63" s="16" t="s">
        <v>9</v>
      </c>
      <c r="F63" s="16" t="s">
        <v>9</v>
      </c>
      <c r="G63" s="16" t="s">
        <v>40</v>
      </c>
      <c r="H63" s="17" t="s">
        <v>76</v>
      </c>
      <c r="I63" s="16" t="s">
        <v>77</v>
      </c>
      <c r="J63" s="16" t="s">
        <v>227</v>
      </c>
      <c r="K63" s="17" t="s">
        <v>228</v>
      </c>
      <c r="L63" s="71">
        <v>3</v>
      </c>
      <c r="M63" s="16" t="s">
        <v>229</v>
      </c>
      <c r="N63" s="17">
        <v>450000</v>
      </c>
      <c r="O63" s="16">
        <v>0</v>
      </c>
      <c r="P63" s="16">
        <v>0</v>
      </c>
      <c r="Q63" s="17">
        <v>450000</v>
      </c>
      <c r="R63" s="16" t="s">
        <v>75</v>
      </c>
      <c r="S63" s="16" t="s">
        <v>71</v>
      </c>
      <c r="T63" s="17">
        <v>0</v>
      </c>
      <c r="U63" s="16"/>
      <c r="V63" s="16"/>
      <c r="W63" s="16">
        <v>404809</v>
      </c>
    </row>
    <row r="64" spans="1:23" s="6" customFormat="1" ht="43.5" customHeight="1">
      <c r="A64" s="3"/>
      <c r="B64" s="14" t="s">
        <v>67</v>
      </c>
      <c r="C64" s="14">
        <v>2700</v>
      </c>
      <c r="D64" s="14" t="s">
        <v>68</v>
      </c>
      <c r="E64" s="16" t="s">
        <v>9</v>
      </c>
      <c r="F64" s="16" t="s">
        <v>9</v>
      </c>
      <c r="G64" s="16" t="s">
        <v>40</v>
      </c>
      <c r="H64" s="17" t="s">
        <v>76</v>
      </c>
      <c r="I64" s="16" t="s">
        <v>77</v>
      </c>
      <c r="J64" s="16" t="s">
        <v>230</v>
      </c>
      <c r="K64" s="17" t="s">
        <v>231</v>
      </c>
      <c r="L64" s="71">
        <v>1</v>
      </c>
      <c r="M64" s="16" t="s">
        <v>232</v>
      </c>
      <c r="N64" s="17">
        <v>250000</v>
      </c>
      <c r="O64" s="16">
        <v>0</v>
      </c>
      <c r="P64" s="16">
        <v>0</v>
      </c>
      <c r="Q64" s="17">
        <v>250000</v>
      </c>
      <c r="R64" s="16" t="s">
        <v>75</v>
      </c>
      <c r="S64" s="16" t="s">
        <v>71</v>
      </c>
      <c r="T64" s="17">
        <v>0</v>
      </c>
      <c r="U64" s="16"/>
      <c r="V64" s="16"/>
      <c r="W64" s="16">
        <v>405023</v>
      </c>
    </row>
    <row r="65" spans="1:23" s="6" customFormat="1" ht="43.5" customHeight="1">
      <c r="A65" s="3"/>
      <c r="B65" s="14" t="s">
        <v>67</v>
      </c>
      <c r="C65" s="14">
        <v>2700</v>
      </c>
      <c r="D65" s="14" t="s">
        <v>68</v>
      </c>
      <c r="E65" s="16" t="s">
        <v>9</v>
      </c>
      <c r="F65" s="16" t="s">
        <v>9</v>
      </c>
      <c r="G65" s="16" t="s">
        <v>40</v>
      </c>
      <c r="H65" s="17" t="s">
        <v>76</v>
      </c>
      <c r="I65" s="16" t="s">
        <v>77</v>
      </c>
      <c r="J65" s="16" t="s">
        <v>233</v>
      </c>
      <c r="K65" s="17" t="s">
        <v>234</v>
      </c>
      <c r="L65" s="71">
        <v>2</v>
      </c>
      <c r="M65" s="16" t="s">
        <v>235</v>
      </c>
      <c r="N65" s="17">
        <v>30000</v>
      </c>
      <c r="O65" s="16">
        <v>0</v>
      </c>
      <c r="P65" s="16">
        <v>0</v>
      </c>
      <c r="Q65" s="17">
        <v>30000</v>
      </c>
      <c r="R65" s="16" t="s">
        <v>75</v>
      </c>
      <c r="S65" s="16" t="s">
        <v>71</v>
      </c>
      <c r="T65" s="17">
        <v>0</v>
      </c>
      <c r="U65" s="16"/>
      <c r="V65" s="16"/>
      <c r="W65" s="16">
        <v>408335</v>
      </c>
    </row>
    <row r="66" spans="1:23" s="6" customFormat="1" ht="43.5" customHeight="1">
      <c r="A66" s="3"/>
      <c r="B66" s="14" t="s">
        <v>67</v>
      </c>
      <c r="C66" s="14">
        <v>2700</v>
      </c>
      <c r="D66" s="14" t="s">
        <v>68</v>
      </c>
      <c r="E66" s="16" t="s">
        <v>9</v>
      </c>
      <c r="F66" s="16" t="s">
        <v>9</v>
      </c>
      <c r="G66" s="16" t="s">
        <v>39</v>
      </c>
      <c r="H66" s="17" t="s">
        <v>76</v>
      </c>
      <c r="I66" s="16" t="s">
        <v>77</v>
      </c>
      <c r="J66" s="16" t="s">
        <v>176</v>
      </c>
      <c r="K66" s="17" t="s">
        <v>176</v>
      </c>
      <c r="L66" s="71">
        <v>2</v>
      </c>
      <c r="M66" s="16" t="s">
        <v>236</v>
      </c>
      <c r="N66" s="17">
        <v>93000</v>
      </c>
      <c r="O66" s="17">
        <v>0</v>
      </c>
      <c r="P66" s="16">
        <v>0</v>
      </c>
      <c r="Q66" s="17">
        <v>93000</v>
      </c>
      <c r="R66" s="16" t="s">
        <v>75</v>
      </c>
      <c r="S66" s="16" t="s">
        <v>71</v>
      </c>
      <c r="T66" s="17">
        <v>0</v>
      </c>
      <c r="U66" s="16"/>
      <c r="V66" s="16"/>
      <c r="W66" s="16">
        <v>442405</v>
      </c>
    </row>
    <row r="67" spans="1:23" s="6" customFormat="1" ht="43.5" customHeight="1">
      <c r="A67" s="3"/>
      <c r="B67" s="14" t="s">
        <v>67</v>
      </c>
      <c r="C67" s="14">
        <v>2700</v>
      </c>
      <c r="D67" s="14" t="s">
        <v>68</v>
      </c>
      <c r="E67" s="16" t="s">
        <v>10</v>
      </c>
      <c r="F67" s="16" t="s">
        <v>237</v>
      </c>
      <c r="G67" s="16" t="s">
        <v>39</v>
      </c>
      <c r="H67" s="17" t="s">
        <v>76</v>
      </c>
      <c r="I67" s="16" t="s">
        <v>77</v>
      </c>
      <c r="J67" s="16" t="s">
        <v>128</v>
      </c>
      <c r="K67" s="17" t="s">
        <v>238</v>
      </c>
      <c r="L67" s="71">
        <v>1</v>
      </c>
      <c r="M67" s="16" t="s">
        <v>239</v>
      </c>
      <c r="N67" s="17">
        <v>65000</v>
      </c>
      <c r="O67" s="16">
        <v>0</v>
      </c>
      <c r="P67" s="16">
        <v>0</v>
      </c>
      <c r="Q67" s="17">
        <v>65000</v>
      </c>
      <c r="R67" s="16" t="s">
        <v>75</v>
      </c>
      <c r="S67" s="16" t="s">
        <v>71</v>
      </c>
      <c r="T67" s="17">
        <v>0</v>
      </c>
      <c r="U67" s="16"/>
      <c r="V67" s="16"/>
      <c r="W67" s="16">
        <v>427246</v>
      </c>
    </row>
    <row r="68" spans="1:23" s="6" customFormat="1" ht="43.5" customHeight="1">
      <c r="A68" s="3"/>
      <c r="B68" s="14" t="s">
        <v>67</v>
      </c>
      <c r="C68" s="14">
        <v>2700</v>
      </c>
      <c r="D68" s="14" t="s">
        <v>68</v>
      </c>
      <c r="E68" s="16" t="s">
        <v>10</v>
      </c>
      <c r="F68" s="16" t="s">
        <v>237</v>
      </c>
      <c r="G68" s="16" t="s">
        <v>40</v>
      </c>
      <c r="H68" s="17" t="s">
        <v>76</v>
      </c>
      <c r="I68" s="16" t="s">
        <v>136</v>
      </c>
      <c r="J68" s="16" t="s">
        <v>240</v>
      </c>
      <c r="K68" s="17" t="s">
        <v>241</v>
      </c>
      <c r="L68" s="71">
        <v>1</v>
      </c>
      <c r="M68" s="16" t="s">
        <v>242</v>
      </c>
      <c r="N68" s="17">
        <v>18500</v>
      </c>
      <c r="O68" s="17">
        <v>0</v>
      </c>
      <c r="P68" s="16">
        <v>0</v>
      </c>
      <c r="Q68" s="17">
        <v>18500</v>
      </c>
      <c r="R68" s="16" t="s">
        <v>75</v>
      </c>
      <c r="S68" s="16" t="s">
        <v>71</v>
      </c>
      <c r="T68" s="17">
        <v>0</v>
      </c>
      <c r="U68" s="16"/>
      <c r="V68" s="16"/>
      <c r="W68" s="16">
        <v>400252</v>
      </c>
    </row>
    <row r="69" spans="1:23" s="6" customFormat="1" ht="43.5" customHeight="1">
      <c r="A69" s="3"/>
      <c r="B69" s="14" t="s">
        <v>67</v>
      </c>
      <c r="C69" s="14">
        <v>2700</v>
      </c>
      <c r="D69" s="14" t="s">
        <v>68</v>
      </c>
      <c r="E69" s="16" t="s">
        <v>10</v>
      </c>
      <c r="F69" s="16" t="s">
        <v>237</v>
      </c>
      <c r="G69" s="16" t="s">
        <v>40</v>
      </c>
      <c r="H69" s="16" t="s">
        <v>76</v>
      </c>
      <c r="I69" s="16" t="s">
        <v>169</v>
      </c>
      <c r="J69" s="16" t="s">
        <v>243</v>
      </c>
      <c r="K69" s="17" t="s">
        <v>244</v>
      </c>
      <c r="L69" s="71">
        <v>1</v>
      </c>
      <c r="M69" s="16" t="s">
        <v>245</v>
      </c>
      <c r="N69" s="17">
        <v>30000</v>
      </c>
      <c r="O69" s="16">
        <v>0</v>
      </c>
      <c r="P69" s="16">
        <v>0</v>
      </c>
      <c r="Q69" s="17">
        <v>30000</v>
      </c>
      <c r="R69" s="16" t="s">
        <v>75</v>
      </c>
      <c r="S69" s="16" t="s">
        <v>71</v>
      </c>
      <c r="T69" s="17">
        <v>0</v>
      </c>
      <c r="U69" s="16"/>
      <c r="V69" s="16"/>
      <c r="W69" s="16">
        <v>400242</v>
      </c>
    </row>
    <row r="70" spans="1:23" s="6" customFormat="1" ht="43.5" customHeight="1">
      <c r="A70" s="3"/>
      <c r="B70" s="14" t="s">
        <v>67</v>
      </c>
      <c r="C70" s="14">
        <v>2700</v>
      </c>
      <c r="D70" s="14" t="s">
        <v>68</v>
      </c>
      <c r="E70" s="16" t="s">
        <v>10</v>
      </c>
      <c r="F70" s="16" t="s">
        <v>246</v>
      </c>
      <c r="G70" s="16" t="s">
        <v>40</v>
      </c>
      <c r="H70" s="17" t="s">
        <v>76</v>
      </c>
      <c r="I70" s="16" t="s">
        <v>169</v>
      </c>
      <c r="J70" s="16" t="s">
        <v>243</v>
      </c>
      <c r="K70" s="17" t="s">
        <v>244</v>
      </c>
      <c r="L70" s="71">
        <v>1</v>
      </c>
      <c r="M70" s="16" t="s">
        <v>247</v>
      </c>
      <c r="N70" s="17">
        <v>30000</v>
      </c>
      <c r="O70" s="16">
        <v>0</v>
      </c>
      <c r="P70" s="16">
        <v>0</v>
      </c>
      <c r="Q70" s="17">
        <v>30000</v>
      </c>
      <c r="R70" s="16" t="s">
        <v>75</v>
      </c>
      <c r="S70" s="16" t="s">
        <v>71</v>
      </c>
      <c r="T70" s="17">
        <v>0</v>
      </c>
      <c r="U70" s="16"/>
      <c r="V70" s="16"/>
      <c r="W70" s="16">
        <v>400237</v>
      </c>
    </row>
    <row r="71" spans="1:23" s="6" customFormat="1" ht="43.5" customHeight="1">
      <c r="A71" s="3"/>
      <c r="B71" s="14" t="s">
        <v>67</v>
      </c>
      <c r="C71" s="14">
        <v>2700</v>
      </c>
      <c r="D71" s="14" t="s">
        <v>68</v>
      </c>
      <c r="E71" s="16" t="s">
        <v>10</v>
      </c>
      <c r="F71" s="16" t="s">
        <v>248</v>
      </c>
      <c r="G71" s="16" t="s">
        <v>38</v>
      </c>
      <c r="H71" s="17" t="s">
        <v>70</v>
      </c>
      <c r="I71" s="16" t="s">
        <v>71</v>
      </c>
      <c r="J71" s="16" t="s">
        <v>249</v>
      </c>
      <c r="K71" s="17" t="s">
        <v>250</v>
      </c>
      <c r="L71" s="71">
        <v>1</v>
      </c>
      <c r="M71" s="16" t="s">
        <v>74</v>
      </c>
      <c r="N71" s="17">
        <v>70000</v>
      </c>
      <c r="O71" s="17">
        <v>7300</v>
      </c>
      <c r="P71" s="16">
        <v>0</v>
      </c>
      <c r="Q71" s="17">
        <v>77300</v>
      </c>
      <c r="R71" s="16" t="s">
        <v>75</v>
      </c>
      <c r="S71" s="16" t="s">
        <v>71</v>
      </c>
      <c r="T71" s="17">
        <v>0</v>
      </c>
      <c r="U71" s="16"/>
      <c r="V71" s="16"/>
      <c r="W71" s="16">
        <v>395926</v>
      </c>
    </row>
    <row r="72" spans="1:23" s="6" customFormat="1" ht="43.5" customHeight="1">
      <c r="A72" s="3"/>
      <c r="B72" s="14" t="s">
        <v>67</v>
      </c>
      <c r="C72" s="14">
        <v>2700</v>
      </c>
      <c r="D72" s="14" t="s">
        <v>68</v>
      </c>
      <c r="E72" s="16" t="s">
        <v>10</v>
      </c>
      <c r="F72" s="16" t="s">
        <v>248</v>
      </c>
      <c r="G72" s="16" t="s">
        <v>40</v>
      </c>
      <c r="H72" s="17" t="s">
        <v>76</v>
      </c>
      <c r="I72" s="16" t="s">
        <v>136</v>
      </c>
      <c r="J72" s="16" t="s">
        <v>240</v>
      </c>
      <c r="K72" s="17" t="s">
        <v>241</v>
      </c>
      <c r="L72" s="71">
        <v>1</v>
      </c>
      <c r="M72" s="16" t="s">
        <v>251</v>
      </c>
      <c r="N72" s="17">
        <v>18500</v>
      </c>
      <c r="O72" s="16">
        <v>0</v>
      </c>
      <c r="P72" s="16">
        <v>0</v>
      </c>
      <c r="Q72" s="17">
        <v>18500</v>
      </c>
      <c r="R72" s="16" t="s">
        <v>75</v>
      </c>
      <c r="S72" s="16" t="s">
        <v>71</v>
      </c>
      <c r="T72" s="17">
        <v>0</v>
      </c>
      <c r="U72" s="16"/>
      <c r="V72" s="16"/>
      <c r="W72" s="16">
        <v>400249</v>
      </c>
    </row>
    <row r="73" spans="1:23" s="6" customFormat="1" ht="43.5" customHeight="1">
      <c r="A73" s="3"/>
      <c r="B73" s="14" t="s">
        <v>67</v>
      </c>
      <c r="C73" s="14">
        <v>2700</v>
      </c>
      <c r="D73" s="14" t="s">
        <v>68</v>
      </c>
      <c r="E73" s="16" t="s">
        <v>10</v>
      </c>
      <c r="F73" s="16" t="s">
        <v>252</v>
      </c>
      <c r="G73" s="16" t="s">
        <v>40</v>
      </c>
      <c r="H73" s="17" t="s">
        <v>76</v>
      </c>
      <c r="I73" s="16" t="s">
        <v>136</v>
      </c>
      <c r="J73" s="16" t="s">
        <v>240</v>
      </c>
      <c r="K73" s="17" t="s">
        <v>253</v>
      </c>
      <c r="L73" s="71">
        <v>1</v>
      </c>
      <c r="M73" s="16" t="s">
        <v>254</v>
      </c>
      <c r="N73" s="17">
        <v>18500</v>
      </c>
      <c r="O73" s="16">
        <v>0</v>
      </c>
      <c r="P73" s="16">
        <v>0</v>
      </c>
      <c r="Q73" s="17">
        <v>18500</v>
      </c>
      <c r="R73" s="16" t="s">
        <v>75</v>
      </c>
      <c r="S73" s="16" t="s">
        <v>71</v>
      </c>
      <c r="T73" s="17">
        <v>0</v>
      </c>
      <c r="U73" s="16"/>
      <c r="V73" s="16"/>
      <c r="W73" s="16">
        <v>400257</v>
      </c>
    </row>
    <row r="74" spans="1:23" s="6" customFormat="1" ht="43.5" customHeight="1">
      <c r="A74" s="3"/>
      <c r="B74" s="14" t="s">
        <v>67</v>
      </c>
      <c r="C74" s="14">
        <v>2700</v>
      </c>
      <c r="D74" s="14" t="s">
        <v>68</v>
      </c>
      <c r="E74" s="16" t="s">
        <v>10</v>
      </c>
      <c r="F74" s="16" t="s">
        <v>255</v>
      </c>
      <c r="G74" s="16" t="s">
        <v>40</v>
      </c>
      <c r="H74" s="17" t="s">
        <v>76</v>
      </c>
      <c r="I74" s="16" t="s">
        <v>169</v>
      </c>
      <c r="J74" s="16" t="s">
        <v>243</v>
      </c>
      <c r="K74" s="17" t="s">
        <v>244</v>
      </c>
      <c r="L74" s="71">
        <v>1</v>
      </c>
      <c r="M74" s="16" t="s">
        <v>247</v>
      </c>
      <c r="N74" s="17">
        <v>30000</v>
      </c>
      <c r="O74" s="17">
        <v>0</v>
      </c>
      <c r="P74" s="16">
        <v>0</v>
      </c>
      <c r="Q74" s="17">
        <v>30000</v>
      </c>
      <c r="R74" s="16" t="s">
        <v>75</v>
      </c>
      <c r="S74" s="16" t="s">
        <v>71</v>
      </c>
      <c r="T74" s="17">
        <v>0</v>
      </c>
      <c r="U74" s="16"/>
      <c r="V74" s="16"/>
      <c r="W74" s="16">
        <v>400239</v>
      </c>
    </row>
    <row r="75" spans="1:23" s="6" customFormat="1" ht="43.5" customHeight="1">
      <c r="A75" s="3"/>
      <c r="B75" s="14" t="s">
        <v>67</v>
      </c>
      <c r="C75" s="14">
        <v>2700</v>
      </c>
      <c r="D75" s="14" t="s">
        <v>68</v>
      </c>
      <c r="E75" s="16" t="s">
        <v>10</v>
      </c>
      <c r="F75" s="16" t="s">
        <v>10</v>
      </c>
      <c r="G75" s="16" t="s">
        <v>40</v>
      </c>
      <c r="H75" s="17" t="s">
        <v>76</v>
      </c>
      <c r="I75" s="16" t="s">
        <v>77</v>
      </c>
      <c r="J75" s="16" t="s">
        <v>256</v>
      </c>
      <c r="K75" s="17" t="s">
        <v>257</v>
      </c>
      <c r="L75" s="71">
        <v>2</v>
      </c>
      <c r="M75" s="16" t="s">
        <v>258</v>
      </c>
      <c r="N75" s="17">
        <v>100000</v>
      </c>
      <c r="O75" s="16">
        <v>0</v>
      </c>
      <c r="P75" s="16">
        <v>0</v>
      </c>
      <c r="Q75" s="17">
        <v>100000</v>
      </c>
      <c r="R75" s="16" t="s">
        <v>75</v>
      </c>
      <c r="S75" s="16" t="s">
        <v>71</v>
      </c>
      <c r="T75" s="16">
        <v>0</v>
      </c>
      <c r="U75" s="16"/>
      <c r="V75" s="16"/>
      <c r="W75" s="16">
        <v>405127</v>
      </c>
    </row>
    <row r="76" spans="1:23" s="6" customFormat="1" ht="43.5" customHeight="1">
      <c r="A76" s="3"/>
      <c r="B76" s="14" t="s">
        <v>67</v>
      </c>
      <c r="C76" s="14">
        <v>2700</v>
      </c>
      <c r="D76" s="14" t="s">
        <v>68</v>
      </c>
      <c r="E76" s="16" t="s">
        <v>10</v>
      </c>
      <c r="F76" s="16" t="s">
        <v>10</v>
      </c>
      <c r="G76" s="16" t="s">
        <v>40</v>
      </c>
      <c r="H76" s="17" t="s">
        <v>76</v>
      </c>
      <c r="I76" s="16" t="s">
        <v>106</v>
      </c>
      <c r="J76" s="16" t="s">
        <v>259</v>
      </c>
      <c r="K76" s="17" t="s">
        <v>260</v>
      </c>
      <c r="L76" s="71">
        <v>1</v>
      </c>
      <c r="M76" s="16" t="s">
        <v>261</v>
      </c>
      <c r="N76" s="17">
        <v>70000</v>
      </c>
      <c r="O76" s="16">
        <v>0</v>
      </c>
      <c r="P76" s="16">
        <v>0</v>
      </c>
      <c r="Q76" s="17">
        <v>70000</v>
      </c>
      <c r="R76" s="16" t="s">
        <v>75</v>
      </c>
      <c r="S76" s="16" t="s">
        <v>71</v>
      </c>
      <c r="T76" s="17">
        <v>0</v>
      </c>
      <c r="U76" s="16"/>
      <c r="V76" s="16"/>
      <c r="W76" s="16">
        <v>426467</v>
      </c>
    </row>
    <row r="77" spans="1:23" s="6" customFormat="1" ht="43.5" customHeight="1">
      <c r="A77" s="3"/>
      <c r="B77" s="14" t="s">
        <v>67</v>
      </c>
      <c r="C77" s="14">
        <v>2700</v>
      </c>
      <c r="D77" s="14" t="s">
        <v>68</v>
      </c>
      <c r="E77" s="16" t="s">
        <v>10</v>
      </c>
      <c r="F77" s="16" t="s">
        <v>10</v>
      </c>
      <c r="G77" s="16" t="s">
        <v>40</v>
      </c>
      <c r="H77" s="17" t="s">
        <v>76</v>
      </c>
      <c r="I77" s="16" t="s">
        <v>136</v>
      </c>
      <c r="J77" s="16" t="s">
        <v>262</v>
      </c>
      <c r="K77" s="17" t="s">
        <v>263</v>
      </c>
      <c r="L77" s="71">
        <v>5</v>
      </c>
      <c r="M77" s="16" t="s">
        <v>264</v>
      </c>
      <c r="N77" s="17">
        <v>143000</v>
      </c>
      <c r="O77" s="16">
        <v>0</v>
      </c>
      <c r="P77" s="16">
        <v>0</v>
      </c>
      <c r="Q77" s="17">
        <v>143000</v>
      </c>
      <c r="R77" s="16" t="s">
        <v>75</v>
      </c>
      <c r="S77" s="16" t="s">
        <v>71</v>
      </c>
      <c r="T77" s="17">
        <v>0</v>
      </c>
      <c r="U77" s="16"/>
      <c r="V77" s="16"/>
      <c r="W77" s="16">
        <v>400211</v>
      </c>
    </row>
    <row r="78" spans="1:23" s="6" customFormat="1" ht="43.5" customHeight="1">
      <c r="A78" s="3"/>
      <c r="B78" s="14" t="s">
        <v>67</v>
      </c>
      <c r="C78" s="14">
        <v>2700</v>
      </c>
      <c r="D78" s="14" t="s">
        <v>68</v>
      </c>
      <c r="E78" s="16" t="s">
        <v>10</v>
      </c>
      <c r="F78" s="16" t="s">
        <v>10</v>
      </c>
      <c r="G78" s="16" t="s">
        <v>40</v>
      </c>
      <c r="H78" s="17" t="s">
        <v>70</v>
      </c>
      <c r="I78" s="16" t="s">
        <v>71</v>
      </c>
      <c r="J78" s="16" t="s">
        <v>265</v>
      </c>
      <c r="K78" s="17" t="s">
        <v>266</v>
      </c>
      <c r="L78" s="71">
        <v>6</v>
      </c>
      <c r="M78" s="16">
        <v>8883</v>
      </c>
      <c r="N78" s="17">
        <v>522000</v>
      </c>
      <c r="O78" s="16">
        <v>0</v>
      </c>
      <c r="P78" s="16">
        <v>0</v>
      </c>
      <c r="Q78" s="17">
        <v>522000</v>
      </c>
      <c r="R78" s="16" t="s">
        <v>75</v>
      </c>
      <c r="S78" s="16" t="s">
        <v>71</v>
      </c>
      <c r="T78" s="17">
        <v>0</v>
      </c>
      <c r="U78" s="16"/>
      <c r="V78" s="16"/>
      <c r="W78" s="16">
        <v>400204</v>
      </c>
    </row>
    <row r="79" spans="1:23" s="6" customFormat="1" ht="43.5" customHeight="1">
      <c r="A79" s="3"/>
      <c r="B79" s="14" t="s">
        <v>67</v>
      </c>
      <c r="C79" s="14">
        <v>2700</v>
      </c>
      <c r="D79" s="14" t="s">
        <v>68</v>
      </c>
      <c r="E79" s="16" t="s">
        <v>10</v>
      </c>
      <c r="F79" s="16" t="s">
        <v>10</v>
      </c>
      <c r="G79" s="16" t="s">
        <v>39</v>
      </c>
      <c r="H79" s="17" t="s">
        <v>70</v>
      </c>
      <c r="I79" s="16" t="s">
        <v>71</v>
      </c>
      <c r="J79" s="16" t="s">
        <v>267</v>
      </c>
      <c r="K79" s="17" t="s">
        <v>268</v>
      </c>
      <c r="L79" s="71">
        <v>1</v>
      </c>
      <c r="M79" s="16" t="s">
        <v>269</v>
      </c>
      <c r="N79" s="17">
        <v>429600</v>
      </c>
      <c r="O79" s="17">
        <v>0</v>
      </c>
      <c r="P79" s="16">
        <v>0</v>
      </c>
      <c r="Q79" s="17">
        <v>429600</v>
      </c>
      <c r="R79" s="16" t="s">
        <v>75</v>
      </c>
      <c r="S79" s="16" t="s">
        <v>71</v>
      </c>
      <c r="T79" s="17">
        <v>0</v>
      </c>
      <c r="U79" s="16"/>
      <c r="V79" s="16"/>
      <c r="W79" s="16">
        <v>400199</v>
      </c>
    </row>
    <row r="80" spans="1:23" s="6" customFormat="1" ht="43.5" customHeight="1">
      <c r="A80" s="3"/>
      <c r="B80" s="14" t="s">
        <v>67</v>
      </c>
      <c r="C80" s="14">
        <v>2700</v>
      </c>
      <c r="D80" s="14" t="s">
        <v>68</v>
      </c>
      <c r="E80" s="16" t="s">
        <v>10</v>
      </c>
      <c r="F80" s="16" t="s">
        <v>10</v>
      </c>
      <c r="G80" s="16" t="s">
        <v>40</v>
      </c>
      <c r="H80" s="17" t="s">
        <v>76</v>
      </c>
      <c r="I80" s="16" t="s">
        <v>118</v>
      </c>
      <c r="J80" s="16" t="s">
        <v>119</v>
      </c>
      <c r="K80" s="17" t="s">
        <v>270</v>
      </c>
      <c r="L80" s="71">
        <v>1</v>
      </c>
      <c r="M80" s="16" t="s">
        <v>271</v>
      </c>
      <c r="N80" s="17">
        <v>330000</v>
      </c>
      <c r="O80" s="16">
        <v>0</v>
      </c>
      <c r="P80" s="16">
        <v>0</v>
      </c>
      <c r="Q80" s="17">
        <v>330000</v>
      </c>
      <c r="R80" s="16" t="s">
        <v>75</v>
      </c>
      <c r="S80" s="16" t="s">
        <v>71</v>
      </c>
      <c r="T80" s="17">
        <v>0</v>
      </c>
      <c r="U80" s="16"/>
      <c r="V80" s="16"/>
      <c r="W80" s="16">
        <v>404929</v>
      </c>
    </row>
    <row r="81" spans="1:23" s="6" customFormat="1" ht="43.5" customHeight="1">
      <c r="A81" s="3"/>
      <c r="B81" s="14" t="s">
        <v>67</v>
      </c>
      <c r="C81" s="14">
        <v>2700</v>
      </c>
      <c r="D81" s="14" t="s">
        <v>68</v>
      </c>
      <c r="E81" s="16" t="s">
        <v>10</v>
      </c>
      <c r="F81" s="16" t="s">
        <v>10</v>
      </c>
      <c r="G81" s="16" t="s">
        <v>40</v>
      </c>
      <c r="H81" s="17" t="s">
        <v>76</v>
      </c>
      <c r="I81" s="16" t="s">
        <v>131</v>
      </c>
      <c r="J81" s="16" t="s">
        <v>272</v>
      </c>
      <c r="K81" s="17" t="s">
        <v>273</v>
      </c>
      <c r="L81" s="71">
        <v>8</v>
      </c>
      <c r="M81" s="16" t="s">
        <v>274</v>
      </c>
      <c r="N81" s="17">
        <v>124062.34</v>
      </c>
      <c r="O81" s="16">
        <v>11937.66</v>
      </c>
      <c r="P81" s="16">
        <v>0</v>
      </c>
      <c r="Q81" s="17">
        <v>136000</v>
      </c>
      <c r="R81" s="16" t="s">
        <v>75</v>
      </c>
      <c r="S81" s="16" t="s">
        <v>71</v>
      </c>
      <c r="T81" s="17">
        <v>0</v>
      </c>
      <c r="U81" s="16"/>
      <c r="V81" s="16"/>
      <c r="W81" s="16">
        <v>426584</v>
      </c>
    </row>
    <row r="82" spans="1:23" s="6" customFormat="1" ht="43.5" customHeight="1">
      <c r="A82" s="3"/>
      <c r="B82" s="14" t="s">
        <v>67</v>
      </c>
      <c r="C82" s="14">
        <v>2700</v>
      </c>
      <c r="D82" s="14" t="s">
        <v>68</v>
      </c>
      <c r="E82" s="16" t="s">
        <v>10</v>
      </c>
      <c r="F82" s="16" t="s">
        <v>10</v>
      </c>
      <c r="G82" s="16" t="s">
        <v>40</v>
      </c>
      <c r="H82" s="17" t="s">
        <v>76</v>
      </c>
      <c r="I82" s="16" t="s">
        <v>145</v>
      </c>
      <c r="J82" s="16" t="s">
        <v>275</v>
      </c>
      <c r="K82" s="17" t="s">
        <v>276</v>
      </c>
      <c r="L82" s="71">
        <v>1</v>
      </c>
      <c r="M82" s="16" t="s">
        <v>277</v>
      </c>
      <c r="N82" s="17">
        <v>1057400</v>
      </c>
      <c r="O82" s="16">
        <v>0</v>
      </c>
      <c r="P82" s="16">
        <v>0</v>
      </c>
      <c r="Q82" s="17">
        <v>1057400</v>
      </c>
      <c r="R82" s="16" t="s">
        <v>75</v>
      </c>
      <c r="S82" s="16" t="s">
        <v>71</v>
      </c>
      <c r="T82" s="17">
        <v>0</v>
      </c>
      <c r="U82" s="16"/>
      <c r="V82" s="16"/>
      <c r="W82" s="16">
        <v>400188</v>
      </c>
    </row>
    <row r="83" spans="1:23" s="6" customFormat="1" ht="43.5" customHeight="1">
      <c r="A83" s="3"/>
      <c r="B83" s="14" t="s">
        <v>67</v>
      </c>
      <c r="C83" s="14">
        <v>2700</v>
      </c>
      <c r="D83" s="14" t="s">
        <v>68</v>
      </c>
      <c r="E83" s="16" t="s">
        <v>10</v>
      </c>
      <c r="F83" s="16" t="s">
        <v>10</v>
      </c>
      <c r="G83" s="16" t="s">
        <v>40</v>
      </c>
      <c r="H83" s="17" t="s">
        <v>76</v>
      </c>
      <c r="I83" s="16" t="s">
        <v>106</v>
      </c>
      <c r="J83" s="16" t="s">
        <v>278</v>
      </c>
      <c r="K83" s="17" t="s">
        <v>279</v>
      </c>
      <c r="L83" s="71">
        <v>1</v>
      </c>
      <c r="M83" s="16" t="s">
        <v>280</v>
      </c>
      <c r="N83" s="17">
        <v>97000</v>
      </c>
      <c r="O83" s="16">
        <v>0</v>
      </c>
      <c r="P83" s="16">
        <v>0</v>
      </c>
      <c r="Q83" s="17">
        <v>97000</v>
      </c>
      <c r="R83" s="16" t="s">
        <v>75</v>
      </c>
      <c r="S83" s="16" t="s">
        <v>71</v>
      </c>
      <c r="T83" s="17">
        <v>0</v>
      </c>
      <c r="U83" s="16"/>
      <c r="V83" s="16"/>
      <c r="W83" s="16">
        <v>400216</v>
      </c>
    </row>
    <row r="84" spans="1:23" s="6" customFormat="1" ht="43.5" customHeight="1">
      <c r="A84" s="3"/>
      <c r="B84" s="14" t="s">
        <v>67</v>
      </c>
      <c r="C84" s="14">
        <v>2700</v>
      </c>
      <c r="D84" s="14" t="s">
        <v>68</v>
      </c>
      <c r="E84" s="16" t="s">
        <v>10</v>
      </c>
      <c r="F84" s="16" t="s">
        <v>10</v>
      </c>
      <c r="G84" s="16" t="s">
        <v>40</v>
      </c>
      <c r="H84" s="16" t="s">
        <v>76</v>
      </c>
      <c r="I84" s="16" t="s">
        <v>281</v>
      </c>
      <c r="J84" s="16" t="s">
        <v>282</v>
      </c>
      <c r="K84" s="17" t="s">
        <v>283</v>
      </c>
      <c r="L84" s="71">
        <v>1</v>
      </c>
      <c r="M84" s="16" t="s">
        <v>284</v>
      </c>
      <c r="N84" s="17">
        <v>430000</v>
      </c>
      <c r="O84" s="16">
        <v>0</v>
      </c>
      <c r="P84" s="16">
        <v>0</v>
      </c>
      <c r="Q84" s="17">
        <v>430000</v>
      </c>
      <c r="R84" s="16" t="s">
        <v>75</v>
      </c>
      <c r="S84" s="16" t="s">
        <v>71</v>
      </c>
      <c r="T84" s="17">
        <v>0</v>
      </c>
      <c r="U84" s="16"/>
      <c r="V84" s="16"/>
      <c r="W84" s="16">
        <v>400223</v>
      </c>
    </row>
    <row r="85" spans="1:23" s="6" customFormat="1" ht="43.5" customHeight="1">
      <c r="A85" s="3"/>
      <c r="B85" s="14" t="s">
        <v>67</v>
      </c>
      <c r="C85" s="14">
        <v>2700</v>
      </c>
      <c r="D85" s="14" t="s">
        <v>68</v>
      </c>
      <c r="E85" s="16" t="s">
        <v>10</v>
      </c>
      <c r="F85" s="16" t="s">
        <v>10</v>
      </c>
      <c r="G85" s="16" t="s">
        <v>39</v>
      </c>
      <c r="H85" s="17" t="s">
        <v>76</v>
      </c>
      <c r="I85" s="16" t="s">
        <v>77</v>
      </c>
      <c r="J85" s="16" t="s">
        <v>176</v>
      </c>
      <c r="K85" s="17" t="s">
        <v>285</v>
      </c>
      <c r="L85" s="71">
        <v>2</v>
      </c>
      <c r="M85" s="16" t="s">
        <v>286</v>
      </c>
      <c r="N85" s="17">
        <v>93000</v>
      </c>
      <c r="O85" s="16">
        <v>0</v>
      </c>
      <c r="P85" s="16">
        <v>0</v>
      </c>
      <c r="Q85" s="17">
        <v>93000</v>
      </c>
      <c r="R85" s="16" t="s">
        <v>75</v>
      </c>
      <c r="S85" s="16" t="s">
        <v>71</v>
      </c>
      <c r="T85" s="17">
        <v>0</v>
      </c>
      <c r="U85" s="16"/>
      <c r="V85" s="16"/>
      <c r="W85" s="16">
        <v>442719</v>
      </c>
    </row>
    <row r="86" spans="1:23" s="6" customFormat="1" ht="43.5" customHeight="1">
      <c r="A86" s="3"/>
      <c r="B86" s="14" t="s">
        <v>67</v>
      </c>
      <c r="C86" s="14">
        <v>2700</v>
      </c>
      <c r="D86" s="14" t="s">
        <v>68</v>
      </c>
      <c r="E86" s="16" t="s">
        <v>10</v>
      </c>
      <c r="F86" s="16" t="s">
        <v>10</v>
      </c>
      <c r="G86" s="16" t="s">
        <v>40</v>
      </c>
      <c r="H86" s="17" t="s">
        <v>70</v>
      </c>
      <c r="I86" s="16" t="s">
        <v>71</v>
      </c>
      <c r="J86" s="16" t="s">
        <v>287</v>
      </c>
      <c r="K86" s="17" t="s">
        <v>288</v>
      </c>
      <c r="L86" s="71">
        <v>1</v>
      </c>
      <c r="M86" s="16" t="s">
        <v>289</v>
      </c>
      <c r="N86" s="17">
        <v>498000</v>
      </c>
      <c r="O86" s="16">
        <v>0</v>
      </c>
      <c r="P86" s="16">
        <v>0</v>
      </c>
      <c r="Q86" s="17">
        <v>498000</v>
      </c>
      <c r="R86" s="16" t="s">
        <v>75</v>
      </c>
      <c r="S86" s="16" t="s">
        <v>71</v>
      </c>
      <c r="T86" s="17">
        <v>0</v>
      </c>
      <c r="U86" s="16"/>
      <c r="V86" s="16"/>
      <c r="W86" s="16">
        <v>400197</v>
      </c>
    </row>
    <row r="87" spans="1:23" s="6" customFormat="1" ht="43.5" customHeight="1">
      <c r="A87" s="3"/>
      <c r="B87" s="14" t="s">
        <v>67</v>
      </c>
      <c r="C87" s="14">
        <v>2700</v>
      </c>
      <c r="D87" s="14" t="s">
        <v>68</v>
      </c>
      <c r="E87" s="16" t="s">
        <v>10</v>
      </c>
      <c r="F87" s="16" t="s">
        <v>10</v>
      </c>
      <c r="G87" s="16" t="s">
        <v>40</v>
      </c>
      <c r="H87" s="17" t="s">
        <v>76</v>
      </c>
      <c r="I87" s="16" t="s">
        <v>121</v>
      </c>
      <c r="J87" s="16" t="s">
        <v>290</v>
      </c>
      <c r="K87" s="17" t="s">
        <v>291</v>
      </c>
      <c r="L87" s="71">
        <v>1</v>
      </c>
      <c r="M87" s="16" t="s">
        <v>292</v>
      </c>
      <c r="N87" s="17">
        <v>175000</v>
      </c>
      <c r="O87" s="16">
        <v>0</v>
      </c>
      <c r="P87" s="16">
        <v>0</v>
      </c>
      <c r="Q87" s="17">
        <v>175000</v>
      </c>
      <c r="R87" s="16" t="s">
        <v>75</v>
      </c>
      <c r="S87" s="16" t="s">
        <v>71</v>
      </c>
      <c r="T87" s="17">
        <v>0</v>
      </c>
      <c r="U87" s="16"/>
      <c r="V87" s="16"/>
      <c r="W87" s="16">
        <v>400219</v>
      </c>
    </row>
    <row r="88" spans="1:23" s="6" customFormat="1" ht="43.5" customHeight="1">
      <c r="A88" s="3"/>
      <c r="B88" s="14" t="s">
        <v>67</v>
      </c>
      <c r="C88" s="14">
        <v>2700</v>
      </c>
      <c r="D88" s="14" t="s">
        <v>68</v>
      </c>
      <c r="E88" s="16" t="s">
        <v>11</v>
      </c>
      <c r="F88" s="16" t="s">
        <v>293</v>
      </c>
      <c r="G88" s="16" t="s">
        <v>40</v>
      </c>
      <c r="H88" s="17" t="s">
        <v>70</v>
      </c>
      <c r="I88" s="16" t="s">
        <v>71</v>
      </c>
      <c r="J88" s="16" t="s">
        <v>294</v>
      </c>
      <c r="K88" s="17" t="s">
        <v>295</v>
      </c>
      <c r="L88" s="71">
        <v>1</v>
      </c>
      <c r="M88" s="16" t="s">
        <v>296</v>
      </c>
      <c r="N88" s="17">
        <v>170000</v>
      </c>
      <c r="O88" s="16">
        <v>0</v>
      </c>
      <c r="P88" s="16">
        <v>0</v>
      </c>
      <c r="Q88" s="17">
        <v>170000</v>
      </c>
      <c r="R88" s="16" t="s">
        <v>75</v>
      </c>
      <c r="S88" s="16" t="s">
        <v>71</v>
      </c>
      <c r="T88" s="17">
        <v>0</v>
      </c>
      <c r="U88" s="16"/>
      <c r="V88" s="16"/>
      <c r="W88" s="16">
        <v>393550</v>
      </c>
    </row>
    <row r="89" spans="1:23" s="6" customFormat="1" ht="43.5" customHeight="1">
      <c r="A89" s="3"/>
      <c r="B89" s="14" t="s">
        <v>67</v>
      </c>
      <c r="C89" s="14">
        <v>2700</v>
      </c>
      <c r="D89" s="14" t="s">
        <v>68</v>
      </c>
      <c r="E89" s="16" t="s">
        <v>11</v>
      </c>
      <c r="F89" s="16" t="s">
        <v>293</v>
      </c>
      <c r="G89" s="16" t="s">
        <v>38</v>
      </c>
      <c r="H89" s="17" t="s">
        <v>70</v>
      </c>
      <c r="I89" s="16" t="s">
        <v>71</v>
      </c>
      <c r="J89" s="16" t="s">
        <v>249</v>
      </c>
      <c r="K89" s="17" t="s">
        <v>297</v>
      </c>
      <c r="L89" s="71">
        <v>1</v>
      </c>
      <c r="M89" s="16" t="s">
        <v>298</v>
      </c>
      <c r="N89" s="17">
        <v>70000</v>
      </c>
      <c r="O89" s="17">
        <v>7300</v>
      </c>
      <c r="P89" s="16">
        <v>0</v>
      </c>
      <c r="Q89" s="17">
        <v>77300</v>
      </c>
      <c r="R89" s="16" t="s">
        <v>75</v>
      </c>
      <c r="S89" s="16" t="s">
        <v>71</v>
      </c>
      <c r="T89" s="17">
        <v>0</v>
      </c>
      <c r="U89" s="16"/>
      <c r="V89" s="16"/>
      <c r="W89" s="16">
        <v>393043</v>
      </c>
    </row>
    <row r="90" spans="1:23" s="6" customFormat="1" ht="43.5" customHeight="1">
      <c r="A90" s="3"/>
      <c r="B90" s="14" t="s">
        <v>67</v>
      </c>
      <c r="C90" s="14">
        <v>2700</v>
      </c>
      <c r="D90" s="14" t="s">
        <v>68</v>
      </c>
      <c r="E90" s="16" t="s">
        <v>11</v>
      </c>
      <c r="F90" s="16" t="s">
        <v>299</v>
      </c>
      <c r="G90" s="16" t="s">
        <v>40</v>
      </c>
      <c r="H90" s="17" t="s">
        <v>70</v>
      </c>
      <c r="I90" s="16" t="s">
        <v>71</v>
      </c>
      <c r="J90" s="16" t="s">
        <v>300</v>
      </c>
      <c r="K90" s="17" t="s">
        <v>295</v>
      </c>
      <c r="L90" s="71">
        <v>1</v>
      </c>
      <c r="M90" s="16" t="s">
        <v>298</v>
      </c>
      <c r="N90" s="17">
        <v>170000</v>
      </c>
      <c r="O90" s="16">
        <v>0</v>
      </c>
      <c r="P90" s="16">
        <v>0</v>
      </c>
      <c r="Q90" s="17">
        <v>170000</v>
      </c>
      <c r="R90" s="16" t="s">
        <v>75</v>
      </c>
      <c r="S90" s="16" t="s">
        <v>71</v>
      </c>
      <c r="T90" s="16">
        <v>0</v>
      </c>
      <c r="U90" s="16"/>
      <c r="V90" s="16"/>
      <c r="W90" s="16">
        <v>393551</v>
      </c>
    </row>
    <row r="91" spans="1:23" s="6" customFormat="1" ht="43.5" customHeight="1">
      <c r="A91" s="3"/>
      <c r="B91" s="14" t="s">
        <v>67</v>
      </c>
      <c r="C91" s="14">
        <v>2700</v>
      </c>
      <c r="D91" s="14" t="s">
        <v>68</v>
      </c>
      <c r="E91" s="16" t="s">
        <v>11</v>
      </c>
      <c r="F91" s="16" t="s">
        <v>301</v>
      </c>
      <c r="G91" s="16" t="s">
        <v>40</v>
      </c>
      <c r="H91" s="17" t="s">
        <v>70</v>
      </c>
      <c r="I91" s="16" t="s">
        <v>71</v>
      </c>
      <c r="J91" s="16" t="s">
        <v>302</v>
      </c>
      <c r="K91" s="17" t="s">
        <v>303</v>
      </c>
      <c r="L91" s="71">
        <v>1</v>
      </c>
      <c r="M91" s="16" t="s">
        <v>298</v>
      </c>
      <c r="N91" s="17">
        <v>170000</v>
      </c>
      <c r="O91" s="16">
        <v>0</v>
      </c>
      <c r="P91" s="16">
        <v>0</v>
      </c>
      <c r="Q91" s="17">
        <v>170000</v>
      </c>
      <c r="R91" s="16" t="s">
        <v>75</v>
      </c>
      <c r="S91" s="16" t="s">
        <v>71</v>
      </c>
      <c r="T91" s="17">
        <v>0</v>
      </c>
      <c r="U91" s="16"/>
      <c r="V91" s="16"/>
      <c r="W91" s="16">
        <v>393552</v>
      </c>
    </row>
    <row r="92" spans="1:23" s="6" customFormat="1" ht="43.5" customHeight="1">
      <c r="A92" s="3"/>
      <c r="B92" s="14" t="s">
        <v>67</v>
      </c>
      <c r="C92" s="14">
        <v>2700</v>
      </c>
      <c r="D92" s="14" t="s">
        <v>68</v>
      </c>
      <c r="E92" s="16" t="s">
        <v>11</v>
      </c>
      <c r="F92" s="16" t="s">
        <v>304</v>
      </c>
      <c r="G92" s="16" t="s">
        <v>39</v>
      </c>
      <c r="H92" s="17" t="s">
        <v>76</v>
      </c>
      <c r="I92" s="16" t="s">
        <v>77</v>
      </c>
      <c r="J92" s="16" t="s">
        <v>128</v>
      </c>
      <c r="K92" s="17" t="s">
        <v>305</v>
      </c>
      <c r="L92" s="71">
        <v>1</v>
      </c>
      <c r="M92" s="16" t="s">
        <v>80</v>
      </c>
      <c r="N92" s="17">
        <v>65000</v>
      </c>
      <c r="O92" s="17">
        <v>0</v>
      </c>
      <c r="P92" s="16">
        <v>0</v>
      </c>
      <c r="Q92" s="17">
        <v>65000</v>
      </c>
      <c r="R92" s="16" t="s">
        <v>75</v>
      </c>
      <c r="S92" s="16" t="s">
        <v>71</v>
      </c>
      <c r="T92" s="16">
        <v>0</v>
      </c>
      <c r="U92" s="16"/>
      <c r="V92" s="16"/>
      <c r="W92" s="16">
        <v>442456</v>
      </c>
    </row>
    <row r="93" spans="1:23" s="6" customFormat="1" ht="43.5" customHeight="1">
      <c r="A93" s="3"/>
      <c r="B93" s="14" t="s">
        <v>67</v>
      </c>
      <c r="C93" s="14">
        <v>2700</v>
      </c>
      <c r="D93" s="14" t="s">
        <v>68</v>
      </c>
      <c r="E93" s="16" t="s">
        <v>11</v>
      </c>
      <c r="F93" s="16" t="s">
        <v>306</v>
      </c>
      <c r="G93" s="16" t="s">
        <v>40</v>
      </c>
      <c r="H93" s="17" t="s">
        <v>70</v>
      </c>
      <c r="I93" s="16" t="s">
        <v>71</v>
      </c>
      <c r="J93" s="16" t="s">
        <v>307</v>
      </c>
      <c r="K93" s="17" t="s">
        <v>308</v>
      </c>
      <c r="L93" s="71">
        <v>1</v>
      </c>
      <c r="M93" s="16">
        <v>10746</v>
      </c>
      <c r="N93" s="17">
        <v>300000</v>
      </c>
      <c r="O93" s="16">
        <v>0</v>
      </c>
      <c r="P93" s="16">
        <v>0</v>
      </c>
      <c r="Q93" s="17">
        <v>300000</v>
      </c>
      <c r="R93" s="16" t="s">
        <v>75</v>
      </c>
      <c r="S93" s="16" t="s">
        <v>71</v>
      </c>
      <c r="T93" s="17">
        <v>0</v>
      </c>
      <c r="U93" s="16"/>
      <c r="V93" s="16"/>
      <c r="W93" s="16">
        <v>393553</v>
      </c>
    </row>
    <row r="94" spans="1:23" s="6" customFormat="1" ht="43.5" customHeight="1">
      <c r="A94" s="3"/>
      <c r="B94" s="14" t="s">
        <v>67</v>
      </c>
      <c r="C94" s="14">
        <v>2700</v>
      </c>
      <c r="D94" s="14" t="s">
        <v>68</v>
      </c>
      <c r="E94" s="16" t="s">
        <v>11</v>
      </c>
      <c r="F94" s="16" t="s">
        <v>309</v>
      </c>
      <c r="G94" s="16" t="s">
        <v>40</v>
      </c>
      <c r="H94" s="17" t="s">
        <v>70</v>
      </c>
      <c r="I94" s="16" t="s">
        <v>71</v>
      </c>
      <c r="J94" s="16" t="s">
        <v>310</v>
      </c>
      <c r="K94" s="17" t="s">
        <v>311</v>
      </c>
      <c r="L94" s="71">
        <v>1</v>
      </c>
      <c r="M94" s="16" t="s">
        <v>298</v>
      </c>
      <c r="N94" s="17">
        <v>170000</v>
      </c>
      <c r="O94" s="16">
        <v>0</v>
      </c>
      <c r="P94" s="16">
        <v>0</v>
      </c>
      <c r="Q94" s="17">
        <v>170000</v>
      </c>
      <c r="R94" s="16" t="s">
        <v>75</v>
      </c>
      <c r="S94" s="16" t="s">
        <v>71</v>
      </c>
      <c r="T94" s="17">
        <v>0</v>
      </c>
      <c r="U94" s="16"/>
      <c r="V94" s="16"/>
      <c r="W94" s="16">
        <v>393549</v>
      </c>
    </row>
    <row r="95" spans="1:23" s="6" customFormat="1" ht="43.5" customHeight="1">
      <c r="A95" s="3"/>
      <c r="B95" s="14" t="s">
        <v>67</v>
      </c>
      <c r="C95" s="14">
        <v>2700</v>
      </c>
      <c r="D95" s="14" t="s">
        <v>68</v>
      </c>
      <c r="E95" s="16" t="s">
        <v>11</v>
      </c>
      <c r="F95" s="16" t="s">
        <v>11</v>
      </c>
      <c r="G95" s="16" t="s">
        <v>40</v>
      </c>
      <c r="H95" s="17" t="s">
        <v>70</v>
      </c>
      <c r="I95" s="16" t="s">
        <v>71</v>
      </c>
      <c r="J95" s="16" t="s">
        <v>312</v>
      </c>
      <c r="K95" s="17" t="s">
        <v>313</v>
      </c>
      <c r="L95" s="71">
        <v>1</v>
      </c>
      <c r="M95" s="16" t="s">
        <v>71</v>
      </c>
      <c r="N95" s="17">
        <v>308000</v>
      </c>
      <c r="O95" s="16">
        <v>0</v>
      </c>
      <c r="P95" s="16">
        <v>0</v>
      </c>
      <c r="Q95" s="17">
        <v>308000</v>
      </c>
      <c r="R95" s="16" t="s">
        <v>75</v>
      </c>
      <c r="S95" s="16" t="s">
        <v>71</v>
      </c>
      <c r="T95" s="17">
        <v>0</v>
      </c>
      <c r="U95" s="16"/>
      <c r="V95" s="16"/>
      <c r="W95" s="16">
        <v>393542</v>
      </c>
    </row>
    <row r="96" spans="1:23" s="6" customFormat="1" ht="43.5" customHeight="1">
      <c r="A96" s="3"/>
      <c r="B96" s="14" t="s">
        <v>67</v>
      </c>
      <c r="C96" s="14">
        <v>2700</v>
      </c>
      <c r="D96" s="14" t="s">
        <v>68</v>
      </c>
      <c r="E96" s="16" t="s">
        <v>11</v>
      </c>
      <c r="F96" s="16" t="s">
        <v>11</v>
      </c>
      <c r="G96" s="16" t="s">
        <v>40</v>
      </c>
      <c r="H96" s="17" t="s">
        <v>76</v>
      </c>
      <c r="I96" s="16" t="s">
        <v>106</v>
      </c>
      <c r="J96" s="16" t="s">
        <v>314</v>
      </c>
      <c r="K96" s="17" t="s">
        <v>314</v>
      </c>
      <c r="L96" s="71">
        <v>1</v>
      </c>
      <c r="M96" s="16" t="s">
        <v>315</v>
      </c>
      <c r="N96" s="17">
        <v>280000</v>
      </c>
      <c r="O96" s="16">
        <v>0</v>
      </c>
      <c r="P96" s="16">
        <v>0</v>
      </c>
      <c r="Q96" s="17">
        <v>280000</v>
      </c>
      <c r="R96" s="16" t="s">
        <v>75</v>
      </c>
      <c r="S96" s="16" t="s">
        <v>71</v>
      </c>
      <c r="T96" s="17">
        <v>0</v>
      </c>
      <c r="U96" s="16"/>
      <c r="V96" s="16"/>
      <c r="W96" s="16">
        <v>393545</v>
      </c>
    </row>
    <row r="97" spans="1:23" s="6" customFormat="1" ht="43.5" customHeight="1">
      <c r="A97" s="3"/>
      <c r="B97" s="14" t="s">
        <v>67</v>
      </c>
      <c r="C97" s="14">
        <v>2700</v>
      </c>
      <c r="D97" s="14" t="s">
        <v>68</v>
      </c>
      <c r="E97" s="16" t="s">
        <v>11</v>
      </c>
      <c r="F97" s="16" t="s">
        <v>11</v>
      </c>
      <c r="G97" s="16" t="s">
        <v>39</v>
      </c>
      <c r="H97" s="17" t="s">
        <v>76</v>
      </c>
      <c r="I97" s="16" t="s">
        <v>77</v>
      </c>
      <c r="J97" s="16" t="s">
        <v>160</v>
      </c>
      <c r="K97" s="17" t="s">
        <v>160</v>
      </c>
      <c r="L97" s="71">
        <v>1</v>
      </c>
      <c r="M97" s="16" t="s">
        <v>316</v>
      </c>
      <c r="N97" s="17">
        <v>460000</v>
      </c>
      <c r="O97" s="16">
        <v>0</v>
      </c>
      <c r="P97" s="16">
        <v>0</v>
      </c>
      <c r="Q97" s="17">
        <v>460000</v>
      </c>
      <c r="R97" s="16" t="s">
        <v>75</v>
      </c>
      <c r="S97" s="16" t="s">
        <v>71</v>
      </c>
      <c r="T97" s="16">
        <v>0</v>
      </c>
      <c r="U97" s="16"/>
      <c r="V97" s="16"/>
      <c r="W97" s="16">
        <v>393803</v>
      </c>
    </row>
    <row r="98" spans="1:23" s="6" customFormat="1" ht="43.5" customHeight="1">
      <c r="A98" s="3"/>
      <c r="B98" s="14" t="s">
        <v>67</v>
      </c>
      <c r="C98" s="14">
        <v>2700</v>
      </c>
      <c r="D98" s="14" t="s">
        <v>68</v>
      </c>
      <c r="E98" s="16" t="s">
        <v>11</v>
      </c>
      <c r="F98" s="16" t="s">
        <v>11</v>
      </c>
      <c r="G98" s="16" t="s">
        <v>39</v>
      </c>
      <c r="H98" s="17" t="s">
        <v>76</v>
      </c>
      <c r="I98" s="16" t="s">
        <v>77</v>
      </c>
      <c r="J98" s="16" t="s">
        <v>176</v>
      </c>
      <c r="K98" s="17" t="s">
        <v>176</v>
      </c>
      <c r="L98" s="71">
        <v>2</v>
      </c>
      <c r="M98" s="16" t="s">
        <v>317</v>
      </c>
      <c r="N98" s="17">
        <v>93000</v>
      </c>
      <c r="O98" s="16">
        <v>0</v>
      </c>
      <c r="P98" s="16">
        <v>0</v>
      </c>
      <c r="Q98" s="17">
        <v>93000</v>
      </c>
      <c r="R98" s="16" t="s">
        <v>75</v>
      </c>
      <c r="S98" s="16" t="s">
        <v>71</v>
      </c>
      <c r="T98" s="17">
        <v>0</v>
      </c>
      <c r="U98" s="16"/>
      <c r="V98" s="16"/>
      <c r="W98" s="16">
        <v>442457</v>
      </c>
    </row>
    <row r="99" spans="1:23" s="6" customFormat="1" ht="43.5" customHeight="1">
      <c r="A99" s="3"/>
      <c r="B99" s="14" t="s">
        <v>67</v>
      </c>
      <c r="C99" s="14">
        <v>2700</v>
      </c>
      <c r="D99" s="14" t="s">
        <v>68</v>
      </c>
      <c r="E99" s="16" t="s">
        <v>11</v>
      </c>
      <c r="F99" s="16" t="s">
        <v>11</v>
      </c>
      <c r="G99" s="16" t="s">
        <v>40</v>
      </c>
      <c r="H99" s="17" t="s">
        <v>76</v>
      </c>
      <c r="I99" s="16" t="s">
        <v>121</v>
      </c>
      <c r="J99" s="16" t="s">
        <v>318</v>
      </c>
      <c r="K99" s="17" t="s">
        <v>318</v>
      </c>
      <c r="L99" s="71">
        <v>1</v>
      </c>
      <c r="M99" s="16" t="s">
        <v>319</v>
      </c>
      <c r="N99" s="17">
        <v>160000</v>
      </c>
      <c r="O99" s="17">
        <v>0</v>
      </c>
      <c r="P99" s="16">
        <v>0</v>
      </c>
      <c r="Q99" s="17">
        <v>160000</v>
      </c>
      <c r="R99" s="16" t="s">
        <v>75</v>
      </c>
      <c r="S99" s="16" t="s">
        <v>71</v>
      </c>
      <c r="T99" s="17">
        <v>0</v>
      </c>
      <c r="U99" s="16"/>
      <c r="V99" s="16"/>
      <c r="W99" s="16">
        <v>393544</v>
      </c>
    </row>
    <row r="100" spans="1:23" s="6" customFormat="1" ht="43.5" customHeight="1">
      <c r="A100" s="3"/>
      <c r="B100" s="14" t="s">
        <v>67</v>
      </c>
      <c r="C100" s="14">
        <v>2700</v>
      </c>
      <c r="D100" s="14" t="s">
        <v>68</v>
      </c>
      <c r="E100" s="16" t="s">
        <v>11</v>
      </c>
      <c r="F100" s="16" t="s">
        <v>11</v>
      </c>
      <c r="G100" s="16" t="s">
        <v>40</v>
      </c>
      <c r="H100" s="17" t="s">
        <v>76</v>
      </c>
      <c r="I100" s="16" t="s">
        <v>145</v>
      </c>
      <c r="J100" s="16" t="s">
        <v>320</v>
      </c>
      <c r="K100" s="17" t="s">
        <v>320</v>
      </c>
      <c r="L100" s="71">
        <v>1</v>
      </c>
      <c r="M100" s="16" t="s">
        <v>321</v>
      </c>
      <c r="N100" s="17">
        <v>2307199.44</v>
      </c>
      <c r="O100" s="16">
        <v>192800.56</v>
      </c>
      <c r="P100" s="16">
        <v>0</v>
      </c>
      <c r="Q100" s="17">
        <v>2500000</v>
      </c>
      <c r="R100" s="16" t="s">
        <v>75</v>
      </c>
      <c r="S100" s="16" t="s">
        <v>71</v>
      </c>
      <c r="T100" s="17">
        <v>0</v>
      </c>
      <c r="U100" s="16"/>
      <c r="V100" s="16"/>
      <c r="W100" s="16">
        <v>393573</v>
      </c>
    </row>
    <row r="101" spans="1:23" s="6" customFormat="1" ht="43.5" customHeight="1">
      <c r="A101" s="3"/>
      <c r="B101" s="14" t="s">
        <v>67</v>
      </c>
      <c r="C101" s="14">
        <v>2700</v>
      </c>
      <c r="D101" s="14" t="s">
        <v>68</v>
      </c>
      <c r="E101" s="16" t="s">
        <v>11</v>
      </c>
      <c r="F101" s="16" t="s">
        <v>11</v>
      </c>
      <c r="G101" s="16" t="s">
        <v>40</v>
      </c>
      <c r="H101" s="17" t="s">
        <v>76</v>
      </c>
      <c r="I101" s="16" t="s">
        <v>106</v>
      </c>
      <c r="J101" s="16" t="s">
        <v>322</v>
      </c>
      <c r="K101" s="17" t="s">
        <v>322</v>
      </c>
      <c r="L101" s="71">
        <v>1</v>
      </c>
      <c r="M101" s="16" t="s">
        <v>323</v>
      </c>
      <c r="N101" s="17">
        <v>70000</v>
      </c>
      <c r="O101" s="16">
        <v>0</v>
      </c>
      <c r="P101" s="16">
        <v>0</v>
      </c>
      <c r="Q101" s="17">
        <v>70000</v>
      </c>
      <c r="R101" s="16" t="s">
        <v>75</v>
      </c>
      <c r="S101" s="16" t="s">
        <v>71</v>
      </c>
      <c r="T101" s="16">
        <v>0</v>
      </c>
      <c r="U101" s="16"/>
      <c r="V101" s="16"/>
      <c r="W101" s="16">
        <v>393547</v>
      </c>
    </row>
    <row r="102" spans="1:23" s="6" customFormat="1" ht="43.5" customHeight="1">
      <c r="A102" s="3"/>
      <c r="B102" s="14" t="s">
        <v>67</v>
      </c>
      <c r="C102" s="14">
        <v>2700</v>
      </c>
      <c r="D102" s="14" t="s">
        <v>68</v>
      </c>
      <c r="E102" s="16" t="s">
        <v>11</v>
      </c>
      <c r="F102" s="16" t="s">
        <v>11</v>
      </c>
      <c r="G102" s="16" t="s">
        <v>40</v>
      </c>
      <c r="H102" s="17" t="s">
        <v>70</v>
      </c>
      <c r="I102" s="16" t="s">
        <v>71</v>
      </c>
      <c r="J102" s="16" t="s">
        <v>324</v>
      </c>
      <c r="K102" s="17" t="s">
        <v>325</v>
      </c>
      <c r="L102" s="71">
        <v>1</v>
      </c>
      <c r="M102" s="16" t="s">
        <v>71</v>
      </c>
      <c r="N102" s="17">
        <v>431000</v>
      </c>
      <c r="O102" s="16">
        <v>0</v>
      </c>
      <c r="P102" s="16">
        <v>0</v>
      </c>
      <c r="Q102" s="17">
        <v>431000</v>
      </c>
      <c r="R102" s="16" t="s">
        <v>75</v>
      </c>
      <c r="S102" s="16" t="s">
        <v>71</v>
      </c>
      <c r="T102" s="17">
        <v>0</v>
      </c>
      <c r="U102" s="16"/>
      <c r="V102" s="16"/>
      <c r="W102" s="16">
        <v>393543</v>
      </c>
    </row>
    <row r="103" spans="1:23" s="6" customFormat="1" ht="43.5" customHeight="1">
      <c r="A103" s="3"/>
      <c r="B103" s="14" t="s">
        <v>67</v>
      </c>
      <c r="C103" s="14">
        <v>2700</v>
      </c>
      <c r="D103" s="14" t="s">
        <v>68</v>
      </c>
      <c r="E103" s="16" t="s">
        <v>12</v>
      </c>
      <c r="F103" s="16" t="s">
        <v>326</v>
      </c>
      <c r="G103" s="16" t="s">
        <v>39</v>
      </c>
      <c r="H103" s="17" t="s">
        <v>70</v>
      </c>
      <c r="I103" s="16" t="s">
        <v>71</v>
      </c>
      <c r="J103" s="16" t="s">
        <v>327</v>
      </c>
      <c r="K103" s="17" t="s">
        <v>327</v>
      </c>
      <c r="L103" s="71">
        <v>1</v>
      </c>
      <c r="M103" s="16">
        <v>-35208</v>
      </c>
      <c r="N103" s="17">
        <v>342000</v>
      </c>
      <c r="O103" s="16">
        <v>0</v>
      </c>
      <c r="P103" s="16">
        <v>0</v>
      </c>
      <c r="Q103" s="17">
        <v>342000</v>
      </c>
      <c r="R103" s="16" t="s">
        <v>75</v>
      </c>
      <c r="S103" s="16" t="s">
        <v>71</v>
      </c>
      <c r="T103" s="16">
        <v>0</v>
      </c>
      <c r="U103" s="16"/>
      <c r="V103" s="16"/>
      <c r="W103" s="16">
        <v>428677</v>
      </c>
    </row>
    <row r="104" spans="1:23" s="6" customFormat="1" ht="43.5" customHeight="1">
      <c r="A104" s="3"/>
      <c r="B104" s="14" t="s">
        <v>67</v>
      </c>
      <c r="C104" s="14">
        <v>2700</v>
      </c>
      <c r="D104" s="14" t="s">
        <v>68</v>
      </c>
      <c r="E104" s="16" t="s">
        <v>12</v>
      </c>
      <c r="F104" s="16" t="s">
        <v>328</v>
      </c>
      <c r="G104" s="16" t="s">
        <v>39</v>
      </c>
      <c r="H104" s="17" t="s">
        <v>70</v>
      </c>
      <c r="I104" s="16" t="s">
        <v>71</v>
      </c>
      <c r="J104" s="16" t="s">
        <v>329</v>
      </c>
      <c r="K104" s="17" t="s">
        <v>329</v>
      </c>
      <c r="L104" s="71">
        <v>1</v>
      </c>
      <c r="M104" s="16" t="s">
        <v>330</v>
      </c>
      <c r="N104" s="17">
        <v>228000</v>
      </c>
      <c r="O104" s="16">
        <v>0</v>
      </c>
      <c r="P104" s="16">
        <v>0</v>
      </c>
      <c r="Q104" s="17">
        <v>228000</v>
      </c>
      <c r="R104" s="16" t="s">
        <v>75</v>
      </c>
      <c r="S104" s="16" t="s">
        <v>71</v>
      </c>
      <c r="T104" s="16">
        <v>0</v>
      </c>
      <c r="U104" s="16"/>
      <c r="V104" s="16"/>
      <c r="W104" s="16">
        <v>428667</v>
      </c>
    </row>
    <row r="105" spans="1:23" s="6" customFormat="1" ht="43.5" customHeight="1">
      <c r="A105" s="3"/>
      <c r="B105" s="14" t="s">
        <v>67</v>
      </c>
      <c r="C105" s="14">
        <v>2700</v>
      </c>
      <c r="D105" s="14" t="s">
        <v>68</v>
      </c>
      <c r="E105" s="16" t="s">
        <v>12</v>
      </c>
      <c r="F105" s="16" t="s">
        <v>328</v>
      </c>
      <c r="G105" s="16" t="s">
        <v>38</v>
      </c>
      <c r="H105" s="17" t="s">
        <v>70</v>
      </c>
      <c r="I105" s="16" t="s">
        <v>71</v>
      </c>
      <c r="J105" s="16" t="s">
        <v>249</v>
      </c>
      <c r="K105" s="17" t="s">
        <v>71</v>
      </c>
      <c r="L105" s="71">
        <v>1</v>
      </c>
      <c r="M105" s="16">
        <v>-35207</v>
      </c>
      <c r="N105" s="17">
        <v>70000</v>
      </c>
      <c r="O105" s="16">
        <v>7300</v>
      </c>
      <c r="P105" s="16">
        <v>0</v>
      </c>
      <c r="Q105" s="17">
        <v>77300</v>
      </c>
      <c r="R105" s="16" t="s">
        <v>75</v>
      </c>
      <c r="S105" s="16" t="s">
        <v>71</v>
      </c>
      <c r="T105" s="17">
        <v>0</v>
      </c>
      <c r="U105" s="16"/>
      <c r="V105" s="16"/>
      <c r="W105" s="16">
        <v>428118</v>
      </c>
    </row>
    <row r="106" spans="1:23" s="6" customFormat="1" ht="43.5" customHeight="1">
      <c r="A106" s="3"/>
      <c r="B106" s="14" t="s">
        <v>67</v>
      </c>
      <c r="C106" s="14">
        <v>2700</v>
      </c>
      <c r="D106" s="14" t="s">
        <v>68</v>
      </c>
      <c r="E106" s="16" t="s">
        <v>12</v>
      </c>
      <c r="F106" s="16" t="s">
        <v>331</v>
      </c>
      <c r="G106" s="16" t="s">
        <v>39</v>
      </c>
      <c r="H106" s="17" t="s">
        <v>70</v>
      </c>
      <c r="I106" s="16" t="s">
        <v>71</v>
      </c>
      <c r="J106" s="16" t="s">
        <v>332</v>
      </c>
      <c r="K106" s="17" t="s">
        <v>333</v>
      </c>
      <c r="L106" s="71">
        <v>1</v>
      </c>
      <c r="M106" s="16" t="s">
        <v>334</v>
      </c>
      <c r="N106" s="17">
        <v>395500</v>
      </c>
      <c r="O106" s="16">
        <v>0</v>
      </c>
      <c r="P106" s="16">
        <v>0</v>
      </c>
      <c r="Q106" s="17">
        <v>395500</v>
      </c>
      <c r="R106" s="16" t="s">
        <v>75</v>
      </c>
      <c r="S106" s="16" t="s">
        <v>71</v>
      </c>
      <c r="T106" s="16">
        <v>0</v>
      </c>
      <c r="U106" s="16"/>
      <c r="V106" s="16"/>
      <c r="W106" s="16">
        <v>401415</v>
      </c>
    </row>
    <row r="107" spans="1:23" s="6" customFormat="1" ht="43.5" customHeight="1">
      <c r="A107" s="3"/>
      <c r="B107" s="14" t="s">
        <v>67</v>
      </c>
      <c r="C107" s="14">
        <v>2700</v>
      </c>
      <c r="D107" s="14" t="s">
        <v>68</v>
      </c>
      <c r="E107" s="16" t="s">
        <v>12</v>
      </c>
      <c r="F107" s="16" t="s">
        <v>12</v>
      </c>
      <c r="G107" s="16" t="s">
        <v>40</v>
      </c>
      <c r="H107" s="17" t="s">
        <v>76</v>
      </c>
      <c r="I107" s="16" t="s">
        <v>77</v>
      </c>
      <c r="J107" s="16" t="s">
        <v>335</v>
      </c>
      <c r="K107" s="17" t="s">
        <v>335</v>
      </c>
      <c r="L107" s="71">
        <v>1</v>
      </c>
      <c r="M107" s="16" t="s">
        <v>336</v>
      </c>
      <c r="N107" s="17">
        <v>110000</v>
      </c>
      <c r="O107" s="16">
        <v>0</v>
      </c>
      <c r="P107" s="16">
        <v>0</v>
      </c>
      <c r="Q107" s="17">
        <v>110000</v>
      </c>
      <c r="R107" s="16" t="s">
        <v>75</v>
      </c>
      <c r="S107" s="16" t="s">
        <v>71</v>
      </c>
      <c r="T107" s="17">
        <v>0</v>
      </c>
      <c r="U107" s="16"/>
      <c r="V107" s="16"/>
      <c r="W107" s="16">
        <v>414795</v>
      </c>
    </row>
    <row r="108" spans="1:23" s="6" customFormat="1" ht="43.5" customHeight="1">
      <c r="A108" s="3"/>
      <c r="B108" s="14" t="s">
        <v>67</v>
      </c>
      <c r="C108" s="14">
        <v>2700</v>
      </c>
      <c r="D108" s="14" t="s">
        <v>68</v>
      </c>
      <c r="E108" s="16" t="s">
        <v>12</v>
      </c>
      <c r="F108" s="16" t="s">
        <v>12</v>
      </c>
      <c r="G108" s="16" t="s">
        <v>40</v>
      </c>
      <c r="H108" s="17" t="s">
        <v>76</v>
      </c>
      <c r="I108" s="16" t="s">
        <v>77</v>
      </c>
      <c r="J108" s="16" t="s">
        <v>337</v>
      </c>
      <c r="K108" s="17" t="s">
        <v>337</v>
      </c>
      <c r="L108" s="71">
        <v>1</v>
      </c>
      <c r="M108" s="16" t="s">
        <v>338</v>
      </c>
      <c r="N108" s="17">
        <v>1400000</v>
      </c>
      <c r="O108" s="16">
        <v>0</v>
      </c>
      <c r="P108" s="16">
        <v>0</v>
      </c>
      <c r="Q108" s="17">
        <v>1400000</v>
      </c>
      <c r="R108" s="16" t="s">
        <v>75</v>
      </c>
      <c r="S108" s="16" t="s">
        <v>71</v>
      </c>
      <c r="T108" s="17">
        <v>0</v>
      </c>
      <c r="U108" s="16"/>
      <c r="V108" s="16"/>
      <c r="W108" s="16">
        <v>414688</v>
      </c>
    </row>
    <row r="109" spans="1:23" s="6" customFormat="1" ht="43.5" customHeight="1">
      <c r="A109" s="3"/>
      <c r="B109" s="14" t="s">
        <v>67</v>
      </c>
      <c r="C109" s="14">
        <v>2700</v>
      </c>
      <c r="D109" s="14" t="s">
        <v>68</v>
      </c>
      <c r="E109" s="16" t="s">
        <v>12</v>
      </c>
      <c r="F109" s="16" t="s">
        <v>12</v>
      </c>
      <c r="G109" s="16" t="s">
        <v>40</v>
      </c>
      <c r="H109" s="17" t="s">
        <v>76</v>
      </c>
      <c r="I109" s="16" t="s">
        <v>77</v>
      </c>
      <c r="J109" s="16" t="s">
        <v>339</v>
      </c>
      <c r="K109" s="17" t="s">
        <v>340</v>
      </c>
      <c r="L109" s="71">
        <v>1</v>
      </c>
      <c r="M109" s="16" t="s">
        <v>341</v>
      </c>
      <c r="N109" s="17">
        <v>25000</v>
      </c>
      <c r="O109" s="16">
        <v>0</v>
      </c>
      <c r="P109" s="16">
        <v>0</v>
      </c>
      <c r="Q109" s="17">
        <v>25000</v>
      </c>
      <c r="R109" s="16" t="s">
        <v>75</v>
      </c>
      <c r="S109" s="16" t="s">
        <v>71</v>
      </c>
      <c r="T109" s="16">
        <v>0</v>
      </c>
      <c r="U109" s="16"/>
      <c r="V109" s="16"/>
      <c r="W109" s="16">
        <v>414648</v>
      </c>
    </row>
    <row r="110" spans="1:23" s="6" customFormat="1" ht="43.5" customHeight="1">
      <c r="A110" s="3"/>
      <c r="B110" s="14" t="s">
        <v>67</v>
      </c>
      <c r="C110" s="14">
        <v>2700</v>
      </c>
      <c r="D110" s="14" t="s">
        <v>68</v>
      </c>
      <c r="E110" s="16" t="s">
        <v>12</v>
      </c>
      <c r="F110" s="16" t="s">
        <v>12</v>
      </c>
      <c r="G110" s="16" t="s">
        <v>40</v>
      </c>
      <c r="H110" s="17" t="s">
        <v>76</v>
      </c>
      <c r="I110" s="16" t="s">
        <v>136</v>
      </c>
      <c r="J110" s="16" t="s">
        <v>342</v>
      </c>
      <c r="K110" s="17" t="s">
        <v>342</v>
      </c>
      <c r="L110" s="71">
        <v>1</v>
      </c>
      <c r="M110" s="16" t="s">
        <v>343</v>
      </c>
      <c r="N110" s="17">
        <v>220000</v>
      </c>
      <c r="O110" s="16">
        <v>0</v>
      </c>
      <c r="P110" s="16">
        <v>0</v>
      </c>
      <c r="Q110" s="17">
        <v>220000</v>
      </c>
      <c r="R110" s="16" t="s">
        <v>75</v>
      </c>
      <c r="S110" s="16" t="s">
        <v>71</v>
      </c>
      <c r="T110" s="17">
        <v>0</v>
      </c>
      <c r="U110" s="16"/>
      <c r="V110" s="16"/>
      <c r="W110" s="16">
        <v>414874</v>
      </c>
    </row>
    <row r="111" spans="1:23" s="6" customFormat="1" ht="43.5" customHeight="1">
      <c r="A111" s="3"/>
      <c r="B111" s="14" t="s">
        <v>67</v>
      </c>
      <c r="C111" s="14">
        <v>2700</v>
      </c>
      <c r="D111" s="14" t="s">
        <v>68</v>
      </c>
      <c r="E111" s="16" t="s">
        <v>12</v>
      </c>
      <c r="F111" s="16" t="s">
        <v>12</v>
      </c>
      <c r="G111" s="16" t="s">
        <v>40</v>
      </c>
      <c r="H111" s="17" t="s">
        <v>76</v>
      </c>
      <c r="I111" s="16" t="s">
        <v>344</v>
      </c>
      <c r="J111" s="16" t="s">
        <v>345</v>
      </c>
      <c r="K111" s="17" t="s">
        <v>345</v>
      </c>
      <c r="L111" s="71">
        <v>1</v>
      </c>
      <c r="M111" s="16" t="s">
        <v>346</v>
      </c>
      <c r="N111" s="17">
        <v>60000</v>
      </c>
      <c r="O111" s="16">
        <v>0</v>
      </c>
      <c r="P111" s="16">
        <v>0</v>
      </c>
      <c r="Q111" s="17">
        <v>60000</v>
      </c>
      <c r="R111" s="16" t="s">
        <v>75</v>
      </c>
      <c r="S111" s="16" t="s">
        <v>71</v>
      </c>
      <c r="T111" s="16">
        <v>0</v>
      </c>
      <c r="U111" s="16"/>
      <c r="V111" s="16"/>
      <c r="W111" s="16">
        <v>414900</v>
      </c>
    </row>
    <row r="112" spans="1:23" s="6" customFormat="1" ht="43.5" customHeight="1">
      <c r="A112" s="3"/>
      <c r="B112" s="14" t="s">
        <v>67</v>
      </c>
      <c r="C112" s="14">
        <v>2700</v>
      </c>
      <c r="D112" s="14" t="s">
        <v>68</v>
      </c>
      <c r="E112" s="16" t="s">
        <v>12</v>
      </c>
      <c r="F112" s="16" t="s">
        <v>12</v>
      </c>
      <c r="G112" s="16" t="s">
        <v>40</v>
      </c>
      <c r="H112" s="17" t="s">
        <v>76</v>
      </c>
      <c r="I112" s="16" t="s">
        <v>77</v>
      </c>
      <c r="J112" s="16" t="s">
        <v>347</v>
      </c>
      <c r="K112" s="17" t="s">
        <v>347</v>
      </c>
      <c r="L112" s="71">
        <v>1</v>
      </c>
      <c r="M112" s="16" t="s">
        <v>348</v>
      </c>
      <c r="N112" s="17">
        <v>350000</v>
      </c>
      <c r="O112" s="17">
        <v>0</v>
      </c>
      <c r="P112" s="16">
        <v>0</v>
      </c>
      <c r="Q112" s="17">
        <v>350000</v>
      </c>
      <c r="R112" s="16" t="s">
        <v>75</v>
      </c>
      <c r="S112" s="16" t="s">
        <v>71</v>
      </c>
      <c r="T112" s="16">
        <v>0</v>
      </c>
      <c r="U112" s="16"/>
      <c r="V112" s="16"/>
      <c r="W112" s="16">
        <v>414811</v>
      </c>
    </row>
    <row r="113" spans="1:23" s="6" customFormat="1" ht="43.5" customHeight="1">
      <c r="A113" s="3"/>
      <c r="B113" s="14" t="s">
        <v>67</v>
      </c>
      <c r="C113" s="14">
        <v>2700</v>
      </c>
      <c r="D113" s="14" t="s">
        <v>68</v>
      </c>
      <c r="E113" s="16" t="s">
        <v>12</v>
      </c>
      <c r="F113" s="16" t="s">
        <v>12</v>
      </c>
      <c r="G113" s="16" t="s">
        <v>40</v>
      </c>
      <c r="H113" s="17" t="s">
        <v>76</v>
      </c>
      <c r="I113" s="16" t="s">
        <v>77</v>
      </c>
      <c r="J113" s="16" t="s">
        <v>349</v>
      </c>
      <c r="K113" s="17" t="s">
        <v>349</v>
      </c>
      <c r="L113" s="71">
        <v>1</v>
      </c>
      <c r="M113" s="16" t="s">
        <v>350</v>
      </c>
      <c r="N113" s="17">
        <v>50000</v>
      </c>
      <c r="O113" s="16">
        <v>0</v>
      </c>
      <c r="P113" s="16">
        <v>0</v>
      </c>
      <c r="Q113" s="17">
        <v>50000</v>
      </c>
      <c r="R113" s="16" t="s">
        <v>75</v>
      </c>
      <c r="S113" s="16" t="s">
        <v>71</v>
      </c>
      <c r="T113" s="17">
        <v>0</v>
      </c>
      <c r="U113" s="16"/>
      <c r="V113" s="16"/>
      <c r="W113" s="16">
        <v>414751</v>
      </c>
    </row>
    <row r="114" spans="1:23" s="6" customFormat="1" ht="43.5" customHeight="1">
      <c r="A114" s="3"/>
      <c r="B114" s="14" t="s">
        <v>67</v>
      </c>
      <c r="C114" s="14">
        <v>2700</v>
      </c>
      <c r="D114" s="14" t="s">
        <v>68</v>
      </c>
      <c r="E114" s="16" t="s">
        <v>12</v>
      </c>
      <c r="F114" s="16" t="s">
        <v>12</v>
      </c>
      <c r="G114" s="16" t="s">
        <v>40</v>
      </c>
      <c r="H114" s="17" t="s">
        <v>76</v>
      </c>
      <c r="I114" s="16" t="s">
        <v>344</v>
      </c>
      <c r="J114" s="16" t="s">
        <v>351</v>
      </c>
      <c r="K114" s="17" t="s">
        <v>351</v>
      </c>
      <c r="L114" s="71">
        <v>1</v>
      </c>
      <c r="M114" s="16" t="s">
        <v>352</v>
      </c>
      <c r="N114" s="17">
        <v>5000</v>
      </c>
      <c r="O114" s="16">
        <v>0</v>
      </c>
      <c r="P114" s="16">
        <v>0</v>
      </c>
      <c r="Q114" s="17">
        <v>5000</v>
      </c>
      <c r="R114" s="16" t="s">
        <v>75</v>
      </c>
      <c r="S114" s="16" t="s">
        <v>71</v>
      </c>
      <c r="T114" s="16">
        <v>0</v>
      </c>
      <c r="U114" s="16"/>
      <c r="V114" s="16"/>
      <c r="W114" s="16">
        <v>414926</v>
      </c>
    </row>
    <row r="115" spans="1:23" s="6" customFormat="1" ht="43.5" customHeight="1">
      <c r="A115" s="3"/>
      <c r="B115" s="14" t="s">
        <v>67</v>
      </c>
      <c r="C115" s="14">
        <v>2700</v>
      </c>
      <c r="D115" s="14" t="s">
        <v>68</v>
      </c>
      <c r="E115" s="16" t="s">
        <v>12</v>
      </c>
      <c r="F115" s="16" t="s">
        <v>12</v>
      </c>
      <c r="G115" s="16" t="s">
        <v>40</v>
      </c>
      <c r="H115" s="17" t="s">
        <v>76</v>
      </c>
      <c r="I115" s="16" t="s">
        <v>77</v>
      </c>
      <c r="J115" s="16" t="s">
        <v>353</v>
      </c>
      <c r="K115" s="17" t="s">
        <v>353</v>
      </c>
      <c r="L115" s="71">
        <v>1</v>
      </c>
      <c r="M115" s="16" t="s">
        <v>354</v>
      </c>
      <c r="N115" s="17">
        <v>175000</v>
      </c>
      <c r="O115" s="16">
        <v>0</v>
      </c>
      <c r="P115" s="16">
        <v>0</v>
      </c>
      <c r="Q115" s="17">
        <v>175000</v>
      </c>
      <c r="R115" s="16" t="s">
        <v>75</v>
      </c>
      <c r="S115" s="16" t="s">
        <v>71</v>
      </c>
      <c r="T115" s="16">
        <v>0</v>
      </c>
      <c r="U115" s="16"/>
      <c r="V115" s="16"/>
      <c r="W115" s="16">
        <v>414836</v>
      </c>
    </row>
    <row r="116" spans="1:23" s="6" customFormat="1" ht="43.5" customHeight="1">
      <c r="A116" s="3"/>
      <c r="B116" s="14" t="s">
        <v>67</v>
      </c>
      <c r="C116" s="14">
        <v>2700</v>
      </c>
      <c r="D116" s="14" t="s">
        <v>68</v>
      </c>
      <c r="E116" s="16" t="s">
        <v>12</v>
      </c>
      <c r="F116" s="16" t="s">
        <v>12</v>
      </c>
      <c r="G116" s="16" t="s">
        <v>40</v>
      </c>
      <c r="H116" s="17" t="s">
        <v>76</v>
      </c>
      <c r="I116" s="16" t="s">
        <v>77</v>
      </c>
      <c r="J116" s="16" t="s">
        <v>355</v>
      </c>
      <c r="K116" s="17" t="s">
        <v>355</v>
      </c>
      <c r="L116" s="71">
        <v>1</v>
      </c>
      <c r="M116" s="16" t="s">
        <v>356</v>
      </c>
      <c r="N116" s="17">
        <v>360000</v>
      </c>
      <c r="O116" s="16">
        <v>0</v>
      </c>
      <c r="P116" s="16">
        <v>0</v>
      </c>
      <c r="Q116" s="17">
        <v>360000</v>
      </c>
      <c r="R116" s="16" t="s">
        <v>75</v>
      </c>
      <c r="S116" s="16" t="s">
        <v>71</v>
      </c>
      <c r="T116" s="16">
        <v>0</v>
      </c>
      <c r="U116" s="16"/>
      <c r="V116" s="16"/>
      <c r="W116" s="16">
        <v>414867</v>
      </c>
    </row>
    <row r="117" spans="1:23" s="6" customFormat="1" ht="43.5" customHeight="1">
      <c r="A117" s="3"/>
      <c r="B117" s="14" t="s">
        <v>67</v>
      </c>
      <c r="C117" s="14">
        <v>2700</v>
      </c>
      <c r="D117" s="14" t="s">
        <v>68</v>
      </c>
      <c r="E117" s="16" t="s">
        <v>12</v>
      </c>
      <c r="F117" s="16" t="s">
        <v>12</v>
      </c>
      <c r="G117" s="16" t="s">
        <v>40</v>
      </c>
      <c r="H117" s="17" t="s">
        <v>76</v>
      </c>
      <c r="I117" s="16" t="s">
        <v>77</v>
      </c>
      <c r="J117" s="16" t="s">
        <v>357</v>
      </c>
      <c r="K117" s="17" t="s">
        <v>357</v>
      </c>
      <c r="L117" s="71">
        <v>1</v>
      </c>
      <c r="M117" s="16" t="s">
        <v>358</v>
      </c>
      <c r="N117" s="17">
        <v>35000</v>
      </c>
      <c r="O117" s="16">
        <v>0</v>
      </c>
      <c r="P117" s="16">
        <v>0</v>
      </c>
      <c r="Q117" s="17">
        <v>35000</v>
      </c>
      <c r="R117" s="16" t="s">
        <v>75</v>
      </c>
      <c r="S117" s="16" t="s">
        <v>71</v>
      </c>
      <c r="T117" s="17">
        <v>0</v>
      </c>
      <c r="U117" s="16"/>
      <c r="V117" s="16"/>
      <c r="W117" s="16">
        <v>414743</v>
      </c>
    </row>
    <row r="118" spans="1:23" s="6" customFormat="1" ht="43.5" customHeight="1">
      <c r="A118" s="3"/>
      <c r="B118" s="14" t="s">
        <v>67</v>
      </c>
      <c r="C118" s="14">
        <v>2700</v>
      </c>
      <c r="D118" s="14" t="s">
        <v>68</v>
      </c>
      <c r="E118" s="16" t="s">
        <v>12</v>
      </c>
      <c r="F118" s="16" t="s">
        <v>12</v>
      </c>
      <c r="G118" s="16" t="s">
        <v>40</v>
      </c>
      <c r="H118" s="17" t="s">
        <v>76</v>
      </c>
      <c r="I118" s="16" t="s">
        <v>77</v>
      </c>
      <c r="J118" s="16" t="s">
        <v>359</v>
      </c>
      <c r="K118" s="17" t="s">
        <v>359</v>
      </c>
      <c r="L118" s="71">
        <v>1</v>
      </c>
      <c r="M118" s="16" t="s">
        <v>360</v>
      </c>
      <c r="N118" s="17">
        <v>55000</v>
      </c>
      <c r="O118" s="16">
        <v>0</v>
      </c>
      <c r="P118" s="16">
        <v>0</v>
      </c>
      <c r="Q118" s="17">
        <v>55000</v>
      </c>
      <c r="R118" s="16" t="s">
        <v>75</v>
      </c>
      <c r="S118" s="16" t="s">
        <v>71</v>
      </c>
      <c r="T118" s="17">
        <v>0</v>
      </c>
      <c r="U118" s="16"/>
      <c r="V118" s="16"/>
      <c r="W118" s="16">
        <v>414717</v>
      </c>
    </row>
    <row r="119" spans="1:23" s="6" customFormat="1" ht="43.5" customHeight="1">
      <c r="A119" s="3"/>
      <c r="B119" s="14" t="s">
        <v>67</v>
      </c>
      <c r="C119" s="14">
        <v>2700</v>
      </c>
      <c r="D119" s="14" t="s">
        <v>68</v>
      </c>
      <c r="E119" s="16" t="s">
        <v>12</v>
      </c>
      <c r="F119" s="16" t="s">
        <v>12</v>
      </c>
      <c r="G119" s="16" t="s">
        <v>40</v>
      </c>
      <c r="H119" s="17" t="s">
        <v>76</v>
      </c>
      <c r="I119" s="16" t="s">
        <v>344</v>
      </c>
      <c r="J119" s="16" t="s">
        <v>361</v>
      </c>
      <c r="K119" s="17" t="s">
        <v>361</v>
      </c>
      <c r="L119" s="71">
        <v>1</v>
      </c>
      <c r="M119" s="16" t="s">
        <v>362</v>
      </c>
      <c r="N119" s="17">
        <v>40000</v>
      </c>
      <c r="O119" s="16">
        <v>0</v>
      </c>
      <c r="P119" s="16">
        <v>0</v>
      </c>
      <c r="Q119" s="17">
        <v>40000</v>
      </c>
      <c r="R119" s="16" t="s">
        <v>75</v>
      </c>
      <c r="S119" s="16" t="s">
        <v>71</v>
      </c>
      <c r="T119" s="16">
        <v>0</v>
      </c>
      <c r="U119" s="16"/>
      <c r="V119" s="16"/>
      <c r="W119" s="16">
        <v>414879</v>
      </c>
    </row>
    <row r="120" spans="1:23" s="6" customFormat="1" ht="43.5" customHeight="1">
      <c r="A120" s="3"/>
      <c r="B120" s="14" t="s">
        <v>67</v>
      </c>
      <c r="C120" s="14">
        <v>2700</v>
      </c>
      <c r="D120" s="14" t="s">
        <v>68</v>
      </c>
      <c r="E120" s="16" t="s">
        <v>12</v>
      </c>
      <c r="F120" s="16" t="s">
        <v>12</v>
      </c>
      <c r="G120" s="16" t="s">
        <v>40</v>
      </c>
      <c r="H120" s="17" t="s">
        <v>76</v>
      </c>
      <c r="I120" s="16" t="s">
        <v>77</v>
      </c>
      <c r="J120" s="16" t="s">
        <v>363</v>
      </c>
      <c r="K120" s="17" t="s">
        <v>363</v>
      </c>
      <c r="L120" s="71">
        <v>1</v>
      </c>
      <c r="M120" s="16" t="s">
        <v>364</v>
      </c>
      <c r="N120" s="17">
        <v>1550000</v>
      </c>
      <c r="O120" s="16">
        <v>0</v>
      </c>
      <c r="P120" s="16">
        <v>0</v>
      </c>
      <c r="Q120" s="17">
        <v>1550000</v>
      </c>
      <c r="R120" s="16" t="s">
        <v>75</v>
      </c>
      <c r="S120" s="16" t="s">
        <v>71</v>
      </c>
      <c r="T120" s="17">
        <v>0</v>
      </c>
      <c r="U120" s="16"/>
      <c r="V120" s="16"/>
      <c r="W120" s="16">
        <v>414678</v>
      </c>
    </row>
    <row r="121" spans="1:23" s="6" customFormat="1" ht="43.5" customHeight="1">
      <c r="A121" s="3"/>
      <c r="B121" s="14" t="s">
        <v>67</v>
      </c>
      <c r="C121" s="14">
        <v>2700</v>
      </c>
      <c r="D121" s="14" t="s">
        <v>68</v>
      </c>
      <c r="E121" s="16" t="s">
        <v>12</v>
      </c>
      <c r="F121" s="16" t="s">
        <v>12</v>
      </c>
      <c r="G121" s="16" t="s">
        <v>40</v>
      </c>
      <c r="H121" s="17" t="s">
        <v>76</v>
      </c>
      <c r="I121" s="16" t="s">
        <v>77</v>
      </c>
      <c r="J121" s="16" t="s">
        <v>365</v>
      </c>
      <c r="K121" s="17" t="s">
        <v>365</v>
      </c>
      <c r="L121" s="71">
        <v>1</v>
      </c>
      <c r="M121" s="16" t="s">
        <v>366</v>
      </c>
      <c r="N121" s="17">
        <v>1340000</v>
      </c>
      <c r="O121" s="16">
        <v>0</v>
      </c>
      <c r="P121" s="16">
        <v>0</v>
      </c>
      <c r="Q121" s="17">
        <v>1340000</v>
      </c>
      <c r="R121" s="16" t="s">
        <v>75</v>
      </c>
      <c r="S121" s="16" t="s">
        <v>71</v>
      </c>
      <c r="T121" s="17">
        <v>0</v>
      </c>
      <c r="U121" s="16"/>
      <c r="V121" s="16"/>
      <c r="W121" s="16">
        <v>414671</v>
      </c>
    </row>
    <row r="122" spans="1:23" s="6" customFormat="1" ht="43.5" customHeight="1">
      <c r="A122" s="3"/>
      <c r="B122" s="14" t="s">
        <v>67</v>
      </c>
      <c r="C122" s="14">
        <v>2700</v>
      </c>
      <c r="D122" s="14" t="s">
        <v>68</v>
      </c>
      <c r="E122" s="16" t="s">
        <v>12</v>
      </c>
      <c r="F122" s="16" t="s">
        <v>12</v>
      </c>
      <c r="G122" s="16" t="s">
        <v>40</v>
      </c>
      <c r="H122" s="17" t="s">
        <v>76</v>
      </c>
      <c r="I122" s="16" t="s">
        <v>344</v>
      </c>
      <c r="J122" s="16" t="s">
        <v>367</v>
      </c>
      <c r="K122" s="17" t="s">
        <v>367</v>
      </c>
      <c r="L122" s="71">
        <v>1</v>
      </c>
      <c r="M122" s="16" t="s">
        <v>346</v>
      </c>
      <c r="N122" s="17">
        <v>20000</v>
      </c>
      <c r="O122" s="16">
        <v>0</v>
      </c>
      <c r="P122" s="16">
        <v>0</v>
      </c>
      <c r="Q122" s="17">
        <v>20000</v>
      </c>
      <c r="R122" s="16" t="s">
        <v>75</v>
      </c>
      <c r="S122" s="16" t="s">
        <v>71</v>
      </c>
      <c r="T122" s="17">
        <v>0</v>
      </c>
      <c r="U122" s="16"/>
      <c r="V122" s="16"/>
      <c r="W122" s="16">
        <v>414934</v>
      </c>
    </row>
    <row r="123" spans="1:23" s="6" customFormat="1" ht="43.5" customHeight="1">
      <c r="A123" s="3"/>
      <c r="B123" s="14" t="s">
        <v>67</v>
      </c>
      <c r="C123" s="14">
        <v>2700</v>
      </c>
      <c r="D123" s="14" t="s">
        <v>68</v>
      </c>
      <c r="E123" s="16" t="s">
        <v>12</v>
      </c>
      <c r="F123" s="16" t="s">
        <v>12</v>
      </c>
      <c r="G123" s="16" t="s">
        <v>40</v>
      </c>
      <c r="H123" s="17" t="s">
        <v>76</v>
      </c>
      <c r="I123" s="16" t="s">
        <v>77</v>
      </c>
      <c r="J123" s="16" t="s">
        <v>368</v>
      </c>
      <c r="K123" s="17" t="s">
        <v>368</v>
      </c>
      <c r="L123" s="71">
        <v>1</v>
      </c>
      <c r="M123" s="16" t="s">
        <v>369</v>
      </c>
      <c r="N123" s="17">
        <v>590918.36</v>
      </c>
      <c r="O123" s="16">
        <v>110016.22</v>
      </c>
      <c r="P123" s="16">
        <v>0</v>
      </c>
      <c r="Q123" s="17">
        <v>700934.58</v>
      </c>
      <c r="R123" s="16" t="s">
        <v>75</v>
      </c>
      <c r="S123" s="16" t="s">
        <v>71</v>
      </c>
      <c r="T123" s="17">
        <v>0</v>
      </c>
      <c r="U123" s="16"/>
      <c r="V123" s="16"/>
      <c r="W123" s="16">
        <v>415126</v>
      </c>
    </row>
    <row r="124" spans="1:23" s="6" customFormat="1" ht="43.5" customHeight="1">
      <c r="A124" s="3"/>
      <c r="B124" s="14" t="s">
        <v>67</v>
      </c>
      <c r="C124" s="14">
        <v>2700</v>
      </c>
      <c r="D124" s="14" t="s">
        <v>68</v>
      </c>
      <c r="E124" s="16" t="s">
        <v>13</v>
      </c>
      <c r="F124" s="16" t="s">
        <v>370</v>
      </c>
      <c r="G124" s="16" t="s">
        <v>40</v>
      </c>
      <c r="H124" s="17" t="s">
        <v>76</v>
      </c>
      <c r="I124" s="16" t="s">
        <v>169</v>
      </c>
      <c r="J124" s="16" t="s">
        <v>371</v>
      </c>
      <c r="K124" s="17" t="s">
        <v>371</v>
      </c>
      <c r="L124" s="71">
        <v>1</v>
      </c>
      <c r="M124" s="16" t="s">
        <v>372</v>
      </c>
      <c r="N124" s="17">
        <v>12500</v>
      </c>
      <c r="O124" s="16">
        <v>0</v>
      </c>
      <c r="P124" s="16">
        <v>0</v>
      </c>
      <c r="Q124" s="17">
        <v>12500</v>
      </c>
      <c r="R124" s="16" t="s">
        <v>75</v>
      </c>
      <c r="S124" s="16" t="s">
        <v>71</v>
      </c>
      <c r="T124" s="16">
        <v>0</v>
      </c>
      <c r="U124" s="16"/>
      <c r="V124" s="16"/>
      <c r="W124" s="16">
        <v>400112</v>
      </c>
    </row>
    <row r="125" spans="1:23" s="6" customFormat="1" ht="43.5" customHeight="1">
      <c r="A125" s="3"/>
      <c r="B125" s="14" t="s">
        <v>67</v>
      </c>
      <c r="C125" s="14">
        <v>2700</v>
      </c>
      <c r="D125" s="14" t="s">
        <v>68</v>
      </c>
      <c r="E125" s="16" t="s">
        <v>13</v>
      </c>
      <c r="F125" s="16" t="s">
        <v>370</v>
      </c>
      <c r="G125" s="16" t="s">
        <v>40</v>
      </c>
      <c r="H125" s="17" t="s">
        <v>76</v>
      </c>
      <c r="I125" s="16" t="s">
        <v>77</v>
      </c>
      <c r="J125" s="16" t="s">
        <v>373</v>
      </c>
      <c r="K125" s="17" t="s">
        <v>374</v>
      </c>
      <c r="L125" s="71">
        <v>1</v>
      </c>
      <c r="M125" s="16" t="s">
        <v>372</v>
      </c>
      <c r="N125" s="17">
        <v>35000</v>
      </c>
      <c r="O125" s="16">
        <v>0</v>
      </c>
      <c r="P125" s="16">
        <v>0</v>
      </c>
      <c r="Q125" s="17">
        <v>35000</v>
      </c>
      <c r="R125" s="16" t="s">
        <v>75</v>
      </c>
      <c r="S125" s="16" t="s">
        <v>71</v>
      </c>
      <c r="T125" s="17">
        <v>0</v>
      </c>
      <c r="U125" s="16"/>
      <c r="V125" s="16"/>
      <c r="W125" s="16">
        <v>400125</v>
      </c>
    </row>
    <row r="126" spans="1:23" s="6" customFormat="1" ht="43.5" customHeight="1">
      <c r="A126" s="3"/>
      <c r="B126" s="14" t="s">
        <v>67</v>
      </c>
      <c r="C126" s="14">
        <v>2700</v>
      </c>
      <c r="D126" s="14" t="s">
        <v>68</v>
      </c>
      <c r="E126" s="16" t="s">
        <v>13</v>
      </c>
      <c r="F126" s="16" t="s">
        <v>370</v>
      </c>
      <c r="G126" s="16" t="s">
        <v>39</v>
      </c>
      <c r="H126" s="17" t="s">
        <v>70</v>
      </c>
      <c r="I126" s="16" t="s">
        <v>71</v>
      </c>
      <c r="J126" s="16" t="s">
        <v>375</v>
      </c>
      <c r="K126" s="17" t="s">
        <v>376</v>
      </c>
      <c r="L126" s="71">
        <v>1</v>
      </c>
      <c r="M126" s="16" t="s">
        <v>377</v>
      </c>
      <c r="N126" s="17">
        <v>380800</v>
      </c>
      <c r="O126" s="16">
        <v>0</v>
      </c>
      <c r="P126" s="16">
        <v>0</v>
      </c>
      <c r="Q126" s="17">
        <v>380800</v>
      </c>
      <c r="R126" s="16" t="s">
        <v>75</v>
      </c>
      <c r="S126" s="16" t="s">
        <v>71</v>
      </c>
      <c r="T126" s="16">
        <v>0</v>
      </c>
      <c r="U126" s="16"/>
      <c r="V126" s="16"/>
      <c r="W126" s="16">
        <v>400217</v>
      </c>
    </row>
    <row r="127" spans="1:23" s="6" customFormat="1" ht="43.5" customHeight="1">
      <c r="A127" s="3"/>
      <c r="B127" s="14" t="s">
        <v>67</v>
      </c>
      <c r="C127" s="14">
        <v>2700</v>
      </c>
      <c r="D127" s="14" t="s">
        <v>68</v>
      </c>
      <c r="E127" s="16" t="s">
        <v>13</v>
      </c>
      <c r="F127" s="16" t="s">
        <v>370</v>
      </c>
      <c r="G127" s="16" t="s">
        <v>40</v>
      </c>
      <c r="H127" s="17" t="s">
        <v>70</v>
      </c>
      <c r="I127" s="16" t="s">
        <v>71</v>
      </c>
      <c r="J127" s="16" t="s">
        <v>378</v>
      </c>
      <c r="K127" s="17" t="s">
        <v>379</v>
      </c>
      <c r="L127" s="71">
        <v>378</v>
      </c>
      <c r="M127" s="16" t="s">
        <v>380</v>
      </c>
      <c r="N127" s="17">
        <v>359100</v>
      </c>
      <c r="O127" s="16">
        <v>0</v>
      </c>
      <c r="P127" s="16">
        <v>0</v>
      </c>
      <c r="Q127" s="17">
        <v>359100</v>
      </c>
      <c r="R127" s="16" t="s">
        <v>75</v>
      </c>
      <c r="S127" s="16" t="s">
        <v>71</v>
      </c>
      <c r="T127" s="16">
        <v>0</v>
      </c>
      <c r="U127" s="16"/>
      <c r="V127" s="16"/>
      <c r="W127" s="16">
        <v>400102</v>
      </c>
    </row>
    <row r="128" spans="1:23" s="6" customFormat="1" ht="43.5" customHeight="1">
      <c r="A128" s="3"/>
      <c r="B128" s="14" t="s">
        <v>67</v>
      </c>
      <c r="C128" s="14">
        <v>2700</v>
      </c>
      <c r="D128" s="14" t="s">
        <v>68</v>
      </c>
      <c r="E128" s="16" t="s">
        <v>13</v>
      </c>
      <c r="F128" s="16" t="s">
        <v>381</v>
      </c>
      <c r="G128" s="16" t="s">
        <v>40</v>
      </c>
      <c r="H128" s="17" t="s">
        <v>76</v>
      </c>
      <c r="I128" s="16" t="s">
        <v>77</v>
      </c>
      <c r="J128" s="16" t="s">
        <v>373</v>
      </c>
      <c r="K128" s="17" t="s">
        <v>374</v>
      </c>
      <c r="L128" s="71">
        <v>1</v>
      </c>
      <c r="M128" s="16" t="s">
        <v>382</v>
      </c>
      <c r="N128" s="17">
        <v>35000</v>
      </c>
      <c r="O128" s="16">
        <v>0</v>
      </c>
      <c r="P128" s="16">
        <v>0</v>
      </c>
      <c r="Q128" s="17">
        <v>35000</v>
      </c>
      <c r="R128" s="16" t="s">
        <v>75</v>
      </c>
      <c r="S128" s="16" t="s">
        <v>71</v>
      </c>
      <c r="T128" s="17">
        <v>0</v>
      </c>
      <c r="U128" s="16"/>
      <c r="V128" s="16"/>
      <c r="W128" s="16">
        <v>400141</v>
      </c>
    </row>
    <row r="129" spans="1:23" s="6" customFormat="1" ht="43.5" customHeight="1">
      <c r="A129" s="3"/>
      <c r="B129" s="14" t="s">
        <v>67</v>
      </c>
      <c r="C129" s="14">
        <v>2700</v>
      </c>
      <c r="D129" s="14" t="s">
        <v>68</v>
      </c>
      <c r="E129" s="16" t="s">
        <v>13</v>
      </c>
      <c r="F129" s="16" t="s">
        <v>381</v>
      </c>
      <c r="G129" s="16" t="s">
        <v>40</v>
      </c>
      <c r="H129" s="17" t="s">
        <v>76</v>
      </c>
      <c r="I129" s="16" t="s">
        <v>169</v>
      </c>
      <c r="J129" s="16" t="s">
        <v>371</v>
      </c>
      <c r="K129" s="17" t="s">
        <v>371</v>
      </c>
      <c r="L129" s="71">
        <v>1</v>
      </c>
      <c r="M129" s="16" t="s">
        <v>372</v>
      </c>
      <c r="N129" s="17">
        <v>12500</v>
      </c>
      <c r="O129" s="16">
        <v>0</v>
      </c>
      <c r="P129" s="16">
        <v>0</v>
      </c>
      <c r="Q129" s="17">
        <v>12500</v>
      </c>
      <c r="R129" s="16" t="s">
        <v>75</v>
      </c>
      <c r="S129" s="16" t="s">
        <v>71</v>
      </c>
      <c r="T129" s="17">
        <v>0</v>
      </c>
      <c r="U129" s="16"/>
      <c r="V129" s="16"/>
      <c r="W129" s="16">
        <v>400120</v>
      </c>
    </row>
    <row r="130" spans="1:23" s="6" customFormat="1" ht="43.5" customHeight="1">
      <c r="A130" s="3"/>
      <c r="B130" s="14" t="s">
        <v>67</v>
      </c>
      <c r="C130" s="14">
        <v>2700</v>
      </c>
      <c r="D130" s="14" t="s">
        <v>68</v>
      </c>
      <c r="E130" s="16" t="s">
        <v>13</v>
      </c>
      <c r="F130" s="16" t="s">
        <v>381</v>
      </c>
      <c r="G130" s="16" t="s">
        <v>40</v>
      </c>
      <c r="H130" s="17" t="s">
        <v>70</v>
      </c>
      <c r="I130" s="16" t="s">
        <v>71</v>
      </c>
      <c r="J130" s="16" t="s">
        <v>383</v>
      </c>
      <c r="K130" s="17" t="s">
        <v>379</v>
      </c>
      <c r="L130" s="71">
        <v>1</v>
      </c>
      <c r="M130" s="16" t="s">
        <v>384</v>
      </c>
      <c r="N130" s="17">
        <v>270000</v>
      </c>
      <c r="O130" s="16">
        <v>0</v>
      </c>
      <c r="P130" s="16">
        <v>0</v>
      </c>
      <c r="Q130" s="17">
        <v>270000</v>
      </c>
      <c r="R130" s="16" t="s">
        <v>75</v>
      </c>
      <c r="S130" s="16" t="s">
        <v>71</v>
      </c>
      <c r="T130" s="16">
        <v>0</v>
      </c>
      <c r="U130" s="16"/>
      <c r="V130" s="16"/>
      <c r="W130" s="16">
        <v>400107</v>
      </c>
    </row>
    <row r="131" spans="1:23" s="6" customFormat="1" ht="43.5" customHeight="1">
      <c r="A131" s="3"/>
      <c r="B131" s="14" t="s">
        <v>67</v>
      </c>
      <c r="C131" s="14">
        <v>2700</v>
      </c>
      <c r="D131" s="14" t="s">
        <v>68</v>
      </c>
      <c r="E131" s="16" t="s">
        <v>13</v>
      </c>
      <c r="F131" s="16" t="s">
        <v>385</v>
      </c>
      <c r="G131" s="16" t="s">
        <v>40</v>
      </c>
      <c r="H131" s="17" t="s">
        <v>76</v>
      </c>
      <c r="I131" s="16" t="s">
        <v>77</v>
      </c>
      <c r="J131" s="16" t="s">
        <v>386</v>
      </c>
      <c r="K131" s="17" t="s">
        <v>386</v>
      </c>
      <c r="L131" s="71">
        <v>1</v>
      </c>
      <c r="M131" s="16" t="s">
        <v>387</v>
      </c>
      <c r="N131" s="17">
        <v>25000</v>
      </c>
      <c r="O131" s="16">
        <v>0</v>
      </c>
      <c r="P131" s="16">
        <v>0</v>
      </c>
      <c r="Q131" s="17">
        <v>25000</v>
      </c>
      <c r="R131" s="16" t="s">
        <v>75</v>
      </c>
      <c r="S131" s="16" t="s">
        <v>71</v>
      </c>
      <c r="T131" s="17">
        <v>0</v>
      </c>
      <c r="U131" s="16"/>
      <c r="V131" s="16"/>
      <c r="W131" s="16">
        <v>400182</v>
      </c>
    </row>
    <row r="132" spans="1:23" s="6" customFormat="1" ht="43.5" customHeight="1">
      <c r="A132" s="3"/>
      <c r="B132" s="14" t="s">
        <v>67</v>
      </c>
      <c r="C132" s="14">
        <v>2700</v>
      </c>
      <c r="D132" s="14" t="s">
        <v>68</v>
      </c>
      <c r="E132" s="16" t="s">
        <v>13</v>
      </c>
      <c r="F132" s="16" t="s">
        <v>385</v>
      </c>
      <c r="G132" s="16" t="s">
        <v>40</v>
      </c>
      <c r="H132" s="17" t="s">
        <v>76</v>
      </c>
      <c r="I132" s="16" t="s">
        <v>169</v>
      </c>
      <c r="J132" s="16" t="s">
        <v>371</v>
      </c>
      <c r="K132" s="17" t="s">
        <v>371</v>
      </c>
      <c r="L132" s="71">
        <v>1</v>
      </c>
      <c r="M132" s="16" t="s">
        <v>372</v>
      </c>
      <c r="N132" s="17">
        <v>12500</v>
      </c>
      <c r="O132" s="16">
        <v>0</v>
      </c>
      <c r="P132" s="16">
        <v>0</v>
      </c>
      <c r="Q132" s="17">
        <v>12500</v>
      </c>
      <c r="R132" s="16" t="s">
        <v>75</v>
      </c>
      <c r="S132" s="16" t="s">
        <v>71</v>
      </c>
      <c r="T132" s="16">
        <v>0</v>
      </c>
      <c r="U132" s="16"/>
      <c r="V132" s="16"/>
      <c r="W132" s="16">
        <v>400122</v>
      </c>
    </row>
    <row r="133" spans="1:23" s="6" customFormat="1" ht="43.5" customHeight="1">
      <c r="A133" s="3"/>
      <c r="B133" s="14" t="s">
        <v>67</v>
      </c>
      <c r="C133" s="14">
        <v>2700</v>
      </c>
      <c r="D133" s="14" t="s">
        <v>68</v>
      </c>
      <c r="E133" s="16" t="s">
        <v>13</v>
      </c>
      <c r="F133" s="16" t="s">
        <v>388</v>
      </c>
      <c r="G133" s="16" t="s">
        <v>39</v>
      </c>
      <c r="H133" s="17" t="s">
        <v>76</v>
      </c>
      <c r="I133" s="16" t="s">
        <v>77</v>
      </c>
      <c r="J133" s="16" t="s">
        <v>389</v>
      </c>
      <c r="K133" s="17" t="s">
        <v>305</v>
      </c>
      <c r="L133" s="71">
        <v>1</v>
      </c>
      <c r="M133" s="16" t="s">
        <v>390</v>
      </c>
      <c r="N133" s="17">
        <v>65000</v>
      </c>
      <c r="O133" s="16">
        <v>0</v>
      </c>
      <c r="P133" s="16">
        <v>0</v>
      </c>
      <c r="Q133" s="17">
        <v>65000</v>
      </c>
      <c r="R133" s="16" t="s">
        <v>75</v>
      </c>
      <c r="S133" s="16" t="s">
        <v>71</v>
      </c>
      <c r="T133" s="17">
        <v>0</v>
      </c>
      <c r="U133" s="16"/>
      <c r="V133" s="16"/>
      <c r="W133" s="16">
        <v>441536</v>
      </c>
    </row>
    <row r="134" spans="1:23" s="6" customFormat="1" ht="43.5" customHeight="1">
      <c r="A134" s="3"/>
      <c r="B134" s="14" t="s">
        <v>67</v>
      </c>
      <c r="C134" s="14">
        <v>2700</v>
      </c>
      <c r="D134" s="14" t="s">
        <v>68</v>
      </c>
      <c r="E134" s="16" t="s">
        <v>13</v>
      </c>
      <c r="F134" s="16" t="s">
        <v>388</v>
      </c>
      <c r="G134" s="16" t="s">
        <v>40</v>
      </c>
      <c r="H134" s="17" t="s">
        <v>76</v>
      </c>
      <c r="I134" s="16" t="s">
        <v>169</v>
      </c>
      <c r="J134" s="16" t="s">
        <v>371</v>
      </c>
      <c r="K134" s="17" t="s">
        <v>371</v>
      </c>
      <c r="L134" s="71">
        <v>1</v>
      </c>
      <c r="M134" s="16" t="s">
        <v>372</v>
      </c>
      <c r="N134" s="17">
        <v>12500</v>
      </c>
      <c r="O134" s="17">
        <v>0</v>
      </c>
      <c r="P134" s="16">
        <v>0</v>
      </c>
      <c r="Q134" s="17">
        <v>12500</v>
      </c>
      <c r="R134" s="16" t="s">
        <v>75</v>
      </c>
      <c r="S134" s="16" t="s">
        <v>71</v>
      </c>
      <c r="T134" s="16">
        <v>0</v>
      </c>
      <c r="U134" s="16"/>
      <c r="V134" s="16"/>
      <c r="W134" s="16">
        <v>400123</v>
      </c>
    </row>
    <row r="135" spans="1:23" s="6" customFormat="1" ht="43.5" customHeight="1">
      <c r="A135" s="3"/>
      <c r="B135" s="14" t="s">
        <v>67</v>
      </c>
      <c r="C135" s="14">
        <v>2700</v>
      </c>
      <c r="D135" s="14" t="s">
        <v>68</v>
      </c>
      <c r="E135" s="16" t="s">
        <v>13</v>
      </c>
      <c r="F135" s="16" t="s">
        <v>391</v>
      </c>
      <c r="G135" s="16" t="s">
        <v>40</v>
      </c>
      <c r="H135" s="17" t="s">
        <v>76</v>
      </c>
      <c r="I135" s="16" t="s">
        <v>77</v>
      </c>
      <c r="J135" s="16" t="s">
        <v>386</v>
      </c>
      <c r="K135" s="17" t="s">
        <v>386</v>
      </c>
      <c r="L135" s="71">
        <v>1</v>
      </c>
      <c r="M135" s="16" t="s">
        <v>372</v>
      </c>
      <c r="N135" s="17">
        <v>25000</v>
      </c>
      <c r="O135" s="16">
        <v>0</v>
      </c>
      <c r="P135" s="16">
        <v>0</v>
      </c>
      <c r="Q135" s="17">
        <v>25000</v>
      </c>
      <c r="R135" s="16" t="s">
        <v>75</v>
      </c>
      <c r="S135" s="16" t="s">
        <v>71</v>
      </c>
      <c r="T135" s="16">
        <v>0</v>
      </c>
      <c r="U135" s="16"/>
      <c r="V135" s="16"/>
      <c r="W135" s="16">
        <v>400180</v>
      </c>
    </row>
    <row r="136" spans="1:23" s="6" customFormat="1" ht="43.5" customHeight="1">
      <c r="A136" s="3"/>
      <c r="B136" s="14" t="s">
        <v>67</v>
      </c>
      <c r="C136" s="14">
        <v>2700</v>
      </c>
      <c r="D136" s="14" t="s">
        <v>68</v>
      </c>
      <c r="E136" s="16" t="s">
        <v>13</v>
      </c>
      <c r="F136" s="16" t="s">
        <v>391</v>
      </c>
      <c r="G136" s="16" t="s">
        <v>40</v>
      </c>
      <c r="H136" s="17" t="s">
        <v>76</v>
      </c>
      <c r="I136" s="16" t="s">
        <v>169</v>
      </c>
      <c r="J136" s="16" t="s">
        <v>371</v>
      </c>
      <c r="K136" s="17" t="s">
        <v>371</v>
      </c>
      <c r="L136" s="71">
        <v>1</v>
      </c>
      <c r="M136" s="16" t="s">
        <v>372</v>
      </c>
      <c r="N136" s="17">
        <v>12500</v>
      </c>
      <c r="O136" s="16">
        <v>0</v>
      </c>
      <c r="P136" s="16">
        <v>0</v>
      </c>
      <c r="Q136" s="17">
        <v>12500</v>
      </c>
      <c r="R136" s="16" t="s">
        <v>75</v>
      </c>
      <c r="S136" s="16" t="s">
        <v>71</v>
      </c>
      <c r="T136" s="16">
        <v>0</v>
      </c>
      <c r="U136" s="16"/>
      <c r="V136" s="16"/>
      <c r="W136" s="16">
        <v>400124</v>
      </c>
    </row>
    <row r="137" spans="1:23" s="6" customFormat="1" ht="43.5" customHeight="1">
      <c r="A137" s="3"/>
      <c r="B137" s="14" t="s">
        <v>67</v>
      </c>
      <c r="C137" s="14">
        <v>2700</v>
      </c>
      <c r="D137" s="14" t="s">
        <v>68</v>
      </c>
      <c r="E137" s="16" t="s">
        <v>13</v>
      </c>
      <c r="F137" s="16" t="s">
        <v>391</v>
      </c>
      <c r="G137" s="16" t="s">
        <v>40</v>
      </c>
      <c r="H137" s="17" t="s">
        <v>70</v>
      </c>
      <c r="I137" s="16" t="s">
        <v>71</v>
      </c>
      <c r="J137" s="16" t="s">
        <v>392</v>
      </c>
      <c r="K137" s="17" t="s">
        <v>379</v>
      </c>
      <c r="L137" s="71">
        <v>1</v>
      </c>
      <c r="M137" s="16" t="s">
        <v>393</v>
      </c>
      <c r="N137" s="17">
        <v>450000</v>
      </c>
      <c r="O137" s="16">
        <v>0</v>
      </c>
      <c r="P137" s="16">
        <v>0</v>
      </c>
      <c r="Q137" s="17">
        <v>450000</v>
      </c>
      <c r="R137" s="16" t="s">
        <v>75</v>
      </c>
      <c r="S137" s="16" t="s">
        <v>71</v>
      </c>
      <c r="T137" s="16">
        <v>0</v>
      </c>
      <c r="U137" s="16"/>
      <c r="V137" s="16"/>
      <c r="W137" s="16">
        <v>400103</v>
      </c>
    </row>
    <row r="138" spans="1:23" s="6" customFormat="1" ht="43.5" customHeight="1">
      <c r="A138" s="3"/>
      <c r="B138" s="14" t="s">
        <v>67</v>
      </c>
      <c r="C138" s="14">
        <v>2700</v>
      </c>
      <c r="D138" s="14" t="s">
        <v>68</v>
      </c>
      <c r="E138" s="16" t="s">
        <v>13</v>
      </c>
      <c r="F138" s="16" t="s">
        <v>394</v>
      </c>
      <c r="G138" s="16" t="s">
        <v>40</v>
      </c>
      <c r="H138" s="17" t="s">
        <v>76</v>
      </c>
      <c r="I138" s="16" t="s">
        <v>77</v>
      </c>
      <c r="J138" s="16" t="s">
        <v>386</v>
      </c>
      <c r="K138" s="17" t="s">
        <v>386</v>
      </c>
      <c r="L138" s="71">
        <v>1</v>
      </c>
      <c r="M138" s="16" t="s">
        <v>395</v>
      </c>
      <c r="N138" s="17">
        <v>25000</v>
      </c>
      <c r="O138" s="16">
        <v>0</v>
      </c>
      <c r="P138" s="16">
        <v>0</v>
      </c>
      <c r="Q138" s="17">
        <v>25000</v>
      </c>
      <c r="R138" s="16" t="s">
        <v>75</v>
      </c>
      <c r="S138" s="16" t="s">
        <v>71</v>
      </c>
      <c r="T138" s="16">
        <v>0</v>
      </c>
      <c r="U138" s="16"/>
      <c r="V138" s="16"/>
      <c r="W138" s="16">
        <v>400183</v>
      </c>
    </row>
    <row r="139" spans="1:23" s="6" customFormat="1" ht="43.5" customHeight="1">
      <c r="A139" s="3"/>
      <c r="B139" s="14" t="s">
        <v>67</v>
      </c>
      <c r="C139" s="14">
        <v>2700</v>
      </c>
      <c r="D139" s="14" t="s">
        <v>68</v>
      </c>
      <c r="E139" s="16" t="s">
        <v>13</v>
      </c>
      <c r="F139" s="16" t="s">
        <v>394</v>
      </c>
      <c r="G139" s="16" t="s">
        <v>40</v>
      </c>
      <c r="H139" s="17" t="s">
        <v>76</v>
      </c>
      <c r="I139" s="16" t="s">
        <v>169</v>
      </c>
      <c r="J139" s="16" t="s">
        <v>371</v>
      </c>
      <c r="K139" s="17" t="s">
        <v>371</v>
      </c>
      <c r="L139" s="71">
        <v>1</v>
      </c>
      <c r="M139" s="16" t="s">
        <v>372</v>
      </c>
      <c r="N139" s="17">
        <v>12500</v>
      </c>
      <c r="O139" s="16">
        <v>0</v>
      </c>
      <c r="P139" s="16">
        <v>0</v>
      </c>
      <c r="Q139" s="17">
        <v>12500</v>
      </c>
      <c r="R139" s="16" t="s">
        <v>75</v>
      </c>
      <c r="S139" s="16" t="s">
        <v>71</v>
      </c>
      <c r="T139" s="16">
        <v>0</v>
      </c>
      <c r="U139" s="16"/>
      <c r="V139" s="16"/>
      <c r="W139" s="16">
        <v>400119</v>
      </c>
    </row>
    <row r="140" spans="1:23" s="6" customFormat="1" ht="43.5" customHeight="1">
      <c r="A140" s="3"/>
      <c r="B140" s="14" t="s">
        <v>67</v>
      </c>
      <c r="C140" s="14">
        <v>2700</v>
      </c>
      <c r="D140" s="14" t="s">
        <v>68</v>
      </c>
      <c r="E140" s="16" t="s">
        <v>13</v>
      </c>
      <c r="F140" s="16" t="s">
        <v>13</v>
      </c>
      <c r="G140" s="16" t="s">
        <v>40</v>
      </c>
      <c r="H140" s="17" t="s">
        <v>70</v>
      </c>
      <c r="I140" s="16" t="s">
        <v>71</v>
      </c>
      <c r="J140" s="16" t="s">
        <v>396</v>
      </c>
      <c r="K140" s="17" t="s">
        <v>397</v>
      </c>
      <c r="L140" s="71">
        <v>1</v>
      </c>
      <c r="M140" s="16" t="s">
        <v>398</v>
      </c>
      <c r="N140" s="17">
        <v>70000</v>
      </c>
      <c r="O140" s="16">
        <v>0</v>
      </c>
      <c r="P140" s="16">
        <v>0</v>
      </c>
      <c r="Q140" s="17">
        <v>70000</v>
      </c>
      <c r="R140" s="16" t="s">
        <v>75</v>
      </c>
      <c r="S140" s="16" t="s">
        <v>71</v>
      </c>
      <c r="T140" s="17">
        <v>0</v>
      </c>
      <c r="U140" s="17"/>
      <c r="V140" s="16"/>
      <c r="W140" s="16">
        <v>400021</v>
      </c>
    </row>
    <row r="141" spans="1:23" s="6" customFormat="1" ht="43.5" customHeight="1">
      <c r="A141" s="3"/>
      <c r="B141" s="14" t="s">
        <v>67</v>
      </c>
      <c r="C141" s="14">
        <v>2700</v>
      </c>
      <c r="D141" s="14" t="s">
        <v>68</v>
      </c>
      <c r="E141" s="16" t="s">
        <v>13</v>
      </c>
      <c r="F141" s="16" t="s">
        <v>13</v>
      </c>
      <c r="G141" s="16" t="s">
        <v>40</v>
      </c>
      <c r="H141" s="17" t="s">
        <v>76</v>
      </c>
      <c r="I141" s="16" t="s">
        <v>281</v>
      </c>
      <c r="J141" s="16" t="s">
        <v>399</v>
      </c>
      <c r="K141" s="17" t="s">
        <v>399</v>
      </c>
      <c r="L141" s="71">
        <v>1</v>
      </c>
      <c r="M141" s="16" t="s">
        <v>400</v>
      </c>
      <c r="N141" s="17">
        <v>116000</v>
      </c>
      <c r="O141" s="16">
        <v>0</v>
      </c>
      <c r="P141" s="16">
        <v>0</v>
      </c>
      <c r="Q141" s="17">
        <v>116000</v>
      </c>
      <c r="R141" s="16" t="s">
        <v>75</v>
      </c>
      <c r="S141" s="16" t="s">
        <v>71</v>
      </c>
      <c r="T141" s="17">
        <v>0</v>
      </c>
      <c r="U141" s="16"/>
      <c r="V141" s="16"/>
      <c r="W141" s="16">
        <v>398386</v>
      </c>
    </row>
    <row r="142" spans="1:23" s="6" customFormat="1" ht="43.5" customHeight="1">
      <c r="A142" s="3"/>
      <c r="B142" s="14" t="s">
        <v>67</v>
      </c>
      <c r="C142" s="14">
        <v>2700</v>
      </c>
      <c r="D142" s="14" t="s">
        <v>68</v>
      </c>
      <c r="E142" s="16" t="s">
        <v>13</v>
      </c>
      <c r="F142" s="16" t="s">
        <v>13</v>
      </c>
      <c r="G142" s="16" t="s">
        <v>40</v>
      </c>
      <c r="H142" s="17" t="s">
        <v>70</v>
      </c>
      <c r="I142" s="16" t="s">
        <v>71</v>
      </c>
      <c r="J142" s="16" t="s">
        <v>401</v>
      </c>
      <c r="K142" s="17" t="s">
        <v>402</v>
      </c>
      <c r="L142" s="71">
        <v>1</v>
      </c>
      <c r="M142" s="16" t="s">
        <v>166</v>
      </c>
      <c r="N142" s="17">
        <v>328663.45</v>
      </c>
      <c r="O142" s="16">
        <v>12236.55</v>
      </c>
      <c r="P142" s="16">
        <v>0</v>
      </c>
      <c r="Q142" s="17">
        <v>340900</v>
      </c>
      <c r="R142" s="16" t="s">
        <v>75</v>
      </c>
      <c r="S142" s="16" t="s">
        <v>71</v>
      </c>
      <c r="T142" s="17">
        <v>0</v>
      </c>
      <c r="U142" s="16"/>
      <c r="V142" s="16"/>
      <c r="W142" s="16">
        <v>398380</v>
      </c>
    </row>
    <row r="143" spans="1:23" s="6" customFormat="1" ht="43.5" customHeight="1">
      <c r="A143" s="3"/>
      <c r="B143" s="14" t="s">
        <v>67</v>
      </c>
      <c r="C143" s="14">
        <v>2700</v>
      </c>
      <c r="D143" s="14" t="s">
        <v>68</v>
      </c>
      <c r="E143" s="16" t="s">
        <v>13</v>
      </c>
      <c r="F143" s="16" t="s">
        <v>13</v>
      </c>
      <c r="G143" s="16" t="s">
        <v>40</v>
      </c>
      <c r="H143" s="17" t="s">
        <v>70</v>
      </c>
      <c r="I143" s="16" t="s">
        <v>71</v>
      </c>
      <c r="J143" s="16" t="s">
        <v>403</v>
      </c>
      <c r="K143" s="17" t="s">
        <v>397</v>
      </c>
      <c r="L143" s="71">
        <v>1</v>
      </c>
      <c r="M143" s="16" t="s">
        <v>404</v>
      </c>
      <c r="N143" s="17">
        <v>50000</v>
      </c>
      <c r="O143" s="16">
        <v>0</v>
      </c>
      <c r="P143" s="16">
        <v>0</v>
      </c>
      <c r="Q143" s="17">
        <v>50000</v>
      </c>
      <c r="R143" s="16" t="s">
        <v>75</v>
      </c>
      <c r="S143" s="16" t="s">
        <v>71</v>
      </c>
      <c r="T143" s="16">
        <v>0</v>
      </c>
      <c r="U143" s="16"/>
      <c r="V143" s="16"/>
      <c r="W143" s="16">
        <v>399238</v>
      </c>
    </row>
    <row r="144" spans="1:23" s="6" customFormat="1" ht="43.5" customHeight="1">
      <c r="A144" s="3"/>
      <c r="B144" s="14" t="s">
        <v>67</v>
      </c>
      <c r="C144" s="14">
        <v>2700</v>
      </c>
      <c r="D144" s="14" t="s">
        <v>68</v>
      </c>
      <c r="E144" s="16" t="s">
        <v>13</v>
      </c>
      <c r="F144" s="16" t="s">
        <v>13</v>
      </c>
      <c r="G144" s="16" t="s">
        <v>39</v>
      </c>
      <c r="H144" s="17" t="s">
        <v>76</v>
      </c>
      <c r="I144" s="16" t="s">
        <v>77</v>
      </c>
      <c r="J144" s="16" t="s">
        <v>176</v>
      </c>
      <c r="K144" s="17" t="s">
        <v>176</v>
      </c>
      <c r="L144" s="71">
        <v>2</v>
      </c>
      <c r="M144" s="16" t="s">
        <v>405</v>
      </c>
      <c r="N144" s="17">
        <v>93000</v>
      </c>
      <c r="O144" s="16">
        <v>0</v>
      </c>
      <c r="P144" s="16">
        <v>0</v>
      </c>
      <c r="Q144" s="17">
        <v>93000</v>
      </c>
      <c r="R144" s="16" t="s">
        <v>75</v>
      </c>
      <c r="S144" s="16" t="s">
        <v>71</v>
      </c>
      <c r="T144" s="16">
        <v>0</v>
      </c>
      <c r="U144" s="16"/>
      <c r="V144" s="16"/>
      <c r="W144" s="16">
        <v>441542</v>
      </c>
    </row>
    <row r="145" spans="1:23" s="6" customFormat="1" ht="43.5" customHeight="1">
      <c r="A145" s="3"/>
      <c r="B145" s="14" t="s">
        <v>67</v>
      </c>
      <c r="C145" s="14">
        <v>2700</v>
      </c>
      <c r="D145" s="14" t="s">
        <v>68</v>
      </c>
      <c r="E145" s="16" t="s">
        <v>13</v>
      </c>
      <c r="F145" s="16" t="s">
        <v>13</v>
      </c>
      <c r="G145" s="16" t="s">
        <v>40</v>
      </c>
      <c r="H145" s="17" t="s">
        <v>76</v>
      </c>
      <c r="I145" s="16" t="s">
        <v>136</v>
      </c>
      <c r="J145" s="16" t="s">
        <v>406</v>
      </c>
      <c r="K145" s="17" t="s">
        <v>406</v>
      </c>
      <c r="L145" s="71">
        <v>2</v>
      </c>
      <c r="M145" s="16" t="s">
        <v>407</v>
      </c>
      <c r="N145" s="17">
        <v>84600</v>
      </c>
      <c r="O145" s="16">
        <v>0</v>
      </c>
      <c r="P145" s="16">
        <v>0</v>
      </c>
      <c r="Q145" s="17">
        <v>84600</v>
      </c>
      <c r="R145" s="16" t="s">
        <v>75</v>
      </c>
      <c r="S145" s="16" t="s">
        <v>71</v>
      </c>
      <c r="T145" s="16">
        <v>0</v>
      </c>
      <c r="U145" s="16"/>
      <c r="V145" s="16"/>
      <c r="W145" s="16">
        <v>400030</v>
      </c>
    </row>
    <row r="146" spans="1:23" s="6" customFormat="1" ht="43.5" customHeight="1">
      <c r="A146" s="3"/>
      <c r="B146" s="14" t="s">
        <v>67</v>
      </c>
      <c r="C146" s="14">
        <v>2700</v>
      </c>
      <c r="D146" s="14" t="s">
        <v>68</v>
      </c>
      <c r="E146" s="16" t="s">
        <v>13</v>
      </c>
      <c r="F146" s="16" t="s">
        <v>13</v>
      </c>
      <c r="G146" s="16" t="s">
        <v>40</v>
      </c>
      <c r="H146" s="17" t="s">
        <v>76</v>
      </c>
      <c r="I146" s="16" t="s">
        <v>131</v>
      </c>
      <c r="J146" s="16" t="s">
        <v>408</v>
      </c>
      <c r="K146" s="17" t="s">
        <v>409</v>
      </c>
      <c r="L146" s="71" t="s">
        <v>410</v>
      </c>
      <c r="M146" s="16" t="s">
        <v>411</v>
      </c>
      <c r="N146" s="17">
        <v>44000</v>
      </c>
      <c r="O146" s="16">
        <v>0</v>
      </c>
      <c r="P146" s="16">
        <v>0</v>
      </c>
      <c r="Q146" s="17">
        <v>44000</v>
      </c>
      <c r="R146" s="16" t="s">
        <v>75</v>
      </c>
      <c r="S146" s="16" t="s">
        <v>71</v>
      </c>
      <c r="T146" s="17">
        <v>0</v>
      </c>
      <c r="U146" s="17"/>
      <c r="V146" s="16"/>
      <c r="W146" s="16">
        <v>399408</v>
      </c>
    </row>
    <row r="147" spans="1:23" s="6" customFormat="1" ht="43.5" customHeight="1">
      <c r="A147" s="3"/>
      <c r="B147" s="14" t="s">
        <v>67</v>
      </c>
      <c r="C147" s="14">
        <v>2700</v>
      </c>
      <c r="D147" s="14" t="s">
        <v>68</v>
      </c>
      <c r="E147" s="16" t="s">
        <v>13</v>
      </c>
      <c r="F147" s="16" t="s">
        <v>13</v>
      </c>
      <c r="G147" s="16" t="s">
        <v>40</v>
      </c>
      <c r="H147" s="17" t="s">
        <v>70</v>
      </c>
      <c r="I147" s="16" t="s">
        <v>71</v>
      </c>
      <c r="J147" s="16" t="s">
        <v>412</v>
      </c>
      <c r="K147" s="17" t="s">
        <v>397</v>
      </c>
      <c r="L147" s="71">
        <v>1</v>
      </c>
      <c r="M147" s="16" t="s">
        <v>398</v>
      </c>
      <c r="N147" s="17">
        <v>30000</v>
      </c>
      <c r="O147" s="16">
        <v>0</v>
      </c>
      <c r="P147" s="16">
        <v>0</v>
      </c>
      <c r="Q147" s="17">
        <v>30000</v>
      </c>
      <c r="R147" s="16" t="s">
        <v>75</v>
      </c>
      <c r="S147" s="16" t="s">
        <v>71</v>
      </c>
      <c r="T147" s="17">
        <v>0</v>
      </c>
      <c r="U147" s="16"/>
      <c r="V147" s="16"/>
      <c r="W147" s="16">
        <v>400096</v>
      </c>
    </row>
    <row r="148" spans="1:23" s="6" customFormat="1" ht="43.5" customHeight="1">
      <c r="A148" s="3"/>
      <c r="B148" s="14" t="s">
        <v>67</v>
      </c>
      <c r="C148" s="14">
        <v>2700</v>
      </c>
      <c r="D148" s="14" t="s">
        <v>68</v>
      </c>
      <c r="E148" s="16" t="s">
        <v>13</v>
      </c>
      <c r="F148" s="16" t="s">
        <v>13</v>
      </c>
      <c r="G148" s="16" t="s">
        <v>40</v>
      </c>
      <c r="H148" s="17" t="s">
        <v>76</v>
      </c>
      <c r="I148" s="16" t="s">
        <v>131</v>
      </c>
      <c r="J148" s="16" t="s">
        <v>413</v>
      </c>
      <c r="K148" s="17" t="s">
        <v>414</v>
      </c>
      <c r="L148" s="71" t="s">
        <v>410</v>
      </c>
      <c r="M148" s="16" t="s">
        <v>415</v>
      </c>
      <c r="N148" s="17">
        <v>34000</v>
      </c>
      <c r="O148" s="16">
        <v>0</v>
      </c>
      <c r="P148" s="16">
        <v>0</v>
      </c>
      <c r="Q148" s="17">
        <v>34000</v>
      </c>
      <c r="R148" s="16" t="s">
        <v>75</v>
      </c>
      <c r="S148" s="16" t="s">
        <v>71</v>
      </c>
      <c r="T148" s="16">
        <v>0</v>
      </c>
      <c r="U148" s="16"/>
      <c r="V148" s="16"/>
      <c r="W148" s="16">
        <v>400041</v>
      </c>
    </row>
    <row r="149" spans="1:23" s="6" customFormat="1" ht="43.5" customHeight="1">
      <c r="A149" s="3"/>
      <c r="B149" s="14" t="s">
        <v>67</v>
      </c>
      <c r="C149" s="14">
        <v>2700</v>
      </c>
      <c r="D149" s="14" t="s">
        <v>68</v>
      </c>
      <c r="E149" s="16" t="s">
        <v>13</v>
      </c>
      <c r="F149" s="16" t="s">
        <v>13</v>
      </c>
      <c r="G149" s="16" t="s">
        <v>40</v>
      </c>
      <c r="H149" s="17" t="s">
        <v>76</v>
      </c>
      <c r="I149" s="16" t="s">
        <v>131</v>
      </c>
      <c r="J149" s="16" t="s">
        <v>416</v>
      </c>
      <c r="K149" s="17" t="s">
        <v>417</v>
      </c>
      <c r="L149" s="71" t="s">
        <v>418</v>
      </c>
      <c r="M149" s="16" t="s">
        <v>419</v>
      </c>
      <c r="N149" s="17">
        <v>30000</v>
      </c>
      <c r="O149" s="16">
        <v>0</v>
      </c>
      <c r="P149" s="16">
        <v>0</v>
      </c>
      <c r="Q149" s="17">
        <v>30000</v>
      </c>
      <c r="R149" s="16" t="s">
        <v>75</v>
      </c>
      <c r="S149" s="16" t="s">
        <v>71</v>
      </c>
      <c r="T149" s="16">
        <v>0</v>
      </c>
      <c r="U149" s="16"/>
      <c r="V149" s="16"/>
      <c r="W149" s="16">
        <v>399826</v>
      </c>
    </row>
    <row r="150" spans="1:23" s="6" customFormat="1" ht="43.5" customHeight="1">
      <c r="A150" s="3"/>
      <c r="B150" s="14" t="s">
        <v>67</v>
      </c>
      <c r="C150" s="14">
        <v>2700</v>
      </c>
      <c r="D150" s="14" t="s">
        <v>68</v>
      </c>
      <c r="E150" s="16" t="s">
        <v>13</v>
      </c>
      <c r="F150" s="16" t="s">
        <v>13</v>
      </c>
      <c r="G150" s="16" t="s">
        <v>40</v>
      </c>
      <c r="H150" s="17" t="s">
        <v>76</v>
      </c>
      <c r="I150" s="16" t="s">
        <v>77</v>
      </c>
      <c r="J150" s="16" t="s">
        <v>420</v>
      </c>
      <c r="K150" s="17" t="s">
        <v>420</v>
      </c>
      <c r="L150" s="71">
        <v>2</v>
      </c>
      <c r="M150" s="16" t="s">
        <v>421</v>
      </c>
      <c r="N150" s="17">
        <v>51000</v>
      </c>
      <c r="O150" s="16">
        <v>0</v>
      </c>
      <c r="P150" s="16">
        <v>0</v>
      </c>
      <c r="Q150" s="17">
        <v>51000</v>
      </c>
      <c r="R150" s="16" t="s">
        <v>75</v>
      </c>
      <c r="S150" s="16" t="s">
        <v>71</v>
      </c>
      <c r="T150" s="16">
        <v>0</v>
      </c>
      <c r="U150" s="16"/>
      <c r="V150" s="16"/>
      <c r="W150" s="16">
        <v>400093</v>
      </c>
    </row>
    <row r="151" spans="1:23" s="6" customFormat="1" ht="43.5" customHeight="1">
      <c r="A151" s="3"/>
      <c r="B151" s="14" t="s">
        <v>67</v>
      </c>
      <c r="C151" s="14">
        <v>2700</v>
      </c>
      <c r="D151" s="14" t="s">
        <v>68</v>
      </c>
      <c r="E151" s="16" t="s">
        <v>13</v>
      </c>
      <c r="F151" s="16" t="s">
        <v>13</v>
      </c>
      <c r="G151" s="16" t="s">
        <v>40</v>
      </c>
      <c r="H151" s="17" t="s">
        <v>70</v>
      </c>
      <c r="I151" s="16" t="s">
        <v>71</v>
      </c>
      <c r="J151" s="16" t="s">
        <v>267</v>
      </c>
      <c r="K151" s="17" t="s">
        <v>397</v>
      </c>
      <c r="L151" s="71">
        <v>1</v>
      </c>
      <c r="M151" s="16" t="s">
        <v>422</v>
      </c>
      <c r="N151" s="17">
        <v>25680</v>
      </c>
      <c r="O151" s="16">
        <v>0</v>
      </c>
      <c r="P151" s="16">
        <v>0</v>
      </c>
      <c r="Q151" s="17">
        <v>25680</v>
      </c>
      <c r="R151" s="16" t="s">
        <v>75</v>
      </c>
      <c r="S151" s="16" t="s">
        <v>71</v>
      </c>
      <c r="T151" s="17">
        <v>0</v>
      </c>
      <c r="U151" s="17"/>
      <c r="V151" s="16"/>
      <c r="W151" s="16">
        <v>400007</v>
      </c>
    </row>
    <row r="152" spans="1:23" s="6" customFormat="1" ht="43.5" customHeight="1">
      <c r="A152" s="3"/>
      <c r="B152" s="14" t="s">
        <v>67</v>
      </c>
      <c r="C152" s="14">
        <v>2700</v>
      </c>
      <c r="D152" s="14" t="s">
        <v>68</v>
      </c>
      <c r="E152" s="16" t="s">
        <v>13</v>
      </c>
      <c r="F152" s="16" t="s">
        <v>13</v>
      </c>
      <c r="G152" s="16" t="s">
        <v>40</v>
      </c>
      <c r="H152" s="17" t="s">
        <v>76</v>
      </c>
      <c r="I152" s="16" t="s">
        <v>169</v>
      </c>
      <c r="J152" s="16" t="s">
        <v>423</v>
      </c>
      <c r="K152" s="17" t="s">
        <v>424</v>
      </c>
      <c r="L152" s="71">
        <v>1</v>
      </c>
      <c r="M152" s="16" t="s">
        <v>425</v>
      </c>
      <c r="N152" s="17">
        <v>41000</v>
      </c>
      <c r="O152" s="16">
        <v>0</v>
      </c>
      <c r="P152" s="16">
        <v>0</v>
      </c>
      <c r="Q152" s="17">
        <v>41000</v>
      </c>
      <c r="R152" s="16" t="s">
        <v>75</v>
      </c>
      <c r="S152" s="16" t="s">
        <v>71</v>
      </c>
      <c r="T152" s="16">
        <v>0</v>
      </c>
      <c r="U152" s="16"/>
      <c r="V152" s="16"/>
      <c r="W152" s="16">
        <v>399765</v>
      </c>
    </row>
    <row r="153" spans="1:23" s="6" customFormat="1" ht="43.5" customHeight="1">
      <c r="A153" s="3"/>
      <c r="B153" s="14" t="s">
        <v>67</v>
      </c>
      <c r="C153" s="14">
        <v>2700</v>
      </c>
      <c r="D153" s="14" t="s">
        <v>68</v>
      </c>
      <c r="E153" s="16" t="s">
        <v>13</v>
      </c>
      <c r="F153" s="16" t="s">
        <v>13</v>
      </c>
      <c r="G153" s="16" t="s">
        <v>40</v>
      </c>
      <c r="H153" s="17" t="s">
        <v>70</v>
      </c>
      <c r="I153" s="16" t="s">
        <v>71</v>
      </c>
      <c r="J153" s="16" t="s">
        <v>287</v>
      </c>
      <c r="K153" s="17" t="s">
        <v>397</v>
      </c>
      <c r="L153" s="71">
        <v>1</v>
      </c>
      <c r="M153" s="16" t="s">
        <v>398</v>
      </c>
      <c r="N153" s="17">
        <v>25680</v>
      </c>
      <c r="O153" s="16">
        <v>0</v>
      </c>
      <c r="P153" s="16">
        <v>0</v>
      </c>
      <c r="Q153" s="17">
        <v>25680</v>
      </c>
      <c r="R153" s="16" t="s">
        <v>75</v>
      </c>
      <c r="S153" s="16" t="s">
        <v>71</v>
      </c>
      <c r="T153" s="17">
        <v>0</v>
      </c>
      <c r="U153" s="16"/>
      <c r="V153" s="16"/>
      <c r="W153" s="16">
        <v>400011</v>
      </c>
    </row>
    <row r="154" spans="1:23" s="6" customFormat="1" ht="43.5" customHeight="1">
      <c r="A154" s="3"/>
      <c r="B154" s="14" t="s">
        <v>67</v>
      </c>
      <c r="C154" s="14">
        <v>2700</v>
      </c>
      <c r="D154" s="14" t="s">
        <v>68</v>
      </c>
      <c r="E154" s="16" t="s">
        <v>13</v>
      </c>
      <c r="F154" s="16" t="s">
        <v>13</v>
      </c>
      <c r="G154" s="16" t="s">
        <v>40</v>
      </c>
      <c r="H154" s="17" t="s">
        <v>76</v>
      </c>
      <c r="I154" s="16" t="s">
        <v>131</v>
      </c>
      <c r="J154" s="16" t="s">
        <v>426</v>
      </c>
      <c r="K154" s="17" t="s">
        <v>427</v>
      </c>
      <c r="L154" s="71" t="s">
        <v>428</v>
      </c>
      <c r="M154" s="16" t="s">
        <v>429</v>
      </c>
      <c r="N154" s="17">
        <v>88000</v>
      </c>
      <c r="O154" s="16">
        <v>0</v>
      </c>
      <c r="P154" s="16">
        <v>0</v>
      </c>
      <c r="Q154" s="17">
        <v>88000</v>
      </c>
      <c r="R154" s="16" t="s">
        <v>75</v>
      </c>
      <c r="S154" s="16" t="s">
        <v>71</v>
      </c>
      <c r="T154" s="17">
        <v>0</v>
      </c>
      <c r="U154" s="17"/>
      <c r="V154" s="16"/>
      <c r="W154" s="16">
        <v>399398</v>
      </c>
    </row>
    <row r="155" spans="1:23" s="6" customFormat="1" ht="43.5" customHeight="1">
      <c r="A155" s="3"/>
      <c r="B155" s="14" t="s">
        <v>67</v>
      </c>
      <c r="C155" s="14">
        <v>2700</v>
      </c>
      <c r="D155" s="14" t="s">
        <v>68</v>
      </c>
      <c r="E155" s="16" t="s">
        <v>13</v>
      </c>
      <c r="F155" s="16" t="s">
        <v>13</v>
      </c>
      <c r="G155" s="16" t="s">
        <v>40</v>
      </c>
      <c r="H155" s="17" t="s">
        <v>70</v>
      </c>
      <c r="I155" s="16" t="s">
        <v>71</v>
      </c>
      <c r="J155" s="16" t="s">
        <v>430</v>
      </c>
      <c r="K155" s="17" t="s">
        <v>397</v>
      </c>
      <c r="L155" s="71">
        <v>1</v>
      </c>
      <c r="M155" s="16" t="s">
        <v>431</v>
      </c>
      <c r="N155" s="17">
        <v>32300</v>
      </c>
      <c r="O155" s="16">
        <v>0</v>
      </c>
      <c r="P155" s="16">
        <v>0</v>
      </c>
      <c r="Q155" s="17">
        <v>32300</v>
      </c>
      <c r="R155" s="16" t="s">
        <v>75</v>
      </c>
      <c r="S155" s="16" t="s">
        <v>71</v>
      </c>
      <c r="T155" s="16">
        <v>0</v>
      </c>
      <c r="U155" s="16"/>
      <c r="V155" s="16"/>
      <c r="W155" s="16">
        <v>400094</v>
      </c>
    </row>
    <row r="156" spans="1:23" s="6" customFormat="1" ht="43.5" customHeight="1">
      <c r="A156" s="3"/>
      <c r="B156" s="14" t="s">
        <v>67</v>
      </c>
      <c r="C156" s="14">
        <v>2700</v>
      </c>
      <c r="D156" s="14" t="s">
        <v>68</v>
      </c>
      <c r="E156" s="16" t="s">
        <v>13</v>
      </c>
      <c r="F156" s="16" t="s">
        <v>13</v>
      </c>
      <c r="G156" s="16" t="s">
        <v>40</v>
      </c>
      <c r="H156" s="17" t="s">
        <v>76</v>
      </c>
      <c r="I156" s="16" t="s">
        <v>136</v>
      </c>
      <c r="J156" s="16" t="s">
        <v>432</v>
      </c>
      <c r="K156" s="17" t="s">
        <v>432</v>
      </c>
      <c r="L156" s="71">
        <v>3</v>
      </c>
      <c r="M156" s="16" t="s">
        <v>433</v>
      </c>
      <c r="N156" s="17">
        <v>85800</v>
      </c>
      <c r="O156" s="16">
        <v>0</v>
      </c>
      <c r="P156" s="16">
        <v>0</v>
      </c>
      <c r="Q156" s="17">
        <v>85800</v>
      </c>
      <c r="R156" s="16" t="s">
        <v>75</v>
      </c>
      <c r="S156" s="16" t="s">
        <v>71</v>
      </c>
      <c r="T156" s="17">
        <v>0</v>
      </c>
      <c r="U156" s="16"/>
      <c r="V156" s="16"/>
      <c r="W156" s="16">
        <v>398390</v>
      </c>
    </row>
    <row r="157" spans="1:23" s="6" customFormat="1" ht="43.5" customHeight="1">
      <c r="A157" s="3"/>
      <c r="B157" s="14" t="s">
        <v>67</v>
      </c>
      <c r="C157" s="14">
        <v>2700</v>
      </c>
      <c r="D157" s="14" t="s">
        <v>68</v>
      </c>
      <c r="E157" s="16" t="s">
        <v>13</v>
      </c>
      <c r="F157" s="16" t="s">
        <v>13</v>
      </c>
      <c r="G157" s="16" t="s">
        <v>40</v>
      </c>
      <c r="H157" s="16" t="s">
        <v>76</v>
      </c>
      <c r="I157" s="16" t="s">
        <v>103</v>
      </c>
      <c r="J157" s="16" t="s">
        <v>434</v>
      </c>
      <c r="K157" s="16" t="s">
        <v>435</v>
      </c>
      <c r="L157" s="71" t="s">
        <v>436</v>
      </c>
      <c r="M157" s="16" t="s">
        <v>437</v>
      </c>
      <c r="N157" s="17">
        <v>15000</v>
      </c>
      <c r="O157" s="16">
        <v>0</v>
      </c>
      <c r="P157" s="16">
        <v>0</v>
      </c>
      <c r="Q157" s="17">
        <v>15000</v>
      </c>
      <c r="R157" s="16" t="s">
        <v>75</v>
      </c>
      <c r="S157" s="16" t="s">
        <v>71</v>
      </c>
      <c r="T157" s="16">
        <v>0</v>
      </c>
      <c r="U157" s="16"/>
      <c r="V157" s="16"/>
      <c r="W157" s="16">
        <v>400015</v>
      </c>
    </row>
    <row r="158" spans="1:23" s="6" customFormat="1" ht="43.5" customHeight="1">
      <c r="A158" s="3"/>
      <c r="B158" s="14" t="s">
        <v>67</v>
      </c>
      <c r="C158" s="14">
        <v>2700</v>
      </c>
      <c r="D158" s="14" t="s">
        <v>68</v>
      </c>
      <c r="E158" s="16" t="s">
        <v>13</v>
      </c>
      <c r="F158" s="16" t="s">
        <v>13</v>
      </c>
      <c r="G158" s="16" t="s">
        <v>40</v>
      </c>
      <c r="H158" s="17" t="s">
        <v>76</v>
      </c>
      <c r="I158" s="16" t="s">
        <v>131</v>
      </c>
      <c r="J158" s="16" t="s">
        <v>438</v>
      </c>
      <c r="K158" s="17" t="s">
        <v>439</v>
      </c>
      <c r="L158" s="71" t="s">
        <v>418</v>
      </c>
      <c r="M158" s="16" t="s">
        <v>440</v>
      </c>
      <c r="N158" s="17">
        <v>128000</v>
      </c>
      <c r="O158" s="16">
        <v>0</v>
      </c>
      <c r="P158" s="16">
        <v>0</v>
      </c>
      <c r="Q158" s="17">
        <v>128000</v>
      </c>
      <c r="R158" s="16" t="s">
        <v>75</v>
      </c>
      <c r="S158" s="16" t="s">
        <v>71</v>
      </c>
      <c r="T158" s="17">
        <v>0</v>
      </c>
      <c r="U158" s="16"/>
      <c r="V158" s="16"/>
      <c r="W158" s="16">
        <v>399807</v>
      </c>
    </row>
    <row r="159" spans="1:23" s="6" customFormat="1" ht="43.5" customHeight="1">
      <c r="A159" s="3"/>
      <c r="B159" s="14" t="s">
        <v>67</v>
      </c>
      <c r="C159" s="14">
        <v>2700</v>
      </c>
      <c r="D159" s="14" t="s">
        <v>68</v>
      </c>
      <c r="E159" s="16" t="s">
        <v>13</v>
      </c>
      <c r="F159" s="16" t="s">
        <v>13</v>
      </c>
      <c r="G159" s="16" t="s">
        <v>40</v>
      </c>
      <c r="H159" s="17" t="s">
        <v>70</v>
      </c>
      <c r="I159" s="16" t="s">
        <v>71</v>
      </c>
      <c r="J159" s="16" t="s">
        <v>441</v>
      </c>
      <c r="K159" s="17" t="s">
        <v>397</v>
      </c>
      <c r="L159" s="71">
        <v>1</v>
      </c>
      <c r="M159" s="16" t="s">
        <v>442</v>
      </c>
      <c r="N159" s="17">
        <v>650000</v>
      </c>
      <c r="O159" s="16">
        <v>0</v>
      </c>
      <c r="P159" s="16">
        <v>0</v>
      </c>
      <c r="Q159" s="17">
        <v>650000</v>
      </c>
      <c r="R159" s="16" t="s">
        <v>75</v>
      </c>
      <c r="S159" s="16" t="s">
        <v>71</v>
      </c>
      <c r="T159" s="17">
        <v>0</v>
      </c>
      <c r="U159" s="17"/>
      <c r="V159" s="16"/>
      <c r="W159" s="16">
        <v>399233</v>
      </c>
    </row>
    <row r="160" spans="1:23" s="6" customFormat="1" ht="43.5" customHeight="1">
      <c r="A160" s="3"/>
      <c r="B160" s="14" t="s">
        <v>67</v>
      </c>
      <c r="C160" s="14">
        <v>2700</v>
      </c>
      <c r="D160" s="14" t="s">
        <v>68</v>
      </c>
      <c r="E160" s="16" t="s">
        <v>14</v>
      </c>
      <c r="F160" s="16" t="s">
        <v>443</v>
      </c>
      <c r="G160" s="16" t="s">
        <v>40</v>
      </c>
      <c r="H160" s="17" t="s">
        <v>70</v>
      </c>
      <c r="I160" s="16" t="s">
        <v>71</v>
      </c>
      <c r="J160" s="16" t="s">
        <v>383</v>
      </c>
      <c r="K160" s="17" t="s">
        <v>444</v>
      </c>
      <c r="L160" s="71">
        <v>1</v>
      </c>
      <c r="M160" s="16" t="s">
        <v>445</v>
      </c>
      <c r="N160" s="17">
        <v>250000</v>
      </c>
      <c r="O160" s="16">
        <v>0</v>
      </c>
      <c r="P160" s="16">
        <v>0</v>
      </c>
      <c r="Q160" s="17">
        <v>250000</v>
      </c>
      <c r="R160" s="16" t="s">
        <v>75</v>
      </c>
      <c r="S160" s="16" t="s">
        <v>71</v>
      </c>
      <c r="T160" s="16">
        <v>0</v>
      </c>
      <c r="U160" s="16"/>
      <c r="V160" s="16"/>
      <c r="W160" s="16">
        <v>400527</v>
      </c>
    </row>
    <row r="161" spans="1:23" s="6" customFormat="1" ht="43.5" customHeight="1">
      <c r="A161" s="3"/>
      <c r="B161" s="14" t="s">
        <v>67</v>
      </c>
      <c r="C161" s="14">
        <v>2700</v>
      </c>
      <c r="D161" s="14" t="s">
        <v>68</v>
      </c>
      <c r="E161" s="16" t="s">
        <v>14</v>
      </c>
      <c r="F161" s="16" t="s">
        <v>446</v>
      </c>
      <c r="G161" s="16" t="s">
        <v>40</v>
      </c>
      <c r="H161" s="17" t="s">
        <v>70</v>
      </c>
      <c r="I161" s="16" t="s">
        <v>71</v>
      </c>
      <c r="J161" s="16" t="s">
        <v>447</v>
      </c>
      <c r="K161" s="17" t="s">
        <v>448</v>
      </c>
      <c r="L161" s="71">
        <v>1</v>
      </c>
      <c r="M161" s="16" t="s">
        <v>449</v>
      </c>
      <c r="N161" s="17">
        <v>54490</v>
      </c>
      <c r="O161" s="16">
        <v>3510</v>
      </c>
      <c r="P161" s="16">
        <v>0</v>
      </c>
      <c r="Q161" s="17">
        <v>58000</v>
      </c>
      <c r="R161" s="16" t="s">
        <v>75</v>
      </c>
      <c r="S161" s="16" t="s">
        <v>71</v>
      </c>
      <c r="T161" s="17">
        <v>0</v>
      </c>
      <c r="U161" s="16"/>
      <c r="V161" s="16"/>
      <c r="W161" s="16">
        <v>410186</v>
      </c>
    </row>
    <row r="162" spans="1:23" s="6" customFormat="1" ht="43.5" customHeight="1">
      <c r="A162" s="3"/>
      <c r="B162" s="14" t="s">
        <v>67</v>
      </c>
      <c r="C162" s="14">
        <v>2700</v>
      </c>
      <c r="D162" s="14" t="s">
        <v>68</v>
      </c>
      <c r="E162" s="16" t="s">
        <v>14</v>
      </c>
      <c r="F162" s="16" t="s">
        <v>446</v>
      </c>
      <c r="G162" s="16" t="s">
        <v>40</v>
      </c>
      <c r="H162" s="17" t="s">
        <v>70</v>
      </c>
      <c r="I162" s="16" t="s">
        <v>71</v>
      </c>
      <c r="J162" s="16" t="s">
        <v>450</v>
      </c>
      <c r="K162" s="17" t="s">
        <v>451</v>
      </c>
      <c r="L162" s="71">
        <v>1</v>
      </c>
      <c r="M162" s="16" t="s">
        <v>449</v>
      </c>
      <c r="N162" s="17">
        <v>13600</v>
      </c>
      <c r="O162" s="16">
        <v>3400</v>
      </c>
      <c r="P162" s="16">
        <v>0</v>
      </c>
      <c r="Q162" s="17">
        <v>17000</v>
      </c>
      <c r="R162" s="16" t="s">
        <v>75</v>
      </c>
      <c r="S162" s="16" t="s">
        <v>71</v>
      </c>
      <c r="T162" s="16">
        <v>0</v>
      </c>
      <c r="U162" s="16"/>
      <c r="V162" s="16"/>
      <c r="W162" s="16">
        <v>410073</v>
      </c>
    </row>
    <row r="163" spans="1:23" s="6" customFormat="1" ht="43.5" customHeight="1">
      <c r="A163" s="3"/>
      <c r="B163" s="14" t="s">
        <v>67</v>
      </c>
      <c r="C163" s="14">
        <v>2700</v>
      </c>
      <c r="D163" s="14" t="s">
        <v>68</v>
      </c>
      <c r="E163" s="16" t="s">
        <v>14</v>
      </c>
      <c r="F163" s="16" t="s">
        <v>446</v>
      </c>
      <c r="G163" s="16" t="s">
        <v>40</v>
      </c>
      <c r="H163" s="17" t="s">
        <v>70</v>
      </c>
      <c r="I163" s="16" t="s">
        <v>71</v>
      </c>
      <c r="J163" s="16" t="s">
        <v>452</v>
      </c>
      <c r="K163" s="17" t="s">
        <v>453</v>
      </c>
      <c r="L163" s="71">
        <v>1</v>
      </c>
      <c r="M163" s="16" t="s">
        <v>454</v>
      </c>
      <c r="N163" s="17">
        <v>35840</v>
      </c>
      <c r="O163" s="16">
        <v>4160</v>
      </c>
      <c r="P163" s="16">
        <v>0</v>
      </c>
      <c r="Q163" s="17">
        <v>40000</v>
      </c>
      <c r="R163" s="16" t="s">
        <v>75</v>
      </c>
      <c r="S163" s="16" t="s">
        <v>71</v>
      </c>
      <c r="T163" s="17">
        <v>0</v>
      </c>
      <c r="U163" s="17"/>
      <c r="V163" s="16"/>
      <c r="W163" s="16">
        <v>410166</v>
      </c>
    </row>
    <row r="164" spans="1:23" s="6" customFormat="1" ht="43.5" customHeight="1">
      <c r="A164" s="3"/>
      <c r="B164" s="14" t="s">
        <v>67</v>
      </c>
      <c r="C164" s="14">
        <v>2700</v>
      </c>
      <c r="D164" s="14" t="s">
        <v>68</v>
      </c>
      <c r="E164" s="16" t="s">
        <v>14</v>
      </c>
      <c r="F164" s="16" t="s">
        <v>446</v>
      </c>
      <c r="G164" s="16" t="s">
        <v>40</v>
      </c>
      <c r="H164" s="17" t="s">
        <v>70</v>
      </c>
      <c r="I164" s="16" t="s">
        <v>71</v>
      </c>
      <c r="J164" s="16" t="s">
        <v>455</v>
      </c>
      <c r="K164" s="17" t="s">
        <v>456</v>
      </c>
      <c r="L164" s="71">
        <v>1</v>
      </c>
      <c r="M164" s="16" t="s">
        <v>454</v>
      </c>
      <c r="N164" s="17">
        <v>21070</v>
      </c>
      <c r="O164" s="16">
        <v>2930</v>
      </c>
      <c r="P164" s="16">
        <v>0</v>
      </c>
      <c r="Q164" s="17">
        <v>24000</v>
      </c>
      <c r="R164" s="16" t="s">
        <v>75</v>
      </c>
      <c r="S164" s="16" t="s">
        <v>71</v>
      </c>
      <c r="T164" s="16">
        <v>0</v>
      </c>
      <c r="U164" s="16"/>
      <c r="V164" s="16"/>
      <c r="W164" s="16">
        <v>410127</v>
      </c>
    </row>
    <row r="165" spans="1:23" s="6" customFormat="1" ht="43.5" customHeight="1">
      <c r="A165" s="3"/>
      <c r="B165" s="14" t="s">
        <v>67</v>
      </c>
      <c r="C165" s="14">
        <v>2700</v>
      </c>
      <c r="D165" s="14" t="s">
        <v>68</v>
      </c>
      <c r="E165" s="16" t="s">
        <v>14</v>
      </c>
      <c r="F165" s="16" t="s">
        <v>446</v>
      </c>
      <c r="G165" s="16" t="s">
        <v>40</v>
      </c>
      <c r="H165" s="16" t="s">
        <v>76</v>
      </c>
      <c r="I165" s="16" t="s">
        <v>121</v>
      </c>
      <c r="J165" s="16" t="s">
        <v>457</v>
      </c>
      <c r="K165" s="16" t="s">
        <v>458</v>
      </c>
      <c r="L165" s="71">
        <v>1</v>
      </c>
      <c r="M165" s="16" t="s">
        <v>459</v>
      </c>
      <c r="N165" s="17">
        <v>25000</v>
      </c>
      <c r="O165" s="16">
        <v>0</v>
      </c>
      <c r="P165" s="16">
        <v>0</v>
      </c>
      <c r="Q165" s="17">
        <v>25000</v>
      </c>
      <c r="R165" s="16" t="s">
        <v>75</v>
      </c>
      <c r="S165" s="16" t="s">
        <v>71</v>
      </c>
      <c r="T165" s="17">
        <v>0</v>
      </c>
      <c r="U165" s="16"/>
      <c r="V165" s="16"/>
      <c r="W165" s="16">
        <v>410438</v>
      </c>
    </row>
    <row r="166" spans="1:23" s="6" customFormat="1" ht="43.5" customHeight="1">
      <c r="A166" s="3"/>
      <c r="B166" s="14" t="s">
        <v>67</v>
      </c>
      <c r="C166" s="14">
        <v>2700</v>
      </c>
      <c r="D166" s="14" t="s">
        <v>68</v>
      </c>
      <c r="E166" s="16" t="s">
        <v>14</v>
      </c>
      <c r="F166" s="16" t="s">
        <v>460</v>
      </c>
      <c r="G166" s="16" t="s">
        <v>40</v>
      </c>
      <c r="H166" s="17" t="s">
        <v>70</v>
      </c>
      <c r="I166" s="16" t="s">
        <v>71</v>
      </c>
      <c r="J166" s="16" t="s">
        <v>461</v>
      </c>
      <c r="K166" s="17" t="s">
        <v>462</v>
      </c>
      <c r="L166" s="71">
        <v>1</v>
      </c>
      <c r="M166" s="16" t="s">
        <v>463</v>
      </c>
      <c r="N166" s="17">
        <v>50000</v>
      </c>
      <c r="O166" s="16">
        <v>0</v>
      </c>
      <c r="P166" s="16">
        <v>0</v>
      </c>
      <c r="Q166" s="17">
        <v>50000</v>
      </c>
      <c r="R166" s="16" t="s">
        <v>75</v>
      </c>
      <c r="S166" s="16" t="s">
        <v>71</v>
      </c>
      <c r="T166" s="17">
        <v>0</v>
      </c>
      <c r="U166" s="17"/>
      <c r="V166" s="16"/>
      <c r="W166" s="16">
        <v>428052</v>
      </c>
    </row>
    <row r="167" spans="1:23" s="6" customFormat="1" ht="43.5" customHeight="1">
      <c r="A167" s="3"/>
      <c r="B167" s="14" t="s">
        <v>67</v>
      </c>
      <c r="C167" s="14">
        <v>2700</v>
      </c>
      <c r="D167" s="14" t="s">
        <v>68</v>
      </c>
      <c r="E167" s="16" t="s">
        <v>14</v>
      </c>
      <c r="F167" s="16" t="s">
        <v>460</v>
      </c>
      <c r="G167" s="16" t="s">
        <v>40</v>
      </c>
      <c r="H167" s="16" t="s">
        <v>70</v>
      </c>
      <c r="I167" s="16" t="s">
        <v>71</v>
      </c>
      <c r="J167" s="16" t="s">
        <v>461</v>
      </c>
      <c r="K167" s="16" t="s">
        <v>464</v>
      </c>
      <c r="L167" s="71">
        <v>1</v>
      </c>
      <c r="M167" s="16" t="s">
        <v>463</v>
      </c>
      <c r="N167" s="17">
        <v>150000</v>
      </c>
      <c r="O167" s="16">
        <v>0</v>
      </c>
      <c r="P167" s="16">
        <v>0</v>
      </c>
      <c r="Q167" s="17">
        <v>150000</v>
      </c>
      <c r="R167" s="16" t="s">
        <v>75</v>
      </c>
      <c r="S167" s="16" t="s">
        <v>71</v>
      </c>
      <c r="T167" s="16">
        <v>0</v>
      </c>
      <c r="U167" s="16"/>
      <c r="V167" s="16"/>
      <c r="W167" s="16">
        <v>414350</v>
      </c>
    </row>
    <row r="168" spans="1:23" s="6" customFormat="1" ht="43.5" customHeight="1">
      <c r="A168" s="3"/>
      <c r="B168" s="14" t="s">
        <v>67</v>
      </c>
      <c r="C168" s="14">
        <v>2700</v>
      </c>
      <c r="D168" s="14" t="s">
        <v>68</v>
      </c>
      <c r="E168" s="16" t="s">
        <v>14</v>
      </c>
      <c r="F168" s="16" t="s">
        <v>465</v>
      </c>
      <c r="G168" s="16" t="s">
        <v>40</v>
      </c>
      <c r="H168" s="17" t="s">
        <v>70</v>
      </c>
      <c r="I168" s="16" t="s">
        <v>71</v>
      </c>
      <c r="J168" s="16" t="s">
        <v>466</v>
      </c>
      <c r="K168" s="17" t="s">
        <v>467</v>
      </c>
      <c r="L168" s="71">
        <v>1</v>
      </c>
      <c r="M168" s="16" t="s">
        <v>468</v>
      </c>
      <c r="N168" s="17">
        <v>350000</v>
      </c>
      <c r="O168" s="16">
        <v>0</v>
      </c>
      <c r="P168" s="16">
        <v>0</v>
      </c>
      <c r="Q168" s="17">
        <v>350000</v>
      </c>
      <c r="R168" s="16" t="s">
        <v>75</v>
      </c>
      <c r="S168" s="16" t="s">
        <v>71</v>
      </c>
      <c r="T168" s="16">
        <v>0</v>
      </c>
      <c r="U168" s="16"/>
      <c r="V168" s="16"/>
      <c r="W168" s="16">
        <v>428051</v>
      </c>
    </row>
    <row r="169" spans="1:23" s="6" customFormat="1" ht="43.5" customHeight="1">
      <c r="A169" s="3"/>
      <c r="B169" s="14" t="s">
        <v>67</v>
      </c>
      <c r="C169" s="14">
        <v>2700</v>
      </c>
      <c r="D169" s="14" t="s">
        <v>68</v>
      </c>
      <c r="E169" s="16" t="s">
        <v>14</v>
      </c>
      <c r="F169" s="16" t="s">
        <v>469</v>
      </c>
      <c r="G169" s="16" t="s">
        <v>40</v>
      </c>
      <c r="H169" s="17" t="s">
        <v>70</v>
      </c>
      <c r="I169" s="16" t="s">
        <v>71</v>
      </c>
      <c r="J169" s="16" t="s">
        <v>383</v>
      </c>
      <c r="K169" s="17" t="s">
        <v>470</v>
      </c>
      <c r="L169" s="71">
        <v>1</v>
      </c>
      <c r="M169" s="16" t="s">
        <v>471</v>
      </c>
      <c r="N169" s="17">
        <v>300000</v>
      </c>
      <c r="O169" s="16">
        <v>0</v>
      </c>
      <c r="P169" s="16">
        <v>0</v>
      </c>
      <c r="Q169" s="17">
        <v>300000</v>
      </c>
      <c r="R169" s="16" t="s">
        <v>75</v>
      </c>
      <c r="S169" s="16" t="s">
        <v>71</v>
      </c>
      <c r="T169" s="17">
        <v>0</v>
      </c>
      <c r="U169" s="16"/>
      <c r="V169" s="16"/>
      <c r="W169" s="16">
        <v>400524</v>
      </c>
    </row>
    <row r="170" spans="1:23" s="6" customFormat="1" ht="43.5" customHeight="1">
      <c r="A170" s="3"/>
      <c r="B170" s="14" t="s">
        <v>67</v>
      </c>
      <c r="C170" s="14">
        <v>2700</v>
      </c>
      <c r="D170" s="14" t="s">
        <v>68</v>
      </c>
      <c r="E170" s="16" t="s">
        <v>14</v>
      </c>
      <c r="F170" s="16" t="s">
        <v>472</v>
      </c>
      <c r="G170" s="16" t="s">
        <v>40</v>
      </c>
      <c r="H170" s="17" t="s">
        <v>70</v>
      </c>
      <c r="I170" s="16" t="s">
        <v>71</v>
      </c>
      <c r="J170" s="16" t="s">
        <v>473</v>
      </c>
      <c r="K170" s="17" t="s">
        <v>474</v>
      </c>
      <c r="L170" s="71">
        <v>1</v>
      </c>
      <c r="M170" s="16" t="s">
        <v>445</v>
      </c>
      <c r="N170" s="17">
        <v>150000</v>
      </c>
      <c r="O170" s="16">
        <v>0</v>
      </c>
      <c r="P170" s="16">
        <v>0</v>
      </c>
      <c r="Q170" s="17">
        <v>150000</v>
      </c>
      <c r="R170" s="16" t="s">
        <v>75</v>
      </c>
      <c r="S170" s="16" t="s">
        <v>71</v>
      </c>
      <c r="T170" s="16">
        <v>0</v>
      </c>
      <c r="U170" s="16"/>
      <c r="V170" s="16"/>
      <c r="W170" s="16">
        <v>410213</v>
      </c>
    </row>
    <row r="171" spans="1:23" s="6" customFormat="1" ht="43.5" customHeight="1">
      <c r="A171" s="3"/>
      <c r="B171" s="14" t="s">
        <v>67</v>
      </c>
      <c r="C171" s="14">
        <v>2700</v>
      </c>
      <c r="D171" s="14" t="s">
        <v>68</v>
      </c>
      <c r="E171" s="16" t="s">
        <v>14</v>
      </c>
      <c r="F171" s="16" t="s">
        <v>472</v>
      </c>
      <c r="G171" s="16" t="s">
        <v>38</v>
      </c>
      <c r="H171" s="17" t="s">
        <v>70</v>
      </c>
      <c r="I171" s="16" t="s">
        <v>71</v>
      </c>
      <c r="J171" s="16" t="s">
        <v>475</v>
      </c>
      <c r="K171" s="17" t="s">
        <v>476</v>
      </c>
      <c r="L171" s="71">
        <v>1</v>
      </c>
      <c r="M171" s="16" t="s">
        <v>477</v>
      </c>
      <c r="N171" s="17">
        <v>70000</v>
      </c>
      <c r="O171" s="17">
        <v>7300</v>
      </c>
      <c r="P171" s="16">
        <v>0</v>
      </c>
      <c r="Q171" s="17">
        <v>77300</v>
      </c>
      <c r="R171" s="16" t="s">
        <v>75</v>
      </c>
      <c r="S171" s="16" t="s">
        <v>71</v>
      </c>
      <c r="T171" s="17">
        <v>0</v>
      </c>
      <c r="U171" s="16"/>
      <c r="V171" s="16"/>
      <c r="W171" s="16">
        <v>417147</v>
      </c>
    </row>
    <row r="172" spans="1:23" s="6" customFormat="1" ht="43.5" customHeight="1">
      <c r="A172" s="3"/>
      <c r="B172" s="14" t="s">
        <v>67</v>
      </c>
      <c r="C172" s="14">
        <v>2700</v>
      </c>
      <c r="D172" s="14" t="s">
        <v>68</v>
      </c>
      <c r="E172" s="16" t="s">
        <v>14</v>
      </c>
      <c r="F172" s="16" t="s">
        <v>14</v>
      </c>
      <c r="G172" s="16" t="s">
        <v>38</v>
      </c>
      <c r="H172" s="17" t="s">
        <v>76</v>
      </c>
      <c r="I172" s="16" t="s">
        <v>169</v>
      </c>
      <c r="J172" s="16" t="s">
        <v>478</v>
      </c>
      <c r="K172" s="17" t="s">
        <v>479</v>
      </c>
      <c r="L172" s="71">
        <v>2</v>
      </c>
      <c r="M172" s="16" t="s">
        <v>480</v>
      </c>
      <c r="N172" s="17">
        <v>150000</v>
      </c>
      <c r="O172" s="16">
        <v>0</v>
      </c>
      <c r="P172" s="16">
        <v>0</v>
      </c>
      <c r="Q172" s="17">
        <v>150000</v>
      </c>
      <c r="R172" s="16" t="s">
        <v>75</v>
      </c>
      <c r="S172" s="16" t="s">
        <v>71</v>
      </c>
      <c r="T172" s="16">
        <v>0</v>
      </c>
      <c r="U172" s="16"/>
      <c r="V172" s="16"/>
      <c r="W172" s="16">
        <v>413751</v>
      </c>
    </row>
    <row r="173" spans="1:23" s="6" customFormat="1" ht="43.5" customHeight="1">
      <c r="A173" s="3"/>
      <c r="B173" s="14" t="s">
        <v>67</v>
      </c>
      <c r="C173" s="14">
        <v>2700</v>
      </c>
      <c r="D173" s="14" t="s">
        <v>68</v>
      </c>
      <c r="E173" s="16" t="s">
        <v>14</v>
      </c>
      <c r="F173" s="16" t="s">
        <v>14</v>
      </c>
      <c r="G173" s="16" t="s">
        <v>40</v>
      </c>
      <c r="H173" s="17" t="s">
        <v>76</v>
      </c>
      <c r="I173" s="16" t="s">
        <v>106</v>
      </c>
      <c r="J173" s="16" t="s">
        <v>481</v>
      </c>
      <c r="K173" s="17" t="s">
        <v>482</v>
      </c>
      <c r="L173" s="71">
        <v>1</v>
      </c>
      <c r="M173" s="16" t="s">
        <v>483</v>
      </c>
      <c r="N173" s="17">
        <v>55000</v>
      </c>
      <c r="O173" s="16">
        <v>0</v>
      </c>
      <c r="P173" s="16">
        <v>0</v>
      </c>
      <c r="Q173" s="17">
        <v>55000</v>
      </c>
      <c r="R173" s="16" t="s">
        <v>75</v>
      </c>
      <c r="S173" s="16" t="s">
        <v>71</v>
      </c>
      <c r="T173" s="16">
        <v>0</v>
      </c>
      <c r="U173" s="16"/>
      <c r="V173" s="16"/>
      <c r="W173" s="16">
        <v>413908</v>
      </c>
    </row>
    <row r="174" spans="1:23" s="6" customFormat="1" ht="43.5" customHeight="1">
      <c r="A174" s="3"/>
      <c r="B174" s="14" t="s">
        <v>67</v>
      </c>
      <c r="C174" s="14">
        <v>2700</v>
      </c>
      <c r="D174" s="14" t="s">
        <v>68</v>
      </c>
      <c r="E174" s="16" t="s">
        <v>14</v>
      </c>
      <c r="F174" s="16" t="s">
        <v>14</v>
      </c>
      <c r="G174" s="16" t="s">
        <v>39</v>
      </c>
      <c r="H174" s="17" t="s">
        <v>76</v>
      </c>
      <c r="I174" s="16" t="s">
        <v>77</v>
      </c>
      <c r="J174" s="16" t="s">
        <v>176</v>
      </c>
      <c r="K174" s="17" t="s">
        <v>484</v>
      </c>
      <c r="L174" s="71">
        <v>2</v>
      </c>
      <c r="M174" s="16" t="s">
        <v>485</v>
      </c>
      <c r="N174" s="17">
        <v>93000</v>
      </c>
      <c r="O174" s="16">
        <v>0</v>
      </c>
      <c r="P174" s="16">
        <v>0</v>
      </c>
      <c r="Q174" s="17">
        <v>93000</v>
      </c>
      <c r="R174" s="16" t="s">
        <v>75</v>
      </c>
      <c r="S174" s="16" t="s">
        <v>71</v>
      </c>
      <c r="T174" s="17">
        <v>0</v>
      </c>
      <c r="U174" s="16"/>
      <c r="V174" s="16"/>
      <c r="W174" s="16">
        <v>441521</v>
      </c>
    </row>
    <row r="175" spans="1:23" s="6" customFormat="1" ht="43.5" customHeight="1">
      <c r="A175" s="3"/>
      <c r="B175" s="14" t="s">
        <v>67</v>
      </c>
      <c r="C175" s="14">
        <v>2700</v>
      </c>
      <c r="D175" s="14" t="s">
        <v>68</v>
      </c>
      <c r="E175" s="16" t="s">
        <v>14</v>
      </c>
      <c r="F175" s="16" t="s">
        <v>14</v>
      </c>
      <c r="G175" s="16" t="s">
        <v>40</v>
      </c>
      <c r="H175" s="17" t="s">
        <v>76</v>
      </c>
      <c r="I175" s="16" t="s">
        <v>136</v>
      </c>
      <c r="J175" s="16" t="s">
        <v>486</v>
      </c>
      <c r="K175" s="17" t="s">
        <v>487</v>
      </c>
      <c r="L175" s="71">
        <v>1</v>
      </c>
      <c r="M175" s="16" t="s">
        <v>488</v>
      </c>
      <c r="N175" s="17">
        <v>5000</v>
      </c>
      <c r="O175" s="16">
        <v>0</v>
      </c>
      <c r="P175" s="16">
        <v>0</v>
      </c>
      <c r="Q175" s="17">
        <v>5000</v>
      </c>
      <c r="R175" s="16" t="s">
        <v>75</v>
      </c>
      <c r="S175" s="16" t="s">
        <v>71</v>
      </c>
      <c r="T175" s="17">
        <v>0</v>
      </c>
      <c r="U175" s="16"/>
      <c r="V175" s="16"/>
      <c r="W175" s="16">
        <v>398857</v>
      </c>
    </row>
    <row r="176" spans="1:23" s="6" customFormat="1" ht="43.5" customHeight="1">
      <c r="A176" s="3"/>
      <c r="B176" s="14" t="s">
        <v>67</v>
      </c>
      <c r="C176" s="14">
        <v>2700</v>
      </c>
      <c r="D176" s="14" t="s">
        <v>68</v>
      </c>
      <c r="E176" s="16" t="s">
        <v>14</v>
      </c>
      <c r="F176" s="16" t="s">
        <v>14</v>
      </c>
      <c r="G176" s="16" t="s">
        <v>40</v>
      </c>
      <c r="H176" s="17" t="s">
        <v>70</v>
      </c>
      <c r="I176" s="16" t="s">
        <v>71</v>
      </c>
      <c r="J176" s="16" t="s">
        <v>489</v>
      </c>
      <c r="K176" s="17" t="s">
        <v>490</v>
      </c>
      <c r="L176" s="71">
        <v>1</v>
      </c>
      <c r="M176" s="16" t="s">
        <v>491</v>
      </c>
      <c r="N176" s="17">
        <v>28600</v>
      </c>
      <c r="O176" s="16">
        <v>0</v>
      </c>
      <c r="P176" s="16">
        <v>0</v>
      </c>
      <c r="Q176" s="17">
        <v>28600</v>
      </c>
      <c r="R176" s="16" t="s">
        <v>75</v>
      </c>
      <c r="S176" s="16" t="s">
        <v>71</v>
      </c>
      <c r="T176" s="17">
        <v>0</v>
      </c>
      <c r="U176" s="16"/>
      <c r="V176" s="16"/>
      <c r="W176" s="16">
        <v>397572</v>
      </c>
    </row>
    <row r="177" spans="1:23" s="6" customFormat="1" ht="43.5" customHeight="1">
      <c r="A177" s="3"/>
      <c r="B177" s="14" t="s">
        <v>67</v>
      </c>
      <c r="C177" s="14">
        <v>2700</v>
      </c>
      <c r="D177" s="14" t="s">
        <v>68</v>
      </c>
      <c r="E177" s="16" t="s">
        <v>14</v>
      </c>
      <c r="F177" s="16" t="s">
        <v>14</v>
      </c>
      <c r="G177" s="16" t="s">
        <v>40</v>
      </c>
      <c r="H177" s="17" t="s">
        <v>76</v>
      </c>
      <c r="I177" s="16" t="s">
        <v>77</v>
      </c>
      <c r="J177" s="16" t="s">
        <v>492</v>
      </c>
      <c r="K177" s="17" t="s">
        <v>493</v>
      </c>
      <c r="L177" s="71">
        <v>1</v>
      </c>
      <c r="M177" s="16" t="s">
        <v>494</v>
      </c>
      <c r="N177" s="17">
        <v>20000</v>
      </c>
      <c r="O177" s="16">
        <v>0</v>
      </c>
      <c r="P177" s="16">
        <v>0</v>
      </c>
      <c r="Q177" s="17">
        <v>20000</v>
      </c>
      <c r="R177" s="16" t="s">
        <v>75</v>
      </c>
      <c r="S177" s="16" t="s">
        <v>71</v>
      </c>
      <c r="T177" s="17">
        <v>0</v>
      </c>
      <c r="U177" s="16"/>
      <c r="V177" s="16"/>
      <c r="W177" s="16">
        <v>400699</v>
      </c>
    </row>
    <row r="178" spans="1:23" s="6" customFormat="1" ht="43.5" customHeight="1">
      <c r="A178" s="3"/>
      <c r="B178" s="14" t="s">
        <v>67</v>
      </c>
      <c r="C178" s="14">
        <v>2700</v>
      </c>
      <c r="D178" s="14" t="s">
        <v>68</v>
      </c>
      <c r="E178" s="16" t="s">
        <v>14</v>
      </c>
      <c r="F178" s="16" t="s">
        <v>14</v>
      </c>
      <c r="G178" s="16" t="s">
        <v>40</v>
      </c>
      <c r="H178" s="17" t="s">
        <v>76</v>
      </c>
      <c r="I178" s="16" t="s">
        <v>136</v>
      </c>
      <c r="J178" s="16" t="s">
        <v>495</v>
      </c>
      <c r="K178" s="17" t="s">
        <v>496</v>
      </c>
      <c r="L178" s="71">
        <v>1</v>
      </c>
      <c r="M178" s="16" t="s">
        <v>497</v>
      </c>
      <c r="N178" s="17">
        <v>1500</v>
      </c>
      <c r="O178" s="16">
        <v>0</v>
      </c>
      <c r="P178" s="16">
        <v>0</v>
      </c>
      <c r="Q178" s="17">
        <v>1500</v>
      </c>
      <c r="R178" s="16" t="s">
        <v>75</v>
      </c>
      <c r="S178" s="16" t="s">
        <v>71</v>
      </c>
      <c r="T178" s="17">
        <v>0</v>
      </c>
      <c r="U178" s="16"/>
      <c r="V178" s="16"/>
      <c r="W178" s="16">
        <v>400480</v>
      </c>
    </row>
    <row r="179" spans="1:23" s="6" customFormat="1" ht="43.5" customHeight="1">
      <c r="A179" s="3"/>
      <c r="B179" s="14" t="s">
        <v>67</v>
      </c>
      <c r="C179" s="14">
        <v>2700</v>
      </c>
      <c r="D179" s="14" t="s">
        <v>68</v>
      </c>
      <c r="E179" s="16" t="s">
        <v>14</v>
      </c>
      <c r="F179" s="16" t="s">
        <v>14</v>
      </c>
      <c r="G179" s="16" t="s">
        <v>38</v>
      </c>
      <c r="H179" s="17" t="s">
        <v>76</v>
      </c>
      <c r="I179" s="16" t="s">
        <v>136</v>
      </c>
      <c r="J179" s="16" t="s">
        <v>498</v>
      </c>
      <c r="K179" s="17" t="s">
        <v>498</v>
      </c>
      <c r="L179" s="71">
        <v>5</v>
      </c>
      <c r="M179" s="16" t="s">
        <v>499</v>
      </c>
      <c r="N179" s="17">
        <v>105000</v>
      </c>
      <c r="O179" s="16">
        <v>0</v>
      </c>
      <c r="P179" s="16">
        <v>0</v>
      </c>
      <c r="Q179" s="17">
        <v>105000</v>
      </c>
      <c r="R179" s="16" t="s">
        <v>75</v>
      </c>
      <c r="S179" s="16" t="s">
        <v>71</v>
      </c>
      <c r="T179" s="17">
        <v>0</v>
      </c>
      <c r="U179" s="16"/>
      <c r="V179" s="16"/>
      <c r="W179" s="16">
        <v>400532</v>
      </c>
    </row>
    <row r="180" spans="1:23" s="6" customFormat="1" ht="43.5" customHeight="1">
      <c r="A180" s="3"/>
      <c r="B180" s="14" t="s">
        <v>67</v>
      </c>
      <c r="C180" s="14">
        <v>2700</v>
      </c>
      <c r="D180" s="14" t="s">
        <v>68</v>
      </c>
      <c r="E180" s="16" t="s">
        <v>14</v>
      </c>
      <c r="F180" s="16" t="s">
        <v>14</v>
      </c>
      <c r="G180" s="16" t="s">
        <v>40</v>
      </c>
      <c r="H180" s="17" t="s">
        <v>76</v>
      </c>
      <c r="I180" s="16" t="s">
        <v>136</v>
      </c>
      <c r="J180" s="16" t="s">
        <v>500</v>
      </c>
      <c r="K180" s="17" t="s">
        <v>501</v>
      </c>
      <c r="L180" s="71">
        <v>1</v>
      </c>
      <c r="M180" s="16" t="s">
        <v>502</v>
      </c>
      <c r="N180" s="17">
        <v>7000</v>
      </c>
      <c r="O180" s="16">
        <v>0</v>
      </c>
      <c r="P180" s="16">
        <v>0</v>
      </c>
      <c r="Q180" s="17">
        <v>7000</v>
      </c>
      <c r="R180" s="16" t="s">
        <v>75</v>
      </c>
      <c r="S180" s="16" t="s">
        <v>71</v>
      </c>
      <c r="T180" s="17">
        <v>0</v>
      </c>
      <c r="U180" s="16"/>
      <c r="V180" s="16"/>
      <c r="W180" s="16">
        <v>400492</v>
      </c>
    </row>
    <row r="181" spans="1:23" s="6" customFormat="1" ht="43.5" customHeight="1">
      <c r="A181" s="3"/>
      <c r="B181" s="14" t="s">
        <v>67</v>
      </c>
      <c r="C181" s="14">
        <v>2700</v>
      </c>
      <c r="D181" s="14" t="s">
        <v>68</v>
      </c>
      <c r="E181" s="16" t="s">
        <v>14</v>
      </c>
      <c r="F181" s="16" t="s">
        <v>14</v>
      </c>
      <c r="G181" s="16" t="s">
        <v>38</v>
      </c>
      <c r="H181" s="17" t="s">
        <v>76</v>
      </c>
      <c r="I181" s="16" t="s">
        <v>106</v>
      </c>
      <c r="J181" s="16" t="s">
        <v>503</v>
      </c>
      <c r="K181" s="17" t="s">
        <v>504</v>
      </c>
      <c r="L181" s="71">
        <v>1</v>
      </c>
      <c r="M181" s="16" t="s">
        <v>505</v>
      </c>
      <c r="N181" s="17">
        <v>14000</v>
      </c>
      <c r="O181" s="16">
        <v>0</v>
      </c>
      <c r="P181" s="16">
        <v>0</v>
      </c>
      <c r="Q181" s="17">
        <v>14000</v>
      </c>
      <c r="R181" s="16" t="s">
        <v>75</v>
      </c>
      <c r="S181" s="16" t="s">
        <v>71</v>
      </c>
      <c r="T181" s="17">
        <v>0</v>
      </c>
      <c r="U181" s="16"/>
      <c r="V181" s="16"/>
      <c r="W181" s="16">
        <v>400539</v>
      </c>
    </row>
    <row r="182" spans="1:23" s="6" customFormat="1" ht="43.5" customHeight="1">
      <c r="A182" s="3"/>
      <c r="B182" s="14" t="s">
        <v>67</v>
      </c>
      <c r="C182" s="14">
        <v>2700</v>
      </c>
      <c r="D182" s="14" t="s">
        <v>68</v>
      </c>
      <c r="E182" s="16" t="s">
        <v>14</v>
      </c>
      <c r="F182" s="16" t="s">
        <v>14</v>
      </c>
      <c r="G182" s="16" t="s">
        <v>38</v>
      </c>
      <c r="H182" s="17" t="s">
        <v>76</v>
      </c>
      <c r="I182" s="16" t="s">
        <v>136</v>
      </c>
      <c r="J182" s="16" t="s">
        <v>495</v>
      </c>
      <c r="K182" s="17" t="s">
        <v>496</v>
      </c>
      <c r="L182" s="71">
        <v>2</v>
      </c>
      <c r="M182" s="16" t="s">
        <v>506</v>
      </c>
      <c r="N182" s="17">
        <v>4000</v>
      </c>
      <c r="O182" s="17">
        <v>0</v>
      </c>
      <c r="P182" s="16">
        <v>0</v>
      </c>
      <c r="Q182" s="17">
        <v>4000</v>
      </c>
      <c r="R182" s="16" t="s">
        <v>75</v>
      </c>
      <c r="S182" s="16" t="s">
        <v>71</v>
      </c>
      <c r="T182" s="17">
        <v>0</v>
      </c>
      <c r="U182" s="16"/>
      <c r="V182" s="16"/>
      <c r="W182" s="16">
        <v>400537</v>
      </c>
    </row>
    <row r="183" spans="1:23" s="6" customFormat="1" ht="43.5" customHeight="1">
      <c r="A183" s="3"/>
      <c r="B183" s="14" t="s">
        <v>67</v>
      </c>
      <c r="C183" s="14">
        <v>2700</v>
      </c>
      <c r="D183" s="14" t="s">
        <v>68</v>
      </c>
      <c r="E183" s="16" t="s">
        <v>14</v>
      </c>
      <c r="F183" s="16" t="s">
        <v>14</v>
      </c>
      <c r="G183" s="16" t="s">
        <v>40</v>
      </c>
      <c r="H183" s="17" t="s">
        <v>76</v>
      </c>
      <c r="I183" s="16" t="s">
        <v>106</v>
      </c>
      <c r="J183" s="16" t="s">
        <v>503</v>
      </c>
      <c r="K183" s="17" t="s">
        <v>504</v>
      </c>
      <c r="L183" s="71">
        <v>1</v>
      </c>
      <c r="M183" s="16" t="s">
        <v>507</v>
      </c>
      <c r="N183" s="17">
        <v>14000</v>
      </c>
      <c r="O183" s="17">
        <v>0</v>
      </c>
      <c r="P183" s="16">
        <v>0</v>
      </c>
      <c r="Q183" s="17">
        <v>14000</v>
      </c>
      <c r="R183" s="16" t="s">
        <v>75</v>
      </c>
      <c r="S183" s="16" t="s">
        <v>71</v>
      </c>
      <c r="T183" s="17">
        <v>0</v>
      </c>
      <c r="U183" s="16"/>
      <c r="V183" s="16"/>
      <c r="W183" s="16">
        <v>400484</v>
      </c>
    </row>
    <row r="184" spans="1:23" s="6" customFormat="1" ht="43.5" customHeight="1">
      <c r="A184" s="3"/>
      <c r="B184" s="14" t="s">
        <v>67</v>
      </c>
      <c r="C184" s="14">
        <v>2700</v>
      </c>
      <c r="D184" s="14" t="s">
        <v>68</v>
      </c>
      <c r="E184" s="16" t="s">
        <v>14</v>
      </c>
      <c r="F184" s="16" t="s">
        <v>14</v>
      </c>
      <c r="G184" s="16" t="s">
        <v>40</v>
      </c>
      <c r="H184" s="17" t="s">
        <v>76</v>
      </c>
      <c r="I184" s="16" t="s">
        <v>131</v>
      </c>
      <c r="J184" s="16" t="s">
        <v>272</v>
      </c>
      <c r="K184" s="17" t="s">
        <v>508</v>
      </c>
      <c r="L184" s="71">
        <v>2</v>
      </c>
      <c r="M184" s="16" t="s">
        <v>509</v>
      </c>
      <c r="N184" s="17">
        <v>34000</v>
      </c>
      <c r="O184" s="16">
        <v>0</v>
      </c>
      <c r="P184" s="16">
        <v>0</v>
      </c>
      <c r="Q184" s="17">
        <v>34000</v>
      </c>
      <c r="R184" s="16" t="s">
        <v>75</v>
      </c>
      <c r="S184" s="16" t="s">
        <v>71</v>
      </c>
      <c r="T184" s="17">
        <v>0</v>
      </c>
      <c r="U184" s="16"/>
      <c r="V184" s="16"/>
      <c r="W184" s="16">
        <v>399979</v>
      </c>
    </row>
    <row r="185" spans="1:23" s="6" customFormat="1" ht="43.5" customHeight="1">
      <c r="A185" s="3"/>
      <c r="B185" s="14" t="s">
        <v>67</v>
      </c>
      <c r="C185" s="14">
        <v>2700</v>
      </c>
      <c r="D185" s="14" t="s">
        <v>68</v>
      </c>
      <c r="E185" s="16" t="s">
        <v>14</v>
      </c>
      <c r="F185" s="16" t="s">
        <v>14</v>
      </c>
      <c r="G185" s="16" t="s">
        <v>40</v>
      </c>
      <c r="H185" s="17" t="s">
        <v>76</v>
      </c>
      <c r="I185" s="16" t="s">
        <v>106</v>
      </c>
      <c r="J185" s="16" t="s">
        <v>510</v>
      </c>
      <c r="K185" s="17" t="s">
        <v>511</v>
      </c>
      <c r="L185" s="71">
        <v>1</v>
      </c>
      <c r="M185" s="16" t="s">
        <v>512</v>
      </c>
      <c r="N185" s="17">
        <v>75000</v>
      </c>
      <c r="O185" s="16">
        <v>0</v>
      </c>
      <c r="P185" s="16">
        <v>0</v>
      </c>
      <c r="Q185" s="17">
        <v>75000</v>
      </c>
      <c r="R185" s="16" t="s">
        <v>75</v>
      </c>
      <c r="S185" s="16" t="s">
        <v>71</v>
      </c>
      <c r="T185" s="17">
        <v>0</v>
      </c>
      <c r="U185" s="16"/>
      <c r="V185" s="16"/>
      <c r="W185" s="16">
        <v>413737</v>
      </c>
    </row>
    <row r="186" spans="1:23" s="6" customFormat="1" ht="43.5" customHeight="1">
      <c r="A186" s="3"/>
      <c r="B186" s="14" t="s">
        <v>67</v>
      </c>
      <c r="C186" s="14">
        <v>2700</v>
      </c>
      <c r="D186" s="14" t="s">
        <v>68</v>
      </c>
      <c r="E186" s="16" t="s">
        <v>14</v>
      </c>
      <c r="F186" s="16" t="s">
        <v>14</v>
      </c>
      <c r="G186" s="16" t="s">
        <v>40</v>
      </c>
      <c r="H186" s="17" t="s">
        <v>76</v>
      </c>
      <c r="I186" s="16" t="s">
        <v>281</v>
      </c>
      <c r="J186" s="16" t="s">
        <v>513</v>
      </c>
      <c r="K186" s="17" t="s">
        <v>514</v>
      </c>
      <c r="L186" s="71">
        <v>1</v>
      </c>
      <c r="M186" s="16" t="s">
        <v>515</v>
      </c>
      <c r="N186" s="17">
        <v>2858.04</v>
      </c>
      <c r="O186" s="17">
        <v>2141.96</v>
      </c>
      <c r="P186" s="16">
        <v>0</v>
      </c>
      <c r="Q186" s="17">
        <v>5000</v>
      </c>
      <c r="R186" s="16" t="s">
        <v>75</v>
      </c>
      <c r="S186" s="16" t="s">
        <v>71</v>
      </c>
      <c r="T186" s="17">
        <v>0</v>
      </c>
      <c r="U186" s="16"/>
      <c r="V186" s="16"/>
      <c r="W186" s="16">
        <v>400488</v>
      </c>
    </row>
    <row r="187" spans="1:23" s="6" customFormat="1" ht="43.5" customHeight="1">
      <c r="A187" s="3"/>
      <c r="B187" s="14" t="s">
        <v>67</v>
      </c>
      <c r="C187" s="14">
        <v>2700</v>
      </c>
      <c r="D187" s="14" t="s">
        <v>68</v>
      </c>
      <c r="E187" s="16" t="s">
        <v>14</v>
      </c>
      <c r="F187" s="16" t="s">
        <v>14</v>
      </c>
      <c r="G187" s="16" t="s">
        <v>40</v>
      </c>
      <c r="H187" s="17" t="s">
        <v>76</v>
      </c>
      <c r="I187" s="16" t="s">
        <v>131</v>
      </c>
      <c r="J187" s="16" t="s">
        <v>516</v>
      </c>
      <c r="K187" s="17" t="s">
        <v>517</v>
      </c>
      <c r="L187" s="71">
        <v>2</v>
      </c>
      <c r="M187" s="16" t="s">
        <v>518</v>
      </c>
      <c r="N187" s="17">
        <v>32000</v>
      </c>
      <c r="O187" s="16">
        <v>0</v>
      </c>
      <c r="P187" s="16">
        <v>0</v>
      </c>
      <c r="Q187" s="17">
        <v>32000</v>
      </c>
      <c r="R187" s="16" t="s">
        <v>75</v>
      </c>
      <c r="S187" s="16" t="s">
        <v>71</v>
      </c>
      <c r="T187" s="17">
        <v>0</v>
      </c>
      <c r="U187" s="16"/>
      <c r="V187" s="16"/>
      <c r="W187" s="16">
        <v>400460</v>
      </c>
    </row>
    <row r="188" spans="1:23" s="6" customFormat="1" ht="43.5" customHeight="1">
      <c r="A188" s="3"/>
      <c r="B188" s="14" t="s">
        <v>67</v>
      </c>
      <c r="C188" s="14">
        <v>2700</v>
      </c>
      <c r="D188" s="14" t="s">
        <v>68</v>
      </c>
      <c r="E188" s="16" t="s">
        <v>14</v>
      </c>
      <c r="F188" s="16" t="s">
        <v>14</v>
      </c>
      <c r="G188" s="16" t="s">
        <v>40</v>
      </c>
      <c r="H188" s="17" t="s">
        <v>76</v>
      </c>
      <c r="I188" s="16" t="s">
        <v>281</v>
      </c>
      <c r="J188" s="16" t="s">
        <v>519</v>
      </c>
      <c r="K188" s="17" t="s">
        <v>519</v>
      </c>
      <c r="L188" s="71">
        <v>1</v>
      </c>
      <c r="M188" s="16" t="s">
        <v>520</v>
      </c>
      <c r="N188" s="17">
        <v>6500</v>
      </c>
      <c r="O188" s="16">
        <v>0</v>
      </c>
      <c r="P188" s="16">
        <v>0</v>
      </c>
      <c r="Q188" s="17">
        <v>6500</v>
      </c>
      <c r="R188" s="16" t="s">
        <v>75</v>
      </c>
      <c r="S188" s="16" t="s">
        <v>71</v>
      </c>
      <c r="T188" s="17">
        <v>0</v>
      </c>
      <c r="U188" s="17"/>
      <c r="V188" s="16"/>
      <c r="W188" s="16">
        <v>400464</v>
      </c>
    </row>
    <row r="189" spans="1:23" s="6" customFormat="1" ht="43.5" customHeight="1">
      <c r="A189" s="3"/>
      <c r="B189" s="14" t="s">
        <v>67</v>
      </c>
      <c r="C189" s="14">
        <v>2700</v>
      </c>
      <c r="D189" s="14" t="s">
        <v>68</v>
      </c>
      <c r="E189" s="16" t="s">
        <v>14</v>
      </c>
      <c r="F189" s="16" t="s">
        <v>14</v>
      </c>
      <c r="G189" s="16" t="s">
        <v>38</v>
      </c>
      <c r="H189" s="17" t="s">
        <v>76</v>
      </c>
      <c r="I189" s="16" t="s">
        <v>136</v>
      </c>
      <c r="J189" s="16" t="s">
        <v>521</v>
      </c>
      <c r="K189" s="17" t="s">
        <v>522</v>
      </c>
      <c r="L189" s="71">
        <v>6</v>
      </c>
      <c r="M189" s="16" t="s">
        <v>523</v>
      </c>
      <c r="N189" s="17">
        <v>10000</v>
      </c>
      <c r="O189" s="16">
        <v>200</v>
      </c>
      <c r="P189" s="16">
        <v>0</v>
      </c>
      <c r="Q189" s="17">
        <v>10200</v>
      </c>
      <c r="R189" s="16" t="s">
        <v>75</v>
      </c>
      <c r="S189" s="16" t="s">
        <v>71</v>
      </c>
      <c r="T189" s="17">
        <v>0</v>
      </c>
      <c r="U189" s="16"/>
      <c r="V189" s="16"/>
      <c r="W189" s="16">
        <v>400672</v>
      </c>
    </row>
    <row r="190" spans="1:23" s="6" customFormat="1" ht="43.5" customHeight="1">
      <c r="A190" s="3"/>
      <c r="B190" s="14" t="s">
        <v>67</v>
      </c>
      <c r="C190" s="14">
        <v>2700</v>
      </c>
      <c r="D190" s="14" t="s">
        <v>68</v>
      </c>
      <c r="E190" s="16" t="s">
        <v>14</v>
      </c>
      <c r="F190" s="16" t="s">
        <v>14</v>
      </c>
      <c r="G190" s="16" t="s">
        <v>40</v>
      </c>
      <c r="H190" s="17" t="s">
        <v>70</v>
      </c>
      <c r="I190" s="16" t="s">
        <v>71</v>
      </c>
      <c r="J190" s="16" t="s">
        <v>524</v>
      </c>
      <c r="K190" s="17" t="s">
        <v>525</v>
      </c>
      <c r="L190" s="71">
        <v>1</v>
      </c>
      <c r="M190" s="16" t="s">
        <v>491</v>
      </c>
      <c r="N190" s="17">
        <v>132700</v>
      </c>
      <c r="O190" s="16">
        <v>0</v>
      </c>
      <c r="P190" s="16">
        <v>0</v>
      </c>
      <c r="Q190" s="17">
        <v>132700</v>
      </c>
      <c r="R190" s="16" t="s">
        <v>75</v>
      </c>
      <c r="S190" s="16" t="s">
        <v>71</v>
      </c>
      <c r="T190" s="17">
        <v>0</v>
      </c>
      <c r="U190" s="16"/>
      <c r="V190" s="16"/>
      <c r="W190" s="16">
        <v>397499</v>
      </c>
    </row>
    <row r="191" spans="1:23" s="6" customFormat="1" ht="43.5" customHeight="1">
      <c r="A191" s="3"/>
      <c r="B191" s="14" t="s">
        <v>67</v>
      </c>
      <c r="C191" s="14">
        <v>2700</v>
      </c>
      <c r="D191" s="14" t="s">
        <v>68</v>
      </c>
      <c r="E191" s="16" t="s">
        <v>14</v>
      </c>
      <c r="F191" s="16" t="s">
        <v>14</v>
      </c>
      <c r="G191" s="16" t="s">
        <v>38</v>
      </c>
      <c r="H191" s="17" t="s">
        <v>76</v>
      </c>
      <c r="I191" s="16" t="s">
        <v>131</v>
      </c>
      <c r="J191" s="16" t="s">
        <v>272</v>
      </c>
      <c r="K191" s="17" t="s">
        <v>508</v>
      </c>
      <c r="L191" s="71">
        <v>1</v>
      </c>
      <c r="M191" s="16" t="s">
        <v>526</v>
      </c>
      <c r="N191" s="17">
        <v>17000</v>
      </c>
      <c r="O191" s="16">
        <v>0</v>
      </c>
      <c r="P191" s="16">
        <v>0</v>
      </c>
      <c r="Q191" s="17">
        <v>17000</v>
      </c>
      <c r="R191" s="16" t="s">
        <v>75</v>
      </c>
      <c r="S191" s="16" t="s">
        <v>71</v>
      </c>
      <c r="T191" s="17">
        <v>0</v>
      </c>
      <c r="U191" s="16"/>
      <c r="V191" s="16"/>
      <c r="W191" s="16">
        <v>400534</v>
      </c>
    </row>
    <row r="192" spans="1:23" s="6" customFormat="1" ht="43.5" customHeight="1">
      <c r="A192" s="3"/>
      <c r="B192" s="14" t="s">
        <v>67</v>
      </c>
      <c r="C192" s="14">
        <v>2700</v>
      </c>
      <c r="D192" s="14" t="s">
        <v>68</v>
      </c>
      <c r="E192" s="16" t="s">
        <v>14</v>
      </c>
      <c r="F192" s="16" t="s">
        <v>14</v>
      </c>
      <c r="G192" s="16" t="s">
        <v>39</v>
      </c>
      <c r="H192" s="17" t="s">
        <v>76</v>
      </c>
      <c r="I192" s="16" t="s">
        <v>169</v>
      </c>
      <c r="J192" s="16" t="s">
        <v>527</v>
      </c>
      <c r="K192" s="17" t="s">
        <v>528</v>
      </c>
      <c r="L192" s="71">
        <v>1</v>
      </c>
      <c r="M192" s="16" t="s">
        <v>529</v>
      </c>
      <c r="N192" s="17">
        <v>450000</v>
      </c>
      <c r="O192" s="16">
        <v>0</v>
      </c>
      <c r="P192" s="16">
        <v>0</v>
      </c>
      <c r="Q192" s="17">
        <v>450000</v>
      </c>
      <c r="R192" s="16" t="s">
        <v>75</v>
      </c>
      <c r="S192" s="16" t="s">
        <v>71</v>
      </c>
      <c r="T192" s="17">
        <v>0</v>
      </c>
      <c r="U192" s="16"/>
      <c r="V192" s="16"/>
      <c r="W192" s="16">
        <v>413815</v>
      </c>
    </row>
    <row r="193" spans="1:23" s="6" customFormat="1" ht="43.5" customHeight="1">
      <c r="A193" s="3"/>
      <c r="B193" s="14" t="s">
        <v>67</v>
      </c>
      <c r="C193" s="14">
        <v>2700</v>
      </c>
      <c r="D193" s="14" t="s">
        <v>68</v>
      </c>
      <c r="E193" s="16" t="s">
        <v>14</v>
      </c>
      <c r="F193" s="16" t="s">
        <v>14</v>
      </c>
      <c r="G193" s="16" t="s">
        <v>40</v>
      </c>
      <c r="H193" s="17" t="s">
        <v>70</v>
      </c>
      <c r="I193" s="16" t="s">
        <v>71</v>
      </c>
      <c r="J193" s="16" t="s">
        <v>530</v>
      </c>
      <c r="K193" s="17" t="s">
        <v>531</v>
      </c>
      <c r="L193" s="71">
        <v>1</v>
      </c>
      <c r="M193" s="16" t="s">
        <v>491</v>
      </c>
      <c r="N193" s="17">
        <v>181000</v>
      </c>
      <c r="O193" s="16">
        <v>0</v>
      </c>
      <c r="P193" s="16">
        <v>0</v>
      </c>
      <c r="Q193" s="17">
        <v>181000</v>
      </c>
      <c r="R193" s="16" t="s">
        <v>75</v>
      </c>
      <c r="S193" s="16" t="s">
        <v>71</v>
      </c>
      <c r="T193" s="17">
        <v>0</v>
      </c>
      <c r="U193" s="16"/>
      <c r="V193" s="16"/>
      <c r="W193" s="16">
        <v>397482</v>
      </c>
    </row>
    <row r="194" spans="1:23" s="6" customFormat="1" ht="43.5" customHeight="1">
      <c r="A194" s="3"/>
      <c r="B194" s="14" t="s">
        <v>67</v>
      </c>
      <c r="C194" s="14">
        <v>2700</v>
      </c>
      <c r="D194" s="14" t="s">
        <v>68</v>
      </c>
      <c r="E194" s="16" t="s">
        <v>14</v>
      </c>
      <c r="F194" s="16" t="s">
        <v>14</v>
      </c>
      <c r="G194" s="16" t="s">
        <v>40</v>
      </c>
      <c r="H194" s="17" t="s">
        <v>76</v>
      </c>
      <c r="I194" s="16" t="s">
        <v>131</v>
      </c>
      <c r="J194" s="16" t="s">
        <v>532</v>
      </c>
      <c r="K194" s="17" t="s">
        <v>533</v>
      </c>
      <c r="L194" s="71">
        <v>2</v>
      </c>
      <c r="M194" s="16" t="s">
        <v>534</v>
      </c>
      <c r="N194" s="17">
        <v>10000</v>
      </c>
      <c r="O194" s="16">
        <v>5000</v>
      </c>
      <c r="P194" s="16">
        <v>0</v>
      </c>
      <c r="Q194" s="17">
        <v>15000</v>
      </c>
      <c r="R194" s="16" t="s">
        <v>75</v>
      </c>
      <c r="S194" s="16" t="s">
        <v>71</v>
      </c>
      <c r="T194" s="17">
        <v>0</v>
      </c>
      <c r="U194" s="16"/>
      <c r="V194" s="16"/>
      <c r="W194" s="16">
        <v>398877</v>
      </c>
    </row>
    <row r="195" spans="1:23" s="6" customFormat="1" ht="43.5" customHeight="1">
      <c r="A195" s="3"/>
      <c r="B195" s="14" t="s">
        <v>67</v>
      </c>
      <c r="C195" s="14">
        <v>2700</v>
      </c>
      <c r="D195" s="14" t="s">
        <v>68</v>
      </c>
      <c r="E195" s="16" t="s">
        <v>14</v>
      </c>
      <c r="F195" s="16" t="s">
        <v>14</v>
      </c>
      <c r="G195" s="16" t="s">
        <v>40</v>
      </c>
      <c r="H195" s="17" t="s">
        <v>76</v>
      </c>
      <c r="I195" s="16" t="s">
        <v>77</v>
      </c>
      <c r="J195" s="16" t="s">
        <v>535</v>
      </c>
      <c r="K195" s="17" t="s">
        <v>536</v>
      </c>
      <c r="L195" s="71">
        <v>1</v>
      </c>
      <c r="M195" s="16" t="s">
        <v>537</v>
      </c>
      <c r="N195" s="17">
        <v>6000</v>
      </c>
      <c r="O195" s="16">
        <v>2000</v>
      </c>
      <c r="P195" s="16">
        <v>0</v>
      </c>
      <c r="Q195" s="17">
        <v>8000</v>
      </c>
      <c r="R195" s="16" t="s">
        <v>75</v>
      </c>
      <c r="S195" s="16" t="s">
        <v>71</v>
      </c>
      <c r="T195" s="17">
        <v>0</v>
      </c>
      <c r="U195" s="16"/>
      <c r="V195" s="16"/>
      <c r="W195" s="16">
        <v>400476</v>
      </c>
    </row>
    <row r="196" spans="1:23" s="6" customFormat="1" ht="43.5" customHeight="1">
      <c r="A196" s="3"/>
      <c r="B196" s="14" t="s">
        <v>67</v>
      </c>
      <c r="C196" s="14">
        <v>2700</v>
      </c>
      <c r="D196" s="14" t="s">
        <v>68</v>
      </c>
      <c r="E196" s="16" t="s">
        <v>15</v>
      </c>
      <c r="F196" s="16" t="s">
        <v>538</v>
      </c>
      <c r="G196" s="16" t="s">
        <v>40</v>
      </c>
      <c r="H196" s="17" t="s">
        <v>70</v>
      </c>
      <c r="I196" s="16" t="s">
        <v>71</v>
      </c>
      <c r="J196" s="16" t="s">
        <v>539</v>
      </c>
      <c r="K196" s="17" t="s">
        <v>540</v>
      </c>
      <c r="L196" s="71">
        <v>1</v>
      </c>
      <c r="M196" s="16" t="s">
        <v>541</v>
      </c>
      <c r="N196" s="17">
        <v>65600</v>
      </c>
      <c r="O196" s="16">
        <v>0</v>
      </c>
      <c r="P196" s="16">
        <v>0</v>
      </c>
      <c r="Q196" s="17">
        <v>65600</v>
      </c>
      <c r="R196" s="16" t="s">
        <v>75</v>
      </c>
      <c r="S196" s="16" t="s">
        <v>542</v>
      </c>
      <c r="T196" s="17">
        <v>0</v>
      </c>
      <c r="U196" s="16"/>
      <c r="V196" s="16"/>
      <c r="W196" s="16">
        <v>394789</v>
      </c>
    </row>
    <row r="197" spans="1:23" s="6" customFormat="1" ht="43.5" customHeight="1">
      <c r="A197" s="3"/>
      <c r="B197" s="14" t="s">
        <v>67</v>
      </c>
      <c r="C197" s="14">
        <v>2700</v>
      </c>
      <c r="D197" s="14" t="s">
        <v>68</v>
      </c>
      <c r="E197" s="16" t="s">
        <v>15</v>
      </c>
      <c r="F197" s="16" t="s">
        <v>543</v>
      </c>
      <c r="G197" s="16" t="s">
        <v>40</v>
      </c>
      <c r="H197" s="17" t="s">
        <v>70</v>
      </c>
      <c r="I197" s="16" t="s">
        <v>71</v>
      </c>
      <c r="J197" s="16" t="s">
        <v>544</v>
      </c>
      <c r="K197" s="17" t="s">
        <v>545</v>
      </c>
      <c r="L197" s="71">
        <v>1</v>
      </c>
      <c r="M197" s="16" t="s">
        <v>546</v>
      </c>
      <c r="N197" s="17">
        <v>347200</v>
      </c>
      <c r="O197" s="16">
        <v>0</v>
      </c>
      <c r="P197" s="16">
        <v>0</v>
      </c>
      <c r="Q197" s="17">
        <v>347200</v>
      </c>
      <c r="R197" s="16" t="s">
        <v>75</v>
      </c>
      <c r="S197" s="16" t="s">
        <v>542</v>
      </c>
      <c r="T197" s="17">
        <v>0</v>
      </c>
      <c r="U197" s="16"/>
      <c r="V197" s="16"/>
      <c r="W197" s="16">
        <v>394784</v>
      </c>
    </row>
    <row r="198" spans="1:23" s="6" customFormat="1" ht="43.5" customHeight="1">
      <c r="A198" s="3"/>
      <c r="B198" s="14" t="s">
        <v>67</v>
      </c>
      <c r="C198" s="14">
        <v>2700</v>
      </c>
      <c r="D198" s="14" t="s">
        <v>68</v>
      </c>
      <c r="E198" s="16" t="s">
        <v>15</v>
      </c>
      <c r="F198" s="16" t="s">
        <v>547</v>
      </c>
      <c r="G198" s="16" t="s">
        <v>39</v>
      </c>
      <c r="H198" s="17" t="s">
        <v>76</v>
      </c>
      <c r="I198" s="16" t="s">
        <v>77</v>
      </c>
      <c r="J198" s="16" t="s">
        <v>389</v>
      </c>
      <c r="K198" s="17" t="s">
        <v>548</v>
      </c>
      <c r="L198" s="71">
        <v>1</v>
      </c>
      <c r="M198" s="16" t="s">
        <v>549</v>
      </c>
      <c r="N198" s="17">
        <v>65000</v>
      </c>
      <c r="O198" s="16">
        <v>0</v>
      </c>
      <c r="P198" s="16">
        <v>0</v>
      </c>
      <c r="Q198" s="17">
        <v>65000</v>
      </c>
      <c r="R198" s="16" t="s">
        <v>75</v>
      </c>
      <c r="S198" s="16" t="s">
        <v>542</v>
      </c>
      <c r="T198" s="17">
        <v>0</v>
      </c>
      <c r="U198" s="17"/>
      <c r="V198" s="16"/>
      <c r="W198" s="16">
        <v>441678</v>
      </c>
    </row>
    <row r="199" spans="1:23" s="6" customFormat="1" ht="43.5" customHeight="1">
      <c r="A199" s="3"/>
      <c r="B199" s="14" t="s">
        <v>67</v>
      </c>
      <c r="C199" s="14">
        <v>2700</v>
      </c>
      <c r="D199" s="14" t="s">
        <v>68</v>
      </c>
      <c r="E199" s="16" t="s">
        <v>15</v>
      </c>
      <c r="F199" s="16" t="s">
        <v>15</v>
      </c>
      <c r="G199" s="16" t="s">
        <v>39</v>
      </c>
      <c r="H199" s="17" t="s">
        <v>76</v>
      </c>
      <c r="I199" s="16" t="s">
        <v>77</v>
      </c>
      <c r="J199" s="16" t="s">
        <v>176</v>
      </c>
      <c r="K199" s="17" t="s">
        <v>176</v>
      </c>
      <c r="L199" s="71">
        <v>2</v>
      </c>
      <c r="M199" s="16" t="s">
        <v>550</v>
      </c>
      <c r="N199" s="17">
        <v>93000</v>
      </c>
      <c r="O199" s="16">
        <v>0</v>
      </c>
      <c r="P199" s="16">
        <v>0</v>
      </c>
      <c r="Q199" s="17">
        <v>93000</v>
      </c>
      <c r="R199" s="16" t="s">
        <v>75</v>
      </c>
      <c r="S199" s="16" t="s">
        <v>542</v>
      </c>
      <c r="T199" s="17">
        <v>0</v>
      </c>
      <c r="U199" s="16"/>
      <c r="V199" s="16"/>
      <c r="W199" s="16">
        <v>441677</v>
      </c>
    </row>
    <row r="200" spans="1:23" s="6" customFormat="1" ht="43.5" customHeight="1">
      <c r="A200" s="3"/>
      <c r="B200" s="14" t="s">
        <v>67</v>
      </c>
      <c r="C200" s="14">
        <v>2700</v>
      </c>
      <c r="D200" s="14" t="s">
        <v>68</v>
      </c>
      <c r="E200" s="16" t="s">
        <v>15</v>
      </c>
      <c r="F200" s="16" t="s">
        <v>15</v>
      </c>
      <c r="G200" s="16" t="s">
        <v>39</v>
      </c>
      <c r="H200" s="17" t="s">
        <v>76</v>
      </c>
      <c r="I200" s="16" t="s">
        <v>77</v>
      </c>
      <c r="J200" s="16" t="s">
        <v>551</v>
      </c>
      <c r="K200" s="17" t="s">
        <v>552</v>
      </c>
      <c r="L200" s="71">
        <v>2</v>
      </c>
      <c r="M200" s="16" t="s">
        <v>553</v>
      </c>
      <c r="N200" s="17">
        <v>38000</v>
      </c>
      <c r="O200" s="16">
        <v>0</v>
      </c>
      <c r="P200" s="16">
        <v>0</v>
      </c>
      <c r="Q200" s="17">
        <v>38000</v>
      </c>
      <c r="R200" s="16" t="s">
        <v>75</v>
      </c>
      <c r="S200" s="16" t="s">
        <v>542</v>
      </c>
      <c r="T200" s="17">
        <v>0</v>
      </c>
      <c r="U200" s="16"/>
      <c r="V200" s="16"/>
      <c r="W200" s="16">
        <v>395239</v>
      </c>
    </row>
    <row r="201" spans="1:23" s="6" customFormat="1" ht="43.5" customHeight="1">
      <c r="A201" s="3"/>
      <c r="B201" s="14" t="s">
        <v>67</v>
      </c>
      <c r="C201" s="14">
        <v>2700</v>
      </c>
      <c r="D201" s="14" t="s">
        <v>68</v>
      </c>
      <c r="E201" s="16" t="s">
        <v>15</v>
      </c>
      <c r="F201" s="16" t="s">
        <v>15</v>
      </c>
      <c r="G201" s="16" t="s">
        <v>38</v>
      </c>
      <c r="H201" s="17" t="s">
        <v>70</v>
      </c>
      <c r="I201" s="16" t="s">
        <v>71</v>
      </c>
      <c r="J201" s="16" t="s">
        <v>554</v>
      </c>
      <c r="K201" s="17" t="s">
        <v>555</v>
      </c>
      <c r="L201" s="71">
        <v>1</v>
      </c>
      <c r="M201" s="16" t="s">
        <v>556</v>
      </c>
      <c r="N201" s="17">
        <v>421472.04</v>
      </c>
      <c r="O201" s="16">
        <v>0</v>
      </c>
      <c r="P201" s="16">
        <v>0</v>
      </c>
      <c r="Q201" s="17">
        <v>421472.04</v>
      </c>
      <c r="R201" s="16" t="s">
        <v>75</v>
      </c>
      <c r="S201" s="16" t="s">
        <v>542</v>
      </c>
      <c r="T201" s="17">
        <v>0</v>
      </c>
      <c r="U201" s="16"/>
      <c r="V201" s="16"/>
      <c r="W201" s="16">
        <v>393172</v>
      </c>
    </row>
    <row r="202" spans="1:23" s="6" customFormat="1" ht="43.5" customHeight="1">
      <c r="A202" s="3"/>
      <c r="B202" s="14" t="s">
        <v>67</v>
      </c>
      <c r="C202" s="14">
        <v>2700</v>
      </c>
      <c r="D202" s="14" t="s">
        <v>68</v>
      </c>
      <c r="E202" s="16" t="s">
        <v>15</v>
      </c>
      <c r="F202" s="16" t="s">
        <v>15</v>
      </c>
      <c r="G202" s="16" t="s">
        <v>40</v>
      </c>
      <c r="H202" s="17" t="s">
        <v>70</v>
      </c>
      <c r="I202" s="16" t="s">
        <v>71</v>
      </c>
      <c r="J202" s="16" t="s">
        <v>164</v>
      </c>
      <c r="K202" s="17" t="s">
        <v>557</v>
      </c>
      <c r="L202" s="71">
        <v>1</v>
      </c>
      <c r="M202" s="16" t="s">
        <v>556</v>
      </c>
      <c r="N202" s="17">
        <v>1100252.08</v>
      </c>
      <c r="O202" s="16">
        <v>0</v>
      </c>
      <c r="P202" s="16">
        <v>0</v>
      </c>
      <c r="Q202" s="17">
        <v>1100252.08</v>
      </c>
      <c r="R202" s="16" t="s">
        <v>75</v>
      </c>
      <c r="S202" s="16" t="s">
        <v>542</v>
      </c>
      <c r="T202" s="17">
        <v>0</v>
      </c>
      <c r="U202" s="16"/>
      <c r="V202" s="16"/>
      <c r="W202" s="16">
        <v>393161</v>
      </c>
    </row>
    <row r="203" spans="1:23" s="6" customFormat="1" ht="43.5" customHeight="1">
      <c r="A203" s="3"/>
      <c r="B203" s="14" t="s">
        <v>67</v>
      </c>
      <c r="C203" s="14">
        <v>2700</v>
      </c>
      <c r="D203" s="14" t="s">
        <v>68</v>
      </c>
      <c r="E203" s="16" t="s">
        <v>15</v>
      </c>
      <c r="F203" s="16" t="s">
        <v>15</v>
      </c>
      <c r="G203" s="16" t="s">
        <v>39</v>
      </c>
      <c r="H203" s="17" t="s">
        <v>76</v>
      </c>
      <c r="I203" s="16" t="s">
        <v>77</v>
      </c>
      <c r="J203" s="16" t="s">
        <v>558</v>
      </c>
      <c r="K203" s="17" t="s">
        <v>559</v>
      </c>
      <c r="L203" s="71">
        <v>1</v>
      </c>
      <c r="M203" s="16" t="s">
        <v>560</v>
      </c>
      <c r="N203" s="17">
        <v>150000</v>
      </c>
      <c r="O203" s="16">
        <v>0</v>
      </c>
      <c r="P203" s="16">
        <v>0</v>
      </c>
      <c r="Q203" s="17">
        <v>150000</v>
      </c>
      <c r="R203" s="16" t="s">
        <v>75</v>
      </c>
      <c r="S203" s="16" t="s">
        <v>542</v>
      </c>
      <c r="T203" s="17">
        <v>0</v>
      </c>
      <c r="U203" s="16"/>
      <c r="V203" s="16"/>
      <c r="W203" s="16">
        <v>395232</v>
      </c>
    </row>
    <row r="204" spans="1:23" s="6" customFormat="1" ht="43.5" customHeight="1">
      <c r="A204" s="3"/>
      <c r="B204" s="14"/>
      <c r="C204" s="14"/>
      <c r="D204" s="14"/>
      <c r="E204" s="16"/>
      <c r="F204" s="16"/>
      <c r="G204" s="16"/>
      <c r="H204" s="17"/>
      <c r="I204" s="16"/>
      <c r="J204" s="16"/>
      <c r="K204" s="17"/>
      <c r="L204" s="71"/>
      <c r="M204" s="16"/>
      <c r="N204" s="17"/>
      <c r="O204" s="16"/>
      <c r="P204" s="16"/>
      <c r="Q204" s="17"/>
      <c r="R204" s="16"/>
      <c r="S204" s="16"/>
      <c r="T204" s="17"/>
      <c r="U204" s="16"/>
      <c r="V204" s="16"/>
      <c r="W204" s="16"/>
    </row>
    <row r="205" spans="1:23" s="6" customFormat="1" ht="43.5" customHeight="1">
      <c r="A205" s="3"/>
      <c r="B205" s="14"/>
      <c r="C205" s="14"/>
      <c r="D205" s="14"/>
      <c r="E205" s="16"/>
      <c r="F205" s="16"/>
      <c r="G205" s="16"/>
      <c r="H205" s="17"/>
      <c r="I205" s="16"/>
      <c r="J205" s="16"/>
      <c r="K205" s="17"/>
      <c r="L205" s="71"/>
      <c r="M205" s="16"/>
      <c r="N205" s="17"/>
      <c r="O205" s="16"/>
      <c r="P205" s="16"/>
      <c r="Q205" s="17"/>
      <c r="R205" s="16"/>
      <c r="S205" s="16"/>
      <c r="T205" s="17"/>
      <c r="U205" s="16"/>
      <c r="V205" s="16"/>
      <c r="W205" s="16"/>
    </row>
    <row r="206" spans="1:23" s="6" customFormat="1" ht="43.5" customHeight="1">
      <c r="A206" s="3"/>
      <c r="B206" s="14"/>
      <c r="C206" s="14"/>
      <c r="D206" s="14"/>
      <c r="E206" s="16"/>
      <c r="F206" s="16"/>
      <c r="G206" s="16"/>
      <c r="H206" s="17"/>
      <c r="I206" s="16"/>
      <c r="J206" s="16"/>
      <c r="K206" s="17"/>
      <c r="L206" s="71"/>
      <c r="M206" s="16"/>
      <c r="N206" s="17"/>
      <c r="O206" s="16"/>
      <c r="P206" s="16"/>
      <c r="Q206" s="17"/>
      <c r="R206" s="16"/>
      <c r="S206" s="16"/>
      <c r="T206" s="17"/>
      <c r="U206" s="16"/>
      <c r="V206" s="16"/>
      <c r="W206" s="16"/>
    </row>
    <row r="207" spans="1:23" s="6" customFormat="1" ht="43.5" customHeight="1">
      <c r="A207" s="3"/>
      <c r="B207" s="14"/>
      <c r="C207" s="14"/>
      <c r="D207" s="14"/>
      <c r="E207" s="16"/>
      <c r="F207" s="16"/>
      <c r="G207" s="16"/>
      <c r="H207" s="17"/>
      <c r="I207" s="16"/>
      <c r="J207" s="16"/>
      <c r="K207" s="17"/>
      <c r="L207" s="71"/>
      <c r="M207" s="16"/>
      <c r="N207" s="17"/>
      <c r="O207" s="17"/>
      <c r="P207" s="16"/>
      <c r="Q207" s="17"/>
      <c r="R207" s="16"/>
      <c r="S207" s="16"/>
      <c r="T207" s="17"/>
      <c r="U207" s="16"/>
      <c r="V207" s="16"/>
      <c r="W207" s="16"/>
    </row>
    <row r="208" spans="1:23" s="6" customFormat="1" ht="43.5" customHeight="1">
      <c r="A208" s="3"/>
      <c r="B208" s="14"/>
      <c r="C208" s="14"/>
      <c r="D208" s="14"/>
      <c r="E208" s="16"/>
      <c r="F208" s="16"/>
      <c r="G208" s="16"/>
      <c r="H208" s="16"/>
      <c r="I208" s="16"/>
      <c r="J208" s="16"/>
      <c r="K208" s="17"/>
      <c r="L208" s="71"/>
      <c r="M208" s="16"/>
      <c r="N208" s="17"/>
      <c r="O208" s="16"/>
      <c r="P208" s="16"/>
      <c r="Q208" s="17"/>
      <c r="R208" s="16"/>
      <c r="S208" s="16"/>
      <c r="T208" s="17"/>
      <c r="U208" s="16"/>
      <c r="V208" s="16"/>
      <c r="W208" s="16"/>
    </row>
    <row r="209" spans="1:23" s="6" customFormat="1" ht="43.5" customHeight="1">
      <c r="A209" s="3"/>
      <c r="B209" s="14"/>
      <c r="C209" s="14"/>
      <c r="D209" s="14"/>
      <c r="E209" s="16"/>
      <c r="F209" s="16"/>
      <c r="G209" s="16"/>
      <c r="H209" s="17"/>
      <c r="I209" s="16"/>
      <c r="J209" s="16"/>
      <c r="K209" s="17"/>
      <c r="L209" s="71"/>
      <c r="M209" s="16"/>
      <c r="N209" s="17"/>
      <c r="O209" s="16"/>
      <c r="P209" s="16"/>
      <c r="Q209" s="17"/>
      <c r="R209" s="16"/>
      <c r="S209" s="16"/>
      <c r="T209" s="17"/>
      <c r="U209" s="16"/>
      <c r="V209" s="16"/>
      <c r="W209" s="16"/>
    </row>
    <row r="210" spans="1:23" s="6" customFormat="1" ht="43.5" customHeight="1">
      <c r="A210" s="3"/>
      <c r="B210" s="14"/>
      <c r="C210" s="14"/>
      <c r="D210" s="14"/>
      <c r="E210" s="16"/>
      <c r="F210" s="16"/>
      <c r="G210" s="16"/>
      <c r="H210" s="17"/>
      <c r="I210" s="16"/>
      <c r="J210" s="16"/>
      <c r="K210" s="17"/>
      <c r="L210" s="71"/>
      <c r="M210" s="16"/>
      <c r="N210" s="17"/>
      <c r="O210" s="16"/>
      <c r="P210" s="16"/>
      <c r="Q210" s="17"/>
      <c r="R210" s="16"/>
      <c r="S210" s="16"/>
      <c r="T210" s="17"/>
      <c r="U210" s="17"/>
      <c r="V210" s="16"/>
      <c r="W210" s="16"/>
    </row>
    <row r="211" spans="1:23" s="6" customFormat="1" ht="43.5" customHeight="1">
      <c r="A211" s="3"/>
      <c r="B211" s="14"/>
      <c r="C211" s="14"/>
      <c r="D211" s="14"/>
      <c r="E211" s="16"/>
      <c r="F211" s="16"/>
      <c r="G211" s="16"/>
      <c r="H211" s="17"/>
      <c r="I211" s="16"/>
      <c r="J211" s="16"/>
      <c r="K211" s="17"/>
      <c r="L211" s="71"/>
      <c r="M211" s="16"/>
      <c r="N211" s="17"/>
      <c r="O211" s="17"/>
      <c r="P211" s="16"/>
      <c r="Q211" s="17"/>
      <c r="R211" s="16"/>
      <c r="S211" s="16"/>
      <c r="T211" s="17"/>
      <c r="U211" s="16"/>
      <c r="V211" s="16"/>
      <c r="W211" s="16"/>
    </row>
    <row r="212" spans="1:23" s="6" customFormat="1" ht="43.5" customHeight="1">
      <c r="A212" s="3"/>
      <c r="B212" s="14"/>
      <c r="C212" s="14"/>
      <c r="D212" s="14"/>
      <c r="E212" s="16"/>
      <c r="F212" s="16"/>
      <c r="G212" s="16"/>
      <c r="H212" s="17"/>
      <c r="I212" s="16"/>
      <c r="J212" s="16"/>
      <c r="K212" s="17"/>
      <c r="L212" s="71"/>
      <c r="M212" s="16"/>
      <c r="N212" s="17"/>
      <c r="O212" s="16"/>
      <c r="P212" s="16"/>
      <c r="Q212" s="17"/>
      <c r="R212" s="16"/>
      <c r="S212" s="16"/>
      <c r="T212" s="17"/>
      <c r="U212" s="16"/>
      <c r="V212" s="16"/>
      <c r="W212" s="16"/>
    </row>
    <row r="213" spans="1:23" s="6" customFormat="1" ht="43.5" customHeight="1">
      <c r="A213" s="3"/>
      <c r="B213" s="14"/>
      <c r="C213" s="14"/>
      <c r="D213" s="14"/>
      <c r="E213" s="16"/>
      <c r="F213" s="16"/>
      <c r="G213" s="16"/>
      <c r="H213" s="17"/>
      <c r="I213" s="16"/>
      <c r="J213" s="16"/>
      <c r="K213" s="17"/>
      <c r="L213" s="71"/>
      <c r="M213" s="16"/>
      <c r="N213" s="17"/>
      <c r="O213" s="16"/>
      <c r="P213" s="16"/>
      <c r="Q213" s="17"/>
      <c r="R213" s="16"/>
      <c r="S213" s="16"/>
      <c r="T213" s="17"/>
      <c r="U213" s="17"/>
      <c r="V213" s="16"/>
      <c r="W213" s="16"/>
    </row>
    <row r="214" spans="1:23" s="6" customFormat="1" ht="43.5" customHeight="1">
      <c r="A214" s="3"/>
      <c r="B214" s="14"/>
      <c r="C214" s="14"/>
      <c r="D214" s="14"/>
      <c r="E214" s="16"/>
      <c r="F214" s="16"/>
      <c r="G214" s="16"/>
      <c r="H214" s="17"/>
      <c r="I214" s="16"/>
      <c r="J214" s="16"/>
      <c r="K214" s="17"/>
      <c r="L214" s="71"/>
      <c r="M214" s="16"/>
      <c r="N214" s="17"/>
      <c r="O214" s="16"/>
      <c r="P214" s="16"/>
      <c r="Q214" s="17"/>
      <c r="R214" s="16"/>
      <c r="S214" s="16"/>
      <c r="T214" s="17"/>
      <c r="U214" s="16"/>
      <c r="V214" s="16"/>
      <c r="W214" s="16"/>
    </row>
    <row r="215" spans="1:23" s="6" customFormat="1" ht="43.5" customHeight="1">
      <c r="A215" s="3"/>
      <c r="B215" s="14"/>
      <c r="C215" s="14"/>
      <c r="D215" s="14"/>
      <c r="E215" s="16"/>
      <c r="F215" s="16"/>
      <c r="G215" s="16"/>
      <c r="H215" s="17"/>
      <c r="I215" s="16"/>
      <c r="J215" s="16"/>
      <c r="K215" s="17"/>
      <c r="L215" s="71"/>
      <c r="M215" s="16"/>
      <c r="N215" s="17"/>
      <c r="O215" s="16"/>
      <c r="P215" s="16"/>
      <c r="Q215" s="17"/>
      <c r="R215" s="16"/>
      <c r="S215" s="16"/>
      <c r="T215" s="17"/>
      <c r="U215" s="17"/>
      <c r="V215" s="16"/>
      <c r="W215" s="16"/>
    </row>
    <row r="216" spans="1:23" s="6" customFormat="1" ht="43.5" customHeight="1">
      <c r="A216" s="3"/>
      <c r="B216" s="14"/>
      <c r="C216" s="14"/>
      <c r="D216" s="14"/>
      <c r="E216" s="16"/>
      <c r="F216" s="16"/>
      <c r="G216" s="16"/>
      <c r="H216" s="17"/>
      <c r="I216" s="16"/>
      <c r="J216" s="16"/>
      <c r="K216" s="17"/>
      <c r="L216" s="71"/>
      <c r="M216" s="16"/>
      <c r="N216" s="17"/>
      <c r="O216" s="16"/>
      <c r="P216" s="16"/>
      <c r="Q216" s="17"/>
      <c r="R216" s="16"/>
      <c r="S216" s="16"/>
      <c r="T216" s="17"/>
      <c r="U216" s="16"/>
      <c r="V216" s="16"/>
      <c r="W216" s="16"/>
    </row>
    <row r="217" spans="1:23" s="6" customFormat="1" ht="43.5" customHeight="1">
      <c r="A217" s="3"/>
      <c r="B217" s="14"/>
      <c r="C217" s="14"/>
      <c r="D217" s="14"/>
      <c r="E217" s="16"/>
      <c r="F217" s="16"/>
      <c r="G217" s="16"/>
      <c r="H217" s="17"/>
      <c r="I217" s="16"/>
      <c r="J217" s="16"/>
      <c r="K217" s="17"/>
      <c r="L217" s="71"/>
      <c r="M217" s="16"/>
      <c r="N217" s="17"/>
      <c r="O217" s="16"/>
      <c r="P217" s="16"/>
      <c r="Q217" s="17"/>
      <c r="R217" s="16"/>
      <c r="S217" s="16"/>
      <c r="T217" s="17"/>
      <c r="U217" s="16"/>
      <c r="V217" s="16"/>
      <c r="W217" s="16"/>
    </row>
    <row r="218" spans="1:23" s="6" customFormat="1" ht="43.5" customHeight="1">
      <c r="A218" s="3"/>
      <c r="B218" s="14"/>
      <c r="C218" s="14"/>
      <c r="D218" s="14"/>
      <c r="E218" s="16"/>
      <c r="F218" s="16"/>
      <c r="G218" s="16"/>
      <c r="H218" s="17"/>
      <c r="I218" s="16"/>
      <c r="J218" s="16"/>
      <c r="K218" s="17"/>
      <c r="L218" s="71"/>
      <c r="M218" s="16"/>
      <c r="N218" s="17"/>
      <c r="O218" s="16"/>
      <c r="P218" s="16"/>
      <c r="Q218" s="17"/>
      <c r="R218" s="16"/>
      <c r="S218" s="16"/>
      <c r="T218" s="17"/>
      <c r="U218" s="17"/>
      <c r="V218" s="16"/>
      <c r="W218" s="16"/>
    </row>
    <row r="219" spans="1:23" s="6" customFormat="1" ht="43.5" customHeight="1">
      <c r="A219" s="3"/>
      <c r="B219" s="14"/>
      <c r="C219" s="14"/>
      <c r="D219" s="14"/>
      <c r="E219" s="16"/>
      <c r="F219" s="16"/>
      <c r="G219" s="16"/>
      <c r="H219" s="17"/>
      <c r="I219" s="16"/>
      <c r="J219" s="16"/>
      <c r="K219" s="17"/>
      <c r="L219" s="71"/>
      <c r="M219" s="16"/>
      <c r="N219" s="17"/>
      <c r="O219" s="16"/>
      <c r="P219" s="16"/>
      <c r="Q219" s="17"/>
      <c r="R219" s="16"/>
      <c r="S219" s="16"/>
      <c r="T219" s="17"/>
      <c r="U219" s="16"/>
      <c r="V219" s="16"/>
      <c r="W219" s="16"/>
    </row>
    <row r="220" spans="1:23" s="6" customFormat="1" ht="43.5" customHeight="1">
      <c r="A220" s="3"/>
      <c r="B220" s="14"/>
      <c r="C220" s="14"/>
      <c r="D220" s="14"/>
      <c r="E220" s="16"/>
      <c r="F220" s="16"/>
      <c r="G220" s="16"/>
      <c r="H220" s="17"/>
      <c r="I220" s="16"/>
      <c r="J220" s="16"/>
      <c r="K220" s="17"/>
      <c r="L220" s="71"/>
      <c r="M220" s="16"/>
      <c r="N220" s="17"/>
      <c r="O220" s="16"/>
      <c r="P220" s="16"/>
      <c r="Q220" s="17"/>
      <c r="R220" s="16"/>
      <c r="S220" s="16"/>
      <c r="T220" s="17"/>
      <c r="U220" s="17"/>
      <c r="V220" s="16"/>
      <c r="W220" s="16"/>
    </row>
    <row r="221" spans="1:23" s="6" customFormat="1" ht="43.5" customHeight="1">
      <c r="A221" s="3"/>
      <c r="B221" s="14"/>
      <c r="C221" s="14"/>
      <c r="D221" s="14"/>
      <c r="E221" s="16"/>
      <c r="F221" s="16"/>
      <c r="G221" s="16"/>
      <c r="H221" s="17"/>
      <c r="I221" s="16"/>
      <c r="J221" s="16"/>
      <c r="K221" s="17"/>
      <c r="L221" s="71"/>
      <c r="M221" s="16"/>
      <c r="N221" s="17"/>
      <c r="O221" s="16"/>
      <c r="P221" s="16"/>
      <c r="Q221" s="17"/>
      <c r="R221" s="16"/>
      <c r="S221" s="16"/>
      <c r="T221" s="17"/>
      <c r="U221" s="16"/>
      <c r="V221" s="16"/>
      <c r="W221" s="16"/>
    </row>
    <row r="222" spans="1:23" s="6" customFormat="1" ht="43.5" customHeight="1">
      <c r="A222" s="3"/>
      <c r="B222" s="14"/>
      <c r="C222" s="14"/>
      <c r="D222" s="14"/>
      <c r="E222" s="16"/>
      <c r="F222" s="16"/>
      <c r="G222" s="16"/>
      <c r="H222" s="17"/>
      <c r="I222" s="16"/>
      <c r="J222" s="16"/>
      <c r="K222" s="17"/>
      <c r="L222" s="71"/>
      <c r="M222" s="16"/>
      <c r="N222" s="17"/>
      <c r="O222" s="16"/>
      <c r="P222" s="16"/>
      <c r="Q222" s="17"/>
      <c r="R222" s="16"/>
      <c r="S222" s="16"/>
      <c r="T222" s="17"/>
      <c r="U222" s="17"/>
      <c r="V222" s="16"/>
      <c r="W222" s="16"/>
    </row>
    <row r="223" spans="1:23" s="6" customFormat="1" ht="43.5" customHeight="1">
      <c r="A223" s="3"/>
      <c r="B223" s="14"/>
      <c r="C223" s="14"/>
      <c r="D223" s="14"/>
      <c r="E223" s="16"/>
      <c r="F223" s="16"/>
      <c r="G223" s="16"/>
      <c r="H223" s="17"/>
      <c r="I223" s="16"/>
      <c r="J223" s="16"/>
      <c r="K223" s="17"/>
      <c r="L223" s="71"/>
      <c r="M223" s="16"/>
      <c r="N223" s="17"/>
      <c r="O223" s="17"/>
      <c r="P223" s="16"/>
      <c r="Q223" s="17"/>
      <c r="R223" s="16"/>
      <c r="S223" s="16"/>
      <c r="T223" s="17"/>
      <c r="U223" s="16"/>
      <c r="V223" s="16"/>
      <c r="W223" s="16"/>
    </row>
    <row r="224" spans="1:23" s="6" customFormat="1" ht="43.5" customHeight="1">
      <c r="A224" s="3"/>
      <c r="B224" s="14"/>
      <c r="C224" s="14"/>
      <c r="D224" s="14"/>
      <c r="E224" s="16"/>
      <c r="F224" s="16"/>
      <c r="G224" s="16"/>
      <c r="H224" s="17"/>
      <c r="I224" s="16"/>
      <c r="J224" s="16"/>
      <c r="K224" s="17"/>
      <c r="L224" s="71"/>
      <c r="M224" s="16"/>
      <c r="N224" s="17"/>
      <c r="O224" s="16"/>
      <c r="P224" s="16"/>
      <c r="Q224" s="17"/>
      <c r="R224" s="16"/>
      <c r="S224" s="16"/>
      <c r="T224" s="17"/>
      <c r="U224" s="16"/>
      <c r="V224" s="16"/>
      <c r="W224" s="16"/>
    </row>
    <row r="225" spans="1:23" s="6" customFormat="1" ht="43.5" customHeight="1">
      <c r="A225" s="3"/>
      <c r="B225" s="14"/>
      <c r="C225" s="14"/>
      <c r="D225" s="14"/>
      <c r="E225" s="16"/>
      <c r="F225" s="16"/>
      <c r="G225" s="16"/>
      <c r="H225" s="17"/>
      <c r="I225" s="16"/>
      <c r="J225" s="16"/>
      <c r="K225" s="17"/>
      <c r="L225" s="71"/>
      <c r="M225" s="16"/>
      <c r="N225" s="17"/>
      <c r="O225" s="16"/>
      <c r="P225" s="16"/>
      <c r="Q225" s="17"/>
      <c r="R225" s="16"/>
      <c r="S225" s="16"/>
      <c r="T225" s="17"/>
      <c r="U225" s="16"/>
      <c r="V225" s="16"/>
      <c r="W225" s="16"/>
    </row>
    <row r="226" spans="1:23" s="6" customFormat="1" ht="43.5" customHeight="1">
      <c r="A226" s="3"/>
      <c r="B226" s="14"/>
      <c r="C226" s="14"/>
      <c r="D226" s="14"/>
      <c r="E226" s="16"/>
      <c r="F226" s="16"/>
      <c r="G226" s="16"/>
      <c r="H226" s="17"/>
      <c r="I226" s="16"/>
      <c r="J226" s="16"/>
      <c r="K226" s="17"/>
      <c r="L226" s="71"/>
      <c r="M226" s="16"/>
      <c r="N226" s="17"/>
      <c r="O226" s="16"/>
      <c r="P226" s="16"/>
      <c r="Q226" s="17"/>
      <c r="R226" s="16"/>
      <c r="S226" s="16"/>
      <c r="T226" s="17"/>
      <c r="U226" s="17"/>
      <c r="V226" s="16"/>
      <c r="W226" s="16"/>
    </row>
    <row r="227" spans="1:23" s="6" customFormat="1" ht="43.5" customHeight="1">
      <c r="A227" s="3"/>
      <c r="B227" s="14"/>
      <c r="C227" s="14"/>
      <c r="D227" s="14"/>
      <c r="E227" s="16"/>
      <c r="F227" s="16"/>
      <c r="G227" s="16"/>
      <c r="H227" s="17"/>
      <c r="I227" s="16"/>
      <c r="J227" s="16"/>
      <c r="K227" s="17"/>
      <c r="L227" s="71"/>
      <c r="M227" s="16"/>
      <c r="N227" s="17"/>
      <c r="O227" s="16"/>
      <c r="P227" s="16"/>
      <c r="Q227" s="17"/>
      <c r="R227" s="16"/>
      <c r="S227" s="16"/>
      <c r="T227" s="17"/>
      <c r="U227" s="16"/>
      <c r="V227" s="16"/>
      <c r="W227" s="16"/>
    </row>
    <row r="228" spans="1:23" s="6" customFormat="1" ht="43.5" customHeight="1">
      <c r="A228" s="3"/>
      <c r="B228" s="14"/>
      <c r="C228" s="14"/>
      <c r="D228" s="14"/>
      <c r="E228" s="16"/>
      <c r="F228" s="16"/>
      <c r="G228" s="16"/>
      <c r="H228" s="17"/>
      <c r="I228" s="16"/>
      <c r="J228" s="16"/>
      <c r="K228" s="17"/>
      <c r="L228" s="71"/>
      <c r="M228" s="16"/>
      <c r="N228" s="17"/>
      <c r="O228" s="16"/>
      <c r="P228" s="16"/>
      <c r="Q228" s="17"/>
      <c r="R228" s="16"/>
      <c r="S228" s="16"/>
      <c r="T228" s="17"/>
      <c r="U228" s="16"/>
      <c r="V228" s="16"/>
      <c r="W228" s="16"/>
    </row>
    <row r="229" spans="1:23" s="6" customFormat="1" ht="43.5" customHeight="1">
      <c r="A229" s="3"/>
      <c r="B229" s="3"/>
      <c r="C229" s="3"/>
      <c r="D229" s="3"/>
      <c r="E229" s="69"/>
      <c r="F229" s="69"/>
      <c r="G229" s="69"/>
      <c r="H229" s="69"/>
      <c r="I229" s="69"/>
      <c r="J229" s="69"/>
      <c r="K229" s="69"/>
      <c r="L229" s="72"/>
      <c r="M229" s="69"/>
      <c r="N229" s="70"/>
      <c r="O229" s="69"/>
      <c r="P229" s="69"/>
      <c r="Q229" s="70"/>
      <c r="R229" s="69"/>
      <c r="S229" s="69"/>
      <c r="T229" s="70"/>
      <c r="U229" s="70"/>
      <c r="V229" s="69"/>
      <c r="W229" s="69"/>
    </row>
    <row r="230" spans="1:23" s="6" customFormat="1" ht="43.5" customHeight="1">
      <c r="A230" s="3"/>
      <c r="B230" s="3"/>
      <c r="C230" s="3"/>
      <c r="D230" s="3"/>
      <c r="E230" s="69"/>
      <c r="F230" s="69"/>
      <c r="G230" s="69"/>
      <c r="H230" s="69"/>
      <c r="I230" s="69"/>
      <c r="J230" s="69"/>
      <c r="K230" s="69"/>
      <c r="L230" s="72"/>
      <c r="M230" s="69"/>
      <c r="N230" s="70"/>
      <c r="O230" s="69"/>
      <c r="P230" s="69"/>
      <c r="Q230" s="70"/>
      <c r="R230" s="69"/>
      <c r="S230" s="69"/>
      <c r="T230" s="70"/>
      <c r="U230" s="69"/>
      <c r="V230" s="69"/>
      <c r="W230" s="69"/>
    </row>
    <row r="231" spans="1:23" s="6" customFormat="1" ht="43.5" customHeight="1">
      <c r="A231" s="3"/>
      <c r="B231" s="14"/>
      <c r="C231" s="14"/>
      <c r="D231" s="14"/>
      <c r="E231" s="16"/>
      <c r="F231" s="16"/>
      <c r="G231" s="16"/>
      <c r="H231" s="17"/>
      <c r="I231" s="16"/>
      <c r="J231" s="16"/>
      <c r="K231" s="17"/>
      <c r="L231" s="71"/>
      <c r="M231" s="16"/>
      <c r="N231" s="17"/>
      <c r="O231" s="16"/>
      <c r="P231" s="16"/>
      <c r="Q231" s="17"/>
      <c r="R231" s="16"/>
      <c r="S231" s="16"/>
      <c r="T231" s="17"/>
      <c r="U231" s="16"/>
      <c r="V231" s="16"/>
      <c r="W231" s="16"/>
    </row>
    <row r="232" spans="1:23" s="6" customFormat="1" ht="43.5" customHeight="1">
      <c r="A232" s="3"/>
      <c r="B232" s="14"/>
      <c r="C232" s="14"/>
      <c r="D232" s="14"/>
      <c r="E232" s="16"/>
      <c r="F232" s="16"/>
      <c r="G232" s="16"/>
      <c r="H232" s="17"/>
      <c r="I232" s="16"/>
      <c r="J232" s="16"/>
      <c r="K232" s="17"/>
      <c r="L232" s="71"/>
      <c r="M232" s="16"/>
      <c r="N232" s="17"/>
      <c r="O232" s="16"/>
      <c r="P232" s="16"/>
      <c r="Q232" s="17"/>
      <c r="R232" s="16"/>
      <c r="S232" s="16"/>
      <c r="T232" s="17"/>
      <c r="U232" s="16"/>
      <c r="V232" s="16"/>
      <c r="W232" s="16"/>
    </row>
    <row r="233" spans="1:23" s="6" customFormat="1" ht="43.5" customHeight="1">
      <c r="A233" s="3"/>
      <c r="B233" s="14"/>
      <c r="C233" s="14"/>
      <c r="D233" s="14"/>
      <c r="E233" s="16"/>
      <c r="F233" s="16"/>
      <c r="G233" s="16"/>
      <c r="H233" s="17"/>
      <c r="I233" s="16"/>
      <c r="J233" s="16"/>
      <c r="K233" s="17"/>
      <c r="L233" s="71"/>
      <c r="M233" s="16"/>
      <c r="N233" s="17"/>
      <c r="O233" s="17"/>
      <c r="P233" s="16"/>
      <c r="Q233" s="17"/>
      <c r="R233" s="16"/>
      <c r="S233" s="16"/>
      <c r="T233" s="17"/>
      <c r="U233" s="16"/>
      <c r="V233" s="16"/>
      <c r="W233" s="16"/>
    </row>
    <row r="234" spans="1:23" s="6" customFormat="1" ht="43.5" customHeight="1">
      <c r="A234" s="3"/>
      <c r="B234" s="14"/>
      <c r="C234" s="14"/>
      <c r="D234" s="14"/>
      <c r="E234" s="16"/>
      <c r="F234" s="16"/>
      <c r="G234" s="16"/>
      <c r="H234" s="17"/>
      <c r="I234" s="16"/>
      <c r="J234" s="16"/>
      <c r="K234" s="17"/>
      <c r="L234" s="71"/>
      <c r="M234" s="16"/>
      <c r="N234" s="17"/>
      <c r="O234" s="16"/>
      <c r="P234" s="16"/>
      <c r="Q234" s="17"/>
      <c r="R234" s="16"/>
      <c r="S234" s="16"/>
      <c r="T234" s="17"/>
      <c r="U234" s="16"/>
      <c r="V234" s="16"/>
      <c r="W234" s="16"/>
    </row>
    <row r="235" spans="1:23" s="6" customFormat="1" ht="43.5" customHeight="1">
      <c r="A235" s="3"/>
      <c r="B235" s="14"/>
      <c r="C235" s="14"/>
      <c r="D235" s="14"/>
      <c r="E235" s="16"/>
      <c r="F235" s="16"/>
      <c r="G235" s="16"/>
      <c r="H235" s="17"/>
      <c r="I235" s="16"/>
      <c r="J235" s="16"/>
      <c r="K235" s="17"/>
      <c r="L235" s="71"/>
      <c r="M235" s="16"/>
      <c r="N235" s="17"/>
      <c r="O235" s="16"/>
      <c r="P235" s="16"/>
      <c r="Q235" s="17"/>
      <c r="R235" s="16"/>
      <c r="S235" s="16"/>
      <c r="T235" s="17"/>
      <c r="U235" s="17"/>
      <c r="V235" s="16"/>
      <c r="W235" s="16"/>
    </row>
    <row r="236" spans="1:23" s="6" customFormat="1" ht="43.5" customHeight="1">
      <c r="A236" s="3"/>
      <c r="B236" s="14"/>
      <c r="C236" s="14"/>
      <c r="D236" s="14"/>
      <c r="E236" s="16"/>
      <c r="F236" s="16"/>
      <c r="G236" s="16"/>
      <c r="H236" s="17"/>
      <c r="I236" s="16"/>
      <c r="J236" s="16"/>
      <c r="K236" s="17"/>
      <c r="L236" s="71"/>
      <c r="M236" s="16"/>
      <c r="N236" s="17"/>
      <c r="O236" s="16"/>
      <c r="P236" s="16"/>
      <c r="Q236" s="17"/>
      <c r="R236" s="16"/>
      <c r="S236" s="16"/>
      <c r="T236" s="17"/>
      <c r="U236" s="17"/>
      <c r="V236" s="16"/>
      <c r="W236" s="16"/>
    </row>
    <row r="237" spans="1:23" s="6" customFormat="1" ht="43.5" customHeight="1">
      <c r="A237" s="3"/>
      <c r="B237" s="14"/>
      <c r="C237" s="14"/>
      <c r="D237" s="14"/>
      <c r="E237" s="16"/>
      <c r="F237" s="16"/>
      <c r="G237" s="16"/>
      <c r="H237" s="17"/>
      <c r="I237" s="16"/>
      <c r="J237" s="16"/>
      <c r="K237" s="17"/>
      <c r="L237" s="71"/>
      <c r="M237" s="16"/>
      <c r="N237" s="17"/>
      <c r="O237" s="17"/>
      <c r="P237" s="16"/>
      <c r="Q237" s="17"/>
      <c r="R237" s="16"/>
      <c r="S237" s="16"/>
      <c r="T237" s="17"/>
      <c r="U237" s="16"/>
      <c r="V237" s="16"/>
      <c r="W237" s="16"/>
    </row>
    <row r="238" spans="1:23" s="6" customFormat="1" ht="43.5" customHeight="1">
      <c r="A238" s="3"/>
      <c r="B238" s="14"/>
      <c r="C238" s="14"/>
      <c r="D238" s="14"/>
      <c r="E238" s="16"/>
      <c r="F238" s="16"/>
      <c r="G238" s="16"/>
      <c r="H238" s="17"/>
      <c r="I238" s="16"/>
      <c r="J238" s="16"/>
      <c r="K238" s="17"/>
      <c r="L238" s="71"/>
      <c r="M238" s="16"/>
      <c r="N238" s="17"/>
      <c r="O238" s="16"/>
      <c r="P238" s="16"/>
      <c r="Q238" s="17"/>
      <c r="R238" s="16"/>
      <c r="S238" s="16"/>
      <c r="T238" s="17"/>
      <c r="U238" s="17"/>
      <c r="V238" s="16"/>
      <c r="W238" s="16"/>
    </row>
    <row r="239" spans="1:23" s="6" customFormat="1" ht="43.5" customHeight="1">
      <c r="A239" s="3"/>
      <c r="B239" s="14"/>
      <c r="C239" s="14"/>
      <c r="D239" s="14"/>
      <c r="E239" s="16"/>
      <c r="F239" s="16"/>
      <c r="G239" s="16"/>
      <c r="H239" s="17"/>
      <c r="I239" s="16"/>
      <c r="J239" s="16"/>
      <c r="K239" s="17"/>
      <c r="L239" s="71"/>
      <c r="M239" s="16"/>
      <c r="N239" s="17"/>
      <c r="O239" s="16"/>
      <c r="P239" s="16"/>
      <c r="Q239" s="17"/>
      <c r="R239" s="16"/>
      <c r="S239" s="16"/>
      <c r="T239" s="16"/>
      <c r="U239" s="16"/>
      <c r="V239" s="16"/>
      <c r="W239" s="16"/>
    </row>
    <row r="240" spans="1:23" s="6" customFormat="1" ht="43.5" customHeight="1">
      <c r="A240" s="3"/>
      <c r="B240" s="14"/>
      <c r="C240" s="14"/>
      <c r="D240" s="14"/>
      <c r="E240" s="16"/>
      <c r="F240" s="16"/>
      <c r="G240" s="16"/>
      <c r="H240" s="17"/>
      <c r="I240" s="16"/>
      <c r="J240" s="16"/>
      <c r="K240" s="17"/>
      <c r="L240" s="71"/>
      <c r="M240" s="16"/>
      <c r="N240" s="17"/>
      <c r="O240" s="16"/>
      <c r="P240" s="16"/>
      <c r="Q240" s="17"/>
      <c r="R240" s="16"/>
      <c r="S240" s="16"/>
      <c r="T240" s="17"/>
      <c r="U240" s="17"/>
      <c r="V240" s="16"/>
      <c r="W240" s="16"/>
    </row>
    <row r="241" spans="1:23" s="6" customFormat="1" ht="43.5" customHeight="1">
      <c r="A241" s="3"/>
      <c r="B241" s="14"/>
      <c r="C241" s="14"/>
      <c r="D241" s="14"/>
      <c r="E241" s="16"/>
      <c r="F241" s="16"/>
      <c r="G241" s="16"/>
      <c r="H241" s="17"/>
      <c r="I241" s="16"/>
      <c r="J241" s="16"/>
      <c r="K241" s="17"/>
      <c r="L241" s="71"/>
      <c r="M241" s="16"/>
      <c r="N241" s="17"/>
      <c r="O241" s="16"/>
      <c r="P241" s="16"/>
      <c r="Q241" s="17"/>
      <c r="R241" s="16"/>
      <c r="S241" s="16"/>
      <c r="T241" s="17"/>
      <c r="U241" s="16"/>
      <c r="V241" s="16"/>
      <c r="W241" s="16"/>
    </row>
    <row r="242" spans="1:23" s="6" customFormat="1" ht="43.5" customHeight="1">
      <c r="A242" s="3"/>
      <c r="B242" s="14"/>
      <c r="C242" s="14"/>
      <c r="D242" s="14"/>
      <c r="E242" s="16"/>
      <c r="F242" s="16"/>
      <c r="G242" s="16"/>
      <c r="H242" s="17"/>
      <c r="I242" s="16"/>
      <c r="J242" s="16"/>
      <c r="K242" s="17"/>
      <c r="L242" s="71"/>
      <c r="M242" s="16"/>
      <c r="N242" s="17"/>
      <c r="O242" s="16"/>
      <c r="P242" s="16"/>
      <c r="Q242" s="17"/>
      <c r="R242" s="16"/>
      <c r="S242" s="16"/>
      <c r="T242" s="17"/>
      <c r="U242" s="16"/>
      <c r="V242" s="16"/>
      <c r="W242" s="16"/>
    </row>
    <row r="243" spans="1:23" s="6" customFormat="1" ht="43.5" customHeight="1">
      <c r="A243" s="3"/>
      <c r="B243" s="14"/>
      <c r="C243" s="14"/>
      <c r="D243" s="14"/>
      <c r="E243" s="16"/>
      <c r="F243" s="16"/>
      <c r="G243" s="16"/>
      <c r="H243" s="17"/>
      <c r="I243" s="16"/>
      <c r="J243" s="16"/>
      <c r="K243" s="17"/>
      <c r="L243" s="71"/>
      <c r="M243" s="16"/>
      <c r="N243" s="17"/>
      <c r="O243" s="16"/>
      <c r="P243" s="16"/>
      <c r="Q243" s="17"/>
      <c r="R243" s="16"/>
      <c r="S243" s="16"/>
      <c r="T243" s="17"/>
      <c r="U243" s="17"/>
      <c r="V243" s="16"/>
      <c r="W243" s="16"/>
    </row>
    <row r="244" spans="1:23" s="6" customFormat="1" ht="43.5" customHeight="1">
      <c r="A244" s="3"/>
      <c r="B244" s="14"/>
      <c r="C244" s="14"/>
      <c r="D244" s="14"/>
      <c r="E244" s="16"/>
      <c r="F244" s="16"/>
      <c r="G244" s="16"/>
      <c r="H244" s="17"/>
      <c r="I244" s="16"/>
      <c r="J244" s="16"/>
      <c r="K244" s="17"/>
      <c r="L244" s="71"/>
      <c r="M244" s="16"/>
      <c r="N244" s="17"/>
      <c r="O244" s="16"/>
      <c r="P244" s="16"/>
      <c r="Q244" s="17"/>
      <c r="R244" s="16"/>
      <c r="S244" s="16"/>
      <c r="T244" s="17"/>
      <c r="U244" s="16"/>
      <c r="V244" s="16"/>
      <c r="W244" s="16"/>
    </row>
    <row r="245" spans="1:23" s="6" customFormat="1" ht="43.5" customHeight="1">
      <c r="A245" s="3"/>
      <c r="B245" s="14"/>
      <c r="C245" s="14"/>
      <c r="D245" s="14"/>
      <c r="E245" s="16"/>
      <c r="F245" s="16"/>
      <c r="G245" s="16"/>
      <c r="H245" s="17"/>
      <c r="I245" s="16"/>
      <c r="J245" s="16"/>
      <c r="K245" s="17"/>
      <c r="L245" s="71"/>
      <c r="M245" s="16"/>
      <c r="N245" s="17"/>
      <c r="O245" s="16"/>
      <c r="P245" s="16"/>
      <c r="Q245" s="17"/>
      <c r="R245" s="16"/>
      <c r="S245" s="16"/>
      <c r="T245" s="17"/>
      <c r="U245" s="16"/>
      <c r="V245" s="16"/>
      <c r="W245" s="16"/>
    </row>
    <row r="246" spans="1:23" s="6" customFormat="1" ht="43.5" customHeight="1">
      <c r="A246" s="3"/>
      <c r="B246" s="14"/>
      <c r="C246" s="14"/>
      <c r="D246" s="14"/>
      <c r="E246" s="16"/>
      <c r="F246" s="16"/>
      <c r="G246" s="16"/>
      <c r="H246" s="17"/>
      <c r="I246" s="16"/>
      <c r="J246" s="16"/>
      <c r="K246" s="17"/>
      <c r="L246" s="71"/>
      <c r="M246" s="16"/>
      <c r="N246" s="17"/>
      <c r="O246" s="16"/>
      <c r="P246" s="16"/>
      <c r="Q246" s="17"/>
      <c r="R246" s="16"/>
      <c r="S246" s="16"/>
      <c r="T246" s="17"/>
      <c r="U246" s="16"/>
      <c r="V246" s="16"/>
      <c r="W246" s="16"/>
    </row>
    <row r="247" spans="1:23" s="6" customFormat="1" ht="43.5" customHeight="1">
      <c r="A247" s="3"/>
      <c r="B247" s="14"/>
      <c r="C247" s="14"/>
      <c r="D247" s="14"/>
      <c r="E247" s="16"/>
      <c r="F247" s="16"/>
      <c r="G247" s="16"/>
      <c r="H247" s="17"/>
      <c r="I247" s="16"/>
      <c r="J247" s="16"/>
      <c r="K247" s="17"/>
      <c r="L247" s="71"/>
      <c r="M247" s="16"/>
      <c r="N247" s="17"/>
      <c r="O247" s="16"/>
      <c r="P247" s="16"/>
      <c r="Q247" s="17"/>
      <c r="R247" s="16"/>
      <c r="S247" s="16"/>
      <c r="T247" s="17"/>
      <c r="U247" s="16"/>
      <c r="V247" s="16"/>
      <c r="W247" s="16"/>
    </row>
    <row r="248" spans="1:23" s="6" customFormat="1" ht="43.5" customHeight="1">
      <c r="A248" s="3"/>
      <c r="B248" s="68"/>
      <c r="C248" s="3"/>
      <c r="D248" s="3"/>
      <c r="E248" s="69"/>
      <c r="F248" s="69"/>
      <c r="G248" s="69"/>
      <c r="H248" s="69"/>
      <c r="I248" s="69"/>
      <c r="J248" s="69"/>
      <c r="K248" s="69"/>
      <c r="L248" s="72"/>
      <c r="M248" s="69"/>
      <c r="N248" s="70"/>
      <c r="O248" s="69"/>
      <c r="P248" s="69"/>
      <c r="Q248" s="70"/>
      <c r="R248" s="69"/>
      <c r="S248" s="69"/>
      <c r="T248" s="70"/>
      <c r="U248" s="69"/>
      <c r="V248" s="69"/>
      <c r="W248" s="69"/>
    </row>
    <row r="249" spans="1:23" s="6" customFormat="1" ht="43.5" customHeight="1">
      <c r="A249" s="3"/>
      <c r="B249" s="3"/>
      <c r="C249" s="3"/>
      <c r="D249" s="3"/>
      <c r="E249" s="69"/>
      <c r="F249" s="69"/>
      <c r="G249" s="69"/>
      <c r="H249" s="69"/>
      <c r="I249" s="69"/>
      <c r="J249" s="69"/>
      <c r="K249" s="69"/>
      <c r="L249" s="72"/>
      <c r="M249" s="69"/>
      <c r="N249" s="70"/>
      <c r="O249" s="69"/>
      <c r="P249" s="69"/>
      <c r="Q249" s="70"/>
      <c r="R249" s="69"/>
      <c r="S249" s="69"/>
      <c r="T249" s="70"/>
      <c r="U249" s="69"/>
      <c r="V249" s="69"/>
      <c r="W249" s="69"/>
    </row>
    <row r="250" spans="1:23" s="6" customFormat="1" ht="43.5" customHeight="1">
      <c r="A250" s="3"/>
      <c r="B250" s="3"/>
      <c r="C250" s="3"/>
      <c r="D250" s="3"/>
      <c r="E250" s="69"/>
      <c r="F250" s="69"/>
      <c r="G250" s="69"/>
      <c r="H250" s="69"/>
      <c r="I250" s="69"/>
      <c r="J250" s="69"/>
      <c r="K250" s="69"/>
      <c r="L250" s="72"/>
      <c r="M250" s="69"/>
      <c r="N250" s="70"/>
      <c r="O250" s="69"/>
      <c r="P250" s="69"/>
      <c r="Q250" s="70"/>
      <c r="R250" s="69"/>
      <c r="S250" s="69"/>
      <c r="T250" s="70"/>
      <c r="U250" s="69"/>
      <c r="V250" s="69"/>
      <c r="W250" s="69"/>
    </row>
    <row r="251" spans="1:23" s="6" customFormat="1" ht="43.5" customHeight="1">
      <c r="A251" s="3"/>
      <c r="B251" s="3"/>
      <c r="C251" s="3"/>
      <c r="D251" s="3"/>
      <c r="E251" s="69"/>
      <c r="F251" s="69"/>
      <c r="G251" s="69"/>
      <c r="H251" s="69"/>
      <c r="I251" s="69"/>
      <c r="J251" s="69"/>
      <c r="K251" s="69"/>
      <c r="L251" s="72"/>
      <c r="M251" s="69"/>
      <c r="N251" s="69"/>
      <c r="O251" s="69"/>
      <c r="P251" s="69"/>
      <c r="Q251" s="69"/>
      <c r="R251" s="69"/>
      <c r="S251" s="69"/>
      <c r="T251" s="69"/>
      <c r="U251" s="69"/>
      <c r="V251" s="69"/>
      <c r="W251" s="69"/>
    </row>
    <row r="252" spans="1:23" s="6" customFormat="1">
      <c r="A252" s="3"/>
      <c r="B252" s="3"/>
      <c r="C252" s="3"/>
      <c r="D252" s="3"/>
      <c r="E252" s="69"/>
      <c r="F252" s="69"/>
      <c r="G252" s="69"/>
      <c r="H252" s="69"/>
      <c r="I252" s="69"/>
      <c r="J252" s="69"/>
      <c r="K252" s="69"/>
      <c r="L252" s="72"/>
      <c r="M252" s="69"/>
      <c r="N252" s="69"/>
      <c r="O252" s="69"/>
      <c r="P252" s="69"/>
      <c r="Q252" s="69"/>
      <c r="R252" s="69"/>
      <c r="S252" s="69"/>
      <c r="T252" s="69"/>
      <c r="U252" s="69"/>
      <c r="V252" s="69"/>
      <c r="W252" s="69"/>
    </row>
    <row r="254" spans="1:23">
      <c r="N254" s="67"/>
      <c r="O254" s="67"/>
      <c r="P254" s="67"/>
      <c r="Q254" s="67"/>
      <c r="T254" s="67"/>
    </row>
  </sheetData>
  <sortState xmlns:xlrd2="http://schemas.microsoft.com/office/spreadsheetml/2017/richdata2" ref="A3:W251">
    <sortCondition ref="E3:E251"/>
    <sortCondition ref="G3:G251" customList="วงเงินระดับเขต,วงเงินระดับจังหวัด,วงเงินระดับหน่วยบริการสังกัดสป.สธ."/>
    <sortCondition ref="S3:S251"/>
  </sortState>
  <pageMargins left="0.25" right="0.25" top="0.75" bottom="0.75" header="0.3" footer="0.3"/>
  <pageSetup paperSize="9" scale="38" fitToHeight="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37"/>
  <sheetViews>
    <sheetView showGridLines="0" zoomScaleNormal="100" workbookViewId="0">
      <selection activeCell="E4" sqref="E4"/>
    </sheetView>
  </sheetViews>
  <sheetFormatPr defaultColWidth="9" defaultRowHeight="18.75"/>
  <cols>
    <col min="1" max="1" width="4.5703125" style="2" customWidth="1"/>
    <col min="2" max="2" width="10.42578125" style="6" hidden="1" customWidth="1"/>
    <col min="3" max="3" width="8.140625" style="6" hidden="1" customWidth="1"/>
    <col min="4" max="4" width="5.85546875" style="6" hidden="1" customWidth="1"/>
    <col min="5" max="5" width="16.5703125" style="6" customWidth="1"/>
    <col min="6" max="6" width="21.5703125" style="6" customWidth="1"/>
    <col min="7" max="7" width="21.140625" style="6" customWidth="1"/>
    <col min="8" max="8" width="11.140625" style="9" bestFit="1" customWidth="1"/>
    <col min="9" max="9" width="13.140625" style="2" hidden="1" customWidth="1"/>
    <col min="10" max="10" width="24" style="6" bestFit="1" customWidth="1"/>
    <col min="11" max="11" width="33.42578125" style="9" hidden="1" customWidth="1"/>
    <col min="12" max="12" width="5.42578125" style="19" bestFit="1" customWidth="1"/>
    <col min="13" max="13" width="17.140625" style="9" hidden="1" customWidth="1"/>
    <col min="14" max="14" width="13.7109375" style="9" bestFit="1" customWidth="1"/>
    <col min="15" max="15" width="11.85546875" style="9" customWidth="1"/>
    <col min="16" max="16" width="11.140625" style="9" bestFit="1" customWidth="1"/>
    <col min="17" max="17" width="13.7109375" style="9" bestFit="1" customWidth="1"/>
    <col min="18" max="18" width="10.42578125" style="6" hidden="1" customWidth="1"/>
    <col min="19" max="19" width="7.7109375" style="2" bestFit="1" customWidth="1"/>
    <col min="20" max="20" width="12.5703125" style="9" bestFit="1" customWidth="1"/>
    <col min="21" max="21" width="11" style="19" bestFit="1" customWidth="1"/>
    <col min="22" max="22" width="6.7109375" style="27" hidden="1" customWidth="1"/>
    <col min="23" max="23" width="7.85546875" style="2" hidden="1" customWidth="1"/>
    <col min="24" max="24" width="10.85546875" style="6" bestFit="1" customWidth="1"/>
    <col min="25" max="16384" width="9" style="6"/>
  </cols>
  <sheetData>
    <row r="1" spans="1:23" ht="23.25">
      <c r="A1" s="66" t="s">
        <v>66</v>
      </c>
    </row>
    <row r="2" spans="1:23" ht="23.25">
      <c r="A2" s="66" t="s">
        <v>17</v>
      </c>
    </row>
    <row r="3" spans="1:23" s="13" customFormat="1" ht="43.5" customHeight="1">
      <c r="A3" s="11" t="s">
        <v>16</v>
      </c>
      <c r="B3" s="12" t="s">
        <v>24</v>
      </c>
      <c r="C3" s="12" t="s">
        <v>25</v>
      </c>
      <c r="D3" s="12" t="s">
        <v>26</v>
      </c>
      <c r="E3" s="12" t="s">
        <v>27</v>
      </c>
      <c r="F3" s="12" t="s">
        <v>28</v>
      </c>
      <c r="G3" s="12" t="s">
        <v>29</v>
      </c>
      <c r="H3" s="12" t="s">
        <v>5</v>
      </c>
      <c r="I3" s="12" t="s">
        <v>1</v>
      </c>
      <c r="J3" s="12" t="s">
        <v>20</v>
      </c>
      <c r="K3" s="12" t="s">
        <v>30</v>
      </c>
      <c r="L3" s="12" t="s">
        <v>2</v>
      </c>
      <c r="M3" s="12" t="s">
        <v>31</v>
      </c>
      <c r="N3" s="18" t="s">
        <v>32</v>
      </c>
      <c r="O3" s="18" t="s">
        <v>33</v>
      </c>
      <c r="P3" s="18" t="s">
        <v>3</v>
      </c>
      <c r="Q3" s="18" t="s">
        <v>4</v>
      </c>
      <c r="R3" s="12" t="s">
        <v>34</v>
      </c>
      <c r="S3" s="12" t="s">
        <v>6</v>
      </c>
      <c r="T3" s="18" t="s">
        <v>46</v>
      </c>
      <c r="U3" s="18" t="s">
        <v>45</v>
      </c>
      <c r="V3" s="28" t="s">
        <v>47</v>
      </c>
      <c r="W3" s="12" t="s">
        <v>0</v>
      </c>
    </row>
    <row r="4" spans="1:23" ht="43.5" customHeight="1">
      <c r="A4" s="3">
        <v>1</v>
      </c>
      <c r="B4" s="7" t="str">
        <f t="array" ref="B4">IF(COUNTIF('ค่าเสื่อม 2564'!$E$3:$E$399,"10699-รพร.สระแก้ว")&lt;$A4,"",INDEX('ค่าเสื่อม 2564'!B$3:B$399,SMALL(IF('ค่าเสื่อม 2564'!$E$3:$E$399="10699-รพร.สระแก้ว",ROW('ค่าเสื่อม 2564'!$E$3:$E$399)-ROW('ค่าเสื่อม 2564'!$E$3)+1),$A4)))</f>
        <v>เขต 06 ระยอง</v>
      </c>
      <c r="C4" s="7">
        <f t="array" ref="C4">IF(COUNTIF('ค่าเสื่อม 2564'!$E$3:$E$399,"10699-รพร.สระแก้ว")&lt;$A4,"",INDEX('ค่าเสื่อม 2564'!C$3:C$399,SMALL(IF('ค่าเสื่อม 2564'!$E$3:$E$399="10699-รพร.สระแก้ว",ROW('ค่าเสื่อม 2564'!$E$3:$E$399)-ROW('ค่าเสื่อม 2564'!$E$3)+1),$A4)))</f>
        <v>2700</v>
      </c>
      <c r="D4" s="7" t="str">
        <f t="array" ref="D4">IF(COUNTIF('ค่าเสื่อม 2564'!$E$3:$E$399,"10699-รพร.สระแก้ว")&lt;$A4,"",INDEX('ค่าเสื่อม 2564'!D$3:D$399,SMALL(IF('ค่าเสื่อม 2564'!$E$3:$E$399="10699-รพร.สระแก้ว",ROW('ค่าเสื่อม 2564'!$E$3:$E$399)-ROW('ค่าเสื่อม 2564'!$E$3)+1),$A4)))</f>
        <v>สระแก้ว</v>
      </c>
      <c r="E4" s="7" t="str">
        <f t="array" ref="E4">IF(COUNTIF('ค่าเสื่อม 2564'!$E$3:$E$399,"10699-รพร.สระแก้ว")&lt;$A4,"",INDEX('ค่าเสื่อม 2564'!E$3:E$399,SMALL(IF('ค่าเสื่อม 2564'!$E$3:$E$399="10699-รพร.สระแก้ว",ROW('ค่าเสื่อม 2564'!$E$3:$E$399)-ROW('ค่าเสื่อม 2564'!$E$3)+1),$A4)))</f>
        <v>10699-รพร.สระแก้ว</v>
      </c>
      <c r="F4" s="7" t="str">
        <f t="array" ref="F4">IF(COUNTIF('ค่าเสื่อม 2564'!$E$3:$E$399,"10699-รพร.สระแก้ว")&lt;$A4,"",INDEX('ค่าเสื่อม 2564'!F$3:F$399,SMALL(IF('ค่าเสื่อม 2564'!$E$3:$E$399="10699-รพร.สระแก้ว",ROW('ค่าเสื่อม 2564'!$E$3:$E$399)-ROW('ค่าเสื่อม 2564'!$E$3)+1),$A4)))</f>
        <v>02437-รพ.สต.บ้านศาลาลำดวน หมู่ที่ 01 ตำบลศาลาลำดวน</v>
      </c>
      <c r="G4" s="7" t="str">
        <f t="array" ref="G4">IF(COUNTIF('ค่าเสื่อม 2564'!$E$3:$E$399,"10699-รพร.สระแก้ว")&lt;$A4,"",INDEX('ค่าเสื่อม 2564'!G$3:G$399,SMALL(IF('ค่าเสื่อม 2564'!$E$3:$E$399="10699-รพร.สระแก้ว",ROW('ค่าเสื่อม 2564'!$E$3:$E$399)-ROW('ค่าเสื่อม 2564'!$E$3)+1),$A4)))</f>
        <v>วงเงินหน่วยบริการสังกัดสป.สธ.</v>
      </c>
      <c r="H4" s="7" t="str">
        <f t="array" ref="H4">IF(COUNTIF('ค่าเสื่อม 2564'!$E$3:$E$399,"10699-รพร.สระแก้ว")&lt;$A4,"",INDEX('ค่าเสื่อม 2564'!H$3:H$399,SMALL(IF('ค่าเสื่อม 2564'!$E$3:$E$399="10699-รพร.สระแก้ว",ROW('ค่าเสื่อม 2564'!$E$3:$E$399)-ROW('ค่าเสื่อม 2564'!$E$3)+1),$A4)))</f>
        <v>สิ่งก่อสร้าง</v>
      </c>
      <c r="I4" s="7" t="str">
        <f t="array" ref="I4">IF(COUNTIF('ค่าเสื่อม 2564'!$E$3:$E$399,"10699-รพร.สระแก้ว")&lt;$A4,"",INDEX('ค่าเสื่อม 2564'!I$3:I$399,SMALL(IF('ค่าเสื่อม 2564'!$E$3:$E$399="10699-รพร.สระแก้ว",ROW('ค่าเสื่อม 2564'!$E$3:$E$399)-ROW('ค่าเสื่อม 2564'!$E$3)+1),$A4)))</f>
        <v>-</v>
      </c>
      <c r="J4" s="7" t="str">
        <f t="array" ref="J4">IF(COUNTIF('ค่าเสื่อม 2564'!$E$3:$E$399,"10699-รพร.สระแก้ว")&lt;$A4,"",INDEX('ค่าเสื่อม 2564'!J$3:J$399,SMALL(IF('ค่าเสื่อม 2564'!$E$3:$E$399="10699-รพร.สระแก้ว",ROW('ค่าเสื่อม 2564'!$E$3:$E$399)-ROW('ค่าเสื่อม 2564'!$E$3)+1),$A4)))</f>
        <v>ซ่อมแซมอาคาร รพ.สต.บ้านศาลาลำดวน</v>
      </c>
      <c r="K4" s="7" t="str">
        <f t="array" ref="K4">IF(COUNTIF('ค่าเสื่อม 2564'!$E$3:$E$399,"10699-รพร.สระแก้ว")&lt;$A4,"",INDEX('ค่าเสื่อม 2564'!K$3:K$399,SMALL(IF('ค่าเสื่อม 2564'!$E$3:$E$399="10699-รพร.สระแก้ว",ROW('ค่าเสื่อม 2564'!$E$3:$E$399)-ROW('ค่าเสื่อม 2564'!$E$3)+1),$A4)))</f>
        <v>ซ่อมแซมส่วนบริการสำหรับผู้ป่วยนอกและคัดกรองโรค สำหรับให้บริการและจัดระบบ NPCU แบบเลขที่ 8170/36 ปี 2539</v>
      </c>
      <c r="L4" s="4">
        <f t="array" ref="L4">IF(COUNTIF('ค่าเสื่อม 2564'!$E$3:$E$399,"10699-รพร.สระแก้ว")&lt;$A4,"",INDEX('ค่าเสื่อม 2564'!L$3:L$399,SMALL(IF('ค่าเสื่อม 2564'!$E$3:$E$399="10699-รพร.สระแก้ว",ROW('ค่าเสื่อม 2564'!$E$3:$E$399)-ROW('ค่าเสื่อม 2564'!$E$3)+1),$A4)))</f>
        <v>1</v>
      </c>
      <c r="M4" s="7" t="str">
        <f t="array" ref="M4">IF(COUNTIF('ค่าเสื่อม 2564'!$E$3:$E$399,"10699-รพร.สระแก้ว")&lt;$A4,"",INDEX('ค่าเสื่อม 2564'!M$3:M$399,SMALL(IF('ค่าเสื่อม 2564'!$E$3:$E$399="10699-รพร.สระแก้ว",ROW('ค่าเสื่อม 2564'!$E$3:$E$399)-ROW('ค่าเสื่อม 2564'!$E$3)+1),$A4)))</f>
        <v>8170/36</v>
      </c>
      <c r="N4" s="10">
        <f t="array" ref="N4">IF(COUNTIF('ค่าเสื่อม 2564'!$E$3:$E$399,"10699-รพร.สระแก้ว")&lt;$A4,"",INDEX('ค่าเสื่อม 2564'!N$3:N$399,SMALL(IF('ค่าเสื่อม 2564'!$E$3:$E$399="10699-รพร.สระแก้ว",ROW('ค่าเสื่อม 2564'!$E$3:$E$399)-ROW('ค่าเสื่อม 2564'!$E$3)+1),$A4)))</f>
        <v>300000</v>
      </c>
      <c r="O4" s="10">
        <f t="array" ref="O4">IF(COUNTIF('ค่าเสื่อม 2564'!$E$3:$E$399,"10699-รพร.สระแก้ว")&lt;$A4,"",INDEX('ค่าเสื่อม 2564'!O$3:O$399,SMALL(IF('ค่าเสื่อม 2564'!$E$3:$E$399="10699-รพร.สระแก้ว",ROW('ค่าเสื่อม 2564'!$E$3:$E$399)-ROW('ค่าเสื่อม 2564'!$E$3)+1),$A4)))</f>
        <v>0</v>
      </c>
      <c r="P4" s="10">
        <f t="array" ref="P4">IF(COUNTIF('ค่าเสื่อม 2564'!$E$3:$E$399,"10699-รพร.สระแก้ว")&lt;$A4,"",INDEX('ค่าเสื่อม 2564'!P$3:P$399,SMALL(IF('ค่าเสื่อม 2564'!$E$3:$E$399="10699-รพร.สระแก้ว",ROW('ค่าเสื่อม 2564'!$E$3:$E$399)-ROW('ค่าเสื่อม 2564'!$E$3)+1),$A4)))</f>
        <v>0</v>
      </c>
      <c r="Q4" s="10">
        <f t="array" ref="Q4">IF(COUNTIF('ค่าเสื่อม 2564'!$E$3:$E$399,"10699-รพร.สระแก้ว")&lt;$A4,"",INDEX('ค่าเสื่อม 2564'!Q$3:Q$399,SMALL(IF('ค่าเสื่อม 2564'!$E$3:$E$399="10699-รพร.สระแก้ว",ROW('ค่าเสื่อม 2564'!$E$3:$E$399)-ROW('ค่าเสื่อม 2564'!$E$3)+1),$A4)))</f>
        <v>300000</v>
      </c>
      <c r="R4" s="7" t="str">
        <f t="array" ref="R4">IF(COUNTIF('ค่าเสื่อม 2564'!$E$3:$E$399,"10699-รพร.สระแก้ว")&lt;$A4,"",INDEX('ค่าเสื่อม 2564'!R$3:R$399,SMALL(IF('ค่าเสื่อม 2564'!$E$3:$E$399="10699-รพร.สระแก้ว",ROW('ค่าเสื่อม 2564'!$E$3:$E$399)-ROW('ค่าเสื่อม 2564'!$E$3)+1),$A4)))</f>
        <v>6/2563 (วันที่ 07/10/2563)</v>
      </c>
      <c r="S4" s="4" t="str">
        <f t="array" ref="S4">IF(COUNTIF('ค่าเสื่อม 2564'!$E$3:$E$399,"10699-รพร.สระแก้ว")&lt;$A4,"",INDEX('ค่าเสื่อม 2564'!S$3:S$399,SMALL(IF('ค่าเสื่อม 2564'!$E$3:$E$399="10699-รพร.สระแก้ว",ROW('ค่าเสื่อม 2564'!$E$3:$E$399)-ROW('ค่าเสื่อม 2564'!$E$3)+1),$A4)))</f>
        <v>-</v>
      </c>
      <c r="T4" s="10">
        <f t="array" ref="T4">IF(COUNTIF('ค่าเสื่อม 2564'!$E$3:$E$399,"10699-รพร.สระแก้ว")&lt;$A4,"",INDEX('ค่าเสื่อม 2564'!T$3:T$399,SMALL(IF('ค่าเสื่อม 2564'!$E$3:$E$399="10699-รพร.สระแก้ว",ROW('ค่าเสื่อม 2564'!$E$3:$E$399)-ROW('ค่าเสื่อม 2564'!$E$3)+1),$A4)))</f>
        <v>0</v>
      </c>
      <c r="U4" s="10">
        <f t="array" ref="U4">IF(COUNTIF('ค่าเสื่อม 2564'!$E$3:$E$399,"10699-รพร.สระแก้ว")&lt;$A4,"",INDEX('ค่าเสื่อม 2564'!U$3:U$399,SMALL(IF('ค่าเสื่อม 2564'!$E$3:$E$399="10699-รพร.สระแก้ว",ROW('ค่าเสื่อม 2564'!$E$3:$E$399)-ROW('ค่าเสื่อม 2564'!$E$3)+1),$A4)))</f>
        <v>0</v>
      </c>
      <c r="V4" s="7">
        <f t="array" ref="V4">IF(COUNTIF('ค่าเสื่อม 2564'!$E$3:$E$399,"10699-รพร.สระแก้ว")&lt;$A4,"",INDEX('ค่าเสื่อม 2564'!V$3:V$399,SMALL(IF('ค่าเสื่อม 2564'!$E$3:$E$399="10699-รพร.สระแก้ว",ROW('ค่าเสื่อม 2564'!$E$3:$E$399)-ROW('ค่าเสื่อม 2564'!$E$3)+1),$A4)))</f>
        <v>0</v>
      </c>
      <c r="W4" s="7">
        <f t="array" ref="W4">IF(COUNTIF('ค่าเสื่อม 2564'!$E$3:$E$399,"10699-รพร.สระแก้ว")&lt;$A4,"",INDEX('ค่าเสื่อม 2564'!W$3:W$399,SMALL(IF('ค่าเสื่อม 2564'!$E$3:$E$399="10699-รพร.สระแก้ว",ROW('ค่าเสื่อม 2564'!$E$3:$E$399)-ROW('ค่าเสื่อม 2564'!$E$3)+1),$A4)))</f>
        <v>443403</v>
      </c>
    </row>
    <row r="5" spans="1:23" ht="43.5" customHeight="1">
      <c r="A5" s="3">
        <v>2</v>
      </c>
      <c r="B5" s="7" t="str">
        <f t="array" ref="B5">IF(COUNTIF('ค่าเสื่อม 2564'!$E$3:$E$399,"10699-รพร.สระแก้ว")&lt;$A5,"",INDEX('ค่าเสื่อม 2564'!B$3:B$399,SMALL(IF('ค่าเสื่อม 2564'!$E$3:$E$399="10699-รพร.สระแก้ว",ROW('ค่าเสื่อม 2564'!$E$3:$E$399)-ROW('ค่าเสื่อม 2564'!$E$3)+1),$A5)))</f>
        <v>เขต 06 ระยอง</v>
      </c>
      <c r="C5" s="7">
        <f t="array" ref="C5">IF(COUNTIF('ค่าเสื่อม 2564'!$E$3:$E$399,"10699-รพร.สระแก้ว")&lt;$A5,"",INDEX('ค่าเสื่อม 2564'!C$3:C$399,SMALL(IF('ค่าเสื่อม 2564'!$E$3:$E$399="10699-รพร.สระแก้ว",ROW('ค่าเสื่อม 2564'!$E$3:$E$399)-ROW('ค่าเสื่อม 2564'!$E$3)+1),$A5)))</f>
        <v>2700</v>
      </c>
      <c r="D5" s="7" t="str">
        <f t="array" ref="D5">IF(COUNTIF('ค่าเสื่อม 2564'!$E$3:$E$399,"10699-รพร.สระแก้ว")&lt;$A5,"",INDEX('ค่าเสื่อม 2564'!D$3:D$399,SMALL(IF('ค่าเสื่อม 2564'!$E$3:$E$399="10699-รพร.สระแก้ว",ROW('ค่าเสื่อม 2564'!$E$3:$E$399)-ROW('ค่าเสื่อม 2564'!$E$3)+1),$A5)))</f>
        <v>สระแก้ว</v>
      </c>
      <c r="E5" s="7" t="str">
        <f t="array" ref="E5">IF(COUNTIF('ค่าเสื่อม 2564'!$E$3:$E$399,"10699-รพร.สระแก้ว")&lt;$A5,"",INDEX('ค่าเสื่อม 2564'!E$3:E$399,SMALL(IF('ค่าเสื่อม 2564'!$E$3:$E$399="10699-รพร.สระแก้ว",ROW('ค่าเสื่อม 2564'!$E$3:$E$399)-ROW('ค่าเสื่อม 2564'!$E$3)+1),$A5)))</f>
        <v>10699-รพร.สระแก้ว</v>
      </c>
      <c r="F5" s="7" t="str">
        <f t="array" ref="F5">IF(COUNTIF('ค่าเสื่อม 2564'!$E$3:$E$399,"10699-รพร.สระแก้ว")&lt;$A5,"",INDEX('ค่าเสื่อม 2564'!F$3:F$399,SMALL(IF('ค่าเสื่อม 2564'!$E$3:$E$399="10699-รพร.สระแก้ว",ROW('ค่าเสื่อม 2564'!$E$3:$E$399)-ROW('ค่าเสื่อม 2564'!$E$3)+1),$A5)))</f>
        <v>02437-รพ.สต.บ้านศาลาลำดวน หมู่ที่ 01 ตำบลศาลาลำดวน</v>
      </c>
      <c r="G5" s="7" t="str">
        <f t="array" ref="G5">IF(COUNTIF('ค่าเสื่อม 2564'!$E$3:$E$399,"10699-รพร.สระแก้ว")&lt;$A5,"",INDEX('ค่าเสื่อม 2564'!G$3:G$399,SMALL(IF('ค่าเสื่อม 2564'!$E$3:$E$399="10699-รพร.สระแก้ว",ROW('ค่าเสื่อม 2564'!$E$3:$E$399)-ROW('ค่าเสื่อม 2564'!$E$3)+1),$A5)))</f>
        <v>วงเงินระดับเขต</v>
      </c>
      <c r="H5" s="7" t="str">
        <f t="array" ref="H5">IF(COUNTIF('ค่าเสื่อม 2564'!$E$3:$E$399,"10699-รพร.สระแก้ว")&lt;$A5,"",INDEX('ค่าเสื่อม 2564'!H$3:H$399,SMALL(IF('ค่าเสื่อม 2564'!$E$3:$E$399="10699-รพร.สระแก้ว",ROW('ค่าเสื่อม 2564'!$E$3:$E$399)-ROW('ค่าเสื่อม 2564'!$E$3)+1),$A5)))</f>
        <v>ครุภัณฑ์</v>
      </c>
      <c r="I5" s="7" t="str">
        <f t="array" ref="I5">IF(COUNTIF('ค่าเสื่อม 2564'!$E$3:$E$399,"10699-รพร.สระแก้ว")&lt;$A5,"",INDEX('ค่าเสื่อม 2564'!I$3:I$399,SMALL(IF('ค่าเสื่อม 2564'!$E$3:$E$399="10699-รพร.สระแก้ว",ROW('ค่าเสื่อม 2564'!$E$3:$E$399)-ROW('ค่าเสื่อม 2564'!$E$3)+1),$A5)))</f>
        <v>03-ครุภัณฑ์การแพทย์</v>
      </c>
      <c r="J5" s="7" t="str">
        <f t="array" ref="J5">IF(COUNTIF('ค่าเสื่อม 2564'!$E$3:$E$399,"10699-รพร.สระแก้ว")&lt;$A5,"",INDEX('ค่าเสื่อม 2564'!J$3:J$399,SMALL(IF('ค่าเสื่อม 2564'!$E$3:$E$399="10699-รพร.สระแก้ว",ROW('ค่าเสื่อม 2564'!$E$3:$E$399)-ROW('ค่าเสื่อม 2564'!$E$3)+1),$A5)))</f>
        <v>ซ่อมแซมยูนิตทำฟัน</v>
      </c>
      <c r="K5" s="7" t="str">
        <f t="array" ref="K5">IF(COUNTIF('ค่าเสื่อม 2564'!$E$3:$E$399,"10699-รพร.สระแก้ว")&lt;$A5,"",INDEX('ค่าเสื่อม 2564'!K$3:K$399,SMALL(IF('ค่าเสื่อม 2564'!$E$3:$E$399="10699-รพร.สระแก้ว",ROW('ค่าเสื่อม 2564'!$E$3:$E$399)-ROW('ค่าเสื่อม 2564'!$E$3)+1),$A5)))</f>
        <v>เปลี่ยน Motor สำหรับทำยูนิตทันตกรรม เป็น Dental Motor Suction ชนิด High Volume Evacuator (HVE) สำหรับยูนิตทันตกรรม แบบ 1 ตัวต่อ 1 ยูนิต (รายละเอียด spec. ตามเอกสารแนบ)</v>
      </c>
      <c r="L5" s="4">
        <f t="array" ref="L5">IF(COUNTIF('ค่าเสื่อม 2564'!$E$3:$E$399,"10699-รพร.สระแก้ว")&lt;$A5,"",INDEX('ค่าเสื่อม 2564'!L$3:L$399,SMALL(IF('ค่าเสื่อม 2564'!$E$3:$E$399="10699-รพร.สระแก้ว",ROW('ค่าเสื่อม 2564'!$E$3:$E$399)-ROW('ค่าเสื่อม 2564'!$E$3)+1),$A5)))</f>
        <v>1</v>
      </c>
      <c r="M5" s="7" t="str">
        <f t="array" ref="M5">IF(COUNTIF('ค่าเสื่อม 2564'!$E$3:$E$399,"10699-รพร.สระแก้ว")&lt;$A5,"",INDEX('ค่าเสื่อม 2564'!M$3:M$399,SMALL(IF('ค่าเสื่อม 2564'!$E$3:$E$399="10699-รพร.สระแก้ว",ROW('ค่าเสื่อม 2564'!$E$3:$E$399)-ROW('ค่าเสื่อม 2564'!$E$3)+1),$A5)))</f>
        <v>6520-007-0004/001</v>
      </c>
      <c r="N5" s="10">
        <f t="array" ref="N5">IF(COUNTIF('ค่าเสื่อม 2564'!$E$3:$E$399,"10699-รพร.สระแก้ว")&lt;$A5,"",INDEX('ค่าเสื่อม 2564'!N$3:N$399,SMALL(IF('ค่าเสื่อม 2564'!$E$3:$E$399="10699-รพร.สระแก้ว",ROW('ค่าเสื่อม 2564'!$E$3:$E$399)-ROW('ค่าเสื่อม 2564'!$E$3)+1),$A5)))</f>
        <v>65000</v>
      </c>
      <c r="O5" s="10">
        <f t="array" ref="O5">IF(COUNTIF('ค่าเสื่อม 2564'!$E$3:$E$399,"10699-รพร.สระแก้ว")&lt;$A5,"",INDEX('ค่าเสื่อม 2564'!O$3:O$399,SMALL(IF('ค่าเสื่อม 2564'!$E$3:$E$399="10699-รพร.สระแก้ว",ROW('ค่าเสื่อม 2564'!$E$3:$E$399)-ROW('ค่าเสื่อม 2564'!$E$3)+1),$A5)))</f>
        <v>0</v>
      </c>
      <c r="P5" s="10">
        <f t="array" ref="P5">IF(COUNTIF('ค่าเสื่อม 2564'!$E$3:$E$399,"10699-รพร.สระแก้ว")&lt;$A5,"",INDEX('ค่าเสื่อม 2564'!P$3:P$399,SMALL(IF('ค่าเสื่อม 2564'!$E$3:$E$399="10699-รพร.สระแก้ว",ROW('ค่าเสื่อม 2564'!$E$3:$E$399)-ROW('ค่าเสื่อม 2564'!$E$3)+1),$A5)))</f>
        <v>0</v>
      </c>
      <c r="Q5" s="10">
        <f t="array" ref="Q5">IF(COUNTIF('ค่าเสื่อม 2564'!$E$3:$E$399,"10699-รพร.สระแก้ว")&lt;$A5,"",INDEX('ค่าเสื่อม 2564'!Q$3:Q$399,SMALL(IF('ค่าเสื่อม 2564'!$E$3:$E$399="10699-รพร.สระแก้ว",ROW('ค่าเสื่อม 2564'!$E$3:$E$399)-ROW('ค่าเสื่อม 2564'!$E$3)+1),$A5)))</f>
        <v>65000</v>
      </c>
      <c r="R5" s="7" t="str">
        <f t="array" ref="R5">IF(COUNTIF('ค่าเสื่อม 2564'!$E$3:$E$399,"10699-รพร.สระแก้ว")&lt;$A5,"",INDEX('ค่าเสื่อม 2564'!R$3:R$399,SMALL(IF('ค่าเสื่อม 2564'!$E$3:$E$399="10699-รพร.สระแก้ว",ROW('ค่าเสื่อม 2564'!$E$3:$E$399)-ROW('ค่าเสื่อม 2564'!$E$3)+1),$A5)))</f>
        <v>6/2563 (วันที่ 07/10/2563)</v>
      </c>
      <c r="S5" s="4" t="str">
        <f t="array" ref="S5">IF(COUNTIF('ค่าเสื่อม 2564'!$E$3:$E$399,"10699-รพร.สระแก้ว")&lt;$A5,"",INDEX('ค่าเสื่อม 2564'!S$3:S$399,SMALL(IF('ค่าเสื่อม 2564'!$E$3:$E$399="10699-รพร.สระแก้ว",ROW('ค่าเสื่อม 2564'!$E$3:$E$399)-ROW('ค่าเสื่อม 2564'!$E$3)+1),$A5)))</f>
        <v>-</v>
      </c>
      <c r="T5" s="10">
        <f t="array" ref="T5">IF(COUNTIF('ค่าเสื่อม 2564'!$E$3:$E$399,"10699-รพร.สระแก้ว")&lt;$A5,"",INDEX('ค่าเสื่อม 2564'!T$3:T$399,SMALL(IF('ค่าเสื่อม 2564'!$E$3:$E$399="10699-รพร.สระแก้ว",ROW('ค่าเสื่อม 2564'!$E$3:$E$399)-ROW('ค่าเสื่อม 2564'!$E$3)+1),$A5)))</f>
        <v>0</v>
      </c>
      <c r="U5" s="10">
        <f t="array" ref="U5">IF(COUNTIF('ค่าเสื่อม 2564'!$E$3:$E$399,"10699-รพร.สระแก้ว")&lt;$A5,"",INDEX('ค่าเสื่อม 2564'!U$3:U$399,SMALL(IF('ค่าเสื่อม 2564'!$E$3:$E$399="10699-รพร.สระแก้ว",ROW('ค่าเสื่อม 2564'!$E$3:$E$399)-ROW('ค่าเสื่อม 2564'!$E$3)+1),$A5)))</f>
        <v>0</v>
      </c>
      <c r="V5" s="7">
        <f t="array" ref="V5">IF(COUNTIF('ค่าเสื่อม 2564'!$E$3:$E$399,"10699-รพร.สระแก้ว")&lt;$A5,"",INDEX('ค่าเสื่อม 2564'!V$3:V$399,SMALL(IF('ค่าเสื่อม 2564'!$E$3:$E$399="10699-รพร.สระแก้ว",ROW('ค่าเสื่อม 2564'!$E$3:$E$399)-ROW('ค่าเสื่อม 2564'!$E$3)+1),$A5)))</f>
        <v>0</v>
      </c>
      <c r="W5" s="7">
        <f t="array" ref="W5">IF(COUNTIF('ค่าเสื่อม 2564'!$E$3:$E$399,"10699-รพร.สระแก้ว")&lt;$A5,"",INDEX('ค่าเสื่อม 2564'!W$3:W$399,SMALL(IF('ค่าเสื่อม 2564'!$E$3:$E$399="10699-รพร.สระแก้ว",ROW('ค่าเสื่อม 2564'!$E$3:$E$399)-ROW('ค่าเสื่อม 2564'!$E$3)+1),$A5)))</f>
        <v>443162</v>
      </c>
    </row>
    <row r="6" spans="1:23" ht="43.5" customHeight="1">
      <c r="A6" s="3">
        <v>3</v>
      </c>
      <c r="B6" s="7" t="str">
        <f t="array" ref="B6">IF(COUNTIF('ค่าเสื่อม 2564'!$E$3:$E$399,"10699-รพร.สระแก้ว")&lt;$A6,"",INDEX('ค่าเสื่อม 2564'!B$3:B$399,SMALL(IF('ค่าเสื่อม 2564'!$E$3:$E$399="10699-รพร.สระแก้ว",ROW('ค่าเสื่อม 2564'!$E$3:$E$399)-ROW('ค่าเสื่อม 2564'!$E$3)+1),$A6)))</f>
        <v>เขต 06 ระยอง</v>
      </c>
      <c r="C6" s="7">
        <f t="array" ref="C6">IF(COUNTIF('ค่าเสื่อม 2564'!$E$3:$E$399,"10699-รพร.สระแก้ว")&lt;$A6,"",INDEX('ค่าเสื่อม 2564'!C$3:C$399,SMALL(IF('ค่าเสื่อม 2564'!$E$3:$E$399="10699-รพร.สระแก้ว",ROW('ค่าเสื่อม 2564'!$E$3:$E$399)-ROW('ค่าเสื่อม 2564'!$E$3)+1),$A6)))</f>
        <v>2700</v>
      </c>
      <c r="D6" s="7" t="str">
        <f t="array" ref="D6">IF(COUNTIF('ค่าเสื่อม 2564'!$E$3:$E$399,"10699-รพร.สระแก้ว")&lt;$A6,"",INDEX('ค่าเสื่อม 2564'!D$3:D$399,SMALL(IF('ค่าเสื่อม 2564'!$E$3:$E$399="10699-รพร.สระแก้ว",ROW('ค่าเสื่อม 2564'!$E$3:$E$399)-ROW('ค่าเสื่อม 2564'!$E$3)+1),$A6)))</f>
        <v>สระแก้ว</v>
      </c>
      <c r="E6" s="7" t="str">
        <f t="array" ref="E6">IF(COUNTIF('ค่าเสื่อม 2564'!$E$3:$E$399,"10699-รพร.สระแก้ว")&lt;$A6,"",INDEX('ค่าเสื่อม 2564'!E$3:E$399,SMALL(IF('ค่าเสื่อม 2564'!$E$3:$E$399="10699-รพร.สระแก้ว",ROW('ค่าเสื่อม 2564'!$E$3:$E$399)-ROW('ค่าเสื่อม 2564'!$E$3)+1),$A6)))</f>
        <v>10699-รพร.สระแก้ว</v>
      </c>
      <c r="F6" s="7" t="str">
        <f t="array" ref="F6">IF(COUNTIF('ค่าเสื่อม 2564'!$E$3:$E$399,"10699-รพร.สระแก้ว")&lt;$A6,"",INDEX('ค่าเสื่อม 2564'!F$3:F$399,SMALL(IF('ค่าเสื่อม 2564'!$E$3:$E$399="10699-รพร.สระแก้ว",ROW('ค่าเสื่อม 2564'!$E$3:$E$399)-ROW('ค่าเสื่อม 2564'!$E$3)+1),$A6)))</f>
        <v>02441-รพ.สต.ลุงพู หมู่ที่ 04 ตำบลโคกปี่ฆ้อง</v>
      </c>
      <c r="G6" s="7" t="str">
        <f t="array" ref="G6">IF(COUNTIF('ค่าเสื่อม 2564'!$E$3:$E$399,"10699-รพร.สระแก้ว")&lt;$A6,"",INDEX('ค่าเสื่อม 2564'!G$3:G$399,SMALL(IF('ค่าเสื่อม 2564'!$E$3:$E$399="10699-รพร.สระแก้ว",ROW('ค่าเสื่อม 2564'!$E$3:$E$399)-ROW('ค่าเสื่อม 2564'!$E$3)+1),$A6)))</f>
        <v>วงเงินหน่วยบริการสังกัดสป.สธ.</v>
      </c>
      <c r="H6" s="7" t="str">
        <f t="array" ref="H6">IF(COUNTIF('ค่าเสื่อม 2564'!$E$3:$E$399,"10699-รพร.สระแก้ว")&lt;$A6,"",INDEX('ค่าเสื่อม 2564'!H$3:H$399,SMALL(IF('ค่าเสื่อม 2564'!$E$3:$E$399="10699-รพร.สระแก้ว",ROW('ค่าเสื่อม 2564'!$E$3:$E$399)-ROW('ค่าเสื่อม 2564'!$E$3)+1),$A6)))</f>
        <v>สิ่งก่อสร้าง</v>
      </c>
      <c r="I6" s="7" t="str">
        <f t="array" ref="I6">IF(COUNTIF('ค่าเสื่อม 2564'!$E$3:$E$399,"10699-รพร.สระแก้ว")&lt;$A6,"",INDEX('ค่าเสื่อม 2564'!I$3:I$399,SMALL(IF('ค่าเสื่อม 2564'!$E$3:$E$399="10699-รพร.สระแก้ว",ROW('ค่าเสื่อม 2564'!$E$3:$E$399)-ROW('ค่าเสื่อม 2564'!$E$3)+1),$A6)))</f>
        <v>-</v>
      </c>
      <c r="J6" s="7" t="str">
        <f t="array" ref="J6">IF(COUNTIF('ค่าเสื่อม 2564'!$E$3:$E$399,"10699-รพร.สระแก้ว")&lt;$A6,"",INDEX('ค่าเสื่อม 2564'!J$3:J$399,SMALL(IF('ค่าเสื่อม 2564'!$E$3:$E$399="10699-รพร.สระแก้ว",ROW('ค่าเสื่อม 2564'!$E$3:$E$399)-ROW('ค่าเสื่อม 2564'!$E$3)+1),$A6)))</f>
        <v>ซ่อมแซมหลังคาอาคารแพทย์แผนไทย/คลังยาใน รพ.สต.</v>
      </c>
      <c r="K6" s="7" t="str">
        <f t="array" ref="K6">IF(COUNTIF('ค่าเสื่อม 2564'!$E$3:$E$399,"10699-รพร.สระแก้ว")&lt;$A6,"",INDEX('ค่าเสื่อม 2564'!K$3:K$399,SMALL(IF('ค่าเสื่อม 2564'!$E$3:$E$399="10699-รพร.สระแก้ว",ROW('ค่าเสื่อม 2564'!$E$3:$E$399)-ROW('ค่าเสื่อม 2564'!$E$3)+1),$A6)))</f>
        <v>ซ่อมแซมหลังคาอาคารแพทย์แผนไทย/คลังยาใน รพ.สต. เลขที่แปลน 10746 ปี 255๙</v>
      </c>
      <c r="L6" s="4">
        <f t="array" ref="L6">IF(COUNTIF('ค่าเสื่อม 2564'!$E$3:$E$399,"10699-รพร.สระแก้ว")&lt;$A6,"",INDEX('ค่าเสื่อม 2564'!L$3:L$399,SMALL(IF('ค่าเสื่อม 2564'!$E$3:$E$399="10699-รพร.สระแก้ว",ROW('ค่าเสื่อม 2564'!$E$3:$E$399)-ROW('ค่าเสื่อม 2564'!$E$3)+1),$A6)))</f>
        <v>1</v>
      </c>
      <c r="M6" s="7" t="str">
        <f t="array" ref="M6">IF(COUNTIF('ค่าเสื่อม 2564'!$E$3:$E$399,"10699-รพร.สระแก้ว")&lt;$A6,"",INDEX('ค่าเสื่อม 2564'!M$3:M$399,SMALL(IF('ค่าเสื่อม 2564'!$E$3:$E$399="10699-รพร.สระแก้ว",ROW('ค่าเสื่อม 2564'!$E$3:$E$399)-ROW('ค่าเสื่อม 2564'!$E$3)+1),$A6)))</f>
        <v>แบบเลขที่ 10746</v>
      </c>
      <c r="N6" s="10">
        <f t="array" ref="N6">IF(COUNTIF('ค่าเสื่อม 2564'!$E$3:$E$399,"10699-รพร.สระแก้ว")&lt;$A6,"",INDEX('ค่าเสื่อม 2564'!N$3:N$399,SMALL(IF('ค่าเสื่อม 2564'!$E$3:$E$399="10699-รพร.สระแก้ว",ROW('ค่าเสื่อม 2564'!$E$3:$E$399)-ROW('ค่าเสื่อม 2564'!$E$3)+1),$A6)))</f>
        <v>175000</v>
      </c>
      <c r="O6" s="10">
        <f t="array" ref="O6">IF(COUNTIF('ค่าเสื่อม 2564'!$E$3:$E$399,"10699-รพร.สระแก้ว")&lt;$A6,"",INDEX('ค่าเสื่อม 2564'!O$3:O$399,SMALL(IF('ค่าเสื่อม 2564'!$E$3:$E$399="10699-รพร.สระแก้ว",ROW('ค่าเสื่อม 2564'!$E$3:$E$399)-ROW('ค่าเสื่อม 2564'!$E$3)+1),$A6)))</f>
        <v>0</v>
      </c>
      <c r="P6" s="10">
        <f t="array" ref="P6">IF(COUNTIF('ค่าเสื่อม 2564'!$E$3:$E$399,"10699-รพร.สระแก้ว")&lt;$A6,"",INDEX('ค่าเสื่อม 2564'!P$3:P$399,SMALL(IF('ค่าเสื่อม 2564'!$E$3:$E$399="10699-รพร.สระแก้ว",ROW('ค่าเสื่อม 2564'!$E$3:$E$399)-ROW('ค่าเสื่อม 2564'!$E$3)+1),$A6)))</f>
        <v>0</v>
      </c>
      <c r="Q6" s="10">
        <f t="array" ref="Q6">IF(COUNTIF('ค่าเสื่อม 2564'!$E$3:$E$399,"10699-รพร.สระแก้ว")&lt;$A6,"",INDEX('ค่าเสื่อม 2564'!Q$3:Q$399,SMALL(IF('ค่าเสื่อม 2564'!$E$3:$E$399="10699-รพร.สระแก้ว",ROW('ค่าเสื่อม 2564'!$E$3:$E$399)-ROW('ค่าเสื่อม 2564'!$E$3)+1),$A6)))</f>
        <v>175000</v>
      </c>
      <c r="R6" s="7" t="str">
        <f t="array" ref="R6">IF(COUNTIF('ค่าเสื่อม 2564'!$E$3:$E$399,"10699-รพร.สระแก้ว")&lt;$A6,"",INDEX('ค่าเสื่อม 2564'!R$3:R$399,SMALL(IF('ค่าเสื่อม 2564'!$E$3:$E$399="10699-รพร.สระแก้ว",ROW('ค่าเสื่อม 2564'!$E$3:$E$399)-ROW('ค่าเสื่อม 2564'!$E$3)+1),$A6)))</f>
        <v>6/2563 (วันที่ 07/10/2563)</v>
      </c>
      <c r="S6" s="4" t="str">
        <f t="array" ref="S6">IF(COUNTIF('ค่าเสื่อม 2564'!$E$3:$E$399,"10699-รพร.สระแก้ว")&lt;$A6,"",INDEX('ค่าเสื่อม 2564'!S$3:S$399,SMALL(IF('ค่าเสื่อม 2564'!$E$3:$E$399="10699-รพร.สระแก้ว",ROW('ค่าเสื่อม 2564'!$E$3:$E$399)-ROW('ค่าเสื่อม 2564'!$E$3)+1),$A6)))</f>
        <v>-</v>
      </c>
      <c r="T6" s="10">
        <f t="array" ref="T6">IF(COUNTIF('ค่าเสื่อม 2564'!$E$3:$E$399,"10699-รพร.สระแก้ว")&lt;$A6,"",INDEX('ค่าเสื่อม 2564'!T$3:T$399,SMALL(IF('ค่าเสื่อม 2564'!$E$3:$E$399="10699-รพร.สระแก้ว",ROW('ค่าเสื่อม 2564'!$E$3:$E$399)-ROW('ค่าเสื่อม 2564'!$E$3)+1),$A6)))</f>
        <v>0</v>
      </c>
      <c r="U6" s="10">
        <f t="array" ref="U6">IF(COUNTIF('ค่าเสื่อม 2564'!$E$3:$E$399,"10699-รพร.สระแก้ว")&lt;$A6,"",INDEX('ค่าเสื่อม 2564'!U$3:U$399,SMALL(IF('ค่าเสื่อม 2564'!$E$3:$E$399="10699-รพร.สระแก้ว",ROW('ค่าเสื่อม 2564'!$E$3:$E$399)-ROW('ค่าเสื่อม 2564'!$E$3)+1),$A6)))</f>
        <v>0</v>
      </c>
      <c r="V6" s="7">
        <f t="array" ref="V6">IF(COUNTIF('ค่าเสื่อม 2564'!$E$3:$E$399,"10699-รพร.สระแก้ว")&lt;$A6,"",INDEX('ค่าเสื่อม 2564'!V$3:V$399,SMALL(IF('ค่าเสื่อม 2564'!$E$3:$E$399="10699-รพร.สระแก้ว",ROW('ค่าเสื่อม 2564'!$E$3:$E$399)-ROW('ค่าเสื่อม 2564'!$E$3)+1),$A6)))</f>
        <v>0</v>
      </c>
      <c r="W6" s="7">
        <f t="array" ref="W6">IF(COUNTIF('ค่าเสื่อม 2564'!$E$3:$E$399,"10699-รพร.สระแก้ว")&lt;$A6,"",INDEX('ค่าเสื่อม 2564'!W$3:W$399,SMALL(IF('ค่าเสื่อม 2564'!$E$3:$E$399="10699-รพร.สระแก้ว",ROW('ค่าเสื่อม 2564'!$E$3:$E$399)-ROW('ค่าเสื่อม 2564'!$E$3)+1),$A6)))</f>
        <v>443411</v>
      </c>
    </row>
    <row r="7" spans="1:23" ht="43.5" customHeight="1">
      <c r="A7" s="3">
        <v>4</v>
      </c>
      <c r="B7" s="7" t="str">
        <f t="array" ref="B7">IF(COUNTIF('ค่าเสื่อม 2564'!$E$3:$E$399,"10699-รพร.สระแก้ว")&lt;$A7,"",INDEX('ค่าเสื่อม 2564'!B$3:B$399,SMALL(IF('ค่าเสื่อม 2564'!$E$3:$E$399="10699-รพร.สระแก้ว",ROW('ค่าเสื่อม 2564'!$E$3:$E$399)-ROW('ค่าเสื่อม 2564'!$E$3)+1),$A7)))</f>
        <v>เขต 06 ระยอง</v>
      </c>
      <c r="C7" s="7">
        <f t="array" ref="C7">IF(COUNTIF('ค่าเสื่อม 2564'!$E$3:$E$399,"10699-รพร.สระแก้ว")&lt;$A7,"",INDEX('ค่าเสื่อม 2564'!C$3:C$399,SMALL(IF('ค่าเสื่อม 2564'!$E$3:$E$399="10699-รพร.สระแก้ว",ROW('ค่าเสื่อม 2564'!$E$3:$E$399)-ROW('ค่าเสื่อม 2564'!$E$3)+1),$A7)))</f>
        <v>2700</v>
      </c>
      <c r="D7" s="7" t="str">
        <f t="array" ref="D7">IF(COUNTIF('ค่าเสื่อม 2564'!$E$3:$E$399,"10699-รพร.สระแก้ว")&lt;$A7,"",INDEX('ค่าเสื่อม 2564'!D$3:D$399,SMALL(IF('ค่าเสื่อม 2564'!$E$3:$E$399="10699-รพร.สระแก้ว",ROW('ค่าเสื่อม 2564'!$E$3:$E$399)-ROW('ค่าเสื่อม 2564'!$E$3)+1),$A7)))</f>
        <v>สระแก้ว</v>
      </c>
      <c r="E7" s="7" t="str">
        <f t="array" ref="E7">IF(COUNTIF('ค่าเสื่อม 2564'!$E$3:$E$399,"10699-รพร.สระแก้ว")&lt;$A7,"",INDEX('ค่าเสื่อม 2564'!E$3:E$399,SMALL(IF('ค่าเสื่อม 2564'!$E$3:$E$399="10699-รพร.สระแก้ว",ROW('ค่าเสื่อม 2564'!$E$3:$E$399)-ROW('ค่าเสื่อม 2564'!$E$3)+1),$A7)))</f>
        <v>10699-รพร.สระแก้ว</v>
      </c>
      <c r="F7" s="7" t="str">
        <f t="array" ref="F7">IF(COUNTIF('ค่าเสื่อม 2564'!$E$3:$E$399,"10699-รพร.สระแก้ว")&lt;$A7,"",INDEX('ค่าเสื่อม 2564'!F$3:F$399,SMALL(IF('ค่าเสื่อม 2564'!$E$3:$E$399="10699-รพร.สระแก้ว",ROW('ค่าเสื่อม 2564'!$E$3:$E$399)-ROW('ค่าเสื่อม 2564'!$E$3)+1),$A7)))</f>
        <v>02444-รพ.สต.ท่าแยก หมู่ที่ 04 ตำบลท่าแยก</v>
      </c>
      <c r="G7" s="7" t="str">
        <f t="array" ref="G7">IF(COUNTIF('ค่าเสื่อม 2564'!$E$3:$E$399,"10699-รพร.สระแก้ว")&lt;$A7,"",INDEX('ค่าเสื่อม 2564'!G$3:G$399,SMALL(IF('ค่าเสื่อม 2564'!$E$3:$E$399="10699-รพร.สระแก้ว",ROW('ค่าเสื่อม 2564'!$E$3:$E$399)-ROW('ค่าเสื่อม 2564'!$E$3)+1),$A7)))</f>
        <v>วงเงินหน่วยบริการสังกัดสป.สธ.</v>
      </c>
      <c r="H7" s="7" t="str">
        <f t="array" ref="H7">IF(COUNTIF('ค่าเสื่อม 2564'!$E$3:$E$399,"10699-รพร.สระแก้ว")&lt;$A7,"",INDEX('ค่าเสื่อม 2564'!H$3:H$399,SMALL(IF('ค่าเสื่อม 2564'!$E$3:$E$399="10699-รพร.สระแก้ว",ROW('ค่าเสื่อม 2564'!$E$3:$E$399)-ROW('ค่าเสื่อม 2564'!$E$3)+1),$A7)))</f>
        <v>สิ่งก่อสร้าง</v>
      </c>
      <c r="I7" s="7" t="str">
        <f t="array" ref="I7">IF(COUNTIF('ค่าเสื่อม 2564'!$E$3:$E$399,"10699-รพร.สระแก้ว")&lt;$A7,"",INDEX('ค่าเสื่อม 2564'!I$3:I$399,SMALL(IF('ค่าเสื่อม 2564'!$E$3:$E$399="10699-รพร.สระแก้ว",ROW('ค่าเสื่อม 2564'!$E$3:$E$399)-ROW('ค่าเสื่อม 2564'!$E$3)+1),$A7)))</f>
        <v>-</v>
      </c>
      <c r="J7" s="7" t="str">
        <f t="array" ref="J7">IF(COUNTIF('ค่าเสื่อม 2564'!$E$3:$E$399,"10699-รพร.สระแก้ว")&lt;$A7,"",INDEX('ค่าเสื่อม 2564'!J$3:J$399,SMALL(IF('ค่าเสื่อม 2564'!$E$3:$E$399="10699-รพร.สระแก้ว",ROW('ค่าเสื่อม 2564'!$E$3:$E$399)-ROW('ค่าเสื่อม 2564'!$E$3)+1),$A7)))</f>
        <v>ซ่อมแซมอาคาร รพ.สต.ท่าแยก</v>
      </c>
      <c r="K7" s="7" t="str">
        <f t="array" ref="K7">IF(COUNTIF('ค่าเสื่อม 2564'!$E$3:$E$399,"10699-รพร.สระแก้ว")&lt;$A7,"",INDEX('ค่าเสื่อม 2564'!K$3:K$399,SMALL(IF('ค่าเสื่อม 2564'!$E$3:$E$399="10699-รพร.สระแก้ว",ROW('ค่าเสื่อม 2564'!$E$3:$E$399)-ROW('ค่าเสื่อม 2564'!$E$3)+1),$A7)))</f>
        <v>ซ่อมแซมอาคารเดิมที่ชำรุด แบบเลขที่ 10746 ปี 2559</v>
      </c>
      <c r="L7" s="4">
        <f t="array" ref="L7">IF(COUNTIF('ค่าเสื่อม 2564'!$E$3:$E$399,"10699-รพร.สระแก้ว")&lt;$A7,"",INDEX('ค่าเสื่อม 2564'!L$3:L$399,SMALL(IF('ค่าเสื่อม 2564'!$E$3:$E$399="10699-รพร.สระแก้ว",ROW('ค่าเสื่อม 2564'!$E$3:$E$399)-ROW('ค่าเสื่อม 2564'!$E$3)+1),$A7)))</f>
        <v>1</v>
      </c>
      <c r="M7" s="7">
        <f t="array" ref="M7">IF(COUNTIF('ค่าเสื่อม 2564'!$E$3:$E$399,"10699-รพร.สระแก้ว")&lt;$A7,"",INDEX('ค่าเสื่อม 2564'!M$3:M$399,SMALL(IF('ค่าเสื่อม 2564'!$E$3:$E$399="10699-รพร.สระแก้ว",ROW('ค่าเสื่อม 2564'!$E$3:$E$399)-ROW('ค่าเสื่อม 2564'!$E$3)+1),$A7)))</f>
        <v>10746</v>
      </c>
      <c r="N7" s="10">
        <f t="array" ref="N7">IF(COUNTIF('ค่าเสื่อม 2564'!$E$3:$E$399,"10699-รพร.สระแก้ว")&lt;$A7,"",INDEX('ค่าเสื่อม 2564'!N$3:N$399,SMALL(IF('ค่าเสื่อม 2564'!$E$3:$E$399="10699-รพร.สระแก้ว",ROW('ค่าเสื่อม 2564'!$E$3:$E$399)-ROW('ค่าเสื่อม 2564'!$E$3)+1),$A7)))</f>
        <v>300000</v>
      </c>
      <c r="O7" s="10">
        <f t="array" ref="O7">IF(COUNTIF('ค่าเสื่อม 2564'!$E$3:$E$399,"10699-รพร.สระแก้ว")&lt;$A7,"",INDEX('ค่าเสื่อม 2564'!O$3:O$399,SMALL(IF('ค่าเสื่อม 2564'!$E$3:$E$399="10699-รพร.สระแก้ว",ROW('ค่าเสื่อม 2564'!$E$3:$E$399)-ROW('ค่าเสื่อม 2564'!$E$3)+1),$A7)))</f>
        <v>0</v>
      </c>
      <c r="P7" s="10">
        <f t="array" ref="P7">IF(COUNTIF('ค่าเสื่อม 2564'!$E$3:$E$399,"10699-รพร.สระแก้ว")&lt;$A7,"",INDEX('ค่าเสื่อม 2564'!P$3:P$399,SMALL(IF('ค่าเสื่อม 2564'!$E$3:$E$399="10699-รพร.สระแก้ว",ROW('ค่าเสื่อม 2564'!$E$3:$E$399)-ROW('ค่าเสื่อม 2564'!$E$3)+1),$A7)))</f>
        <v>0</v>
      </c>
      <c r="Q7" s="10">
        <f t="array" ref="Q7">IF(COUNTIF('ค่าเสื่อม 2564'!$E$3:$E$399,"10699-รพร.สระแก้ว")&lt;$A7,"",INDEX('ค่าเสื่อม 2564'!Q$3:Q$399,SMALL(IF('ค่าเสื่อม 2564'!$E$3:$E$399="10699-รพร.สระแก้ว",ROW('ค่าเสื่อม 2564'!$E$3:$E$399)-ROW('ค่าเสื่อม 2564'!$E$3)+1),$A7)))</f>
        <v>300000</v>
      </c>
      <c r="R7" s="7" t="str">
        <f t="array" ref="R7">IF(COUNTIF('ค่าเสื่อม 2564'!$E$3:$E$399,"10699-รพร.สระแก้ว")&lt;$A7,"",INDEX('ค่าเสื่อม 2564'!R$3:R$399,SMALL(IF('ค่าเสื่อม 2564'!$E$3:$E$399="10699-รพร.สระแก้ว",ROW('ค่าเสื่อม 2564'!$E$3:$E$399)-ROW('ค่าเสื่อม 2564'!$E$3)+1),$A7)))</f>
        <v>6/2563 (วันที่ 07/10/2563)</v>
      </c>
      <c r="S7" s="4" t="str">
        <f t="array" ref="S7">IF(COUNTIF('ค่าเสื่อม 2564'!$E$3:$E$399,"10699-รพร.สระแก้ว")&lt;$A7,"",INDEX('ค่าเสื่อม 2564'!S$3:S$399,SMALL(IF('ค่าเสื่อม 2564'!$E$3:$E$399="10699-รพร.สระแก้ว",ROW('ค่าเสื่อม 2564'!$E$3:$E$399)-ROW('ค่าเสื่อม 2564'!$E$3)+1),$A7)))</f>
        <v>-</v>
      </c>
      <c r="T7" s="10">
        <f t="array" ref="T7">IF(COUNTIF('ค่าเสื่อม 2564'!$E$3:$E$399,"10699-รพร.สระแก้ว")&lt;$A7,"",INDEX('ค่าเสื่อม 2564'!T$3:T$399,SMALL(IF('ค่าเสื่อม 2564'!$E$3:$E$399="10699-รพร.สระแก้ว",ROW('ค่าเสื่อม 2564'!$E$3:$E$399)-ROW('ค่าเสื่อม 2564'!$E$3)+1),$A7)))</f>
        <v>0</v>
      </c>
      <c r="U7" s="10">
        <f t="array" ref="U7">IF(COUNTIF('ค่าเสื่อม 2564'!$E$3:$E$399,"10699-รพร.สระแก้ว")&lt;$A7,"",INDEX('ค่าเสื่อม 2564'!U$3:U$399,SMALL(IF('ค่าเสื่อม 2564'!$E$3:$E$399="10699-รพร.สระแก้ว",ROW('ค่าเสื่อม 2564'!$E$3:$E$399)-ROW('ค่าเสื่อม 2564'!$E$3)+1),$A7)))</f>
        <v>0</v>
      </c>
      <c r="V7" s="7">
        <f t="array" ref="V7">IF(COUNTIF('ค่าเสื่อม 2564'!$E$3:$E$399,"10699-รพร.สระแก้ว")&lt;$A7,"",INDEX('ค่าเสื่อม 2564'!V$3:V$399,SMALL(IF('ค่าเสื่อม 2564'!$E$3:$E$399="10699-รพร.สระแก้ว",ROW('ค่าเสื่อม 2564'!$E$3:$E$399)-ROW('ค่าเสื่อม 2564'!$E$3)+1),$A7)))</f>
        <v>0</v>
      </c>
      <c r="W7" s="7">
        <f t="array" ref="W7">IF(COUNTIF('ค่าเสื่อม 2564'!$E$3:$E$399,"10699-รพร.สระแก้ว")&lt;$A7,"",INDEX('ค่าเสื่อม 2564'!W$3:W$399,SMALL(IF('ค่าเสื่อม 2564'!$E$3:$E$399="10699-รพร.สระแก้ว",ROW('ค่าเสื่อม 2564'!$E$3:$E$399)-ROW('ค่าเสื่อม 2564'!$E$3)+1),$A7)))</f>
        <v>443406</v>
      </c>
    </row>
    <row r="8" spans="1:23" ht="43.5" customHeight="1">
      <c r="A8" s="3">
        <v>5</v>
      </c>
      <c r="B8" s="7" t="str">
        <f t="array" ref="B8">IF(COUNTIF('ค่าเสื่อม 2564'!$E$3:$E$399,"10699-รพร.สระแก้ว")&lt;$A8,"",INDEX('ค่าเสื่อม 2564'!B$3:B$399,SMALL(IF('ค่าเสื่อม 2564'!$E$3:$E$399="10699-รพร.สระแก้ว",ROW('ค่าเสื่อม 2564'!$E$3:$E$399)-ROW('ค่าเสื่อม 2564'!$E$3)+1),$A8)))</f>
        <v>เขต 06 ระยอง</v>
      </c>
      <c r="C8" s="7">
        <f t="array" ref="C8">IF(COUNTIF('ค่าเสื่อม 2564'!$E$3:$E$399,"10699-รพร.สระแก้ว")&lt;$A8,"",INDEX('ค่าเสื่อม 2564'!C$3:C$399,SMALL(IF('ค่าเสื่อม 2564'!$E$3:$E$399="10699-รพร.สระแก้ว",ROW('ค่าเสื่อม 2564'!$E$3:$E$399)-ROW('ค่าเสื่อม 2564'!$E$3)+1),$A8)))</f>
        <v>2700</v>
      </c>
      <c r="D8" s="7" t="str">
        <f t="array" ref="D8">IF(COUNTIF('ค่าเสื่อม 2564'!$E$3:$E$399,"10699-รพร.สระแก้ว")&lt;$A8,"",INDEX('ค่าเสื่อม 2564'!D$3:D$399,SMALL(IF('ค่าเสื่อม 2564'!$E$3:$E$399="10699-รพร.สระแก้ว",ROW('ค่าเสื่อม 2564'!$E$3:$E$399)-ROW('ค่าเสื่อม 2564'!$E$3)+1),$A8)))</f>
        <v>สระแก้ว</v>
      </c>
      <c r="E8" s="7" t="str">
        <f t="array" ref="E8">IF(COUNTIF('ค่าเสื่อม 2564'!$E$3:$E$399,"10699-รพร.สระแก้ว")&lt;$A8,"",INDEX('ค่าเสื่อม 2564'!E$3:E$399,SMALL(IF('ค่าเสื่อม 2564'!$E$3:$E$399="10699-รพร.สระแก้ว",ROW('ค่าเสื่อม 2564'!$E$3:$E$399)-ROW('ค่าเสื่อม 2564'!$E$3)+1),$A8)))</f>
        <v>10699-รพร.สระแก้ว</v>
      </c>
      <c r="F8" s="7" t="str">
        <f t="array" ref="F8">IF(COUNTIF('ค่าเสื่อม 2564'!$E$3:$E$399,"10699-รพร.สระแก้ว")&lt;$A8,"",INDEX('ค่าเสื่อม 2564'!F$3:F$399,SMALL(IF('ค่าเสื่อม 2564'!$E$3:$E$399="10699-รพร.สระแก้ว",ROW('ค่าเสื่อม 2564'!$E$3:$E$399)-ROW('ค่าเสื่อม 2564'!$E$3)+1),$A8)))</f>
        <v>02445-รพ.สต.คลองผักขม หมู่ที่ 08 ตำบลท่าแยก</v>
      </c>
      <c r="G8" s="7" t="str">
        <f t="array" ref="G8">IF(COUNTIF('ค่าเสื่อม 2564'!$E$3:$E$399,"10699-รพร.สระแก้ว")&lt;$A8,"",INDEX('ค่าเสื่อม 2564'!G$3:G$399,SMALL(IF('ค่าเสื่อม 2564'!$E$3:$E$399="10699-รพร.สระแก้ว",ROW('ค่าเสื่อม 2564'!$E$3:$E$399)-ROW('ค่าเสื่อม 2564'!$E$3)+1),$A8)))</f>
        <v>วงเงินระดับเขต</v>
      </c>
      <c r="H8" s="7" t="str">
        <f t="array" ref="H8">IF(COUNTIF('ค่าเสื่อม 2564'!$E$3:$E$399,"10699-รพร.สระแก้ว")&lt;$A8,"",INDEX('ค่าเสื่อม 2564'!H$3:H$399,SMALL(IF('ค่าเสื่อม 2564'!$E$3:$E$399="10699-รพร.สระแก้ว",ROW('ค่าเสื่อม 2564'!$E$3:$E$399)-ROW('ค่าเสื่อม 2564'!$E$3)+1),$A8)))</f>
        <v>ครุภัณฑ์</v>
      </c>
      <c r="I8" s="7" t="str">
        <f t="array" ref="I8">IF(COUNTIF('ค่าเสื่อม 2564'!$E$3:$E$399,"10699-รพร.สระแก้ว")&lt;$A8,"",INDEX('ค่าเสื่อม 2564'!I$3:I$399,SMALL(IF('ค่าเสื่อม 2564'!$E$3:$E$399="10699-รพร.สระแก้ว",ROW('ค่าเสื่อม 2564'!$E$3:$E$399)-ROW('ค่าเสื่อม 2564'!$E$3)+1),$A8)))</f>
        <v>03-ครุภัณฑ์การแพทย์</v>
      </c>
      <c r="J8" s="7" t="str">
        <f t="array" ref="J8">IF(COUNTIF('ค่าเสื่อม 2564'!$E$3:$E$399,"10699-รพร.สระแก้ว")&lt;$A8,"",INDEX('ค่าเสื่อม 2564'!J$3:J$399,SMALL(IF('ค่าเสื่อม 2564'!$E$3:$E$399="10699-รพร.สระแก้ว",ROW('ค่าเสื่อม 2564'!$E$3:$E$399)-ROW('ค่าเสื่อม 2564'!$E$3)+1),$A8)))</f>
        <v>ซ่อมแซมยูนิตทำฟัน</v>
      </c>
      <c r="K8" s="7" t="str">
        <f t="array" ref="K8">IF(COUNTIF('ค่าเสื่อม 2564'!$E$3:$E$399,"10699-รพร.สระแก้ว")&lt;$A8,"",INDEX('ค่าเสื่อม 2564'!K$3:K$399,SMALL(IF('ค่าเสื่อม 2564'!$E$3:$E$399="10699-รพร.สระแก้ว",ROW('ค่าเสื่อม 2564'!$E$3:$E$399)-ROW('ค่าเสื่อม 2564'!$E$3)+1),$A8)))</f>
        <v>เปลี่ยน Motor สำหรับทำยูนิตทันตกรรม เป็น Dental Motor Suction ชนิด High Volume Evacuator (HVE) สำหรับยูนิตทันตกรรม แบบ 1 ตัวต่อ 1 ยูนิต (รายละเอียด spec. ตามเอกสารแนบ)</v>
      </c>
      <c r="L8" s="4">
        <f t="array" ref="L8">IF(COUNTIF('ค่าเสื่อม 2564'!$E$3:$E$399,"10699-รพร.สระแก้ว")&lt;$A8,"",INDEX('ค่าเสื่อม 2564'!L$3:L$399,SMALL(IF('ค่าเสื่อม 2564'!$E$3:$E$399="10699-รพร.สระแก้ว",ROW('ค่าเสื่อม 2564'!$E$3:$E$399)-ROW('ค่าเสื่อม 2564'!$E$3)+1),$A8)))</f>
        <v>1</v>
      </c>
      <c r="M8" s="7" t="str">
        <f t="array" ref="M8">IF(COUNTIF('ค่าเสื่อม 2564'!$E$3:$E$399,"10699-รพร.สระแก้ว")&lt;$A8,"",INDEX('ค่าเสื่อม 2564'!M$3:M$399,SMALL(IF('ค่าเสื่อม 2564'!$E$3:$E$399="10699-รพร.สระแก้ว",ROW('ค่าเสื่อม 2564'!$E$3:$E$399)-ROW('ค่าเสื่อม 2564'!$E$3)+1),$A8)))</f>
        <v>6520-007-0004/001</v>
      </c>
      <c r="N8" s="10">
        <f t="array" ref="N8">IF(COUNTIF('ค่าเสื่อม 2564'!$E$3:$E$399,"10699-รพร.สระแก้ว")&lt;$A8,"",INDEX('ค่าเสื่อม 2564'!N$3:N$399,SMALL(IF('ค่าเสื่อม 2564'!$E$3:$E$399="10699-รพร.สระแก้ว",ROW('ค่าเสื่อม 2564'!$E$3:$E$399)-ROW('ค่าเสื่อม 2564'!$E$3)+1),$A8)))</f>
        <v>65000</v>
      </c>
      <c r="O8" s="10">
        <f t="array" ref="O8">IF(COUNTIF('ค่าเสื่อม 2564'!$E$3:$E$399,"10699-รพร.สระแก้ว")&lt;$A8,"",INDEX('ค่าเสื่อม 2564'!O$3:O$399,SMALL(IF('ค่าเสื่อม 2564'!$E$3:$E$399="10699-รพร.สระแก้ว",ROW('ค่าเสื่อม 2564'!$E$3:$E$399)-ROW('ค่าเสื่อม 2564'!$E$3)+1),$A8)))</f>
        <v>0</v>
      </c>
      <c r="P8" s="10">
        <f t="array" ref="P8">IF(COUNTIF('ค่าเสื่อม 2564'!$E$3:$E$399,"10699-รพร.สระแก้ว")&lt;$A8,"",INDEX('ค่าเสื่อม 2564'!P$3:P$399,SMALL(IF('ค่าเสื่อม 2564'!$E$3:$E$399="10699-รพร.สระแก้ว",ROW('ค่าเสื่อม 2564'!$E$3:$E$399)-ROW('ค่าเสื่อม 2564'!$E$3)+1),$A8)))</f>
        <v>0</v>
      </c>
      <c r="Q8" s="10">
        <f t="array" ref="Q8">IF(COUNTIF('ค่าเสื่อม 2564'!$E$3:$E$399,"10699-รพร.สระแก้ว")&lt;$A8,"",INDEX('ค่าเสื่อม 2564'!Q$3:Q$399,SMALL(IF('ค่าเสื่อม 2564'!$E$3:$E$399="10699-รพร.สระแก้ว",ROW('ค่าเสื่อม 2564'!$E$3:$E$399)-ROW('ค่าเสื่อม 2564'!$E$3)+1),$A8)))</f>
        <v>65000</v>
      </c>
      <c r="R8" s="7" t="str">
        <f t="array" ref="R8">IF(COUNTIF('ค่าเสื่อม 2564'!$E$3:$E$399,"10699-รพร.สระแก้ว")&lt;$A8,"",INDEX('ค่าเสื่อม 2564'!R$3:R$399,SMALL(IF('ค่าเสื่อม 2564'!$E$3:$E$399="10699-รพร.สระแก้ว",ROW('ค่าเสื่อม 2564'!$E$3:$E$399)-ROW('ค่าเสื่อม 2564'!$E$3)+1),$A8)))</f>
        <v>6/2563 (วันที่ 07/10/2563)</v>
      </c>
      <c r="S8" s="4" t="str">
        <f t="array" ref="S8">IF(COUNTIF('ค่าเสื่อม 2564'!$E$3:$E$399,"10699-รพร.สระแก้ว")&lt;$A8,"",INDEX('ค่าเสื่อม 2564'!S$3:S$399,SMALL(IF('ค่าเสื่อม 2564'!$E$3:$E$399="10699-รพร.สระแก้ว",ROW('ค่าเสื่อม 2564'!$E$3:$E$399)-ROW('ค่าเสื่อม 2564'!$E$3)+1),$A8)))</f>
        <v>-</v>
      </c>
      <c r="T8" s="10">
        <f t="array" ref="T8">IF(COUNTIF('ค่าเสื่อม 2564'!$E$3:$E$399,"10699-รพร.สระแก้ว")&lt;$A8,"",INDEX('ค่าเสื่อม 2564'!T$3:T$399,SMALL(IF('ค่าเสื่อม 2564'!$E$3:$E$399="10699-รพร.สระแก้ว",ROW('ค่าเสื่อม 2564'!$E$3:$E$399)-ROW('ค่าเสื่อม 2564'!$E$3)+1),$A8)))</f>
        <v>0</v>
      </c>
      <c r="U8" s="10">
        <f t="array" ref="U8">IF(COUNTIF('ค่าเสื่อม 2564'!$E$3:$E$399,"10699-รพร.สระแก้ว")&lt;$A8,"",INDEX('ค่าเสื่อม 2564'!U$3:U$399,SMALL(IF('ค่าเสื่อม 2564'!$E$3:$E$399="10699-รพร.สระแก้ว",ROW('ค่าเสื่อม 2564'!$E$3:$E$399)-ROW('ค่าเสื่อม 2564'!$E$3)+1),$A8)))</f>
        <v>0</v>
      </c>
      <c r="V8" s="7">
        <f t="array" ref="V8">IF(COUNTIF('ค่าเสื่อม 2564'!$E$3:$E$399,"10699-รพร.สระแก้ว")&lt;$A8,"",INDEX('ค่าเสื่อม 2564'!V$3:V$399,SMALL(IF('ค่าเสื่อม 2564'!$E$3:$E$399="10699-รพร.สระแก้ว",ROW('ค่าเสื่อม 2564'!$E$3:$E$399)-ROW('ค่าเสื่อม 2564'!$E$3)+1),$A8)))</f>
        <v>0</v>
      </c>
      <c r="W8" s="7">
        <f t="array" ref="W8">IF(COUNTIF('ค่าเสื่อม 2564'!$E$3:$E$399,"10699-รพร.สระแก้ว")&lt;$A8,"",INDEX('ค่าเสื่อม 2564'!W$3:W$399,SMALL(IF('ค่าเสื่อม 2564'!$E$3:$E$399="10699-รพร.สระแก้ว",ROW('ค่าเสื่อม 2564'!$E$3:$E$399)-ROW('ค่าเสื่อม 2564'!$E$3)+1),$A8)))</f>
        <v>443161</v>
      </c>
    </row>
    <row r="9" spans="1:23" ht="43.5" customHeight="1">
      <c r="A9" s="3">
        <v>6</v>
      </c>
      <c r="B9" s="7" t="str">
        <f t="array" ref="B9">IF(COUNTIF('ค่าเสื่อม 2564'!$E$3:$E$399,"10699-รพร.สระแก้ว")&lt;$A9,"",INDEX('ค่าเสื่อม 2564'!B$3:B$399,SMALL(IF('ค่าเสื่อม 2564'!$E$3:$E$399="10699-รพร.สระแก้ว",ROW('ค่าเสื่อม 2564'!$E$3:$E$399)-ROW('ค่าเสื่อม 2564'!$E$3)+1),$A9)))</f>
        <v>เขต 06 ระยอง</v>
      </c>
      <c r="C9" s="7">
        <f t="array" ref="C9">IF(COUNTIF('ค่าเสื่อม 2564'!$E$3:$E$399,"10699-รพร.สระแก้ว")&lt;$A9,"",INDEX('ค่าเสื่อม 2564'!C$3:C$399,SMALL(IF('ค่าเสื่อม 2564'!$E$3:$E$399="10699-รพร.สระแก้ว",ROW('ค่าเสื่อม 2564'!$E$3:$E$399)-ROW('ค่าเสื่อม 2564'!$E$3)+1),$A9)))</f>
        <v>2700</v>
      </c>
      <c r="D9" s="7" t="str">
        <f t="array" ref="D9">IF(COUNTIF('ค่าเสื่อม 2564'!$E$3:$E$399,"10699-รพร.สระแก้ว")&lt;$A9,"",INDEX('ค่าเสื่อม 2564'!D$3:D$399,SMALL(IF('ค่าเสื่อม 2564'!$E$3:$E$399="10699-รพร.สระแก้ว",ROW('ค่าเสื่อม 2564'!$E$3:$E$399)-ROW('ค่าเสื่อม 2564'!$E$3)+1),$A9)))</f>
        <v>สระแก้ว</v>
      </c>
      <c r="E9" s="7" t="str">
        <f t="array" ref="E9">IF(COUNTIF('ค่าเสื่อม 2564'!$E$3:$E$399,"10699-รพร.สระแก้ว")&lt;$A9,"",INDEX('ค่าเสื่อม 2564'!E$3:E$399,SMALL(IF('ค่าเสื่อม 2564'!$E$3:$E$399="10699-รพร.สระแก้ว",ROW('ค่าเสื่อม 2564'!$E$3:$E$399)-ROW('ค่าเสื่อม 2564'!$E$3)+1),$A9)))</f>
        <v>10699-รพร.สระแก้ว</v>
      </c>
      <c r="F9" s="7" t="str">
        <f t="array" ref="F9">IF(COUNTIF('ค่าเสื่อม 2564'!$E$3:$E$399,"10699-รพร.สระแก้ว")&lt;$A9,"",INDEX('ค่าเสื่อม 2564'!F$3:F$399,SMALL(IF('ค่าเสื่อม 2564'!$E$3:$E$399="10699-รพร.สระแก้ว",ROW('ค่าเสื่อม 2564'!$E$3:$E$399)-ROW('ค่าเสื่อม 2564'!$E$3)+1),$A9)))</f>
        <v>02446-รพ.สต.ท่าเกษม หมู่ที่ 02 ตำบลท่าเกษม</v>
      </c>
      <c r="G9" s="7" t="str">
        <f t="array" ref="G9">IF(COUNTIF('ค่าเสื่อม 2564'!$E$3:$E$399,"10699-รพร.สระแก้ว")&lt;$A9,"",INDEX('ค่าเสื่อม 2564'!G$3:G$399,SMALL(IF('ค่าเสื่อม 2564'!$E$3:$E$399="10699-รพร.สระแก้ว",ROW('ค่าเสื่อม 2564'!$E$3:$E$399)-ROW('ค่าเสื่อม 2564'!$E$3)+1),$A9)))</f>
        <v>วงเงินหน่วยบริการสังกัดสป.สธ.</v>
      </c>
      <c r="H9" s="7" t="str">
        <f t="array" ref="H9">IF(COUNTIF('ค่าเสื่อม 2564'!$E$3:$E$399,"10699-รพร.สระแก้ว")&lt;$A9,"",INDEX('ค่าเสื่อม 2564'!H$3:H$399,SMALL(IF('ค่าเสื่อม 2564'!$E$3:$E$399="10699-รพร.สระแก้ว",ROW('ค่าเสื่อม 2564'!$E$3:$E$399)-ROW('ค่าเสื่อม 2564'!$E$3)+1),$A9)))</f>
        <v>สิ่งก่อสร้าง</v>
      </c>
      <c r="I9" s="7" t="str">
        <f t="array" ref="I9">IF(COUNTIF('ค่าเสื่อม 2564'!$E$3:$E$399,"10699-รพร.สระแก้ว")&lt;$A9,"",INDEX('ค่าเสื่อม 2564'!I$3:I$399,SMALL(IF('ค่าเสื่อม 2564'!$E$3:$E$399="10699-รพร.สระแก้ว",ROW('ค่าเสื่อม 2564'!$E$3:$E$399)-ROW('ค่าเสื่อม 2564'!$E$3)+1),$A9)))</f>
        <v>-</v>
      </c>
      <c r="J9" s="7" t="str">
        <f t="array" ref="J9">IF(COUNTIF('ค่าเสื่อม 2564'!$E$3:$E$399,"10699-รพร.สระแก้ว")&lt;$A9,"",INDEX('ค่าเสื่อม 2564'!J$3:J$399,SMALL(IF('ค่าเสื่อม 2564'!$E$3:$E$399="10699-รพร.สระแก้ว",ROW('ค่าเสื่อม 2564'!$E$3:$E$399)-ROW('ค่าเสื่อม 2564'!$E$3)+1),$A9)))</f>
        <v>ซ่อมแซมห้องปราศจาคเชื้อ (ห้องSuply)</v>
      </c>
      <c r="K9" s="7" t="str">
        <f t="array" ref="K9">IF(COUNTIF('ค่าเสื่อม 2564'!$E$3:$E$399,"10699-รพร.สระแก้ว")&lt;$A9,"",INDEX('ค่าเสื่อม 2564'!K$3:K$399,SMALL(IF('ค่าเสื่อม 2564'!$E$3:$E$399="10699-รพร.สระแก้ว",ROW('ค่าเสื่อม 2564'!$E$3:$E$399)-ROW('ค่าเสื่อม 2564'!$E$3)+1),$A9)))</f>
        <v>เพื่อซ่อมแซม/ปรับปรุงให้ได้ตามมาตรฐานเลขที่แปลน 8170/36 ปี ๒๕๔๐</v>
      </c>
      <c r="L9" s="4">
        <f t="array" ref="L9">IF(COUNTIF('ค่าเสื่อม 2564'!$E$3:$E$399,"10699-รพร.สระแก้ว")&lt;$A9,"",INDEX('ค่าเสื่อม 2564'!L$3:L$399,SMALL(IF('ค่าเสื่อม 2564'!$E$3:$E$399="10699-รพร.สระแก้ว",ROW('ค่าเสื่อม 2564'!$E$3:$E$399)-ROW('ค่าเสื่อม 2564'!$E$3)+1),$A9)))</f>
        <v>1</v>
      </c>
      <c r="M9" s="7" t="str">
        <f t="array" ref="M9">IF(COUNTIF('ค่าเสื่อม 2564'!$E$3:$E$399,"10699-รพร.สระแก้ว")&lt;$A9,"",INDEX('ค่าเสื่อม 2564'!M$3:M$399,SMALL(IF('ค่าเสื่อม 2564'!$E$3:$E$399="10699-รพร.สระแก้ว",ROW('ค่าเสื่อม 2564'!$E$3:$E$399)-ROW('ค่าเสื่อม 2564'!$E$3)+1),$A9)))</f>
        <v>8170/36</v>
      </c>
      <c r="N9" s="10">
        <f t="array" ref="N9">IF(COUNTIF('ค่าเสื่อม 2564'!$E$3:$E$399,"10699-รพร.สระแก้ว")&lt;$A9,"",INDEX('ค่าเสื่อม 2564'!N$3:N$399,SMALL(IF('ค่าเสื่อม 2564'!$E$3:$E$399="10699-รพร.สระแก้ว",ROW('ค่าเสื่อม 2564'!$E$3:$E$399)-ROW('ค่าเสื่อม 2564'!$E$3)+1),$A9)))</f>
        <v>300000</v>
      </c>
      <c r="O9" s="10">
        <f t="array" ref="O9">IF(COUNTIF('ค่าเสื่อม 2564'!$E$3:$E$399,"10699-รพร.สระแก้ว")&lt;$A9,"",INDEX('ค่าเสื่อม 2564'!O$3:O$399,SMALL(IF('ค่าเสื่อม 2564'!$E$3:$E$399="10699-รพร.สระแก้ว",ROW('ค่าเสื่อม 2564'!$E$3:$E$399)-ROW('ค่าเสื่อม 2564'!$E$3)+1),$A9)))</f>
        <v>0</v>
      </c>
      <c r="P9" s="10">
        <f t="array" ref="P9">IF(COUNTIF('ค่าเสื่อม 2564'!$E$3:$E$399,"10699-รพร.สระแก้ว")&lt;$A9,"",INDEX('ค่าเสื่อม 2564'!P$3:P$399,SMALL(IF('ค่าเสื่อม 2564'!$E$3:$E$399="10699-รพร.สระแก้ว",ROW('ค่าเสื่อม 2564'!$E$3:$E$399)-ROW('ค่าเสื่อม 2564'!$E$3)+1),$A9)))</f>
        <v>0</v>
      </c>
      <c r="Q9" s="10">
        <f t="array" ref="Q9">IF(COUNTIF('ค่าเสื่อม 2564'!$E$3:$E$399,"10699-รพร.สระแก้ว")&lt;$A9,"",INDEX('ค่าเสื่อม 2564'!Q$3:Q$399,SMALL(IF('ค่าเสื่อม 2564'!$E$3:$E$399="10699-รพร.สระแก้ว",ROW('ค่าเสื่อม 2564'!$E$3:$E$399)-ROW('ค่าเสื่อม 2564'!$E$3)+1),$A9)))</f>
        <v>300000</v>
      </c>
      <c r="R9" s="7" t="str">
        <f t="array" ref="R9">IF(COUNTIF('ค่าเสื่อม 2564'!$E$3:$E$399,"10699-รพร.สระแก้ว")&lt;$A9,"",INDEX('ค่าเสื่อม 2564'!R$3:R$399,SMALL(IF('ค่าเสื่อม 2564'!$E$3:$E$399="10699-รพร.สระแก้ว",ROW('ค่าเสื่อม 2564'!$E$3:$E$399)-ROW('ค่าเสื่อม 2564'!$E$3)+1),$A9)))</f>
        <v>6/2563 (วันที่ 07/10/2563)</v>
      </c>
      <c r="S9" s="4" t="str">
        <f t="array" ref="S9">IF(COUNTIF('ค่าเสื่อม 2564'!$E$3:$E$399,"10699-รพร.สระแก้ว")&lt;$A9,"",INDEX('ค่าเสื่อม 2564'!S$3:S$399,SMALL(IF('ค่าเสื่อม 2564'!$E$3:$E$399="10699-รพร.สระแก้ว",ROW('ค่าเสื่อม 2564'!$E$3:$E$399)-ROW('ค่าเสื่อม 2564'!$E$3)+1),$A9)))</f>
        <v>-</v>
      </c>
      <c r="T9" s="10">
        <f t="array" ref="T9">IF(COUNTIF('ค่าเสื่อม 2564'!$E$3:$E$399,"10699-รพร.สระแก้ว")&lt;$A9,"",INDEX('ค่าเสื่อม 2564'!T$3:T$399,SMALL(IF('ค่าเสื่อม 2564'!$E$3:$E$399="10699-รพร.สระแก้ว",ROW('ค่าเสื่อม 2564'!$E$3:$E$399)-ROW('ค่าเสื่อม 2564'!$E$3)+1),$A9)))</f>
        <v>0</v>
      </c>
      <c r="U9" s="10">
        <f t="array" ref="U9">IF(COUNTIF('ค่าเสื่อม 2564'!$E$3:$E$399,"10699-รพร.สระแก้ว")&lt;$A9,"",INDEX('ค่าเสื่อม 2564'!U$3:U$399,SMALL(IF('ค่าเสื่อม 2564'!$E$3:$E$399="10699-รพร.สระแก้ว",ROW('ค่าเสื่อม 2564'!$E$3:$E$399)-ROW('ค่าเสื่อม 2564'!$E$3)+1),$A9)))</f>
        <v>0</v>
      </c>
      <c r="V9" s="7">
        <f t="array" ref="V9">IF(COUNTIF('ค่าเสื่อม 2564'!$E$3:$E$399,"10699-รพร.สระแก้ว")&lt;$A9,"",INDEX('ค่าเสื่อม 2564'!V$3:V$399,SMALL(IF('ค่าเสื่อม 2564'!$E$3:$E$399="10699-รพร.สระแก้ว",ROW('ค่าเสื่อม 2564'!$E$3:$E$399)-ROW('ค่าเสื่อม 2564'!$E$3)+1),$A9)))</f>
        <v>0</v>
      </c>
      <c r="W9" s="7">
        <f t="array" ref="W9">IF(COUNTIF('ค่าเสื่อม 2564'!$E$3:$E$399,"10699-รพร.สระแก้ว")&lt;$A9,"",INDEX('ค่าเสื่อม 2564'!W$3:W$399,SMALL(IF('ค่าเสื่อม 2564'!$E$3:$E$399="10699-รพร.สระแก้ว",ROW('ค่าเสื่อม 2564'!$E$3:$E$399)-ROW('ค่าเสื่อม 2564'!$E$3)+1),$A9)))</f>
        <v>443397</v>
      </c>
    </row>
    <row r="10" spans="1:23" ht="43.5" customHeight="1">
      <c r="A10" s="3">
        <v>7</v>
      </c>
      <c r="B10" s="7" t="str">
        <f t="array" ref="B10">IF(COUNTIF('ค่าเสื่อม 2564'!$E$3:$E$399,"10699-รพร.สระแก้ว")&lt;$A10,"",INDEX('ค่าเสื่อม 2564'!B$3:B$399,SMALL(IF('ค่าเสื่อม 2564'!$E$3:$E$399="10699-รพร.สระแก้ว",ROW('ค่าเสื่อม 2564'!$E$3:$E$399)-ROW('ค่าเสื่อม 2564'!$E$3)+1),$A10)))</f>
        <v>เขต 06 ระยอง</v>
      </c>
      <c r="C10" s="7">
        <f t="array" ref="C10">IF(COUNTIF('ค่าเสื่อม 2564'!$E$3:$E$399,"10699-รพร.สระแก้ว")&lt;$A10,"",INDEX('ค่าเสื่อม 2564'!C$3:C$399,SMALL(IF('ค่าเสื่อม 2564'!$E$3:$E$399="10699-รพร.สระแก้ว",ROW('ค่าเสื่อม 2564'!$E$3:$E$399)-ROW('ค่าเสื่อม 2564'!$E$3)+1),$A10)))</f>
        <v>2700</v>
      </c>
      <c r="D10" s="7" t="str">
        <f t="array" ref="D10">IF(COUNTIF('ค่าเสื่อม 2564'!$E$3:$E$399,"10699-รพร.สระแก้ว")&lt;$A10,"",INDEX('ค่าเสื่อม 2564'!D$3:D$399,SMALL(IF('ค่าเสื่อม 2564'!$E$3:$E$399="10699-รพร.สระแก้ว",ROW('ค่าเสื่อม 2564'!$E$3:$E$399)-ROW('ค่าเสื่อม 2564'!$E$3)+1),$A10)))</f>
        <v>สระแก้ว</v>
      </c>
      <c r="E10" s="7" t="str">
        <f t="array" ref="E10">IF(COUNTIF('ค่าเสื่อม 2564'!$E$3:$E$399,"10699-รพร.สระแก้ว")&lt;$A10,"",INDEX('ค่าเสื่อม 2564'!E$3:E$399,SMALL(IF('ค่าเสื่อม 2564'!$E$3:$E$399="10699-รพร.สระแก้ว",ROW('ค่าเสื่อม 2564'!$E$3:$E$399)-ROW('ค่าเสื่อม 2564'!$E$3)+1),$A10)))</f>
        <v>10699-รพร.สระแก้ว</v>
      </c>
      <c r="F10" s="7" t="str">
        <f t="array" ref="F10">IF(COUNTIF('ค่าเสื่อม 2564'!$E$3:$E$399,"10699-รพร.สระแก้ว")&lt;$A10,"",INDEX('ค่าเสื่อม 2564'!F$3:F$399,SMALL(IF('ค่าเสื่อม 2564'!$E$3:$E$399="10699-รพร.สระแก้ว",ROW('ค่าเสื่อม 2564'!$E$3:$E$399)-ROW('ค่าเสื่อม 2564'!$E$3)+1),$A10)))</f>
        <v>02446-รพ.สต.ท่าเกษม หมู่ที่ 02 ตำบลท่าเกษม</v>
      </c>
      <c r="G10" s="7" t="str">
        <f t="array" ref="G10">IF(COUNTIF('ค่าเสื่อม 2564'!$E$3:$E$399,"10699-รพร.สระแก้ว")&lt;$A10,"",INDEX('ค่าเสื่อม 2564'!G$3:G$399,SMALL(IF('ค่าเสื่อม 2564'!$E$3:$E$399="10699-รพร.สระแก้ว",ROW('ค่าเสื่อม 2564'!$E$3:$E$399)-ROW('ค่าเสื่อม 2564'!$E$3)+1),$A10)))</f>
        <v>วงเงินระดับเขต</v>
      </c>
      <c r="H10" s="7" t="str">
        <f t="array" ref="H10">IF(COUNTIF('ค่าเสื่อม 2564'!$E$3:$E$399,"10699-รพร.สระแก้ว")&lt;$A10,"",INDEX('ค่าเสื่อม 2564'!H$3:H$399,SMALL(IF('ค่าเสื่อม 2564'!$E$3:$E$399="10699-รพร.สระแก้ว",ROW('ค่าเสื่อม 2564'!$E$3:$E$399)-ROW('ค่าเสื่อม 2564'!$E$3)+1),$A10)))</f>
        <v>สิ่งก่อสร้าง</v>
      </c>
      <c r="I10" s="7" t="str">
        <f t="array" ref="I10">IF(COUNTIF('ค่าเสื่อม 2564'!$E$3:$E$399,"10699-รพร.สระแก้ว")&lt;$A10,"",INDEX('ค่าเสื่อม 2564'!I$3:I$399,SMALL(IF('ค่าเสื่อม 2564'!$E$3:$E$399="10699-รพร.สระแก้ว",ROW('ค่าเสื่อม 2564'!$E$3:$E$399)-ROW('ค่าเสื่อม 2564'!$E$3)+1),$A10)))</f>
        <v>-</v>
      </c>
      <c r="J10" s="7" t="str">
        <f t="array" ref="J10">IF(COUNTIF('ค่าเสื่อม 2564'!$E$3:$E$399,"10699-รพร.สระแก้ว")&lt;$A10,"",INDEX('ค่าเสื่อม 2564'!J$3:J$399,SMALL(IF('ค่าเสื่อม 2564'!$E$3:$E$399="10699-รพร.สระแก้ว",ROW('ค่าเสื่อม 2564'!$E$3:$E$399)-ROW('ค่าเสื่อม 2564'!$E$3)+1),$A10)))</f>
        <v>ซ่อมแซมอาคาร รพ.สต.ท่าเกษม</v>
      </c>
      <c r="K10" s="7" t="str">
        <f t="array" ref="K10">IF(COUNTIF('ค่าเสื่อม 2564'!$E$3:$E$399,"10699-รพร.สระแก้ว")&lt;$A10,"",INDEX('ค่าเสื่อม 2564'!K$3:K$399,SMALL(IF('ค่าเสื่อม 2564'!$E$3:$E$399="10699-รพร.สระแก้ว",ROW('ค่าเสื่อม 2564'!$E$3:$E$399)-ROW('ค่าเสื่อม 2564'!$E$3)+1),$A10)))</f>
        <v>ซ่อมแซมส่วนบริการผู้ป่วยนอกสำหรับคัดกรองโรค ติดเชื้อทางเดินหายใจ เลขที่แปลน 8170/36 ปี 2540</v>
      </c>
      <c r="L10" s="4">
        <f t="array" ref="L10">IF(COUNTIF('ค่าเสื่อม 2564'!$E$3:$E$399,"10699-รพร.สระแก้ว")&lt;$A10,"",INDEX('ค่าเสื่อม 2564'!L$3:L$399,SMALL(IF('ค่าเสื่อม 2564'!$E$3:$E$399="10699-รพร.สระแก้ว",ROW('ค่าเสื่อม 2564'!$E$3:$E$399)-ROW('ค่าเสื่อม 2564'!$E$3)+1),$A10)))</f>
        <v>1</v>
      </c>
      <c r="M10" s="7" t="str">
        <f t="array" ref="M10">IF(COUNTIF('ค่าเสื่อม 2564'!$E$3:$E$399,"10699-รพร.สระแก้ว")&lt;$A10,"",INDEX('ค่าเสื่อม 2564'!M$3:M$399,SMALL(IF('ค่าเสื่อม 2564'!$E$3:$E$399="10699-รพร.สระแก้ว",ROW('ค่าเสื่อม 2564'!$E$3:$E$399)-ROW('ค่าเสื่อม 2564'!$E$3)+1),$A10)))</f>
        <v>เลขที่แปลน 8170/36</v>
      </c>
      <c r="N10" s="10">
        <f t="array" ref="N10">IF(COUNTIF('ค่าเสื่อม 2564'!$E$3:$E$399,"10699-รพร.สระแก้ว")&lt;$A10,"",INDEX('ค่าเสื่อม 2564'!N$3:N$399,SMALL(IF('ค่าเสื่อม 2564'!$E$3:$E$399="10699-รพร.สระแก้ว",ROW('ค่าเสื่อม 2564'!$E$3:$E$399)-ROW('ค่าเสื่อม 2564'!$E$3)+1),$A10)))</f>
        <v>175000</v>
      </c>
      <c r="O10" s="10">
        <f t="array" ref="O10">IF(COUNTIF('ค่าเสื่อม 2564'!$E$3:$E$399,"10699-รพร.สระแก้ว")&lt;$A10,"",INDEX('ค่าเสื่อม 2564'!O$3:O$399,SMALL(IF('ค่าเสื่อม 2564'!$E$3:$E$399="10699-รพร.สระแก้ว",ROW('ค่าเสื่อม 2564'!$E$3:$E$399)-ROW('ค่าเสื่อม 2564'!$E$3)+1),$A10)))</f>
        <v>0</v>
      </c>
      <c r="P10" s="10">
        <f t="array" ref="P10">IF(COUNTIF('ค่าเสื่อม 2564'!$E$3:$E$399,"10699-รพร.สระแก้ว")&lt;$A10,"",INDEX('ค่าเสื่อม 2564'!P$3:P$399,SMALL(IF('ค่าเสื่อม 2564'!$E$3:$E$399="10699-รพร.สระแก้ว",ROW('ค่าเสื่อม 2564'!$E$3:$E$399)-ROW('ค่าเสื่อม 2564'!$E$3)+1),$A10)))</f>
        <v>0</v>
      </c>
      <c r="Q10" s="10">
        <f t="array" ref="Q10">IF(COUNTIF('ค่าเสื่อม 2564'!$E$3:$E$399,"10699-รพร.สระแก้ว")&lt;$A10,"",INDEX('ค่าเสื่อม 2564'!Q$3:Q$399,SMALL(IF('ค่าเสื่อม 2564'!$E$3:$E$399="10699-รพร.สระแก้ว",ROW('ค่าเสื่อม 2564'!$E$3:$E$399)-ROW('ค่าเสื่อม 2564'!$E$3)+1),$A10)))</f>
        <v>175000</v>
      </c>
      <c r="R10" s="7" t="str">
        <f t="array" ref="R10">IF(COUNTIF('ค่าเสื่อม 2564'!$E$3:$E$399,"10699-รพร.สระแก้ว")&lt;$A10,"",INDEX('ค่าเสื่อม 2564'!R$3:R$399,SMALL(IF('ค่าเสื่อม 2564'!$E$3:$E$399="10699-รพร.สระแก้ว",ROW('ค่าเสื่อม 2564'!$E$3:$E$399)-ROW('ค่าเสื่อม 2564'!$E$3)+1),$A10)))</f>
        <v>6/2563 (วันที่ 07/10/2563)</v>
      </c>
      <c r="S10" s="4" t="str">
        <f t="array" ref="S10">IF(COUNTIF('ค่าเสื่อม 2564'!$E$3:$E$399,"10699-รพร.สระแก้ว")&lt;$A10,"",INDEX('ค่าเสื่อม 2564'!S$3:S$399,SMALL(IF('ค่าเสื่อม 2564'!$E$3:$E$399="10699-รพร.สระแก้ว",ROW('ค่าเสื่อม 2564'!$E$3:$E$399)-ROW('ค่าเสื่อม 2564'!$E$3)+1),$A10)))</f>
        <v>-</v>
      </c>
      <c r="T10" s="10">
        <f t="array" ref="T10">IF(COUNTIF('ค่าเสื่อม 2564'!$E$3:$E$399,"10699-รพร.สระแก้ว")&lt;$A10,"",INDEX('ค่าเสื่อม 2564'!T$3:T$399,SMALL(IF('ค่าเสื่อม 2564'!$E$3:$E$399="10699-รพร.สระแก้ว",ROW('ค่าเสื่อม 2564'!$E$3:$E$399)-ROW('ค่าเสื่อม 2564'!$E$3)+1),$A10)))</f>
        <v>0</v>
      </c>
      <c r="U10" s="10">
        <f t="array" ref="U10">IF(COUNTIF('ค่าเสื่อม 2564'!$E$3:$E$399,"10699-รพร.สระแก้ว")&lt;$A10,"",INDEX('ค่าเสื่อม 2564'!U$3:U$399,SMALL(IF('ค่าเสื่อม 2564'!$E$3:$E$399="10699-รพร.สระแก้ว",ROW('ค่าเสื่อม 2564'!$E$3:$E$399)-ROW('ค่าเสื่อม 2564'!$E$3)+1),$A10)))</f>
        <v>0</v>
      </c>
      <c r="V10" s="7">
        <f t="array" ref="V10">IF(COUNTIF('ค่าเสื่อม 2564'!$E$3:$E$399,"10699-รพร.สระแก้ว")&lt;$A10,"",INDEX('ค่าเสื่อม 2564'!V$3:V$399,SMALL(IF('ค่าเสื่อม 2564'!$E$3:$E$399="10699-รพร.สระแก้ว",ROW('ค่าเสื่อม 2564'!$E$3:$E$399)-ROW('ค่าเสื่อม 2564'!$E$3)+1),$A10)))</f>
        <v>0</v>
      </c>
      <c r="W10" s="7">
        <f t="array" ref="W10">IF(COUNTIF('ค่าเสื่อม 2564'!$E$3:$E$399,"10699-รพร.สระแก้ว")&lt;$A10,"",INDEX('ค่าเสื่อม 2564'!W$3:W$399,SMALL(IF('ค่าเสื่อม 2564'!$E$3:$E$399="10699-รพร.สระแก้ว",ROW('ค่าเสื่อม 2564'!$E$3:$E$399)-ROW('ค่าเสื่อม 2564'!$E$3)+1),$A10)))</f>
        <v>421366</v>
      </c>
    </row>
    <row r="11" spans="1:23" ht="43.5" customHeight="1">
      <c r="A11" s="3">
        <v>8</v>
      </c>
      <c r="B11" s="7" t="str">
        <f t="array" ref="B11">IF(COUNTIF('ค่าเสื่อม 2564'!$E$3:$E$399,"10699-รพร.สระแก้ว")&lt;$A11,"",INDEX('ค่าเสื่อม 2564'!B$3:B$399,SMALL(IF('ค่าเสื่อม 2564'!$E$3:$E$399="10699-รพร.สระแก้ว",ROW('ค่าเสื่อม 2564'!$E$3:$E$399)-ROW('ค่าเสื่อม 2564'!$E$3)+1),$A11)))</f>
        <v>เขต 06 ระยอง</v>
      </c>
      <c r="C11" s="7">
        <f t="array" ref="C11">IF(COUNTIF('ค่าเสื่อม 2564'!$E$3:$E$399,"10699-รพร.สระแก้ว")&lt;$A11,"",INDEX('ค่าเสื่อม 2564'!C$3:C$399,SMALL(IF('ค่าเสื่อม 2564'!$E$3:$E$399="10699-รพร.สระแก้ว",ROW('ค่าเสื่อม 2564'!$E$3:$E$399)-ROW('ค่าเสื่อม 2564'!$E$3)+1),$A11)))</f>
        <v>2700</v>
      </c>
      <c r="D11" s="7" t="str">
        <f t="array" ref="D11">IF(COUNTIF('ค่าเสื่อม 2564'!$E$3:$E$399,"10699-รพร.สระแก้ว")&lt;$A11,"",INDEX('ค่าเสื่อม 2564'!D$3:D$399,SMALL(IF('ค่าเสื่อม 2564'!$E$3:$E$399="10699-รพร.สระแก้ว",ROW('ค่าเสื่อม 2564'!$E$3:$E$399)-ROW('ค่าเสื่อม 2564'!$E$3)+1),$A11)))</f>
        <v>สระแก้ว</v>
      </c>
      <c r="E11" s="7" t="str">
        <f t="array" ref="E11">IF(COUNTIF('ค่าเสื่อม 2564'!$E$3:$E$399,"10699-รพร.สระแก้ว")&lt;$A11,"",INDEX('ค่าเสื่อม 2564'!E$3:E$399,SMALL(IF('ค่าเสื่อม 2564'!$E$3:$E$399="10699-รพร.สระแก้ว",ROW('ค่าเสื่อม 2564'!$E$3:$E$399)-ROW('ค่าเสื่อม 2564'!$E$3)+1),$A11)))</f>
        <v>10699-รพร.สระแก้ว</v>
      </c>
      <c r="F11" s="7" t="str">
        <f t="array" ref="F11">IF(COUNTIF('ค่าเสื่อม 2564'!$E$3:$E$399,"10699-รพร.สระแก้ว")&lt;$A11,"",INDEX('ค่าเสื่อม 2564'!F$3:F$399,SMALL(IF('ค่าเสื่อม 2564'!$E$3:$E$399="10699-รพร.สระแก้ว",ROW('ค่าเสื่อม 2564'!$E$3:$E$399)-ROW('ค่าเสื่อม 2564'!$E$3)+1),$A11)))</f>
        <v>02448-รพ.สต.บ้านน้ำซับเจริญ หมู่ที่ 01 ตำบลสระขวัญ</v>
      </c>
      <c r="G11" s="7" t="str">
        <f t="array" ref="G11">IF(COUNTIF('ค่าเสื่อม 2564'!$E$3:$E$399,"10699-รพร.สระแก้ว")&lt;$A11,"",INDEX('ค่าเสื่อม 2564'!G$3:G$399,SMALL(IF('ค่าเสื่อม 2564'!$E$3:$E$399="10699-รพร.สระแก้ว",ROW('ค่าเสื่อม 2564'!$E$3:$E$399)-ROW('ค่าเสื่อม 2564'!$E$3)+1),$A11)))</f>
        <v>วงเงินหน่วยบริการสังกัดสป.สธ.</v>
      </c>
      <c r="H11" s="7" t="str">
        <f t="array" ref="H11">IF(COUNTIF('ค่าเสื่อม 2564'!$E$3:$E$399,"10699-รพร.สระแก้ว")&lt;$A11,"",INDEX('ค่าเสื่อม 2564'!H$3:H$399,SMALL(IF('ค่าเสื่อม 2564'!$E$3:$E$399="10699-รพร.สระแก้ว",ROW('ค่าเสื่อม 2564'!$E$3:$E$399)-ROW('ค่าเสื่อม 2564'!$E$3)+1),$A11)))</f>
        <v>สิ่งก่อสร้าง</v>
      </c>
      <c r="I11" s="7" t="str">
        <f t="array" ref="I11">IF(COUNTIF('ค่าเสื่อม 2564'!$E$3:$E$399,"10699-รพร.สระแก้ว")&lt;$A11,"",INDEX('ค่าเสื่อม 2564'!I$3:I$399,SMALL(IF('ค่าเสื่อม 2564'!$E$3:$E$399="10699-รพร.สระแก้ว",ROW('ค่าเสื่อม 2564'!$E$3:$E$399)-ROW('ค่าเสื่อม 2564'!$E$3)+1),$A11)))</f>
        <v>-</v>
      </c>
      <c r="J11" s="7" t="str">
        <f t="array" ref="J11">IF(COUNTIF('ค่าเสื่อม 2564'!$E$3:$E$399,"10699-รพร.สระแก้ว")&lt;$A11,"",INDEX('ค่าเสื่อม 2564'!J$3:J$399,SMALL(IF('ค่าเสื่อม 2564'!$E$3:$E$399="10699-รพร.สระแก้ว",ROW('ค่าเสื่อม 2564'!$E$3:$E$399)-ROW('ค่าเสื่อม 2564'!$E$3)+1),$A11)))</f>
        <v>ซ่อมแซมอาคาร รพ.สต.บ้านน้ำซับเจริญ</v>
      </c>
      <c r="K11" s="7" t="str">
        <f t="array" ref="K11">IF(COUNTIF('ค่าเสื่อม 2564'!$E$3:$E$399,"10699-รพร.สระแก้ว")&lt;$A11,"",INDEX('ค่าเสื่อม 2564'!K$3:K$399,SMALL(IF('ค่าเสื่อม 2564'!$E$3:$E$399="10699-รพร.สระแก้ว",ROW('ค่าเสื่อม 2564'!$E$3:$E$399)-ROW('ค่าเสื่อม 2564'!$E$3)+1),$A11)))</f>
        <v>ซ่อมแซมส่วนบริการสำหรับผู้ป่วยอกและคัดกรองโรค สำหรับให้บริการและจัดระบบNPCUเลขที่แปลน 8170/36 ปี 2549</v>
      </c>
      <c r="L11" s="4">
        <f t="array" ref="L11">IF(COUNTIF('ค่าเสื่อม 2564'!$E$3:$E$399,"10699-รพร.สระแก้ว")&lt;$A11,"",INDEX('ค่าเสื่อม 2564'!L$3:L$399,SMALL(IF('ค่าเสื่อม 2564'!$E$3:$E$399="10699-รพร.สระแก้ว",ROW('ค่าเสื่อม 2564'!$E$3:$E$399)-ROW('ค่าเสื่อม 2564'!$E$3)+1),$A11)))</f>
        <v>1</v>
      </c>
      <c r="M11" s="7" t="str">
        <f t="array" ref="M11">IF(COUNTIF('ค่าเสื่อม 2564'!$E$3:$E$399,"10699-รพร.สระแก้ว")&lt;$A11,"",INDEX('ค่าเสื่อม 2564'!M$3:M$399,SMALL(IF('ค่าเสื่อม 2564'!$E$3:$E$399="10699-รพร.สระแก้ว",ROW('ค่าเสื่อม 2564'!$E$3:$E$399)-ROW('ค่าเสื่อม 2564'!$E$3)+1),$A11)))</f>
        <v>8170/36</v>
      </c>
      <c r="N11" s="10">
        <f t="array" ref="N11">IF(COUNTIF('ค่าเสื่อม 2564'!$E$3:$E$399,"10699-รพร.สระแก้ว")&lt;$A11,"",INDEX('ค่าเสื่อม 2564'!N$3:N$399,SMALL(IF('ค่าเสื่อม 2564'!$E$3:$E$399="10699-รพร.สระแก้ว",ROW('ค่าเสื่อม 2564'!$E$3:$E$399)-ROW('ค่าเสื่อม 2564'!$E$3)+1),$A11)))</f>
        <v>300000</v>
      </c>
      <c r="O11" s="10">
        <f t="array" ref="O11">IF(COUNTIF('ค่าเสื่อม 2564'!$E$3:$E$399,"10699-รพร.สระแก้ว")&lt;$A11,"",INDEX('ค่าเสื่อม 2564'!O$3:O$399,SMALL(IF('ค่าเสื่อม 2564'!$E$3:$E$399="10699-รพร.สระแก้ว",ROW('ค่าเสื่อม 2564'!$E$3:$E$399)-ROW('ค่าเสื่อม 2564'!$E$3)+1),$A11)))</f>
        <v>0</v>
      </c>
      <c r="P11" s="10">
        <f t="array" ref="P11">IF(COUNTIF('ค่าเสื่อม 2564'!$E$3:$E$399,"10699-รพร.สระแก้ว")&lt;$A11,"",INDEX('ค่าเสื่อม 2564'!P$3:P$399,SMALL(IF('ค่าเสื่อม 2564'!$E$3:$E$399="10699-รพร.สระแก้ว",ROW('ค่าเสื่อม 2564'!$E$3:$E$399)-ROW('ค่าเสื่อม 2564'!$E$3)+1),$A11)))</f>
        <v>0</v>
      </c>
      <c r="Q11" s="10">
        <f t="array" ref="Q11">IF(COUNTIF('ค่าเสื่อม 2564'!$E$3:$E$399,"10699-รพร.สระแก้ว")&lt;$A11,"",INDEX('ค่าเสื่อม 2564'!Q$3:Q$399,SMALL(IF('ค่าเสื่อม 2564'!$E$3:$E$399="10699-รพร.สระแก้ว",ROW('ค่าเสื่อม 2564'!$E$3:$E$399)-ROW('ค่าเสื่อม 2564'!$E$3)+1),$A11)))</f>
        <v>300000</v>
      </c>
      <c r="R11" s="7" t="str">
        <f t="array" ref="R11">IF(COUNTIF('ค่าเสื่อม 2564'!$E$3:$E$399,"10699-รพร.สระแก้ว")&lt;$A11,"",INDEX('ค่าเสื่อม 2564'!R$3:R$399,SMALL(IF('ค่าเสื่อม 2564'!$E$3:$E$399="10699-รพร.สระแก้ว",ROW('ค่าเสื่อม 2564'!$E$3:$E$399)-ROW('ค่าเสื่อม 2564'!$E$3)+1),$A11)))</f>
        <v>6/2563 (วันที่ 07/10/2563)</v>
      </c>
      <c r="S11" s="4" t="str">
        <f t="array" ref="S11">IF(COUNTIF('ค่าเสื่อม 2564'!$E$3:$E$399,"10699-รพร.สระแก้ว")&lt;$A11,"",INDEX('ค่าเสื่อม 2564'!S$3:S$399,SMALL(IF('ค่าเสื่อม 2564'!$E$3:$E$399="10699-รพร.สระแก้ว",ROW('ค่าเสื่อม 2564'!$E$3:$E$399)-ROW('ค่าเสื่อม 2564'!$E$3)+1),$A11)))</f>
        <v>-</v>
      </c>
      <c r="T11" s="10">
        <f t="array" ref="T11">IF(COUNTIF('ค่าเสื่อม 2564'!$E$3:$E$399,"10699-รพร.สระแก้ว")&lt;$A11,"",INDEX('ค่าเสื่อม 2564'!T$3:T$399,SMALL(IF('ค่าเสื่อม 2564'!$E$3:$E$399="10699-รพร.สระแก้ว",ROW('ค่าเสื่อม 2564'!$E$3:$E$399)-ROW('ค่าเสื่อม 2564'!$E$3)+1),$A11)))</f>
        <v>0</v>
      </c>
      <c r="U11" s="10">
        <f t="array" ref="U11">IF(COUNTIF('ค่าเสื่อม 2564'!$E$3:$E$399,"10699-รพร.สระแก้ว")&lt;$A11,"",INDEX('ค่าเสื่อม 2564'!U$3:U$399,SMALL(IF('ค่าเสื่อม 2564'!$E$3:$E$399="10699-รพร.สระแก้ว",ROW('ค่าเสื่อม 2564'!$E$3:$E$399)-ROW('ค่าเสื่อม 2564'!$E$3)+1),$A11)))</f>
        <v>0</v>
      </c>
      <c r="V11" s="7">
        <f t="array" ref="V11">IF(COUNTIF('ค่าเสื่อม 2564'!$E$3:$E$399,"10699-รพร.สระแก้ว")&lt;$A11,"",INDEX('ค่าเสื่อม 2564'!V$3:V$399,SMALL(IF('ค่าเสื่อม 2564'!$E$3:$E$399="10699-รพร.สระแก้ว",ROW('ค่าเสื่อม 2564'!$E$3:$E$399)-ROW('ค่าเสื่อม 2564'!$E$3)+1),$A11)))</f>
        <v>0</v>
      </c>
      <c r="W11" s="7">
        <f t="array" ref="W11">IF(COUNTIF('ค่าเสื่อม 2564'!$E$3:$E$399,"10699-รพร.สระแก้ว")&lt;$A11,"",INDEX('ค่าเสื่อม 2564'!W$3:W$399,SMALL(IF('ค่าเสื่อม 2564'!$E$3:$E$399="10699-รพร.สระแก้ว",ROW('ค่าเสื่อม 2564'!$E$3:$E$399)-ROW('ค่าเสื่อม 2564'!$E$3)+1),$A11)))</f>
        <v>443410</v>
      </c>
    </row>
    <row r="12" spans="1:23" ht="43.5" customHeight="1">
      <c r="A12" s="3">
        <v>9</v>
      </c>
      <c r="B12" s="7" t="str">
        <f t="array" ref="B12">IF(COUNTIF('ค่าเสื่อม 2564'!$E$3:$E$399,"10699-รพร.สระแก้ว")&lt;$A12,"",INDEX('ค่าเสื่อม 2564'!B$3:B$399,SMALL(IF('ค่าเสื่อม 2564'!$E$3:$E$399="10699-รพร.สระแก้ว",ROW('ค่าเสื่อม 2564'!$E$3:$E$399)-ROW('ค่าเสื่อม 2564'!$E$3)+1),$A12)))</f>
        <v>เขต 06 ระยอง</v>
      </c>
      <c r="C12" s="7">
        <f t="array" ref="C12">IF(COUNTIF('ค่าเสื่อม 2564'!$E$3:$E$399,"10699-รพร.สระแก้ว")&lt;$A12,"",INDEX('ค่าเสื่อม 2564'!C$3:C$399,SMALL(IF('ค่าเสื่อม 2564'!$E$3:$E$399="10699-รพร.สระแก้ว",ROW('ค่าเสื่อม 2564'!$E$3:$E$399)-ROW('ค่าเสื่อม 2564'!$E$3)+1),$A12)))</f>
        <v>2700</v>
      </c>
      <c r="D12" s="7" t="str">
        <f t="array" ref="D12">IF(COUNTIF('ค่าเสื่อม 2564'!$E$3:$E$399,"10699-รพร.สระแก้ว")&lt;$A12,"",INDEX('ค่าเสื่อม 2564'!D$3:D$399,SMALL(IF('ค่าเสื่อม 2564'!$E$3:$E$399="10699-รพร.สระแก้ว",ROW('ค่าเสื่อม 2564'!$E$3:$E$399)-ROW('ค่าเสื่อม 2564'!$E$3)+1),$A12)))</f>
        <v>สระแก้ว</v>
      </c>
      <c r="E12" s="7" t="str">
        <f t="array" ref="E12">IF(COUNTIF('ค่าเสื่อม 2564'!$E$3:$E$399,"10699-รพร.สระแก้ว")&lt;$A12,"",INDEX('ค่าเสื่อม 2564'!E$3:E$399,SMALL(IF('ค่าเสื่อม 2564'!$E$3:$E$399="10699-รพร.สระแก้ว",ROW('ค่าเสื่อม 2564'!$E$3:$E$399)-ROW('ค่าเสื่อม 2564'!$E$3)+1),$A12)))</f>
        <v>10699-รพร.สระแก้ว</v>
      </c>
      <c r="F12" s="7" t="str">
        <f t="array" ref="F12">IF(COUNTIF('ค่าเสื่อม 2564'!$E$3:$E$399,"10699-รพร.สระแก้ว")&lt;$A12,"",INDEX('ค่าเสื่อม 2564'!F$3:F$399,SMALL(IF('ค่าเสื่อม 2564'!$E$3:$E$399="10699-รพร.สระแก้ว",ROW('ค่าเสื่อม 2564'!$E$3:$E$399)-ROW('ค่าเสื่อม 2564'!$E$3)+1),$A12)))</f>
        <v>02449-รพ.สต.บ้านแก่งสีเสียด หมู่ที่ 03 ตำบลสระขวัญ</v>
      </c>
      <c r="G12" s="7" t="str">
        <f t="array" ref="G12">IF(COUNTIF('ค่าเสื่อม 2564'!$E$3:$E$399,"10699-รพร.สระแก้ว")&lt;$A12,"",INDEX('ค่าเสื่อม 2564'!G$3:G$399,SMALL(IF('ค่าเสื่อม 2564'!$E$3:$E$399="10699-รพร.สระแก้ว",ROW('ค่าเสื่อม 2564'!$E$3:$E$399)-ROW('ค่าเสื่อม 2564'!$E$3)+1),$A12)))</f>
        <v>วงเงินหน่วยบริการสังกัดสป.สธ.</v>
      </c>
      <c r="H12" s="7" t="str">
        <f t="array" ref="H12">IF(COUNTIF('ค่าเสื่อม 2564'!$E$3:$E$399,"10699-รพร.สระแก้ว")&lt;$A12,"",INDEX('ค่าเสื่อม 2564'!H$3:H$399,SMALL(IF('ค่าเสื่อม 2564'!$E$3:$E$399="10699-รพร.สระแก้ว",ROW('ค่าเสื่อม 2564'!$E$3:$E$399)-ROW('ค่าเสื่อม 2564'!$E$3)+1),$A12)))</f>
        <v>สิ่งก่อสร้าง</v>
      </c>
      <c r="I12" s="7" t="str">
        <f t="array" ref="I12">IF(COUNTIF('ค่าเสื่อม 2564'!$E$3:$E$399,"10699-รพร.สระแก้ว")&lt;$A12,"",INDEX('ค่าเสื่อม 2564'!I$3:I$399,SMALL(IF('ค่าเสื่อม 2564'!$E$3:$E$399="10699-รพร.สระแก้ว",ROW('ค่าเสื่อม 2564'!$E$3:$E$399)-ROW('ค่าเสื่อม 2564'!$E$3)+1),$A12)))</f>
        <v>-</v>
      </c>
      <c r="J12" s="7" t="str">
        <f t="array" ref="J12">IF(COUNTIF('ค่าเสื่อม 2564'!$E$3:$E$399,"10699-รพร.สระแก้ว")&lt;$A12,"",INDEX('ค่าเสื่อม 2564'!J$3:J$399,SMALL(IF('ค่าเสื่อม 2564'!$E$3:$E$399="10699-รพร.สระแก้ว",ROW('ค่าเสื่อม 2564'!$E$3:$E$399)-ROW('ค่าเสื่อม 2564'!$E$3)+1),$A12)))</f>
        <v>ซ่อมแซมพื้นคอนกรีตด้านหน้าและด้านข้าง</v>
      </c>
      <c r="K12" s="7" t="str">
        <f t="array" ref="K12">IF(COUNTIF('ค่าเสื่อม 2564'!$E$3:$E$399,"10699-รพร.สระแก้ว")&lt;$A12,"",INDEX('ค่าเสื่อม 2564'!K$3:K$399,SMALL(IF('ค่าเสื่อม 2564'!$E$3:$E$399="10699-รพร.สระแก้ว",ROW('ค่าเสื่อม 2564'!$E$3:$E$399)-ROW('ค่าเสื่อม 2564'!$E$3)+1),$A12)))</f>
        <v>แบบเลขที่ 8170/36 ปี 2539</v>
      </c>
      <c r="L12" s="4">
        <f t="array" ref="L12">IF(COUNTIF('ค่าเสื่อม 2564'!$E$3:$E$399,"10699-รพร.สระแก้ว")&lt;$A12,"",INDEX('ค่าเสื่อม 2564'!L$3:L$399,SMALL(IF('ค่าเสื่อม 2564'!$E$3:$E$399="10699-รพร.สระแก้ว",ROW('ค่าเสื่อม 2564'!$E$3:$E$399)-ROW('ค่าเสื่อม 2564'!$E$3)+1),$A12)))</f>
        <v>1</v>
      </c>
      <c r="M12" s="7" t="str">
        <f t="array" ref="M12">IF(COUNTIF('ค่าเสื่อม 2564'!$E$3:$E$399,"10699-รพร.สระแก้ว")&lt;$A12,"",INDEX('ค่าเสื่อม 2564'!M$3:M$399,SMALL(IF('ค่าเสื่อม 2564'!$E$3:$E$399="10699-รพร.สระแก้ว",ROW('ค่าเสื่อม 2564'!$E$3:$E$399)-ROW('ค่าเสื่อม 2564'!$E$3)+1),$A12)))</f>
        <v>8170/36</v>
      </c>
      <c r="N12" s="10">
        <f t="array" ref="N12">IF(COUNTIF('ค่าเสื่อม 2564'!$E$3:$E$399,"10699-รพร.สระแก้ว")&lt;$A12,"",INDEX('ค่าเสื่อม 2564'!N$3:N$399,SMALL(IF('ค่าเสื่อม 2564'!$E$3:$E$399="10699-รพร.สระแก้ว",ROW('ค่าเสื่อม 2564'!$E$3:$E$399)-ROW('ค่าเสื่อม 2564'!$E$3)+1),$A12)))</f>
        <v>200000</v>
      </c>
      <c r="O12" s="10">
        <f t="array" ref="O12">IF(COUNTIF('ค่าเสื่อม 2564'!$E$3:$E$399,"10699-รพร.สระแก้ว")&lt;$A12,"",INDEX('ค่าเสื่อม 2564'!O$3:O$399,SMALL(IF('ค่าเสื่อม 2564'!$E$3:$E$399="10699-รพร.สระแก้ว",ROW('ค่าเสื่อม 2564'!$E$3:$E$399)-ROW('ค่าเสื่อม 2564'!$E$3)+1),$A12)))</f>
        <v>0</v>
      </c>
      <c r="P12" s="10">
        <f t="array" ref="P12">IF(COUNTIF('ค่าเสื่อม 2564'!$E$3:$E$399,"10699-รพร.สระแก้ว")&lt;$A12,"",INDEX('ค่าเสื่อม 2564'!P$3:P$399,SMALL(IF('ค่าเสื่อม 2564'!$E$3:$E$399="10699-รพร.สระแก้ว",ROW('ค่าเสื่อม 2564'!$E$3:$E$399)-ROW('ค่าเสื่อม 2564'!$E$3)+1),$A12)))</f>
        <v>0</v>
      </c>
      <c r="Q12" s="10">
        <f t="array" ref="Q12">IF(COUNTIF('ค่าเสื่อม 2564'!$E$3:$E$399,"10699-รพร.สระแก้ว")&lt;$A12,"",INDEX('ค่าเสื่อม 2564'!Q$3:Q$399,SMALL(IF('ค่าเสื่อม 2564'!$E$3:$E$399="10699-รพร.สระแก้ว",ROW('ค่าเสื่อม 2564'!$E$3:$E$399)-ROW('ค่าเสื่อม 2564'!$E$3)+1),$A12)))</f>
        <v>200000</v>
      </c>
      <c r="R12" s="7" t="str">
        <f t="array" ref="R12">IF(COUNTIF('ค่าเสื่อม 2564'!$E$3:$E$399,"10699-รพร.สระแก้ว")&lt;$A12,"",INDEX('ค่าเสื่อม 2564'!R$3:R$399,SMALL(IF('ค่าเสื่อม 2564'!$E$3:$E$399="10699-รพร.สระแก้ว",ROW('ค่าเสื่อม 2564'!$E$3:$E$399)-ROW('ค่าเสื่อม 2564'!$E$3)+1),$A12)))</f>
        <v>6/2563 (วันที่ 07/10/2563)</v>
      </c>
      <c r="S12" s="4" t="str">
        <f t="array" ref="S12">IF(COUNTIF('ค่าเสื่อม 2564'!$E$3:$E$399,"10699-รพร.สระแก้ว")&lt;$A12,"",INDEX('ค่าเสื่อม 2564'!S$3:S$399,SMALL(IF('ค่าเสื่อม 2564'!$E$3:$E$399="10699-รพร.สระแก้ว",ROW('ค่าเสื่อม 2564'!$E$3:$E$399)-ROW('ค่าเสื่อม 2564'!$E$3)+1),$A12)))</f>
        <v>-</v>
      </c>
      <c r="T12" s="10">
        <f t="array" ref="T12">IF(COUNTIF('ค่าเสื่อม 2564'!$E$3:$E$399,"10699-รพร.สระแก้ว")&lt;$A12,"",INDEX('ค่าเสื่อม 2564'!T$3:T$399,SMALL(IF('ค่าเสื่อม 2564'!$E$3:$E$399="10699-รพร.สระแก้ว",ROW('ค่าเสื่อม 2564'!$E$3:$E$399)-ROW('ค่าเสื่อม 2564'!$E$3)+1),$A12)))</f>
        <v>0</v>
      </c>
      <c r="U12" s="10">
        <f t="array" ref="U12">IF(COUNTIF('ค่าเสื่อม 2564'!$E$3:$E$399,"10699-รพร.สระแก้ว")&lt;$A12,"",INDEX('ค่าเสื่อม 2564'!U$3:U$399,SMALL(IF('ค่าเสื่อม 2564'!$E$3:$E$399="10699-รพร.สระแก้ว",ROW('ค่าเสื่อม 2564'!$E$3:$E$399)-ROW('ค่าเสื่อม 2564'!$E$3)+1),$A12)))</f>
        <v>0</v>
      </c>
      <c r="V12" s="7">
        <f t="array" ref="V12">IF(COUNTIF('ค่าเสื่อม 2564'!$E$3:$E$399,"10699-รพร.สระแก้ว")&lt;$A12,"",INDEX('ค่าเสื่อม 2564'!V$3:V$399,SMALL(IF('ค่าเสื่อม 2564'!$E$3:$E$399="10699-รพร.สระแก้ว",ROW('ค่าเสื่อม 2564'!$E$3:$E$399)-ROW('ค่าเสื่อม 2564'!$E$3)+1),$A12)))</f>
        <v>0</v>
      </c>
      <c r="W12" s="7">
        <f t="array" ref="W12">IF(COUNTIF('ค่าเสื่อม 2564'!$E$3:$E$399,"10699-รพร.สระแก้ว")&lt;$A12,"",INDEX('ค่าเสื่อม 2564'!W$3:W$399,SMALL(IF('ค่าเสื่อม 2564'!$E$3:$E$399="10699-รพร.สระแก้ว",ROW('ค่าเสื่อม 2564'!$E$3:$E$399)-ROW('ค่าเสื่อม 2564'!$E$3)+1),$A12)))</f>
        <v>443412</v>
      </c>
    </row>
    <row r="13" spans="1:23" ht="43.5" customHeight="1">
      <c r="A13" s="3">
        <v>10</v>
      </c>
      <c r="B13" s="7" t="str">
        <f t="array" ref="B13">IF(COUNTIF('ค่าเสื่อม 2564'!$E$3:$E$399,"10699-รพร.สระแก้ว")&lt;$A13,"",INDEX('ค่าเสื่อม 2564'!B$3:B$399,SMALL(IF('ค่าเสื่อม 2564'!$E$3:$E$399="10699-รพร.สระแก้ว",ROW('ค่าเสื่อม 2564'!$E$3:$E$399)-ROW('ค่าเสื่อม 2564'!$E$3)+1),$A13)))</f>
        <v>เขต 06 ระยอง</v>
      </c>
      <c r="C13" s="7">
        <f t="array" ref="C13">IF(COUNTIF('ค่าเสื่อม 2564'!$E$3:$E$399,"10699-รพร.สระแก้ว")&lt;$A13,"",INDEX('ค่าเสื่อม 2564'!C$3:C$399,SMALL(IF('ค่าเสื่อม 2564'!$E$3:$E$399="10699-รพร.สระแก้ว",ROW('ค่าเสื่อม 2564'!$E$3:$E$399)-ROW('ค่าเสื่อม 2564'!$E$3)+1),$A13)))</f>
        <v>2700</v>
      </c>
      <c r="D13" s="7" t="str">
        <f t="array" ref="D13">IF(COUNTIF('ค่าเสื่อม 2564'!$E$3:$E$399,"10699-รพร.สระแก้ว")&lt;$A13,"",INDEX('ค่าเสื่อม 2564'!D$3:D$399,SMALL(IF('ค่าเสื่อม 2564'!$E$3:$E$399="10699-รพร.สระแก้ว",ROW('ค่าเสื่อม 2564'!$E$3:$E$399)-ROW('ค่าเสื่อม 2564'!$E$3)+1),$A13)))</f>
        <v>สระแก้ว</v>
      </c>
      <c r="E13" s="7" t="str">
        <f t="array" ref="E13">IF(COUNTIF('ค่าเสื่อม 2564'!$E$3:$E$399,"10699-รพร.สระแก้ว")&lt;$A13,"",INDEX('ค่าเสื่อม 2564'!E$3:E$399,SMALL(IF('ค่าเสื่อม 2564'!$E$3:$E$399="10699-รพร.สระแก้ว",ROW('ค่าเสื่อม 2564'!$E$3:$E$399)-ROW('ค่าเสื่อม 2564'!$E$3)+1),$A13)))</f>
        <v>10699-รพร.สระแก้ว</v>
      </c>
      <c r="F13" s="7" t="str">
        <f t="array" ref="F13">IF(COUNTIF('ค่าเสื่อม 2564'!$E$3:$E$399,"10699-รพร.สระแก้ว")&lt;$A13,"",INDEX('ค่าเสื่อม 2564'!F$3:F$399,SMALL(IF('ค่าเสื่อม 2564'!$E$3:$E$399="10699-รพร.สระแก้ว",ROW('ค่าเสื่อม 2564'!$E$3:$E$399)-ROW('ค่าเสื่อม 2564'!$E$3)+1),$A13)))</f>
        <v>10699-รพร.สระแก้ว</v>
      </c>
      <c r="G13" s="7" t="str">
        <f t="array" ref="G13">IF(COUNTIF('ค่าเสื่อม 2564'!$E$3:$E$399,"10699-รพร.สระแก้ว")&lt;$A13,"",INDEX('ค่าเสื่อม 2564'!G$3:G$399,SMALL(IF('ค่าเสื่อม 2564'!$E$3:$E$399="10699-รพร.สระแก้ว",ROW('ค่าเสื่อม 2564'!$E$3:$E$399)-ROW('ค่าเสื่อม 2564'!$E$3)+1),$A13)))</f>
        <v>วงเงินหน่วยบริการสังกัดสป.สธ.</v>
      </c>
      <c r="H13" s="7" t="str">
        <f t="array" ref="H13">IF(COUNTIF('ค่าเสื่อม 2564'!$E$3:$E$399,"10699-รพร.สระแก้ว")&lt;$A13,"",INDEX('ค่าเสื่อม 2564'!H$3:H$399,SMALL(IF('ค่าเสื่อม 2564'!$E$3:$E$399="10699-รพร.สระแก้ว",ROW('ค่าเสื่อม 2564'!$E$3:$E$399)-ROW('ค่าเสื่อม 2564'!$E$3)+1),$A13)))</f>
        <v>ครุภัณฑ์</v>
      </c>
      <c r="I13" s="7" t="str">
        <f t="array" ref="I13">IF(COUNTIF('ค่าเสื่อม 2564'!$E$3:$E$399,"10699-รพร.สระแก้ว")&lt;$A13,"",INDEX('ค่าเสื่อม 2564'!I$3:I$399,SMALL(IF('ค่าเสื่อม 2564'!$E$3:$E$399="10699-รพร.สระแก้ว",ROW('ค่าเสื่อม 2564'!$E$3:$E$399)-ROW('ค่าเสื่อม 2564'!$E$3)+1),$A13)))</f>
        <v>03-ครุภัณฑ์การแพทย์</v>
      </c>
      <c r="J13" s="7" t="str">
        <f t="array" ref="J13">IF(COUNTIF('ค่าเสื่อม 2564'!$E$3:$E$399,"10699-รพร.สระแก้ว")&lt;$A13,"",INDEX('ค่าเสื่อม 2564'!J$3:J$399,SMALL(IF('ค่าเสื่อม 2564'!$E$3:$E$399="10699-รพร.สระแก้ว",ROW('ค่าเสื่อม 2564'!$E$3:$E$399)-ROW('ค่าเสื่อม 2564'!$E$3)+1),$A13)))</f>
        <v>เครื่องกระตุกไฟฟ้าหัวใจชนิดไบเฟสิคแบบจอสีพร้อมภาควัดคาร์บอนไดออกไซด์และออกซิเจน</v>
      </c>
      <c r="K13" s="7" t="str">
        <f t="array" ref="K13">IF(COUNTIF('ค่าเสื่อม 2564'!$E$3:$E$399,"10699-รพร.สระแก้ว")&lt;$A13,"",INDEX('ค่าเสื่อม 2564'!K$3:K$399,SMALL(IF('ค่าเสื่อม 2564'!$E$3:$E$399="10699-รพร.สระแก้ว",ROW('ค่าเสื่อม 2564'!$E$3:$E$399)-ROW('ค่าเสื่อม 2564'!$E$3)+1),$A13)))</f>
        <v>เครื่องกระตุกไฟฟ้าหัวใจชนิดไบเฟสิคแบบจอสีพร้อมภาควัดคาร์บอนไดออกไซด์และออกซิเจน</v>
      </c>
      <c r="L13" s="4">
        <f t="array" ref="L13">IF(COUNTIF('ค่าเสื่อม 2564'!$E$3:$E$399,"10699-รพร.สระแก้ว")&lt;$A13,"",INDEX('ค่าเสื่อม 2564'!L$3:L$399,SMALL(IF('ค่าเสื่อม 2564'!$E$3:$E$399="10699-รพร.สระแก้ว",ROW('ค่าเสื่อม 2564'!$E$3:$E$399)-ROW('ค่าเสื่อม 2564'!$E$3)+1),$A13)))</f>
        <v>1</v>
      </c>
      <c r="M13" s="7" t="str">
        <f t="array" ref="M13">IF(COUNTIF('ค่าเสื่อม 2564'!$E$3:$E$399,"10699-รพร.สระแก้ว")&lt;$A13,"",INDEX('ค่าเสื่อม 2564'!M$3:M$399,SMALL(IF('ค่าเสื่อม 2564'!$E$3:$E$399="10699-รพร.สระแก้ว",ROW('ค่าเสื่อม 2564'!$E$3:$E$399)-ROW('ค่าเสื่อม 2564'!$E$3)+1),$A13)))</f>
        <v>รพร.6515-027-3002/0012</v>
      </c>
      <c r="N13" s="10">
        <f t="array" ref="N13">IF(COUNTIF('ค่าเสื่อม 2564'!$E$3:$E$399,"10699-รพร.สระแก้ว")&lt;$A13,"",INDEX('ค่าเสื่อม 2564'!N$3:N$399,SMALL(IF('ค่าเสื่อม 2564'!$E$3:$E$399="10699-รพร.สระแก้ว",ROW('ค่าเสื่อม 2564'!$E$3:$E$399)-ROW('ค่าเสื่อม 2564'!$E$3)+1),$A13)))</f>
        <v>480000</v>
      </c>
      <c r="O13" s="10">
        <f t="array" ref="O13">IF(COUNTIF('ค่าเสื่อม 2564'!$E$3:$E$399,"10699-รพร.สระแก้ว")&lt;$A13,"",INDEX('ค่าเสื่อม 2564'!O$3:O$399,SMALL(IF('ค่าเสื่อม 2564'!$E$3:$E$399="10699-รพร.สระแก้ว",ROW('ค่าเสื่อม 2564'!$E$3:$E$399)-ROW('ค่าเสื่อม 2564'!$E$3)+1),$A13)))</f>
        <v>0</v>
      </c>
      <c r="P13" s="10">
        <f t="array" ref="P13">IF(COUNTIF('ค่าเสื่อม 2564'!$E$3:$E$399,"10699-รพร.สระแก้ว")&lt;$A13,"",INDEX('ค่าเสื่อม 2564'!P$3:P$399,SMALL(IF('ค่าเสื่อม 2564'!$E$3:$E$399="10699-รพร.สระแก้ว",ROW('ค่าเสื่อม 2564'!$E$3:$E$399)-ROW('ค่าเสื่อม 2564'!$E$3)+1),$A13)))</f>
        <v>0</v>
      </c>
      <c r="Q13" s="10">
        <f t="array" ref="Q13">IF(COUNTIF('ค่าเสื่อม 2564'!$E$3:$E$399,"10699-รพร.สระแก้ว")&lt;$A13,"",INDEX('ค่าเสื่อม 2564'!Q$3:Q$399,SMALL(IF('ค่าเสื่อม 2564'!$E$3:$E$399="10699-รพร.สระแก้ว",ROW('ค่าเสื่อม 2564'!$E$3:$E$399)-ROW('ค่าเสื่อม 2564'!$E$3)+1),$A13)))</f>
        <v>480000</v>
      </c>
      <c r="R13" s="7" t="str">
        <f t="array" ref="R13">IF(COUNTIF('ค่าเสื่อม 2564'!$E$3:$E$399,"10699-รพร.สระแก้ว")&lt;$A13,"",INDEX('ค่าเสื่อม 2564'!R$3:R$399,SMALL(IF('ค่าเสื่อม 2564'!$E$3:$E$399="10699-รพร.สระแก้ว",ROW('ค่าเสื่อม 2564'!$E$3:$E$399)-ROW('ค่าเสื่อม 2564'!$E$3)+1),$A13)))</f>
        <v>6/2563 (วันที่ 07/10/2563)</v>
      </c>
      <c r="S13" s="4" t="str">
        <f t="array" ref="S13">IF(COUNTIF('ค่าเสื่อม 2564'!$E$3:$E$399,"10699-รพร.สระแก้ว")&lt;$A13,"",INDEX('ค่าเสื่อม 2564'!S$3:S$399,SMALL(IF('ค่าเสื่อม 2564'!$E$3:$E$399="10699-รพร.สระแก้ว",ROW('ค่าเสื่อม 2564'!$E$3:$E$399)-ROW('ค่าเสื่อม 2564'!$E$3)+1),$A13)))</f>
        <v>-</v>
      </c>
      <c r="T13" s="10">
        <f t="array" ref="T13">IF(COUNTIF('ค่าเสื่อม 2564'!$E$3:$E$399,"10699-รพร.สระแก้ว")&lt;$A13,"",INDEX('ค่าเสื่อม 2564'!T$3:T$399,SMALL(IF('ค่าเสื่อม 2564'!$E$3:$E$399="10699-รพร.สระแก้ว",ROW('ค่าเสื่อม 2564'!$E$3:$E$399)-ROW('ค่าเสื่อม 2564'!$E$3)+1),$A13)))</f>
        <v>0</v>
      </c>
      <c r="U13" s="10">
        <f t="array" ref="U13">IF(COUNTIF('ค่าเสื่อม 2564'!$E$3:$E$399,"10699-รพร.สระแก้ว")&lt;$A13,"",INDEX('ค่าเสื่อม 2564'!U$3:U$399,SMALL(IF('ค่าเสื่อม 2564'!$E$3:$E$399="10699-รพร.สระแก้ว",ROW('ค่าเสื่อม 2564'!$E$3:$E$399)-ROW('ค่าเสื่อม 2564'!$E$3)+1),$A13)))</f>
        <v>0</v>
      </c>
      <c r="V13" s="7">
        <f t="array" ref="V13">IF(COUNTIF('ค่าเสื่อม 2564'!$E$3:$E$399,"10699-รพร.สระแก้ว")&lt;$A13,"",INDEX('ค่าเสื่อม 2564'!V$3:V$399,SMALL(IF('ค่าเสื่อม 2564'!$E$3:$E$399="10699-รพร.สระแก้ว",ROW('ค่าเสื่อม 2564'!$E$3:$E$399)-ROW('ค่าเสื่อม 2564'!$E$3)+1),$A13)))</f>
        <v>0</v>
      </c>
      <c r="W13" s="7">
        <f t="array" ref="W13">IF(COUNTIF('ค่าเสื่อม 2564'!$E$3:$E$399,"10699-รพร.สระแก้ว")&lt;$A13,"",INDEX('ค่าเสื่อม 2564'!W$3:W$399,SMALL(IF('ค่าเสื่อม 2564'!$E$3:$E$399="10699-รพร.สระแก้ว",ROW('ค่าเสื่อม 2564'!$E$3:$E$399)-ROW('ค่าเสื่อม 2564'!$E$3)+1),$A13)))</f>
        <v>427096</v>
      </c>
    </row>
    <row r="14" spans="1:23" ht="43.5" customHeight="1">
      <c r="A14" s="3">
        <v>11</v>
      </c>
      <c r="B14" s="7" t="str">
        <f t="array" ref="B14">IF(COUNTIF('ค่าเสื่อม 2564'!$E$3:$E$399,"10699-รพร.สระแก้ว")&lt;$A14,"",INDEX('ค่าเสื่อม 2564'!B$3:B$399,SMALL(IF('ค่าเสื่อม 2564'!$E$3:$E$399="10699-รพร.สระแก้ว",ROW('ค่าเสื่อม 2564'!$E$3:$E$399)-ROW('ค่าเสื่อม 2564'!$E$3)+1),$A14)))</f>
        <v>เขต 06 ระยอง</v>
      </c>
      <c r="C14" s="7">
        <f t="array" ref="C14">IF(COUNTIF('ค่าเสื่อม 2564'!$E$3:$E$399,"10699-รพร.สระแก้ว")&lt;$A14,"",INDEX('ค่าเสื่อม 2564'!C$3:C$399,SMALL(IF('ค่าเสื่อม 2564'!$E$3:$E$399="10699-รพร.สระแก้ว",ROW('ค่าเสื่อม 2564'!$E$3:$E$399)-ROW('ค่าเสื่อม 2564'!$E$3)+1),$A14)))</f>
        <v>2700</v>
      </c>
      <c r="D14" s="7" t="str">
        <f t="array" ref="D14">IF(COUNTIF('ค่าเสื่อม 2564'!$E$3:$E$399,"10699-รพร.สระแก้ว")&lt;$A14,"",INDEX('ค่าเสื่อม 2564'!D$3:D$399,SMALL(IF('ค่าเสื่อม 2564'!$E$3:$E$399="10699-รพร.สระแก้ว",ROW('ค่าเสื่อม 2564'!$E$3:$E$399)-ROW('ค่าเสื่อม 2564'!$E$3)+1),$A14)))</f>
        <v>สระแก้ว</v>
      </c>
      <c r="E14" s="7" t="str">
        <f t="array" ref="E14">IF(COUNTIF('ค่าเสื่อม 2564'!$E$3:$E$399,"10699-รพร.สระแก้ว")&lt;$A14,"",INDEX('ค่าเสื่อม 2564'!E$3:E$399,SMALL(IF('ค่าเสื่อม 2564'!$E$3:$E$399="10699-รพร.สระแก้ว",ROW('ค่าเสื่อม 2564'!$E$3:$E$399)-ROW('ค่าเสื่อม 2564'!$E$3)+1),$A14)))</f>
        <v>10699-รพร.สระแก้ว</v>
      </c>
      <c r="F14" s="7" t="str">
        <f t="array" ref="F14">IF(COUNTIF('ค่าเสื่อม 2564'!$E$3:$E$399,"10699-รพร.สระแก้ว")&lt;$A14,"",INDEX('ค่าเสื่อม 2564'!F$3:F$399,SMALL(IF('ค่าเสื่อม 2564'!$E$3:$E$399="10699-รพร.สระแก้ว",ROW('ค่าเสื่อม 2564'!$E$3:$E$399)-ROW('ค่าเสื่อม 2564'!$E$3)+1),$A14)))</f>
        <v>10699-รพร.สระแก้ว</v>
      </c>
      <c r="G14" s="7" t="str">
        <f t="array" ref="G14">IF(COUNTIF('ค่าเสื่อม 2564'!$E$3:$E$399,"10699-รพร.สระแก้ว")&lt;$A14,"",INDEX('ค่าเสื่อม 2564'!G$3:G$399,SMALL(IF('ค่าเสื่อม 2564'!$E$3:$E$399="10699-รพร.สระแก้ว",ROW('ค่าเสื่อม 2564'!$E$3:$E$399)-ROW('ค่าเสื่อม 2564'!$E$3)+1),$A14)))</f>
        <v>วงเงินหน่วยบริการสังกัดสป.สธ.</v>
      </c>
      <c r="H14" s="7" t="str">
        <f t="array" ref="H14">IF(COUNTIF('ค่าเสื่อม 2564'!$E$3:$E$399,"10699-รพร.สระแก้ว")&lt;$A14,"",INDEX('ค่าเสื่อม 2564'!H$3:H$399,SMALL(IF('ค่าเสื่อม 2564'!$E$3:$E$399="10699-รพร.สระแก้ว",ROW('ค่าเสื่อม 2564'!$E$3:$E$399)-ROW('ค่าเสื่อม 2564'!$E$3)+1),$A14)))</f>
        <v>ครุภัณฑ์</v>
      </c>
      <c r="I14" s="7" t="str">
        <f t="array" ref="I14">IF(COUNTIF('ค่าเสื่อม 2564'!$E$3:$E$399,"10699-รพร.สระแก้ว")&lt;$A14,"",INDEX('ค่าเสื่อม 2564'!I$3:I$399,SMALL(IF('ค่าเสื่อม 2564'!$E$3:$E$399="10699-รพร.สระแก้ว",ROW('ค่าเสื่อม 2564'!$E$3:$E$399)-ROW('ค่าเสื่อม 2564'!$E$3)+1),$A14)))</f>
        <v>15-ครุภัณฑ์ไฟฟ้าและวิทยุ</v>
      </c>
      <c r="J14" s="7" t="str">
        <f t="array" ref="J14">IF(COUNTIF('ค่าเสื่อม 2564'!$E$3:$E$399,"10699-รพร.สระแก้ว")&lt;$A14,"",INDEX('ค่าเสื่อม 2564'!J$3:J$399,SMALL(IF('ค่าเสื่อม 2564'!$E$3:$E$399="10699-รพร.สระแก้ว",ROW('ค่าเสื่อม 2564'!$E$3:$E$399)-ROW('ค่าเสื่อม 2564'!$E$3)+1),$A14)))</f>
        <v>เครื่องกำเนิดไฟฟ้า ขนาด 500 กิโลวัตต์</v>
      </c>
      <c r="K14" s="7" t="str">
        <f t="array" ref="K14">IF(COUNTIF('ค่าเสื่อม 2564'!$E$3:$E$399,"10699-รพร.สระแก้ว")&lt;$A14,"",INDEX('ค่าเสื่อม 2564'!K$3:K$399,SMALL(IF('ค่าเสื่อม 2564'!$E$3:$E$399="10699-รพร.สระแก้ว",ROW('ค่าเสื่อม 2564'!$E$3:$E$399)-ROW('ค่าเสื่อม 2564'!$E$3)+1),$A14)))</f>
        <v>เครื่องกำเนิดไฟฟ้า ขนาด 500 กิโลวัตต์</v>
      </c>
      <c r="L14" s="4">
        <f t="array" ref="L14">IF(COUNTIF('ค่าเสื่อม 2564'!$E$3:$E$399,"10699-รพร.สระแก้ว")&lt;$A14,"",INDEX('ค่าเสื่อม 2564'!L$3:L$399,SMALL(IF('ค่าเสื่อม 2564'!$E$3:$E$399="10699-รพร.สระแก้ว",ROW('ค่าเสื่อม 2564'!$E$3:$E$399)-ROW('ค่าเสื่อม 2564'!$E$3)+1),$A14)))</f>
        <v>1</v>
      </c>
      <c r="M14" s="7" t="str">
        <f t="array" ref="M14">IF(COUNTIF('ค่าเสื่อม 2564'!$E$3:$E$399,"10699-รพร.สระแก้ว")&lt;$A14,"",INDEX('ค่าเสื่อม 2564'!M$3:M$399,SMALL(IF('ค่าเสื่อม 2564'!$E$3:$E$399="10699-รพร.สระแก้ว",ROW('ค่าเสื่อม 2564'!$E$3:$E$399)-ROW('ค่าเสื่อม 2564'!$E$3)+1),$A14)))</f>
        <v>รพร.6115-001-0016/0001</v>
      </c>
      <c r="N14" s="10">
        <f t="array" ref="N14">IF(COUNTIF('ค่าเสื่อม 2564'!$E$3:$E$399,"10699-รพร.สระแก้ว")&lt;$A14,"",INDEX('ค่าเสื่อม 2564'!N$3:N$399,SMALL(IF('ค่าเสื่อม 2564'!$E$3:$E$399="10699-รพร.สระแก้ว",ROW('ค่าเสื่อม 2564'!$E$3:$E$399)-ROW('ค่าเสื่อม 2564'!$E$3)+1),$A14)))</f>
        <v>3340728.71</v>
      </c>
      <c r="O14" s="10">
        <f t="array" ref="O14">IF(COUNTIF('ค่าเสื่อม 2564'!$E$3:$E$399,"10699-รพร.สระแก้ว")&lt;$A14,"",INDEX('ค่าเสื่อม 2564'!O$3:O$399,SMALL(IF('ค่าเสื่อม 2564'!$E$3:$E$399="10699-รพร.สระแก้ว",ROW('ค่าเสื่อม 2564'!$E$3:$E$399)-ROW('ค่าเสื่อม 2564'!$E$3)+1),$A14)))</f>
        <v>9271.2900000000009</v>
      </c>
      <c r="P14" s="10">
        <f t="array" ref="P14">IF(COUNTIF('ค่าเสื่อม 2564'!$E$3:$E$399,"10699-รพร.สระแก้ว")&lt;$A14,"",INDEX('ค่าเสื่อม 2564'!P$3:P$399,SMALL(IF('ค่าเสื่อม 2564'!$E$3:$E$399="10699-รพร.สระแก้ว",ROW('ค่าเสื่อม 2564'!$E$3:$E$399)-ROW('ค่าเสื่อม 2564'!$E$3)+1),$A14)))</f>
        <v>0</v>
      </c>
      <c r="Q14" s="10">
        <f t="array" ref="Q14">IF(COUNTIF('ค่าเสื่อม 2564'!$E$3:$E$399,"10699-รพร.สระแก้ว")&lt;$A14,"",INDEX('ค่าเสื่อม 2564'!Q$3:Q$399,SMALL(IF('ค่าเสื่อม 2564'!$E$3:$E$399="10699-รพร.สระแก้ว",ROW('ค่าเสื่อม 2564'!$E$3:$E$399)-ROW('ค่าเสื่อม 2564'!$E$3)+1),$A14)))</f>
        <v>3350000</v>
      </c>
      <c r="R14" s="7" t="str">
        <f t="array" ref="R14">IF(COUNTIF('ค่าเสื่อม 2564'!$E$3:$E$399,"10699-รพร.สระแก้ว")&lt;$A14,"",INDEX('ค่าเสื่อม 2564'!R$3:R$399,SMALL(IF('ค่าเสื่อม 2564'!$E$3:$E$399="10699-รพร.สระแก้ว",ROW('ค่าเสื่อม 2564'!$E$3:$E$399)-ROW('ค่าเสื่อม 2564'!$E$3)+1),$A14)))</f>
        <v>6/2563 (วันที่ 07/10/2563)</v>
      </c>
      <c r="S14" s="4" t="str">
        <f t="array" ref="S14">IF(COUNTIF('ค่าเสื่อม 2564'!$E$3:$E$399,"10699-รพร.สระแก้ว")&lt;$A14,"",INDEX('ค่าเสื่อม 2564'!S$3:S$399,SMALL(IF('ค่าเสื่อม 2564'!$E$3:$E$399="10699-รพร.สระแก้ว",ROW('ค่าเสื่อม 2564'!$E$3:$E$399)-ROW('ค่าเสื่อม 2564'!$E$3)+1),$A14)))</f>
        <v>-</v>
      </c>
      <c r="T14" s="10">
        <f t="array" ref="T14">IF(COUNTIF('ค่าเสื่อม 2564'!$E$3:$E$399,"10699-รพร.สระแก้ว")&lt;$A14,"",INDEX('ค่าเสื่อม 2564'!T$3:T$399,SMALL(IF('ค่าเสื่อม 2564'!$E$3:$E$399="10699-รพร.สระแก้ว",ROW('ค่าเสื่อม 2564'!$E$3:$E$399)-ROW('ค่าเสื่อม 2564'!$E$3)+1),$A14)))</f>
        <v>0</v>
      </c>
      <c r="U14" s="10">
        <f t="array" ref="U14">IF(COUNTIF('ค่าเสื่อม 2564'!$E$3:$E$399,"10699-รพร.สระแก้ว")&lt;$A14,"",INDEX('ค่าเสื่อม 2564'!U$3:U$399,SMALL(IF('ค่าเสื่อม 2564'!$E$3:$E$399="10699-รพร.สระแก้ว",ROW('ค่าเสื่อม 2564'!$E$3:$E$399)-ROW('ค่าเสื่อม 2564'!$E$3)+1),$A14)))</f>
        <v>0</v>
      </c>
      <c r="V14" s="7">
        <f t="array" ref="V14">IF(COUNTIF('ค่าเสื่อม 2564'!$E$3:$E$399,"10699-รพร.สระแก้ว")&lt;$A14,"",INDEX('ค่าเสื่อม 2564'!V$3:V$399,SMALL(IF('ค่าเสื่อม 2564'!$E$3:$E$399="10699-รพร.สระแก้ว",ROW('ค่าเสื่อม 2564'!$E$3:$E$399)-ROW('ค่าเสื่อม 2564'!$E$3)+1),$A14)))</f>
        <v>0</v>
      </c>
      <c r="W14" s="7">
        <f t="array" ref="W14">IF(COUNTIF('ค่าเสื่อม 2564'!$E$3:$E$399,"10699-รพร.สระแก้ว")&lt;$A14,"",INDEX('ค่าเสื่อม 2564'!W$3:W$399,SMALL(IF('ค่าเสื่อม 2564'!$E$3:$E$399="10699-รพร.สระแก้ว",ROW('ค่าเสื่อม 2564'!$E$3:$E$399)-ROW('ค่าเสื่อม 2564'!$E$3)+1),$A14)))</f>
        <v>427094</v>
      </c>
    </row>
    <row r="15" spans="1:23" ht="43.5" customHeight="1">
      <c r="A15" s="3">
        <v>12</v>
      </c>
      <c r="B15" s="7" t="str">
        <f t="array" ref="B15">IF(COUNTIF('ค่าเสื่อม 2564'!$E$3:$E$399,"10699-รพร.สระแก้ว")&lt;$A15,"",INDEX('ค่าเสื่อม 2564'!B$3:B$399,SMALL(IF('ค่าเสื่อม 2564'!$E$3:$E$399="10699-รพร.สระแก้ว",ROW('ค่าเสื่อม 2564'!$E$3:$E$399)-ROW('ค่าเสื่อม 2564'!$E$3)+1),$A15)))</f>
        <v>เขต 06 ระยอง</v>
      </c>
      <c r="C15" s="7">
        <f t="array" ref="C15">IF(COUNTIF('ค่าเสื่อม 2564'!$E$3:$E$399,"10699-รพร.สระแก้ว")&lt;$A15,"",INDEX('ค่าเสื่อม 2564'!C$3:C$399,SMALL(IF('ค่าเสื่อม 2564'!$E$3:$E$399="10699-รพร.สระแก้ว",ROW('ค่าเสื่อม 2564'!$E$3:$E$399)-ROW('ค่าเสื่อม 2564'!$E$3)+1),$A15)))</f>
        <v>2700</v>
      </c>
      <c r="D15" s="7" t="str">
        <f t="array" ref="D15">IF(COUNTIF('ค่าเสื่อม 2564'!$E$3:$E$399,"10699-รพร.สระแก้ว")&lt;$A15,"",INDEX('ค่าเสื่อม 2564'!D$3:D$399,SMALL(IF('ค่าเสื่อม 2564'!$E$3:$E$399="10699-รพร.สระแก้ว",ROW('ค่าเสื่อม 2564'!$E$3:$E$399)-ROW('ค่าเสื่อม 2564'!$E$3)+1),$A15)))</f>
        <v>สระแก้ว</v>
      </c>
      <c r="E15" s="7" t="str">
        <f t="array" ref="E15">IF(COUNTIF('ค่าเสื่อม 2564'!$E$3:$E$399,"10699-รพร.สระแก้ว")&lt;$A15,"",INDEX('ค่าเสื่อม 2564'!E$3:E$399,SMALL(IF('ค่าเสื่อม 2564'!$E$3:$E$399="10699-รพร.สระแก้ว",ROW('ค่าเสื่อม 2564'!$E$3:$E$399)-ROW('ค่าเสื่อม 2564'!$E$3)+1),$A15)))</f>
        <v>10699-รพร.สระแก้ว</v>
      </c>
      <c r="F15" s="7" t="str">
        <f t="array" ref="F15">IF(COUNTIF('ค่าเสื่อม 2564'!$E$3:$E$399,"10699-รพร.สระแก้ว")&lt;$A15,"",INDEX('ค่าเสื่อม 2564'!F$3:F$399,SMALL(IF('ค่าเสื่อม 2564'!$E$3:$E$399="10699-รพร.สระแก้ว",ROW('ค่าเสื่อม 2564'!$E$3:$E$399)-ROW('ค่าเสื่อม 2564'!$E$3)+1),$A15)))</f>
        <v>10699-รพร.สระแก้ว</v>
      </c>
      <c r="G15" s="7" t="str">
        <f t="array" ref="G15">IF(COUNTIF('ค่าเสื่อม 2564'!$E$3:$E$399,"10699-รพร.สระแก้ว")&lt;$A15,"",INDEX('ค่าเสื่อม 2564'!G$3:G$399,SMALL(IF('ค่าเสื่อม 2564'!$E$3:$E$399="10699-รพร.สระแก้ว",ROW('ค่าเสื่อม 2564'!$E$3:$E$399)-ROW('ค่าเสื่อม 2564'!$E$3)+1),$A15)))</f>
        <v>วงเงินหน่วยบริการสังกัดสป.สธ.</v>
      </c>
      <c r="H15" s="7" t="str">
        <f t="array" ref="H15">IF(COUNTIF('ค่าเสื่อม 2564'!$E$3:$E$399,"10699-รพร.สระแก้ว")&lt;$A15,"",INDEX('ค่าเสื่อม 2564'!H$3:H$399,SMALL(IF('ค่าเสื่อม 2564'!$E$3:$E$399="10699-รพร.สระแก้ว",ROW('ค่าเสื่อม 2564'!$E$3:$E$399)-ROW('ค่าเสื่อม 2564'!$E$3)+1),$A15)))</f>
        <v>ครุภัณฑ์</v>
      </c>
      <c r="I15" s="7" t="str">
        <f t="array" ref="I15">IF(COUNTIF('ค่าเสื่อม 2564'!$E$3:$E$399,"10699-รพร.สระแก้ว")&lt;$A15,"",INDEX('ค่าเสื่อม 2564'!I$3:I$399,SMALL(IF('ค่าเสื่อม 2564'!$E$3:$E$399="10699-รพร.สระแก้ว",ROW('ค่าเสื่อม 2564'!$E$3:$E$399)-ROW('ค่าเสื่อม 2564'!$E$3)+1),$A15)))</f>
        <v>07-ครุภัณฑ์การแพทย์สนับสนุน</v>
      </c>
      <c r="J15" s="7" t="str">
        <f t="array" ref="J15">IF(COUNTIF('ค่าเสื่อม 2564'!$E$3:$E$399,"10699-รพร.สระแก้ว")&lt;$A15,"",INDEX('ค่าเสื่อม 2564'!J$3:J$399,SMALL(IF('ค่าเสื่อม 2564'!$E$3:$E$399="10699-รพร.สระแก้ว",ROW('ค่าเสื่อม 2564'!$E$3:$E$399)-ROW('ค่าเสื่อม 2564'!$E$3)+1),$A15)))</f>
        <v>เครื่องละลายพลาสมาและอุ่นเลือดระบบความร้อนแห้ง</v>
      </c>
      <c r="K15" s="7" t="str">
        <f t="array" ref="K15">IF(COUNTIF('ค่าเสื่อม 2564'!$E$3:$E$399,"10699-รพร.สระแก้ว")&lt;$A15,"",INDEX('ค่าเสื่อม 2564'!K$3:K$399,SMALL(IF('ค่าเสื่อม 2564'!$E$3:$E$399="10699-รพร.สระแก้ว",ROW('ค่าเสื่อม 2564'!$E$3:$E$399)-ROW('ค่าเสื่อม 2564'!$E$3)+1),$A15)))</f>
        <v>เครื่องละลายพลาสมาและอุ่นเลือดระบบความร้อนแห้ง</v>
      </c>
      <c r="L15" s="4">
        <f t="array" ref="L15">IF(COUNTIF('ค่าเสื่อม 2564'!$E$3:$E$399,"10699-รพร.สระแก้ว")&lt;$A15,"",INDEX('ค่าเสื่อม 2564'!L$3:L$399,SMALL(IF('ค่าเสื่อม 2564'!$E$3:$E$399="10699-รพร.สระแก้ว",ROW('ค่าเสื่อม 2564'!$E$3:$E$399)-ROW('ค่าเสื่อม 2564'!$E$3)+1),$A15)))</f>
        <v>1</v>
      </c>
      <c r="M15" s="7" t="str">
        <f t="array" ref="M15">IF(COUNTIF('ค่าเสื่อม 2564'!$E$3:$E$399,"10699-รพร.สระแก้ว")&lt;$A15,"",INDEX('ค่าเสื่อม 2564'!M$3:M$399,SMALL(IF('ค่าเสื่อม 2564'!$E$3:$E$399="10699-รพร.สระแก้ว",ROW('ค่าเสื่อม 2564'!$E$3:$E$399)-ROW('ค่าเสื่อม 2564'!$E$3)+1),$A15)))</f>
        <v>รพร.6515-038-5101/0001</v>
      </c>
      <c r="N15" s="10">
        <f t="array" ref="N15">IF(COUNTIF('ค่าเสื่อม 2564'!$E$3:$E$399,"10699-รพร.สระแก้ว")&lt;$A15,"",INDEX('ค่าเสื่อม 2564'!N$3:N$399,SMALL(IF('ค่าเสื่อม 2564'!$E$3:$E$399="10699-รพร.สระแก้ว",ROW('ค่าเสื่อม 2564'!$E$3:$E$399)-ROW('ค่าเสื่อม 2564'!$E$3)+1),$A15)))</f>
        <v>400000</v>
      </c>
      <c r="O15" s="10">
        <f t="array" ref="O15">IF(COUNTIF('ค่าเสื่อม 2564'!$E$3:$E$399,"10699-รพร.สระแก้ว")&lt;$A15,"",INDEX('ค่าเสื่อม 2564'!O$3:O$399,SMALL(IF('ค่าเสื่อม 2564'!$E$3:$E$399="10699-รพร.สระแก้ว",ROW('ค่าเสื่อม 2564'!$E$3:$E$399)-ROW('ค่าเสื่อม 2564'!$E$3)+1),$A15)))</f>
        <v>0</v>
      </c>
      <c r="P15" s="10">
        <f t="array" ref="P15">IF(COUNTIF('ค่าเสื่อม 2564'!$E$3:$E$399,"10699-รพร.สระแก้ว")&lt;$A15,"",INDEX('ค่าเสื่อม 2564'!P$3:P$399,SMALL(IF('ค่าเสื่อม 2564'!$E$3:$E$399="10699-รพร.สระแก้ว",ROW('ค่าเสื่อม 2564'!$E$3:$E$399)-ROW('ค่าเสื่อม 2564'!$E$3)+1),$A15)))</f>
        <v>0</v>
      </c>
      <c r="Q15" s="10">
        <f t="array" ref="Q15">IF(COUNTIF('ค่าเสื่อม 2564'!$E$3:$E$399,"10699-รพร.สระแก้ว")&lt;$A15,"",INDEX('ค่าเสื่อม 2564'!Q$3:Q$399,SMALL(IF('ค่าเสื่อม 2564'!$E$3:$E$399="10699-รพร.สระแก้ว",ROW('ค่าเสื่อม 2564'!$E$3:$E$399)-ROW('ค่าเสื่อม 2564'!$E$3)+1),$A15)))</f>
        <v>400000</v>
      </c>
      <c r="R15" s="7" t="str">
        <f t="array" ref="R15">IF(COUNTIF('ค่าเสื่อม 2564'!$E$3:$E$399,"10699-รพร.สระแก้ว")&lt;$A15,"",INDEX('ค่าเสื่อม 2564'!R$3:R$399,SMALL(IF('ค่าเสื่อม 2564'!$E$3:$E$399="10699-รพร.สระแก้ว",ROW('ค่าเสื่อม 2564'!$E$3:$E$399)-ROW('ค่าเสื่อม 2564'!$E$3)+1),$A15)))</f>
        <v>6/2563 (วันที่ 07/10/2563)</v>
      </c>
      <c r="S15" s="4" t="str">
        <f t="array" ref="S15">IF(COUNTIF('ค่าเสื่อม 2564'!$E$3:$E$399,"10699-รพร.สระแก้ว")&lt;$A15,"",INDEX('ค่าเสื่อม 2564'!S$3:S$399,SMALL(IF('ค่าเสื่อม 2564'!$E$3:$E$399="10699-รพร.สระแก้ว",ROW('ค่าเสื่อม 2564'!$E$3:$E$399)-ROW('ค่าเสื่อม 2564'!$E$3)+1),$A15)))</f>
        <v>-</v>
      </c>
      <c r="T15" s="10">
        <f t="array" ref="T15">IF(COUNTIF('ค่าเสื่อม 2564'!$E$3:$E$399,"10699-รพร.สระแก้ว")&lt;$A15,"",INDEX('ค่าเสื่อม 2564'!T$3:T$399,SMALL(IF('ค่าเสื่อม 2564'!$E$3:$E$399="10699-รพร.สระแก้ว",ROW('ค่าเสื่อม 2564'!$E$3:$E$399)-ROW('ค่าเสื่อม 2564'!$E$3)+1),$A15)))</f>
        <v>0</v>
      </c>
      <c r="U15" s="10">
        <f t="array" ref="U15">IF(COUNTIF('ค่าเสื่อม 2564'!$E$3:$E$399,"10699-รพร.สระแก้ว")&lt;$A15,"",INDEX('ค่าเสื่อม 2564'!U$3:U$399,SMALL(IF('ค่าเสื่อม 2564'!$E$3:$E$399="10699-รพร.สระแก้ว",ROW('ค่าเสื่อม 2564'!$E$3:$E$399)-ROW('ค่าเสื่อม 2564'!$E$3)+1),$A15)))</f>
        <v>0</v>
      </c>
      <c r="V15" s="7">
        <f t="array" ref="V15">IF(COUNTIF('ค่าเสื่อม 2564'!$E$3:$E$399,"10699-รพร.สระแก้ว")&lt;$A15,"",INDEX('ค่าเสื่อม 2564'!V$3:V$399,SMALL(IF('ค่าเสื่อม 2564'!$E$3:$E$399="10699-รพร.สระแก้ว",ROW('ค่าเสื่อม 2564'!$E$3:$E$399)-ROW('ค่าเสื่อม 2564'!$E$3)+1),$A15)))</f>
        <v>0</v>
      </c>
      <c r="W15" s="7">
        <f t="array" ref="W15">IF(COUNTIF('ค่าเสื่อม 2564'!$E$3:$E$399,"10699-รพร.สระแก้ว")&lt;$A15,"",INDEX('ค่าเสื่อม 2564'!W$3:W$399,SMALL(IF('ค่าเสื่อม 2564'!$E$3:$E$399="10699-รพร.สระแก้ว",ROW('ค่าเสื่อม 2564'!$E$3:$E$399)-ROW('ค่าเสื่อม 2564'!$E$3)+1),$A15)))</f>
        <v>427099</v>
      </c>
    </row>
    <row r="16" spans="1:23" ht="43.5" customHeight="1">
      <c r="A16" s="3">
        <v>13</v>
      </c>
      <c r="B16" s="7" t="str">
        <f t="array" ref="B16">IF(COUNTIF('ค่าเสื่อม 2564'!$E$3:$E$399,"10699-รพร.สระแก้ว")&lt;$A16,"",INDEX('ค่าเสื่อม 2564'!B$3:B$399,SMALL(IF('ค่าเสื่อม 2564'!$E$3:$E$399="10699-รพร.สระแก้ว",ROW('ค่าเสื่อม 2564'!$E$3:$E$399)-ROW('ค่าเสื่อม 2564'!$E$3)+1),$A16)))</f>
        <v>เขต 06 ระยอง</v>
      </c>
      <c r="C16" s="7">
        <f t="array" ref="C16">IF(COUNTIF('ค่าเสื่อม 2564'!$E$3:$E$399,"10699-รพร.สระแก้ว")&lt;$A16,"",INDEX('ค่าเสื่อม 2564'!C$3:C$399,SMALL(IF('ค่าเสื่อม 2564'!$E$3:$E$399="10699-รพร.สระแก้ว",ROW('ค่าเสื่อม 2564'!$E$3:$E$399)-ROW('ค่าเสื่อม 2564'!$E$3)+1),$A16)))</f>
        <v>2700</v>
      </c>
      <c r="D16" s="7" t="str">
        <f t="array" ref="D16">IF(COUNTIF('ค่าเสื่อม 2564'!$E$3:$E$399,"10699-รพร.สระแก้ว")&lt;$A16,"",INDEX('ค่าเสื่อม 2564'!D$3:D$399,SMALL(IF('ค่าเสื่อม 2564'!$E$3:$E$399="10699-รพร.สระแก้ว",ROW('ค่าเสื่อม 2564'!$E$3:$E$399)-ROW('ค่าเสื่อม 2564'!$E$3)+1),$A16)))</f>
        <v>สระแก้ว</v>
      </c>
      <c r="E16" s="7" t="str">
        <f t="array" ref="E16">IF(COUNTIF('ค่าเสื่อม 2564'!$E$3:$E$399,"10699-รพร.สระแก้ว")&lt;$A16,"",INDEX('ค่าเสื่อม 2564'!E$3:E$399,SMALL(IF('ค่าเสื่อม 2564'!$E$3:$E$399="10699-รพร.สระแก้ว",ROW('ค่าเสื่อม 2564'!$E$3:$E$399)-ROW('ค่าเสื่อม 2564'!$E$3)+1),$A16)))</f>
        <v>10699-รพร.สระแก้ว</v>
      </c>
      <c r="F16" s="7" t="str">
        <f t="array" ref="F16">IF(COUNTIF('ค่าเสื่อม 2564'!$E$3:$E$399,"10699-รพร.สระแก้ว")&lt;$A16,"",INDEX('ค่าเสื่อม 2564'!F$3:F$399,SMALL(IF('ค่าเสื่อม 2564'!$E$3:$E$399="10699-รพร.สระแก้ว",ROW('ค่าเสื่อม 2564'!$E$3:$E$399)-ROW('ค่าเสื่อม 2564'!$E$3)+1),$A16)))</f>
        <v>10699-รพร.สระแก้ว</v>
      </c>
      <c r="G16" s="7" t="str">
        <f t="array" ref="G16">IF(COUNTIF('ค่าเสื่อม 2564'!$E$3:$E$399,"10699-รพร.สระแก้ว")&lt;$A16,"",INDEX('ค่าเสื่อม 2564'!G$3:G$399,SMALL(IF('ค่าเสื่อม 2564'!$E$3:$E$399="10699-รพร.สระแก้ว",ROW('ค่าเสื่อม 2564'!$E$3:$E$399)-ROW('ค่าเสื่อม 2564'!$E$3)+1),$A16)))</f>
        <v>วงเงินหน่วยบริการสังกัดสป.สธ.</v>
      </c>
      <c r="H16" s="7" t="str">
        <f t="array" ref="H16">IF(COUNTIF('ค่าเสื่อม 2564'!$E$3:$E$399,"10699-รพร.สระแก้ว")&lt;$A16,"",INDEX('ค่าเสื่อม 2564'!H$3:H$399,SMALL(IF('ค่าเสื่อม 2564'!$E$3:$E$399="10699-รพร.สระแก้ว",ROW('ค่าเสื่อม 2564'!$E$3:$E$399)-ROW('ค่าเสื่อม 2564'!$E$3)+1),$A16)))</f>
        <v>ครุภัณฑ์</v>
      </c>
      <c r="I16" s="7" t="str">
        <f t="array" ref="I16">IF(COUNTIF('ค่าเสื่อม 2564'!$E$3:$E$399,"10699-รพร.สระแก้ว")&lt;$A16,"",INDEX('ค่าเสื่อม 2564'!I$3:I$399,SMALL(IF('ค่าเสื่อม 2564'!$E$3:$E$399="10699-รพร.สระแก้ว",ROW('ค่าเสื่อม 2564'!$E$3:$E$399)-ROW('ค่าเสื่อม 2564'!$E$3)+1),$A16)))</f>
        <v>15-ครุภัณฑ์ไฟฟ้าและวิทยุ</v>
      </c>
      <c r="J16" s="7" t="str">
        <f t="array" ref="J16">IF(COUNTIF('ค่าเสื่อม 2564'!$E$3:$E$399,"10699-รพร.สระแก้ว")&lt;$A16,"",INDEX('ค่าเสื่อม 2564'!J$3:J$399,SMALL(IF('ค่าเสื่อม 2564'!$E$3:$E$399="10699-รพร.สระแก้ว",ROW('ค่าเสื่อม 2564'!$E$3:$E$399)-ROW('ค่าเสื่อม 2564'!$E$3)+1),$A16)))</f>
        <v>หม้อแปลงไฟฟ้าขนาดไม่น้อยกว่า 500 เควีเอ. (ไม่รวมอุปกณ์ต่อพ่วงและค่าติดตั้ง)</v>
      </c>
      <c r="K16" s="7" t="str">
        <f t="array" ref="K16">IF(COUNTIF('ค่าเสื่อม 2564'!$E$3:$E$399,"10699-รพร.สระแก้ว")&lt;$A16,"",INDEX('ค่าเสื่อม 2564'!K$3:K$399,SMALL(IF('ค่าเสื่อม 2564'!$E$3:$E$399="10699-รพร.สระแก้ว",ROW('ค่าเสื่อม 2564'!$E$3:$E$399)-ROW('ค่าเสื่อม 2564'!$E$3)+1),$A16)))</f>
        <v>หม้อแปลงไฟฟ้าขนาดไม่น้อยกว่า 500 เควีเอ.</v>
      </c>
      <c r="L16" s="4">
        <f t="array" ref="L16">IF(COUNTIF('ค่าเสื่อม 2564'!$E$3:$E$399,"10699-รพร.สระแก้ว")&lt;$A16,"",INDEX('ค่าเสื่อม 2564'!L$3:L$399,SMALL(IF('ค่าเสื่อม 2564'!$E$3:$E$399="10699-รพร.สระแก้ว",ROW('ค่าเสื่อม 2564'!$E$3:$E$399)-ROW('ค่าเสื่อม 2564'!$E$3)+1),$A16)))</f>
        <v>1</v>
      </c>
      <c r="M16" s="7" t="str">
        <f t="array" ref="M16">IF(COUNTIF('ค่าเสื่อม 2564'!$E$3:$E$399,"10699-รพร.สระแก้ว")&lt;$A16,"",INDEX('ค่าเสื่อม 2564'!M$3:M$399,SMALL(IF('ค่าเสื่อม 2564'!$E$3:$E$399="10699-รพร.สระแก้ว",ROW('ค่าเสื่อม 2564'!$E$3:$E$399)-ROW('ค่าเสื่อม 2564'!$E$3)+1),$A16)))</f>
        <v>รพร.5950-004-0003/0001</v>
      </c>
      <c r="N16" s="10">
        <f t="array" ref="N16">IF(COUNTIF('ค่าเสื่อม 2564'!$E$3:$E$399,"10699-รพร.สระแก้ว")&lt;$A16,"",INDEX('ค่าเสื่อม 2564'!N$3:N$399,SMALL(IF('ค่าเสื่อม 2564'!$E$3:$E$399="10699-รพร.สระแก้ว",ROW('ค่าเสื่อม 2564'!$E$3:$E$399)-ROW('ค่าเสื่อม 2564'!$E$3)+1),$A16)))</f>
        <v>480000</v>
      </c>
      <c r="O16" s="10">
        <f t="array" ref="O16">IF(COUNTIF('ค่าเสื่อม 2564'!$E$3:$E$399,"10699-รพร.สระแก้ว")&lt;$A16,"",INDEX('ค่าเสื่อม 2564'!O$3:O$399,SMALL(IF('ค่าเสื่อม 2564'!$E$3:$E$399="10699-รพร.สระแก้ว",ROW('ค่าเสื่อม 2564'!$E$3:$E$399)-ROW('ค่าเสื่อม 2564'!$E$3)+1),$A16)))</f>
        <v>0</v>
      </c>
      <c r="P16" s="10">
        <f t="array" ref="P16">IF(COUNTIF('ค่าเสื่อม 2564'!$E$3:$E$399,"10699-รพร.สระแก้ว")&lt;$A16,"",INDEX('ค่าเสื่อม 2564'!P$3:P$399,SMALL(IF('ค่าเสื่อม 2564'!$E$3:$E$399="10699-รพร.สระแก้ว",ROW('ค่าเสื่อม 2564'!$E$3:$E$399)-ROW('ค่าเสื่อม 2564'!$E$3)+1),$A16)))</f>
        <v>0</v>
      </c>
      <c r="Q16" s="10">
        <f t="array" ref="Q16">IF(COUNTIF('ค่าเสื่อม 2564'!$E$3:$E$399,"10699-รพร.สระแก้ว")&lt;$A16,"",INDEX('ค่าเสื่อม 2564'!Q$3:Q$399,SMALL(IF('ค่าเสื่อม 2564'!$E$3:$E$399="10699-รพร.สระแก้ว",ROW('ค่าเสื่อม 2564'!$E$3:$E$399)-ROW('ค่าเสื่อม 2564'!$E$3)+1),$A16)))</f>
        <v>480000</v>
      </c>
      <c r="R16" s="7" t="str">
        <f t="array" ref="R16">IF(COUNTIF('ค่าเสื่อม 2564'!$E$3:$E$399,"10699-รพร.สระแก้ว")&lt;$A16,"",INDEX('ค่าเสื่อม 2564'!R$3:R$399,SMALL(IF('ค่าเสื่อม 2564'!$E$3:$E$399="10699-รพร.สระแก้ว",ROW('ค่าเสื่อม 2564'!$E$3:$E$399)-ROW('ค่าเสื่อม 2564'!$E$3)+1),$A16)))</f>
        <v>6/2563 (วันที่ 07/10/2563)</v>
      </c>
      <c r="S16" s="4" t="str">
        <f t="array" ref="S16">IF(COUNTIF('ค่าเสื่อม 2564'!$E$3:$E$399,"10699-รพร.สระแก้ว")&lt;$A16,"",INDEX('ค่าเสื่อม 2564'!S$3:S$399,SMALL(IF('ค่าเสื่อม 2564'!$E$3:$E$399="10699-รพร.สระแก้ว",ROW('ค่าเสื่อม 2564'!$E$3:$E$399)-ROW('ค่าเสื่อม 2564'!$E$3)+1),$A16)))</f>
        <v>-</v>
      </c>
      <c r="T16" s="10">
        <f t="array" ref="T16">IF(COUNTIF('ค่าเสื่อม 2564'!$E$3:$E$399,"10699-รพร.สระแก้ว")&lt;$A16,"",INDEX('ค่าเสื่อม 2564'!T$3:T$399,SMALL(IF('ค่าเสื่อม 2564'!$E$3:$E$399="10699-รพร.สระแก้ว",ROW('ค่าเสื่อม 2564'!$E$3:$E$399)-ROW('ค่าเสื่อม 2564'!$E$3)+1),$A16)))</f>
        <v>0</v>
      </c>
      <c r="U16" s="10">
        <f t="array" ref="U16">IF(COUNTIF('ค่าเสื่อม 2564'!$E$3:$E$399,"10699-รพร.สระแก้ว")&lt;$A16,"",INDEX('ค่าเสื่อม 2564'!U$3:U$399,SMALL(IF('ค่าเสื่อม 2564'!$E$3:$E$399="10699-รพร.สระแก้ว",ROW('ค่าเสื่อม 2564'!$E$3:$E$399)-ROW('ค่าเสื่อม 2564'!$E$3)+1),$A16)))</f>
        <v>0</v>
      </c>
      <c r="V16" s="7">
        <f t="array" ref="V16">IF(COUNTIF('ค่าเสื่อม 2564'!$E$3:$E$399,"10699-รพร.สระแก้ว")&lt;$A16,"",INDEX('ค่าเสื่อม 2564'!V$3:V$399,SMALL(IF('ค่าเสื่อม 2564'!$E$3:$E$399="10699-รพร.สระแก้ว",ROW('ค่าเสื่อม 2564'!$E$3:$E$399)-ROW('ค่าเสื่อม 2564'!$E$3)+1),$A16)))</f>
        <v>0</v>
      </c>
      <c r="W16" s="7">
        <f t="array" ref="W16">IF(COUNTIF('ค่าเสื่อม 2564'!$E$3:$E$399,"10699-รพร.สระแก้ว")&lt;$A16,"",INDEX('ค่าเสื่อม 2564'!W$3:W$399,SMALL(IF('ค่าเสื่อม 2564'!$E$3:$E$399="10699-รพร.สระแก้ว",ROW('ค่าเสื่อม 2564'!$E$3:$E$399)-ROW('ค่าเสื่อม 2564'!$E$3)+1),$A16)))</f>
        <v>427102</v>
      </c>
    </row>
    <row r="17" spans="1:23" ht="43.5" customHeight="1">
      <c r="A17" s="3">
        <v>14</v>
      </c>
      <c r="B17" s="7" t="str">
        <f t="array" ref="B17">IF(COUNTIF('ค่าเสื่อม 2564'!$E$3:$E$399,"10699-รพร.สระแก้ว")&lt;$A17,"",INDEX('ค่าเสื่อม 2564'!B$3:B$399,SMALL(IF('ค่าเสื่อม 2564'!$E$3:$E$399="10699-รพร.สระแก้ว",ROW('ค่าเสื่อม 2564'!$E$3:$E$399)-ROW('ค่าเสื่อม 2564'!$E$3)+1),$A17)))</f>
        <v>เขต 06 ระยอง</v>
      </c>
      <c r="C17" s="7">
        <f t="array" ref="C17">IF(COUNTIF('ค่าเสื่อม 2564'!$E$3:$E$399,"10699-รพร.สระแก้ว")&lt;$A17,"",INDEX('ค่าเสื่อม 2564'!C$3:C$399,SMALL(IF('ค่าเสื่อม 2564'!$E$3:$E$399="10699-รพร.สระแก้ว",ROW('ค่าเสื่อม 2564'!$E$3:$E$399)-ROW('ค่าเสื่อม 2564'!$E$3)+1),$A17)))</f>
        <v>2700</v>
      </c>
      <c r="D17" s="7" t="str">
        <f t="array" ref="D17">IF(COUNTIF('ค่าเสื่อม 2564'!$E$3:$E$399,"10699-รพร.สระแก้ว")&lt;$A17,"",INDEX('ค่าเสื่อม 2564'!D$3:D$399,SMALL(IF('ค่าเสื่อม 2564'!$E$3:$E$399="10699-รพร.สระแก้ว",ROW('ค่าเสื่อม 2564'!$E$3:$E$399)-ROW('ค่าเสื่อม 2564'!$E$3)+1),$A17)))</f>
        <v>สระแก้ว</v>
      </c>
      <c r="E17" s="7" t="str">
        <f t="array" ref="E17">IF(COUNTIF('ค่าเสื่อม 2564'!$E$3:$E$399,"10699-รพร.สระแก้ว")&lt;$A17,"",INDEX('ค่าเสื่อม 2564'!E$3:E$399,SMALL(IF('ค่าเสื่อม 2564'!$E$3:$E$399="10699-รพร.สระแก้ว",ROW('ค่าเสื่อม 2564'!$E$3:$E$399)-ROW('ค่าเสื่อม 2564'!$E$3)+1),$A17)))</f>
        <v>10699-รพร.สระแก้ว</v>
      </c>
      <c r="F17" s="7" t="str">
        <f t="array" ref="F17">IF(COUNTIF('ค่าเสื่อม 2564'!$E$3:$E$399,"10699-รพร.สระแก้ว")&lt;$A17,"",INDEX('ค่าเสื่อม 2564'!F$3:F$399,SMALL(IF('ค่าเสื่อม 2564'!$E$3:$E$399="10699-รพร.สระแก้ว",ROW('ค่าเสื่อม 2564'!$E$3:$E$399)-ROW('ค่าเสื่อม 2564'!$E$3)+1),$A17)))</f>
        <v>10699-รพร.สระแก้ว</v>
      </c>
      <c r="G17" s="7" t="str">
        <f t="array" ref="G17">IF(COUNTIF('ค่าเสื่อม 2564'!$E$3:$E$399,"10699-รพร.สระแก้ว")&lt;$A17,"",INDEX('ค่าเสื่อม 2564'!G$3:G$399,SMALL(IF('ค่าเสื่อม 2564'!$E$3:$E$399="10699-รพร.สระแก้ว",ROW('ค่าเสื่อม 2564'!$E$3:$E$399)-ROW('ค่าเสื่อม 2564'!$E$3)+1),$A17)))</f>
        <v>วงเงินหน่วยบริการสังกัดสป.สธ.</v>
      </c>
      <c r="H17" s="7" t="str">
        <f t="array" ref="H17">IF(COUNTIF('ค่าเสื่อม 2564'!$E$3:$E$399,"10699-รพร.สระแก้ว")&lt;$A17,"",INDEX('ค่าเสื่อม 2564'!H$3:H$399,SMALL(IF('ค่าเสื่อม 2564'!$E$3:$E$399="10699-รพร.สระแก้ว",ROW('ค่าเสื่อม 2564'!$E$3:$E$399)-ROW('ค่าเสื่อม 2564'!$E$3)+1),$A17)))</f>
        <v>สิ่งก่อสร้าง</v>
      </c>
      <c r="I17" s="7" t="str">
        <f t="array" ref="I17">IF(COUNTIF('ค่าเสื่อม 2564'!$E$3:$E$399,"10699-รพร.สระแก้ว")&lt;$A17,"",INDEX('ค่าเสื่อม 2564'!I$3:I$399,SMALL(IF('ค่าเสื่อม 2564'!$E$3:$E$399="10699-รพร.สระแก้ว",ROW('ค่าเสื่อม 2564'!$E$3:$E$399)-ROW('ค่าเสื่อม 2564'!$E$3)+1),$A17)))</f>
        <v>-</v>
      </c>
      <c r="J17" s="7" t="str">
        <f t="array" ref="J17">IF(COUNTIF('ค่าเสื่อม 2564'!$E$3:$E$399,"10699-รพร.สระแก้ว")&lt;$A17,"",INDEX('ค่าเสื่อม 2564'!J$3:J$399,SMALL(IF('ค่าเสื่อม 2564'!$E$3:$E$399="10699-รพร.สระแก้ว",ROW('ค่าเสื่อม 2564'!$E$3:$E$399)-ROW('ค่าเสื่อม 2564'!$E$3)+1),$A17)))</f>
        <v>ซ่อมแซมหลังคาอาคารผู้ป่วยนอก</v>
      </c>
      <c r="K17" s="7" t="str">
        <f t="array" ref="K17">IF(COUNTIF('ค่าเสื่อม 2564'!$E$3:$E$399,"10699-รพร.สระแก้ว")&lt;$A17,"",INDEX('ค่าเสื่อม 2564'!K$3:K$399,SMALL(IF('ค่าเสื่อม 2564'!$E$3:$E$399="10699-รพร.สระแก้ว",ROW('ค่าเสื่อม 2564'!$E$3:$E$399)-ROW('ค่าเสื่อม 2564'!$E$3)+1),$A17)))</f>
        <v>ซ่อมแซมหลังคาอาคารผู้ป่วยนอก เลขที่ 8883</v>
      </c>
      <c r="L17" s="4">
        <f t="array" ref="L17">IF(COUNTIF('ค่าเสื่อม 2564'!$E$3:$E$399,"10699-รพร.สระแก้ว")&lt;$A17,"",INDEX('ค่าเสื่อม 2564'!L$3:L$399,SMALL(IF('ค่าเสื่อม 2564'!$E$3:$E$399="10699-รพร.สระแก้ว",ROW('ค่าเสื่อม 2564'!$E$3:$E$399)-ROW('ค่าเสื่อม 2564'!$E$3)+1),$A17)))</f>
        <v>1</v>
      </c>
      <c r="M17" s="7" t="str">
        <f t="array" ref="M17">IF(COUNTIF('ค่าเสื่อม 2564'!$E$3:$E$399,"10699-รพร.สระแก้ว")&lt;$A17,"",INDEX('ค่าเสื่อม 2564'!M$3:M$399,SMALL(IF('ค่าเสื่อม 2564'!$E$3:$E$399="10699-รพร.สระแก้ว",ROW('ค่าเสื่อม 2564'!$E$3:$E$399)-ROW('ค่าเสื่อม 2564'!$E$3)+1),$A17)))</f>
        <v>อาคารแบบเลขที่ 8883</v>
      </c>
      <c r="N17" s="10">
        <f t="array" ref="N17">IF(COUNTIF('ค่าเสื่อม 2564'!$E$3:$E$399,"10699-รพร.สระแก้ว")&lt;$A17,"",INDEX('ค่าเสื่อม 2564'!N$3:N$399,SMALL(IF('ค่าเสื่อม 2564'!$E$3:$E$399="10699-รพร.สระแก้ว",ROW('ค่าเสื่อม 2564'!$E$3:$E$399)-ROW('ค่าเสื่อม 2564'!$E$3)+1),$A17)))</f>
        <v>1300000</v>
      </c>
      <c r="O17" s="10">
        <f t="array" ref="O17">IF(COUNTIF('ค่าเสื่อม 2564'!$E$3:$E$399,"10699-รพร.สระแก้ว")&lt;$A17,"",INDEX('ค่าเสื่อม 2564'!O$3:O$399,SMALL(IF('ค่าเสื่อม 2564'!$E$3:$E$399="10699-รพร.สระแก้ว",ROW('ค่าเสื่อม 2564'!$E$3:$E$399)-ROW('ค่าเสื่อม 2564'!$E$3)+1),$A17)))</f>
        <v>0</v>
      </c>
      <c r="P17" s="10">
        <f t="array" ref="P17">IF(COUNTIF('ค่าเสื่อม 2564'!$E$3:$E$399,"10699-รพร.สระแก้ว")&lt;$A17,"",INDEX('ค่าเสื่อม 2564'!P$3:P$399,SMALL(IF('ค่าเสื่อม 2564'!$E$3:$E$399="10699-รพร.สระแก้ว",ROW('ค่าเสื่อม 2564'!$E$3:$E$399)-ROW('ค่าเสื่อม 2564'!$E$3)+1),$A17)))</f>
        <v>0</v>
      </c>
      <c r="Q17" s="10">
        <f t="array" ref="Q17">IF(COUNTIF('ค่าเสื่อม 2564'!$E$3:$E$399,"10699-รพร.สระแก้ว")&lt;$A17,"",INDEX('ค่าเสื่อม 2564'!Q$3:Q$399,SMALL(IF('ค่าเสื่อม 2564'!$E$3:$E$399="10699-รพร.สระแก้ว",ROW('ค่าเสื่อม 2564'!$E$3:$E$399)-ROW('ค่าเสื่อม 2564'!$E$3)+1),$A17)))</f>
        <v>1300000</v>
      </c>
      <c r="R17" s="7" t="str">
        <f t="array" ref="R17">IF(COUNTIF('ค่าเสื่อม 2564'!$E$3:$E$399,"10699-รพร.สระแก้ว")&lt;$A17,"",INDEX('ค่าเสื่อม 2564'!R$3:R$399,SMALL(IF('ค่าเสื่อม 2564'!$E$3:$E$399="10699-รพร.สระแก้ว",ROW('ค่าเสื่อม 2564'!$E$3:$E$399)-ROW('ค่าเสื่อม 2564'!$E$3)+1),$A17)))</f>
        <v>6/2563 (วันที่ 07/10/2563)</v>
      </c>
      <c r="S17" s="4" t="str">
        <f t="array" ref="S17">IF(COUNTIF('ค่าเสื่อม 2564'!$E$3:$E$399,"10699-รพร.สระแก้ว")&lt;$A17,"",INDEX('ค่าเสื่อม 2564'!S$3:S$399,SMALL(IF('ค่าเสื่อม 2564'!$E$3:$E$399="10699-รพร.สระแก้ว",ROW('ค่าเสื่อม 2564'!$E$3:$E$399)-ROW('ค่าเสื่อม 2564'!$E$3)+1),$A17)))</f>
        <v>-</v>
      </c>
      <c r="T17" s="10">
        <f t="array" ref="T17">IF(COUNTIF('ค่าเสื่อม 2564'!$E$3:$E$399,"10699-รพร.สระแก้ว")&lt;$A17,"",INDEX('ค่าเสื่อม 2564'!T$3:T$399,SMALL(IF('ค่าเสื่อม 2564'!$E$3:$E$399="10699-รพร.สระแก้ว",ROW('ค่าเสื่อม 2564'!$E$3:$E$399)-ROW('ค่าเสื่อม 2564'!$E$3)+1),$A17)))</f>
        <v>0</v>
      </c>
      <c r="U17" s="10">
        <f t="array" ref="U17">IF(COUNTIF('ค่าเสื่อม 2564'!$E$3:$E$399,"10699-รพร.สระแก้ว")&lt;$A17,"",INDEX('ค่าเสื่อม 2564'!U$3:U$399,SMALL(IF('ค่าเสื่อม 2564'!$E$3:$E$399="10699-รพร.สระแก้ว",ROW('ค่าเสื่อม 2564'!$E$3:$E$399)-ROW('ค่าเสื่อม 2564'!$E$3)+1),$A17)))</f>
        <v>0</v>
      </c>
      <c r="V17" s="7">
        <f t="array" ref="V17">IF(COUNTIF('ค่าเสื่อม 2564'!$E$3:$E$399,"10699-รพร.สระแก้ว")&lt;$A17,"",INDEX('ค่าเสื่อม 2564'!V$3:V$399,SMALL(IF('ค่าเสื่อม 2564'!$E$3:$E$399="10699-รพร.สระแก้ว",ROW('ค่าเสื่อม 2564'!$E$3:$E$399)-ROW('ค่าเสื่อม 2564'!$E$3)+1),$A17)))</f>
        <v>0</v>
      </c>
      <c r="W17" s="7">
        <f t="array" ref="W17">IF(COUNTIF('ค่าเสื่อม 2564'!$E$3:$E$399,"10699-รพร.สระแก้ว")&lt;$A17,"",INDEX('ค่าเสื่อม 2564'!W$3:W$399,SMALL(IF('ค่าเสื่อม 2564'!$E$3:$E$399="10699-รพร.สระแก้ว",ROW('ค่าเสื่อม 2564'!$E$3:$E$399)-ROW('ค่าเสื่อม 2564'!$E$3)+1),$A17)))</f>
        <v>427095</v>
      </c>
    </row>
    <row r="18" spans="1:23" ht="43.5" customHeight="1">
      <c r="A18" s="3">
        <v>15</v>
      </c>
      <c r="B18" s="7" t="str">
        <f t="array" ref="B18">IF(COUNTIF('ค่าเสื่อม 2564'!$E$3:$E$399,"10699-รพร.สระแก้ว")&lt;$A18,"",INDEX('ค่าเสื่อม 2564'!B$3:B$399,SMALL(IF('ค่าเสื่อม 2564'!$E$3:$E$399="10699-รพร.สระแก้ว",ROW('ค่าเสื่อม 2564'!$E$3:$E$399)-ROW('ค่าเสื่อม 2564'!$E$3)+1),$A18)))</f>
        <v>เขต 06 ระยอง</v>
      </c>
      <c r="C18" s="7">
        <f t="array" ref="C18">IF(COUNTIF('ค่าเสื่อม 2564'!$E$3:$E$399,"10699-รพร.สระแก้ว")&lt;$A18,"",INDEX('ค่าเสื่อม 2564'!C$3:C$399,SMALL(IF('ค่าเสื่อม 2564'!$E$3:$E$399="10699-รพร.สระแก้ว",ROW('ค่าเสื่อม 2564'!$E$3:$E$399)-ROW('ค่าเสื่อม 2564'!$E$3)+1),$A18)))</f>
        <v>2700</v>
      </c>
      <c r="D18" s="7" t="str">
        <f t="array" ref="D18">IF(COUNTIF('ค่าเสื่อม 2564'!$E$3:$E$399,"10699-รพร.สระแก้ว")&lt;$A18,"",INDEX('ค่าเสื่อม 2564'!D$3:D$399,SMALL(IF('ค่าเสื่อม 2564'!$E$3:$E$399="10699-รพร.สระแก้ว",ROW('ค่าเสื่อม 2564'!$E$3:$E$399)-ROW('ค่าเสื่อม 2564'!$E$3)+1),$A18)))</f>
        <v>สระแก้ว</v>
      </c>
      <c r="E18" s="7" t="str">
        <f t="array" ref="E18">IF(COUNTIF('ค่าเสื่อม 2564'!$E$3:$E$399,"10699-รพร.สระแก้ว")&lt;$A18,"",INDEX('ค่าเสื่อม 2564'!E$3:E$399,SMALL(IF('ค่าเสื่อม 2564'!$E$3:$E$399="10699-รพร.สระแก้ว",ROW('ค่าเสื่อม 2564'!$E$3:$E$399)-ROW('ค่าเสื่อม 2564'!$E$3)+1),$A18)))</f>
        <v>10699-รพร.สระแก้ว</v>
      </c>
      <c r="F18" s="7" t="str">
        <f t="array" ref="F18">IF(COUNTIF('ค่าเสื่อม 2564'!$E$3:$E$399,"10699-รพร.สระแก้ว")&lt;$A18,"",INDEX('ค่าเสื่อม 2564'!F$3:F$399,SMALL(IF('ค่าเสื่อม 2564'!$E$3:$E$399="10699-รพร.สระแก้ว",ROW('ค่าเสื่อม 2564'!$E$3:$E$399)-ROW('ค่าเสื่อม 2564'!$E$3)+1),$A18)))</f>
        <v>10699-รพร.สระแก้ว</v>
      </c>
      <c r="G18" s="7" t="str">
        <f t="array" ref="G18">IF(COUNTIF('ค่าเสื่อม 2564'!$E$3:$E$399,"10699-รพร.สระแก้ว")&lt;$A18,"",INDEX('ค่าเสื่อม 2564'!G$3:G$399,SMALL(IF('ค่าเสื่อม 2564'!$E$3:$E$399="10699-รพร.สระแก้ว",ROW('ค่าเสื่อม 2564'!$E$3:$E$399)-ROW('ค่าเสื่อม 2564'!$E$3)+1),$A18)))</f>
        <v>วงเงินหน่วยบริการสังกัดสป.สธ.</v>
      </c>
      <c r="H18" s="7" t="str">
        <f t="array" ref="H18">IF(COUNTIF('ค่าเสื่อม 2564'!$E$3:$E$399,"10699-รพร.สระแก้ว")&lt;$A18,"",INDEX('ค่าเสื่อม 2564'!H$3:H$399,SMALL(IF('ค่าเสื่อม 2564'!$E$3:$E$399="10699-รพร.สระแก้ว",ROW('ค่าเสื่อม 2564'!$E$3:$E$399)-ROW('ค่าเสื่อม 2564'!$E$3)+1),$A18)))</f>
        <v>ครุภัณฑ์</v>
      </c>
      <c r="I18" s="7" t="str">
        <f t="array" ref="I18">IF(COUNTIF('ค่าเสื่อม 2564'!$E$3:$E$399,"10699-รพร.สระแก้ว")&lt;$A18,"",INDEX('ค่าเสื่อม 2564'!I$3:I$399,SMALL(IF('ค่าเสื่อม 2564'!$E$3:$E$399="10699-รพร.สระแก้ว",ROW('ค่าเสื่อม 2564'!$E$3:$E$399)-ROW('ค่าเสื่อม 2564'!$E$3)+1),$A18)))</f>
        <v>07-ครุภัณฑ์การแพทย์สนับสนุน</v>
      </c>
      <c r="J18" s="7" t="str">
        <f t="array" ref="J18">IF(COUNTIF('ค่าเสื่อม 2564'!$E$3:$E$399,"10699-รพร.สระแก้ว")&lt;$A18,"",INDEX('ค่าเสื่อม 2564'!J$3:J$399,SMALL(IF('ค่าเสื่อม 2564'!$E$3:$E$399="10699-รพร.สระแก้ว",ROW('ค่าเสื่อม 2564'!$E$3:$E$399)-ROW('ค่าเสื่อม 2564'!$E$3)+1),$A18)))</f>
        <v>ตู้เก็บเกล็ดเลือดพร้อมเครื่องเขย่า ไม่น้อยกว่า 60 ถุง</v>
      </c>
      <c r="K18" s="7" t="str">
        <f t="array" ref="K18">IF(COUNTIF('ค่าเสื่อม 2564'!$E$3:$E$399,"10699-รพร.สระแก้ว")&lt;$A18,"",INDEX('ค่าเสื่อม 2564'!K$3:K$399,SMALL(IF('ค่าเสื่อม 2564'!$E$3:$E$399="10699-รพร.สระแก้ว",ROW('ค่าเสื่อม 2564'!$E$3:$E$399)-ROW('ค่าเสื่อม 2564'!$E$3)+1),$A18)))</f>
        <v>ตู้เก็บเกล็ดเลือดพร้อมเครื่องเขย่า สามารถเก็บเกล็ดเลือดได้ไม่น้อยกว่า 60 ถุง</v>
      </c>
      <c r="L18" s="4">
        <f t="array" ref="L18">IF(COUNTIF('ค่าเสื่อม 2564'!$E$3:$E$399,"10699-รพร.สระแก้ว")&lt;$A18,"",INDEX('ค่าเสื่อม 2564'!L$3:L$399,SMALL(IF('ค่าเสื่อม 2564'!$E$3:$E$399="10699-รพร.สระแก้ว",ROW('ค่าเสื่อม 2564'!$E$3:$E$399)-ROW('ค่าเสื่อม 2564'!$E$3)+1),$A18)))</f>
        <v>1</v>
      </c>
      <c r="M18" s="7" t="str">
        <f t="array" ref="M18">IF(COUNTIF('ค่าเสื่อม 2564'!$E$3:$E$399,"10699-รพร.สระแก้ว")&lt;$A18,"",INDEX('ค่าเสื่อม 2564'!M$3:M$399,SMALL(IF('ค่าเสื่อม 2564'!$E$3:$E$399="10699-รพร.สระแก้ว",ROW('ค่าเสื่อม 2564'!$E$3:$E$399)-ROW('ค่าเสื่อม 2564'!$E$3)+1),$A18)))</f>
        <v>รพร.6515-038-2151/0001</v>
      </c>
      <c r="N18" s="10">
        <f t="array" ref="N18">IF(COUNTIF('ค่าเสื่อม 2564'!$E$3:$E$399,"10699-รพร.สระแก้ว")&lt;$A18,"",INDEX('ค่าเสื่อม 2564'!N$3:N$399,SMALL(IF('ค่าเสื่อม 2564'!$E$3:$E$399="10699-รพร.สระแก้ว",ROW('ค่าเสื่อม 2564'!$E$3:$E$399)-ROW('ค่าเสื่อม 2564'!$E$3)+1),$A18)))</f>
        <v>650000</v>
      </c>
      <c r="O18" s="10">
        <f t="array" ref="O18">IF(COUNTIF('ค่าเสื่อม 2564'!$E$3:$E$399,"10699-รพร.สระแก้ว")&lt;$A18,"",INDEX('ค่าเสื่อม 2564'!O$3:O$399,SMALL(IF('ค่าเสื่อม 2564'!$E$3:$E$399="10699-รพร.สระแก้ว",ROW('ค่าเสื่อม 2564'!$E$3:$E$399)-ROW('ค่าเสื่อม 2564'!$E$3)+1),$A18)))</f>
        <v>0</v>
      </c>
      <c r="P18" s="10">
        <f t="array" ref="P18">IF(COUNTIF('ค่าเสื่อม 2564'!$E$3:$E$399,"10699-รพร.สระแก้ว")&lt;$A18,"",INDEX('ค่าเสื่อม 2564'!P$3:P$399,SMALL(IF('ค่าเสื่อม 2564'!$E$3:$E$399="10699-รพร.สระแก้ว",ROW('ค่าเสื่อม 2564'!$E$3:$E$399)-ROW('ค่าเสื่อม 2564'!$E$3)+1),$A18)))</f>
        <v>0</v>
      </c>
      <c r="Q18" s="10">
        <f t="array" ref="Q18">IF(COUNTIF('ค่าเสื่อม 2564'!$E$3:$E$399,"10699-รพร.สระแก้ว")&lt;$A18,"",INDEX('ค่าเสื่อม 2564'!Q$3:Q$399,SMALL(IF('ค่าเสื่อม 2564'!$E$3:$E$399="10699-รพร.สระแก้ว",ROW('ค่าเสื่อม 2564'!$E$3:$E$399)-ROW('ค่าเสื่อม 2564'!$E$3)+1),$A18)))</f>
        <v>650000</v>
      </c>
      <c r="R18" s="7" t="str">
        <f t="array" ref="R18">IF(COUNTIF('ค่าเสื่อม 2564'!$E$3:$E$399,"10699-รพร.สระแก้ว")&lt;$A18,"",INDEX('ค่าเสื่อม 2564'!R$3:R$399,SMALL(IF('ค่าเสื่อม 2564'!$E$3:$E$399="10699-รพร.สระแก้ว",ROW('ค่าเสื่อม 2564'!$E$3:$E$399)-ROW('ค่าเสื่อม 2564'!$E$3)+1),$A18)))</f>
        <v>6/2563 (วันที่ 07/10/2563)</v>
      </c>
      <c r="S18" s="4" t="str">
        <f t="array" ref="S18">IF(COUNTIF('ค่าเสื่อม 2564'!$E$3:$E$399,"10699-รพร.สระแก้ว")&lt;$A18,"",INDEX('ค่าเสื่อม 2564'!S$3:S$399,SMALL(IF('ค่าเสื่อม 2564'!$E$3:$E$399="10699-รพร.สระแก้ว",ROW('ค่าเสื่อม 2564'!$E$3:$E$399)-ROW('ค่าเสื่อม 2564'!$E$3)+1),$A18)))</f>
        <v>-</v>
      </c>
      <c r="T18" s="10">
        <f t="array" ref="T18">IF(COUNTIF('ค่าเสื่อม 2564'!$E$3:$E$399,"10699-รพร.สระแก้ว")&lt;$A18,"",INDEX('ค่าเสื่อม 2564'!T$3:T$399,SMALL(IF('ค่าเสื่อม 2564'!$E$3:$E$399="10699-รพร.สระแก้ว",ROW('ค่าเสื่อม 2564'!$E$3:$E$399)-ROW('ค่าเสื่อม 2564'!$E$3)+1),$A18)))</f>
        <v>0</v>
      </c>
      <c r="U18" s="10">
        <f t="array" ref="U18">IF(COUNTIF('ค่าเสื่อม 2564'!$E$3:$E$399,"10699-รพร.สระแก้ว")&lt;$A18,"",INDEX('ค่าเสื่อม 2564'!U$3:U$399,SMALL(IF('ค่าเสื่อม 2564'!$E$3:$E$399="10699-รพร.สระแก้ว",ROW('ค่าเสื่อม 2564'!$E$3:$E$399)-ROW('ค่าเสื่อม 2564'!$E$3)+1),$A18)))</f>
        <v>0</v>
      </c>
      <c r="V18" s="7">
        <f t="array" ref="V18">IF(COUNTIF('ค่าเสื่อม 2564'!$E$3:$E$399,"10699-รพร.สระแก้ว")&lt;$A18,"",INDEX('ค่าเสื่อม 2564'!V$3:V$399,SMALL(IF('ค่าเสื่อม 2564'!$E$3:$E$399="10699-รพร.สระแก้ว",ROW('ค่าเสื่อม 2564'!$E$3:$E$399)-ROW('ค่าเสื่อม 2564'!$E$3)+1),$A18)))</f>
        <v>0</v>
      </c>
      <c r="W18" s="7">
        <f t="array" ref="W18">IF(COUNTIF('ค่าเสื่อม 2564'!$E$3:$E$399,"10699-รพร.สระแก้ว")&lt;$A18,"",INDEX('ค่าเสื่อม 2564'!W$3:W$399,SMALL(IF('ค่าเสื่อม 2564'!$E$3:$E$399="10699-รพร.สระแก้ว",ROW('ค่าเสื่อม 2564'!$E$3:$E$399)-ROW('ค่าเสื่อม 2564'!$E$3)+1),$A18)))</f>
        <v>427100</v>
      </c>
    </row>
    <row r="19" spans="1:23" ht="43.5" customHeight="1">
      <c r="A19" s="3">
        <v>16</v>
      </c>
      <c r="B19" s="7" t="str">
        <f t="array" ref="B19">IF(COUNTIF('ค่าเสื่อม 2564'!$E$3:$E$399,"10699-รพร.สระแก้ว")&lt;$A19,"",INDEX('ค่าเสื่อม 2564'!B$3:B$399,SMALL(IF('ค่าเสื่อม 2564'!$E$3:$E$399="10699-รพร.สระแก้ว",ROW('ค่าเสื่อม 2564'!$E$3:$E$399)-ROW('ค่าเสื่อม 2564'!$E$3)+1),$A19)))</f>
        <v>เขต 06 ระยอง</v>
      </c>
      <c r="C19" s="7">
        <f t="array" ref="C19">IF(COUNTIF('ค่าเสื่อม 2564'!$E$3:$E$399,"10699-รพร.สระแก้ว")&lt;$A19,"",INDEX('ค่าเสื่อม 2564'!C$3:C$399,SMALL(IF('ค่าเสื่อม 2564'!$E$3:$E$399="10699-รพร.สระแก้ว",ROW('ค่าเสื่อม 2564'!$E$3:$E$399)-ROW('ค่าเสื่อม 2564'!$E$3)+1),$A19)))</f>
        <v>2700</v>
      </c>
      <c r="D19" s="7" t="str">
        <f t="array" ref="D19">IF(COUNTIF('ค่าเสื่อม 2564'!$E$3:$E$399,"10699-รพร.สระแก้ว")&lt;$A19,"",INDEX('ค่าเสื่อม 2564'!D$3:D$399,SMALL(IF('ค่าเสื่อม 2564'!$E$3:$E$399="10699-รพร.สระแก้ว",ROW('ค่าเสื่อม 2564'!$E$3:$E$399)-ROW('ค่าเสื่อม 2564'!$E$3)+1),$A19)))</f>
        <v>สระแก้ว</v>
      </c>
      <c r="E19" s="7" t="str">
        <f t="array" ref="E19">IF(COUNTIF('ค่าเสื่อม 2564'!$E$3:$E$399,"10699-รพร.สระแก้ว")&lt;$A19,"",INDEX('ค่าเสื่อม 2564'!E$3:E$399,SMALL(IF('ค่าเสื่อม 2564'!$E$3:$E$399="10699-รพร.สระแก้ว",ROW('ค่าเสื่อม 2564'!$E$3:$E$399)-ROW('ค่าเสื่อม 2564'!$E$3)+1),$A19)))</f>
        <v>10699-รพร.สระแก้ว</v>
      </c>
      <c r="F19" s="7" t="str">
        <f t="array" ref="F19">IF(COUNTIF('ค่าเสื่อม 2564'!$E$3:$E$399,"10699-รพร.สระแก้ว")&lt;$A19,"",INDEX('ค่าเสื่อม 2564'!F$3:F$399,SMALL(IF('ค่าเสื่อม 2564'!$E$3:$E$399="10699-รพร.สระแก้ว",ROW('ค่าเสื่อม 2564'!$E$3:$E$399)-ROW('ค่าเสื่อม 2564'!$E$3)+1),$A19)))</f>
        <v>10699-รพร.สระแก้ว</v>
      </c>
      <c r="G19" s="7" t="str">
        <f t="array" ref="G19">IF(COUNTIF('ค่าเสื่อม 2564'!$E$3:$E$399,"10699-รพร.สระแก้ว")&lt;$A19,"",INDEX('ค่าเสื่อม 2564'!G$3:G$399,SMALL(IF('ค่าเสื่อม 2564'!$E$3:$E$399="10699-รพร.สระแก้ว",ROW('ค่าเสื่อม 2564'!$E$3:$E$399)-ROW('ค่าเสื่อม 2564'!$E$3)+1),$A19)))</f>
        <v>วงเงินหน่วยบริการสังกัดสป.สธ.</v>
      </c>
      <c r="H19" s="7" t="str">
        <f t="array" ref="H19">IF(COUNTIF('ค่าเสื่อม 2564'!$E$3:$E$399,"10699-รพร.สระแก้ว")&lt;$A19,"",INDEX('ค่าเสื่อม 2564'!H$3:H$399,SMALL(IF('ค่าเสื่อม 2564'!$E$3:$E$399="10699-รพร.สระแก้ว",ROW('ค่าเสื่อม 2564'!$E$3:$E$399)-ROW('ค่าเสื่อม 2564'!$E$3)+1),$A19)))</f>
        <v>ครุภัณฑ์</v>
      </c>
      <c r="I19" s="7" t="str">
        <f t="array" ref="I19">IF(COUNTIF('ค่าเสื่อม 2564'!$E$3:$E$399,"10699-รพร.สระแก้ว")&lt;$A19,"",INDEX('ค่าเสื่อม 2564'!I$3:I$399,SMALL(IF('ค่าเสื่อม 2564'!$E$3:$E$399="10699-รพร.สระแก้ว",ROW('ค่าเสื่อม 2564'!$E$3:$E$399)-ROW('ค่าเสื่อม 2564'!$E$3)+1),$A19)))</f>
        <v>05-ครุภัณฑ์การแพทย์รักษาชีวิต</v>
      </c>
      <c r="J19" s="7" t="str">
        <f t="array" ref="J19">IF(COUNTIF('ค่าเสื่อม 2564'!$E$3:$E$399,"10699-รพร.สระแก้ว")&lt;$A19,"",INDEX('ค่าเสื่อม 2564'!J$3:J$399,SMALL(IF('ค่าเสื่อม 2564'!$E$3:$E$399="10699-รพร.สระแก้ว",ROW('ค่าเสื่อม 2564'!$E$3:$E$399)-ROW('ค่าเสื่อม 2564'!$E$3)+1),$A19)))</f>
        <v>เครื่องกระตุกไฟฟ้าหัวใจชนิดไบเฟสิคพร้อมภาควัดออกซิเจนในเลือด</v>
      </c>
      <c r="K19" s="7" t="str">
        <f t="array" ref="K19">IF(COUNTIF('ค่าเสื่อม 2564'!$E$3:$E$399,"10699-รพร.สระแก้ว")&lt;$A19,"",INDEX('ค่าเสื่อม 2564'!K$3:K$399,SMALL(IF('ค่าเสื่อม 2564'!$E$3:$E$399="10699-รพร.สระแก้ว",ROW('ค่าเสื่อม 2564'!$E$3:$E$399)-ROW('ค่าเสื่อม 2564'!$E$3)+1),$A19)))</f>
        <v>เครื่องกระตุกไฟฟ้าหัวใจชนิดไบเฟสิคพร้อมภาควัดออกซิเจนในเลือด</v>
      </c>
      <c r="L19" s="4">
        <f t="array" ref="L19">IF(COUNTIF('ค่าเสื่อม 2564'!$E$3:$E$399,"10699-รพร.สระแก้ว")&lt;$A19,"",INDEX('ค่าเสื่อม 2564'!L$3:L$399,SMALL(IF('ค่าเสื่อม 2564'!$E$3:$E$399="10699-รพร.สระแก้ว",ROW('ค่าเสื่อม 2564'!$E$3:$E$399)-ROW('ค่าเสื่อม 2564'!$E$3)+1),$A19)))</f>
        <v>2</v>
      </c>
      <c r="M19" s="7" t="str">
        <f t="array" ref="M19">IF(COUNTIF('ค่าเสื่อม 2564'!$E$3:$E$399,"10699-รพร.สระแก้ว")&lt;$A19,"",INDEX('ค่าเสื่อม 2564'!M$3:M$399,SMALL(IF('ค่าเสื่อม 2564'!$E$3:$E$399="10699-รพร.สระแก้ว",ROW('ค่าเสื่อม 2564'!$E$3:$E$399)-ROW('ค่าเสื่อม 2564'!$E$3)+1),$A19)))</f>
        <v>รพร. 6515-027-3002/0003 รพร.6515-027-3002/0004</v>
      </c>
      <c r="N19" s="10">
        <f t="array" ref="N19">IF(COUNTIF('ค่าเสื่อม 2564'!$E$3:$E$399,"10699-รพร.สระแก้ว")&lt;$A19,"",INDEX('ค่าเสื่อม 2564'!N$3:N$399,SMALL(IF('ค่าเสื่อม 2564'!$E$3:$E$399="10699-รพร.สระแก้ว",ROW('ค่าเสื่อม 2564'!$E$3:$E$399)-ROW('ค่าเสื่อม 2564'!$E$3)+1),$A19)))</f>
        <v>660000</v>
      </c>
      <c r="O19" s="10">
        <f t="array" ref="O19">IF(COUNTIF('ค่าเสื่อม 2564'!$E$3:$E$399,"10699-รพร.สระแก้ว")&lt;$A19,"",INDEX('ค่าเสื่อม 2564'!O$3:O$399,SMALL(IF('ค่าเสื่อม 2564'!$E$3:$E$399="10699-รพร.สระแก้ว",ROW('ค่าเสื่อม 2564'!$E$3:$E$399)-ROW('ค่าเสื่อม 2564'!$E$3)+1),$A19)))</f>
        <v>0</v>
      </c>
      <c r="P19" s="10">
        <f t="array" ref="P19">IF(COUNTIF('ค่าเสื่อม 2564'!$E$3:$E$399,"10699-รพร.สระแก้ว")&lt;$A19,"",INDEX('ค่าเสื่อม 2564'!P$3:P$399,SMALL(IF('ค่าเสื่อม 2564'!$E$3:$E$399="10699-รพร.สระแก้ว",ROW('ค่าเสื่อม 2564'!$E$3:$E$399)-ROW('ค่าเสื่อม 2564'!$E$3)+1),$A19)))</f>
        <v>0</v>
      </c>
      <c r="Q19" s="10">
        <f t="array" ref="Q19">IF(COUNTIF('ค่าเสื่อม 2564'!$E$3:$E$399,"10699-รพร.สระแก้ว")&lt;$A19,"",INDEX('ค่าเสื่อม 2564'!Q$3:Q$399,SMALL(IF('ค่าเสื่อม 2564'!$E$3:$E$399="10699-รพร.สระแก้ว",ROW('ค่าเสื่อม 2564'!$E$3:$E$399)-ROW('ค่าเสื่อม 2564'!$E$3)+1),$A19)))</f>
        <v>660000</v>
      </c>
      <c r="R19" s="7" t="str">
        <f t="array" ref="R19">IF(COUNTIF('ค่าเสื่อม 2564'!$E$3:$E$399,"10699-รพร.สระแก้ว")&lt;$A19,"",INDEX('ค่าเสื่อม 2564'!R$3:R$399,SMALL(IF('ค่าเสื่อม 2564'!$E$3:$E$399="10699-รพร.สระแก้ว",ROW('ค่าเสื่อม 2564'!$E$3:$E$399)-ROW('ค่าเสื่อม 2564'!$E$3)+1),$A19)))</f>
        <v>6/2563 (วันที่ 07/10/2563)</v>
      </c>
      <c r="S19" s="4" t="str">
        <f t="array" ref="S19">IF(COUNTIF('ค่าเสื่อม 2564'!$E$3:$E$399,"10699-รพร.สระแก้ว")&lt;$A19,"",INDEX('ค่าเสื่อม 2564'!S$3:S$399,SMALL(IF('ค่าเสื่อม 2564'!$E$3:$E$399="10699-รพร.สระแก้ว",ROW('ค่าเสื่อม 2564'!$E$3:$E$399)-ROW('ค่าเสื่อม 2564'!$E$3)+1),$A19)))</f>
        <v>-</v>
      </c>
      <c r="T19" s="10">
        <f t="array" ref="T19">IF(COUNTIF('ค่าเสื่อม 2564'!$E$3:$E$399,"10699-รพร.สระแก้ว")&lt;$A19,"",INDEX('ค่าเสื่อม 2564'!T$3:T$399,SMALL(IF('ค่าเสื่อม 2564'!$E$3:$E$399="10699-รพร.สระแก้ว",ROW('ค่าเสื่อม 2564'!$E$3:$E$399)-ROW('ค่าเสื่อม 2564'!$E$3)+1),$A19)))</f>
        <v>0</v>
      </c>
      <c r="U19" s="10">
        <f t="array" ref="U19">IF(COUNTIF('ค่าเสื่อม 2564'!$E$3:$E$399,"10699-รพร.สระแก้ว")&lt;$A19,"",INDEX('ค่าเสื่อม 2564'!U$3:U$399,SMALL(IF('ค่าเสื่อม 2564'!$E$3:$E$399="10699-รพร.สระแก้ว",ROW('ค่าเสื่อม 2564'!$E$3:$E$399)-ROW('ค่าเสื่อม 2564'!$E$3)+1),$A19)))</f>
        <v>0</v>
      </c>
      <c r="V19" s="7">
        <f t="array" ref="V19">IF(COUNTIF('ค่าเสื่อม 2564'!$E$3:$E$399,"10699-รพร.สระแก้ว")&lt;$A19,"",INDEX('ค่าเสื่อม 2564'!V$3:V$399,SMALL(IF('ค่าเสื่อม 2564'!$E$3:$E$399="10699-รพร.สระแก้ว",ROW('ค่าเสื่อม 2564'!$E$3:$E$399)-ROW('ค่าเสื่อม 2564'!$E$3)+1),$A19)))</f>
        <v>0</v>
      </c>
      <c r="W19" s="7">
        <f t="array" ref="W19">IF(COUNTIF('ค่าเสื่อม 2564'!$E$3:$E$399,"10699-รพร.สระแก้ว")&lt;$A19,"",INDEX('ค่าเสื่อม 2564'!W$3:W$399,SMALL(IF('ค่าเสื่อม 2564'!$E$3:$E$399="10699-รพร.สระแก้ว",ROW('ค่าเสื่อม 2564'!$E$3:$E$399)-ROW('ค่าเสื่อม 2564'!$E$3)+1),$A19)))</f>
        <v>427097</v>
      </c>
    </row>
    <row r="20" spans="1:23" ht="43.5" customHeight="1">
      <c r="A20" s="3">
        <v>17</v>
      </c>
      <c r="B20" s="7" t="str">
        <f t="array" ref="B20">IF(COUNTIF('ค่าเสื่อม 2564'!$E$3:$E$399,"10699-รพร.สระแก้ว")&lt;$A20,"",INDEX('ค่าเสื่อม 2564'!B$3:B$399,SMALL(IF('ค่าเสื่อม 2564'!$E$3:$E$399="10699-รพร.สระแก้ว",ROW('ค่าเสื่อม 2564'!$E$3:$E$399)-ROW('ค่าเสื่อม 2564'!$E$3)+1),$A20)))</f>
        <v>เขต 06 ระยอง</v>
      </c>
      <c r="C20" s="7">
        <f t="array" ref="C20">IF(COUNTIF('ค่าเสื่อม 2564'!$E$3:$E$399,"10699-รพร.สระแก้ว")&lt;$A20,"",INDEX('ค่าเสื่อม 2564'!C$3:C$399,SMALL(IF('ค่าเสื่อม 2564'!$E$3:$E$399="10699-รพร.สระแก้ว",ROW('ค่าเสื่อม 2564'!$E$3:$E$399)-ROW('ค่าเสื่อม 2564'!$E$3)+1),$A20)))</f>
        <v>2700</v>
      </c>
      <c r="D20" s="7" t="str">
        <f t="array" ref="D20">IF(COUNTIF('ค่าเสื่อม 2564'!$E$3:$E$399,"10699-รพร.สระแก้ว")&lt;$A20,"",INDEX('ค่าเสื่อม 2564'!D$3:D$399,SMALL(IF('ค่าเสื่อม 2564'!$E$3:$E$399="10699-รพร.สระแก้ว",ROW('ค่าเสื่อม 2564'!$E$3:$E$399)-ROW('ค่าเสื่อม 2564'!$E$3)+1),$A20)))</f>
        <v>สระแก้ว</v>
      </c>
      <c r="E20" s="7" t="str">
        <f t="array" ref="E20">IF(COUNTIF('ค่าเสื่อม 2564'!$E$3:$E$399,"10699-รพร.สระแก้ว")&lt;$A20,"",INDEX('ค่าเสื่อม 2564'!E$3:E$399,SMALL(IF('ค่าเสื่อม 2564'!$E$3:$E$399="10699-รพร.สระแก้ว",ROW('ค่าเสื่อม 2564'!$E$3:$E$399)-ROW('ค่าเสื่อม 2564'!$E$3)+1),$A20)))</f>
        <v>10699-รพร.สระแก้ว</v>
      </c>
      <c r="F20" s="7" t="str">
        <f t="array" ref="F20">IF(COUNTIF('ค่าเสื่อม 2564'!$E$3:$E$399,"10699-รพร.สระแก้ว")&lt;$A20,"",INDEX('ค่าเสื่อม 2564'!F$3:F$399,SMALL(IF('ค่าเสื่อม 2564'!$E$3:$E$399="10699-รพร.สระแก้ว",ROW('ค่าเสื่อม 2564'!$E$3:$E$399)-ROW('ค่าเสื่อม 2564'!$E$3)+1),$A20)))</f>
        <v>10699-รพร.สระแก้ว</v>
      </c>
      <c r="G20" s="7" t="str">
        <f t="array" ref="G20">IF(COUNTIF('ค่าเสื่อม 2564'!$E$3:$E$399,"10699-รพร.สระแก้ว")&lt;$A20,"",INDEX('ค่าเสื่อม 2564'!G$3:G$399,SMALL(IF('ค่าเสื่อม 2564'!$E$3:$E$399="10699-รพร.สระแก้ว",ROW('ค่าเสื่อม 2564'!$E$3:$E$399)-ROW('ค่าเสื่อม 2564'!$E$3)+1),$A20)))</f>
        <v>วงเงินหน่วยบริการสังกัดสป.สธ.</v>
      </c>
      <c r="H20" s="7" t="str">
        <f t="array" ref="H20">IF(COUNTIF('ค่าเสื่อม 2564'!$E$3:$E$399,"10699-รพร.สระแก้ว")&lt;$A20,"",INDEX('ค่าเสื่อม 2564'!H$3:H$399,SMALL(IF('ค่าเสื่อม 2564'!$E$3:$E$399="10699-รพร.สระแก้ว",ROW('ค่าเสื่อม 2564'!$E$3:$E$399)-ROW('ค่าเสื่อม 2564'!$E$3)+1),$A20)))</f>
        <v>ครุภัณฑ์</v>
      </c>
      <c r="I20" s="7" t="str">
        <f t="array" ref="I20">IF(COUNTIF('ค่าเสื่อม 2564'!$E$3:$E$399,"10699-รพร.สระแก้ว")&lt;$A20,"",INDEX('ค่าเสื่อม 2564'!I$3:I$399,SMALL(IF('ค่าเสื่อม 2564'!$E$3:$E$399="10699-รพร.สระแก้ว",ROW('ค่าเสื่อม 2564'!$E$3:$E$399)-ROW('ค่าเสื่อม 2564'!$E$3)+1),$A20)))</f>
        <v>04-ครุภัณฑ์การแพทย์รักษา</v>
      </c>
      <c r="J20" s="7" t="str">
        <f t="array" ref="J20">IF(COUNTIF('ค่าเสื่อม 2564'!$E$3:$E$399,"10699-รพร.สระแก้ว")&lt;$A20,"",INDEX('ค่าเสื่อม 2564'!J$3:J$399,SMALL(IF('ค่าเสื่อม 2564'!$E$3:$E$399="10699-รพร.สระแก้ว",ROW('ค่าเสื่อม 2564'!$E$3:$E$399)-ROW('ค่าเสื่อม 2564'!$E$3)+1),$A20)))</f>
        <v>เครื่องช่วยหายใจชนิดควบคุมด้วยปริมาตรและความดันเคลื่อนย้ายได้</v>
      </c>
      <c r="K20" s="7" t="str">
        <f t="array" ref="K20">IF(COUNTIF('ค่าเสื่อม 2564'!$E$3:$E$399,"10699-รพร.สระแก้ว")&lt;$A20,"",INDEX('ค่าเสื่อม 2564'!K$3:K$399,SMALL(IF('ค่าเสื่อม 2564'!$E$3:$E$399="10699-รพร.สระแก้ว",ROW('ค่าเสื่อม 2564'!$E$3:$E$399)-ROW('ค่าเสื่อม 2564'!$E$3)+1),$A20)))</f>
        <v>เครื่องช่วยหายใจชนิดควบคุมด้วยปริมาตรและความดันเคลื่อนย้ายได้</v>
      </c>
      <c r="L20" s="4">
        <f t="array" ref="L20">IF(COUNTIF('ค่าเสื่อม 2564'!$E$3:$E$399,"10699-รพร.สระแก้ว")&lt;$A20,"",INDEX('ค่าเสื่อม 2564'!L$3:L$399,SMALL(IF('ค่าเสื่อม 2564'!$E$3:$E$399="10699-รพร.สระแก้ว",ROW('ค่าเสื่อม 2564'!$E$3:$E$399)-ROW('ค่าเสื่อม 2564'!$E$3)+1),$A20)))</f>
        <v>2</v>
      </c>
      <c r="M20" s="7" t="str">
        <f t="array" ref="M20">IF(COUNTIF('ค่าเสื่อม 2564'!$E$3:$E$399,"10699-รพร.สระแก้ว")&lt;$A20,"",INDEX('ค่าเสื่อม 2564'!M$3:M$399,SMALL(IF('ค่าเสื่อม 2564'!$E$3:$E$399="10699-รพร.สระแก้ว",ROW('ค่าเสื่อม 2564'!$E$3:$E$399)-ROW('ค่าเสื่อม 2564'!$E$3)+1),$A20)))</f>
        <v>รพร.6515-003-1301/0001</v>
      </c>
      <c r="N20" s="10">
        <f t="array" ref="N20">IF(COUNTIF('ค่าเสื่อม 2564'!$E$3:$E$399,"10699-รพร.สระแก้ว")&lt;$A20,"",INDEX('ค่าเสื่อม 2564'!N$3:N$399,SMALL(IF('ค่าเสื่อม 2564'!$E$3:$E$399="10699-รพร.สระแก้ว",ROW('ค่าเสื่อม 2564'!$E$3:$E$399)-ROW('ค่าเสื่อม 2564'!$E$3)+1),$A20)))</f>
        <v>900000</v>
      </c>
      <c r="O20" s="10">
        <f t="array" ref="O20">IF(COUNTIF('ค่าเสื่อม 2564'!$E$3:$E$399,"10699-รพร.สระแก้ว")&lt;$A20,"",INDEX('ค่าเสื่อม 2564'!O$3:O$399,SMALL(IF('ค่าเสื่อม 2564'!$E$3:$E$399="10699-รพร.สระแก้ว",ROW('ค่าเสื่อม 2564'!$E$3:$E$399)-ROW('ค่าเสื่อม 2564'!$E$3)+1),$A20)))</f>
        <v>0</v>
      </c>
      <c r="P20" s="10">
        <f t="array" ref="P20">IF(COUNTIF('ค่าเสื่อม 2564'!$E$3:$E$399,"10699-รพร.สระแก้ว")&lt;$A20,"",INDEX('ค่าเสื่อม 2564'!P$3:P$399,SMALL(IF('ค่าเสื่อม 2564'!$E$3:$E$399="10699-รพร.สระแก้ว",ROW('ค่าเสื่อม 2564'!$E$3:$E$399)-ROW('ค่าเสื่อม 2564'!$E$3)+1),$A20)))</f>
        <v>0</v>
      </c>
      <c r="Q20" s="10">
        <f t="array" ref="Q20">IF(COUNTIF('ค่าเสื่อม 2564'!$E$3:$E$399,"10699-รพร.สระแก้ว")&lt;$A20,"",INDEX('ค่าเสื่อม 2564'!Q$3:Q$399,SMALL(IF('ค่าเสื่อม 2564'!$E$3:$E$399="10699-รพร.สระแก้ว",ROW('ค่าเสื่อม 2564'!$E$3:$E$399)-ROW('ค่าเสื่อม 2564'!$E$3)+1),$A20)))</f>
        <v>900000</v>
      </c>
      <c r="R20" s="7" t="str">
        <f t="array" ref="R20">IF(COUNTIF('ค่าเสื่อม 2564'!$E$3:$E$399,"10699-รพร.สระแก้ว")&lt;$A20,"",INDEX('ค่าเสื่อม 2564'!R$3:R$399,SMALL(IF('ค่าเสื่อม 2564'!$E$3:$E$399="10699-รพร.สระแก้ว",ROW('ค่าเสื่อม 2564'!$E$3:$E$399)-ROW('ค่าเสื่อม 2564'!$E$3)+1),$A20)))</f>
        <v>6/2563 (วันที่ 07/10/2563)</v>
      </c>
      <c r="S20" s="4" t="str">
        <f t="array" ref="S20">IF(COUNTIF('ค่าเสื่อม 2564'!$E$3:$E$399,"10699-รพร.สระแก้ว")&lt;$A20,"",INDEX('ค่าเสื่อม 2564'!S$3:S$399,SMALL(IF('ค่าเสื่อม 2564'!$E$3:$E$399="10699-รพร.สระแก้ว",ROW('ค่าเสื่อม 2564'!$E$3:$E$399)-ROW('ค่าเสื่อม 2564'!$E$3)+1),$A20)))</f>
        <v>-</v>
      </c>
      <c r="T20" s="10">
        <f t="array" ref="T20">IF(COUNTIF('ค่าเสื่อม 2564'!$E$3:$E$399,"10699-รพร.สระแก้ว")&lt;$A20,"",INDEX('ค่าเสื่อม 2564'!T$3:T$399,SMALL(IF('ค่าเสื่อม 2564'!$E$3:$E$399="10699-รพร.สระแก้ว",ROW('ค่าเสื่อม 2564'!$E$3:$E$399)-ROW('ค่าเสื่อม 2564'!$E$3)+1),$A20)))</f>
        <v>0</v>
      </c>
      <c r="U20" s="10">
        <f t="array" ref="U20">IF(COUNTIF('ค่าเสื่อม 2564'!$E$3:$E$399,"10699-รพร.สระแก้ว")&lt;$A20,"",INDEX('ค่าเสื่อม 2564'!U$3:U$399,SMALL(IF('ค่าเสื่อม 2564'!$E$3:$E$399="10699-รพร.สระแก้ว",ROW('ค่าเสื่อม 2564'!$E$3:$E$399)-ROW('ค่าเสื่อม 2564'!$E$3)+1),$A20)))</f>
        <v>0</v>
      </c>
      <c r="V20" s="7">
        <f t="array" ref="V20">IF(COUNTIF('ค่าเสื่อม 2564'!$E$3:$E$399,"10699-รพร.สระแก้ว")&lt;$A20,"",INDEX('ค่าเสื่อม 2564'!V$3:V$399,SMALL(IF('ค่าเสื่อม 2564'!$E$3:$E$399="10699-รพร.สระแก้ว",ROW('ค่าเสื่อม 2564'!$E$3:$E$399)-ROW('ค่าเสื่อม 2564'!$E$3)+1),$A20)))</f>
        <v>0</v>
      </c>
      <c r="W20" s="7">
        <f t="array" ref="W20">IF(COUNTIF('ค่าเสื่อม 2564'!$E$3:$E$399,"10699-รพร.สระแก้ว")&lt;$A20,"",INDEX('ค่าเสื่อม 2564'!W$3:W$399,SMALL(IF('ค่าเสื่อม 2564'!$E$3:$E$399="10699-รพร.สระแก้ว",ROW('ค่าเสื่อม 2564'!$E$3:$E$399)-ROW('ค่าเสื่อม 2564'!$E$3)+1),$A20)))</f>
        <v>427101</v>
      </c>
    </row>
    <row r="21" spans="1:23" ht="43.5" customHeight="1">
      <c r="A21" s="3">
        <v>18</v>
      </c>
      <c r="B21" s="7" t="str">
        <f t="array" ref="B21">IF(COUNTIF('ค่าเสื่อม 2564'!$E$3:$E$399,"10699-รพร.สระแก้ว")&lt;$A21,"",INDEX('ค่าเสื่อม 2564'!B$3:B$399,SMALL(IF('ค่าเสื่อม 2564'!$E$3:$E$399="10699-รพร.สระแก้ว",ROW('ค่าเสื่อม 2564'!$E$3:$E$399)-ROW('ค่าเสื่อม 2564'!$E$3)+1),$A21)))</f>
        <v>เขต 06 ระยอง</v>
      </c>
      <c r="C21" s="7">
        <f t="array" ref="C21">IF(COUNTIF('ค่าเสื่อม 2564'!$E$3:$E$399,"10699-รพร.สระแก้ว")&lt;$A21,"",INDEX('ค่าเสื่อม 2564'!C$3:C$399,SMALL(IF('ค่าเสื่อม 2564'!$E$3:$E$399="10699-รพร.สระแก้ว",ROW('ค่าเสื่อม 2564'!$E$3:$E$399)-ROW('ค่าเสื่อม 2564'!$E$3)+1),$A21)))</f>
        <v>2700</v>
      </c>
      <c r="D21" s="7" t="str">
        <f t="array" ref="D21">IF(COUNTIF('ค่าเสื่อม 2564'!$E$3:$E$399,"10699-รพร.สระแก้ว")&lt;$A21,"",INDEX('ค่าเสื่อม 2564'!D$3:D$399,SMALL(IF('ค่าเสื่อม 2564'!$E$3:$E$399="10699-รพร.สระแก้ว",ROW('ค่าเสื่อม 2564'!$E$3:$E$399)-ROW('ค่าเสื่อม 2564'!$E$3)+1),$A21)))</f>
        <v>สระแก้ว</v>
      </c>
      <c r="E21" s="7" t="str">
        <f t="array" ref="E21">IF(COUNTIF('ค่าเสื่อม 2564'!$E$3:$E$399,"10699-รพร.สระแก้ว")&lt;$A21,"",INDEX('ค่าเสื่อม 2564'!E$3:E$399,SMALL(IF('ค่าเสื่อม 2564'!$E$3:$E$399="10699-รพร.สระแก้ว",ROW('ค่าเสื่อม 2564'!$E$3:$E$399)-ROW('ค่าเสื่อม 2564'!$E$3)+1),$A21)))</f>
        <v>10699-รพร.สระแก้ว</v>
      </c>
      <c r="F21" s="7" t="str">
        <f t="array" ref="F21">IF(COUNTIF('ค่าเสื่อม 2564'!$E$3:$E$399,"10699-รพร.สระแก้ว")&lt;$A21,"",INDEX('ค่าเสื่อม 2564'!F$3:F$399,SMALL(IF('ค่าเสื่อม 2564'!$E$3:$E$399="10699-รพร.สระแก้ว",ROW('ค่าเสื่อม 2564'!$E$3:$E$399)-ROW('ค่าเสื่อม 2564'!$E$3)+1),$A21)))</f>
        <v>10699-รพร.สระแก้ว</v>
      </c>
      <c r="G21" s="7" t="str">
        <f t="array" ref="G21">IF(COUNTIF('ค่าเสื่อม 2564'!$E$3:$E$399,"10699-รพร.สระแก้ว")&lt;$A21,"",INDEX('ค่าเสื่อม 2564'!G$3:G$399,SMALL(IF('ค่าเสื่อม 2564'!$E$3:$E$399="10699-รพร.สระแก้ว",ROW('ค่าเสื่อม 2564'!$E$3:$E$399)-ROW('ค่าเสื่อม 2564'!$E$3)+1),$A21)))</f>
        <v>วงเงินหน่วยบริการสังกัดสป.สธ.</v>
      </c>
      <c r="H21" s="7" t="str">
        <f t="array" ref="H21">IF(COUNTIF('ค่าเสื่อม 2564'!$E$3:$E$399,"10699-รพร.สระแก้ว")&lt;$A21,"",INDEX('ค่าเสื่อม 2564'!H$3:H$399,SMALL(IF('ค่าเสื่อม 2564'!$E$3:$E$399="10699-รพร.สระแก้ว",ROW('ค่าเสื่อม 2564'!$E$3:$E$399)-ROW('ค่าเสื่อม 2564'!$E$3)+1),$A21)))</f>
        <v>สิ่งก่อสร้าง</v>
      </c>
      <c r="I21" s="7" t="str">
        <f t="array" ref="I21">IF(COUNTIF('ค่าเสื่อม 2564'!$E$3:$E$399,"10699-รพร.สระแก้ว")&lt;$A21,"",INDEX('ค่าเสื่อม 2564'!I$3:I$399,SMALL(IF('ค่าเสื่อม 2564'!$E$3:$E$399="10699-รพร.สระแก้ว",ROW('ค่าเสื่อม 2564'!$E$3:$E$399)-ROW('ค่าเสื่อม 2564'!$E$3)+1),$A21)))</f>
        <v>-</v>
      </c>
      <c r="J21" s="7" t="str">
        <f t="array" ref="J21">IF(COUNTIF('ค่าเสื่อม 2564'!$E$3:$E$399,"10699-รพร.สระแก้ว")&lt;$A21,"",INDEX('ค่าเสื่อม 2564'!J$3:J$399,SMALL(IF('ค่าเสื่อม 2564'!$E$3:$E$399="10699-รพร.สระแก้ว",ROW('ค่าเสื่อม 2564'!$E$3:$E$399)-ROW('ค่าเสื่อม 2564'!$E$3)+1),$A21)))</f>
        <v>ซ่อมแซมอาคารสาธารณสุขอำเภอหลังเก่าเพื่อใช้เป็นหน่วยบริการของคลินิกหมอครอบครัวอำเภอเมือสระแก้ว</v>
      </c>
      <c r="K21" s="7" t="str">
        <f t="array" ref="K21">IF(COUNTIF('ค่าเสื่อม 2564'!$E$3:$E$399,"10699-รพร.สระแก้ว")&lt;$A21,"",INDEX('ค่าเสื่อม 2564'!K$3:K$399,SMALL(IF('ค่าเสื่อม 2564'!$E$3:$E$399="10699-รพร.สระแก้ว",ROW('ค่าเสื่อม 2564'!$E$3:$E$399)-ROW('ค่าเสื่อม 2564'!$E$3)+1),$A21)))</f>
        <v>ซ่อมแซมอาคารสาธารณสุขอำเภอหลังเก่าเพื่อใช้เป็นหน่วยบริการของคลินิกหมอครอบครัวอำเภอเมือสระแก้ว</v>
      </c>
      <c r="L21" s="4">
        <f t="array" ref="L21">IF(COUNTIF('ค่าเสื่อม 2564'!$E$3:$E$399,"10699-รพร.สระแก้ว")&lt;$A21,"",INDEX('ค่าเสื่อม 2564'!L$3:L$399,SMALL(IF('ค่าเสื่อม 2564'!$E$3:$E$399="10699-รพร.สระแก้ว",ROW('ค่าเสื่อม 2564'!$E$3:$E$399)-ROW('ค่าเสื่อม 2564'!$E$3)+1),$A21)))</f>
        <v>1</v>
      </c>
      <c r="M21" s="7" t="str">
        <f t="array" ref="M21">IF(COUNTIF('ค่าเสื่อม 2564'!$E$3:$E$399,"10699-รพร.สระแก้ว")&lt;$A21,"",INDEX('ค่าเสื่อม 2564'!M$3:M$399,SMALL(IF('ค่าเสื่อม 2564'!$E$3:$E$399="10699-รพร.สระแก้ว",ROW('ค่าเสื่อม 2564'!$E$3:$E$399)-ROW('ค่าเสื่อม 2564'!$E$3)+1),$A21)))</f>
        <v>ซ่อมแซมอาคารสาธารณสุขอำเภอหลังเก่าเพื่อใช้เป็นหน่วยบริการของคลินิกหมอครอบครัวอำเภอเมือสระแก้ว</v>
      </c>
      <c r="N21" s="10">
        <f t="array" ref="N21">IF(COUNTIF('ค่าเสื่อม 2564'!$E$3:$E$399,"10699-รพร.สระแก้ว")&lt;$A21,"",INDEX('ค่าเสื่อม 2564'!N$3:N$399,SMALL(IF('ค่าเสื่อม 2564'!$E$3:$E$399="10699-รพร.สระแก้ว",ROW('ค่าเสื่อม 2564'!$E$3:$E$399)-ROW('ค่าเสื่อม 2564'!$E$3)+1),$A21)))</f>
        <v>1123780.43</v>
      </c>
      <c r="O21" s="10">
        <f t="array" ref="O21">IF(COUNTIF('ค่าเสื่อม 2564'!$E$3:$E$399,"10699-รพร.สระแก้ว")&lt;$A21,"",INDEX('ค่าเสื่อม 2564'!O$3:O$399,SMALL(IF('ค่าเสื่อม 2564'!$E$3:$E$399="10699-รพร.สระแก้ว",ROW('ค่าเสื่อม 2564'!$E$3:$E$399)-ROW('ค่าเสื่อม 2564'!$E$3)+1),$A21)))</f>
        <v>0</v>
      </c>
      <c r="P21" s="10">
        <f t="array" ref="P21">IF(COUNTIF('ค่าเสื่อม 2564'!$E$3:$E$399,"10699-รพร.สระแก้ว")&lt;$A21,"",INDEX('ค่าเสื่อม 2564'!P$3:P$399,SMALL(IF('ค่าเสื่อม 2564'!$E$3:$E$399="10699-รพร.สระแก้ว",ROW('ค่าเสื่อม 2564'!$E$3:$E$399)-ROW('ค่าเสื่อม 2564'!$E$3)+1),$A21)))</f>
        <v>0</v>
      </c>
      <c r="Q21" s="10">
        <f t="array" ref="Q21">IF(COUNTIF('ค่าเสื่อม 2564'!$E$3:$E$399,"10699-รพร.สระแก้ว")&lt;$A21,"",INDEX('ค่าเสื่อม 2564'!Q$3:Q$399,SMALL(IF('ค่าเสื่อม 2564'!$E$3:$E$399="10699-รพร.สระแก้ว",ROW('ค่าเสื่อม 2564'!$E$3:$E$399)-ROW('ค่าเสื่อม 2564'!$E$3)+1),$A21)))</f>
        <v>1123780.43</v>
      </c>
      <c r="R21" s="7" t="str">
        <f t="array" ref="R21">IF(COUNTIF('ค่าเสื่อม 2564'!$E$3:$E$399,"10699-รพร.สระแก้ว")&lt;$A21,"",INDEX('ค่าเสื่อม 2564'!R$3:R$399,SMALL(IF('ค่าเสื่อม 2564'!$E$3:$E$399="10699-รพร.สระแก้ว",ROW('ค่าเสื่อม 2564'!$E$3:$E$399)-ROW('ค่าเสื่อม 2564'!$E$3)+1),$A21)))</f>
        <v>6/2563 (วันที่ 07/10/2563)</v>
      </c>
      <c r="S21" s="4" t="str">
        <f t="array" ref="S21">IF(COUNTIF('ค่าเสื่อม 2564'!$E$3:$E$399,"10699-รพร.สระแก้ว")&lt;$A21,"",INDEX('ค่าเสื่อม 2564'!S$3:S$399,SMALL(IF('ค่าเสื่อม 2564'!$E$3:$E$399="10699-รพร.สระแก้ว",ROW('ค่าเสื่อม 2564'!$E$3:$E$399)-ROW('ค่าเสื่อม 2564'!$E$3)+1),$A21)))</f>
        <v>-</v>
      </c>
      <c r="T21" s="10">
        <f t="array" ref="T21">IF(COUNTIF('ค่าเสื่อม 2564'!$E$3:$E$399,"10699-รพร.สระแก้ว")&lt;$A21,"",INDEX('ค่าเสื่อม 2564'!T$3:T$399,SMALL(IF('ค่าเสื่อม 2564'!$E$3:$E$399="10699-รพร.สระแก้ว",ROW('ค่าเสื่อม 2564'!$E$3:$E$399)-ROW('ค่าเสื่อม 2564'!$E$3)+1),$A21)))</f>
        <v>0</v>
      </c>
      <c r="U21" s="10">
        <f t="array" ref="U21">IF(COUNTIF('ค่าเสื่อม 2564'!$E$3:$E$399,"10699-รพร.สระแก้ว")&lt;$A21,"",INDEX('ค่าเสื่อม 2564'!U$3:U$399,SMALL(IF('ค่าเสื่อม 2564'!$E$3:$E$399="10699-รพร.สระแก้ว",ROW('ค่าเสื่อม 2564'!$E$3:$E$399)-ROW('ค่าเสื่อม 2564'!$E$3)+1),$A21)))</f>
        <v>0</v>
      </c>
      <c r="V21" s="7">
        <f t="array" ref="V21">IF(COUNTIF('ค่าเสื่อม 2564'!$E$3:$E$399,"10699-รพร.สระแก้ว")&lt;$A21,"",INDEX('ค่าเสื่อม 2564'!V$3:V$399,SMALL(IF('ค่าเสื่อม 2564'!$E$3:$E$399="10699-รพร.สระแก้ว",ROW('ค่าเสื่อม 2564'!$E$3:$E$399)-ROW('ค่าเสื่อม 2564'!$E$3)+1),$A21)))</f>
        <v>0</v>
      </c>
      <c r="W21" s="7">
        <f t="array" ref="W21">IF(COUNTIF('ค่าเสื่อม 2564'!$E$3:$E$399,"10699-รพร.สระแก้ว")&lt;$A21,"",INDEX('ค่าเสื่อม 2564'!W$3:W$399,SMALL(IF('ค่าเสื่อม 2564'!$E$3:$E$399="10699-รพร.สระแก้ว",ROW('ค่าเสื่อม 2564'!$E$3:$E$399)-ROW('ค่าเสื่อม 2564'!$E$3)+1),$A21)))</f>
        <v>427103</v>
      </c>
    </row>
    <row r="22" spans="1:23" ht="43.5" customHeight="1">
      <c r="A22" s="3">
        <v>19</v>
      </c>
      <c r="B22" s="7" t="str">
        <f t="array" ref="B22">IF(COUNTIF('ค่าเสื่อม 2564'!$E$3:$E$399,"10699-รพร.สระแก้ว")&lt;$A22,"",INDEX('ค่าเสื่อม 2564'!B$3:B$399,SMALL(IF('ค่าเสื่อม 2564'!$E$3:$E$399="10699-รพร.สระแก้ว",ROW('ค่าเสื่อม 2564'!$E$3:$E$399)-ROW('ค่าเสื่อม 2564'!$E$3)+1),$A22)))</f>
        <v>เขต 06 ระยอง</v>
      </c>
      <c r="C22" s="7">
        <f t="array" ref="C22">IF(COUNTIF('ค่าเสื่อม 2564'!$E$3:$E$399,"10699-รพร.สระแก้ว")&lt;$A22,"",INDEX('ค่าเสื่อม 2564'!C$3:C$399,SMALL(IF('ค่าเสื่อม 2564'!$E$3:$E$399="10699-รพร.สระแก้ว",ROW('ค่าเสื่อม 2564'!$E$3:$E$399)-ROW('ค่าเสื่อม 2564'!$E$3)+1),$A22)))</f>
        <v>2700</v>
      </c>
      <c r="D22" s="7" t="str">
        <f t="array" ref="D22">IF(COUNTIF('ค่าเสื่อม 2564'!$E$3:$E$399,"10699-รพร.สระแก้ว")&lt;$A22,"",INDEX('ค่าเสื่อม 2564'!D$3:D$399,SMALL(IF('ค่าเสื่อม 2564'!$E$3:$E$399="10699-รพร.สระแก้ว",ROW('ค่าเสื่อม 2564'!$E$3:$E$399)-ROW('ค่าเสื่อม 2564'!$E$3)+1),$A22)))</f>
        <v>สระแก้ว</v>
      </c>
      <c r="E22" s="7" t="str">
        <f t="array" ref="E22">IF(COUNTIF('ค่าเสื่อม 2564'!$E$3:$E$399,"10699-รพร.สระแก้ว")&lt;$A22,"",INDEX('ค่าเสื่อม 2564'!E$3:E$399,SMALL(IF('ค่าเสื่อม 2564'!$E$3:$E$399="10699-รพร.สระแก้ว",ROW('ค่าเสื่อม 2564'!$E$3:$E$399)-ROW('ค่าเสื่อม 2564'!$E$3)+1),$A22)))</f>
        <v>10699-รพร.สระแก้ว</v>
      </c>
      <c r="F22" s="7" t="str">
        <f t="array" ref="F22">IF(COUNTIF('ค่าเสื่อม 2564'!$E$3:$E$399,"10699-รพร.สระแก้ว")&lt;$A22,"",INDEX('ค่าเสื่อม 2564'!F$3:F$399,SMALL(IF('ค่าเสื่อม 2564'!$E$3:$E$399="10699-รพร.สระแก้ว",ROW('ค่าเสื่อม 2564'!$E$3:$E$399)-ROW('ค่าเสื่อม 2564'!$E$3)+1),$A22)))</f>
        <v>10699-รพร.สระแก้ว</v>
      </c>
      <c r="G22" s="7" t="str">
        <f t="array" ref="G22">IF(COUNTIF('ค่าเสื่อม 2564'!$E$3:$E$399,"10699-รพร.สระแก้ว")&lt;$A22,"",INDEX('ค่าเสื่อม 2564'!G$3:G$399,SMALL(IF('ค่าเสื่อม 2564'!$E$3:$E$399="10699-รพร.สระแก้ว",ROW('ค่าเสื่อม 2564'!$E$3:$E$399)-ROW('ค่าเสื่อม 2564'!$E$3)+1),$A22)))</f>
        <v>วงเงินหน่วยบริการสังกัดสป.สธ.</v>
      </c>
      <c r="H22" s="7" t="str">
        <f t="array" ref="H22">IF(COUNTIF('ค่าเสื่อม 2564'!$E$3:$E$399,"10699-รพร.สระแก้ว")&lt;$A22,"",INDEX('ค่าเสื่อม 2564'!H$3:H$399,SMALL(IF('ค่าเสื่อม 2564'!$E$3:$E$399="10699-รพร.สระแก้ว",ROW('ค่าเสื่อม 2564'!$E$3:$E$399)-ROW('ค่าเสื่อม 2564'!$E$3)+1),$A22)))</f>
        <v>ครุภัณฑ์</v>
      </c>
      <c r="I22" s="7" t="str">
        <f t="array" ref="I22">IF(COUNTIF('ค่าเสื่อม 2564'!$E$3:$E$399,"10699-รพร.สระแก้ว")&lt;$A22,"",INDEX('ค่าเสื่อม 2564'!I$3:I$399,SMALL(IF('ค่าเสื่อม 2564'!$E$3:$E$399="10699-รพร.สระแก้ว",ROW('ค่าเสื่อม 2564'!$E$3:$E$399)-ROW('ค่าเสื่อม 2564'!$E$3)+1),$A22)))</f>
        <v>04-ครุภัณฑ์การแพทย์รักษา</v>
      </c>
      <c r="J22" s="7" t="str">
        <f t="array" ref="J22">IF(COUNTIF('ค่าเสื่อม 2564'!$E$3:$E$399,"10699-รพร.สระแก้ว")&lt;$A22,"",INDEX('ค่าเสื่อม 2564'!J$3:J$399,SMALL(IF('ค่าเสื่อม 2564'!$E$3:$E$399="10699-รพร.สระแก้ว",ROW('ค่าเสื่อม 2564'!$E$3:$E$399)-ROW('ค่าเสื่อม 2564'!$E$3)+1),$A22)))</f>
        <v>เครื่องช่วยหายใจชนิดควบคุมด้วยปริมาตรและความดัน ขนาดกลาง</v>
      </c>
      <c r="K22" s="7" t="str">
        <f t="array" ref="K22">IF(COUNTIF('ค่าเสื่อม 2564'!$E$3:$E$399,"10699-รพร.สระแก้ว")&lt;$A22,"",INDEX('ค่าเสื่อม 2564'!K$3:K$399,SMALL(IF('ค่าเสื่อม 2564'!$E$3:$E$399="10699-รพร.สระแก้ว",ROW('ค่าเสื่อม 2564'!$E$3:$E$399)-ROW('ค่าเสื่อม 2564'!$E$3)+1),$A22)))</f>
        <v>เครื่องช่วยหายใจชนิดควบคุมด้วยปริมาตรและความดัน ขนาดกลาง</v>
      </c>
      <c r="L22" s="4">
        <f t="array" ref="L22">IF(COUNTIF('ค่าเสื่อม 2564'!$E$3:$E$399,"10699-รพร.สระแก้ว")&lt;$A22,"",INDEX('ค่าเสื่อม 2564'!L$3:L$399,SMALL(IF('ค่าเสื่อม 2564'!$E$3:$E$399="10699-รพร.สระแก้ว",ROW('ค่าเสื่อม 2564'!$E$3:$E$399)-ROW('ค่าเสื่อม 2564'!$E$3)+1),$A22)))</f>
        <v>8</v>
      </c>
      <c r="M22" s="7" t="str">
        <f t="array" ref="M22">IF(COUNTIF('ค่าเสื่อม 2564'!$E$3:$E$399,"10699-รพร.สระแก้ว")&lt;$A22,"",INDEX('ค่าเสื่อม 2564'!M$3:M$399,SMALL(IF('ค่าเสื่อม 2564'!$E$3:$E$399="10699-รพร.สระแก้ว",ROW('ค่าเสื่อม 2564'!$E$3:$E$399)-ROW('ค่าเสื่อม 2564'!$E$3)+1),$A22)))</f>
        <v>รพร.6515-003-2101/0008</v>
      </c>
      <c r="N22" s="10">
        <f t="array" ref="N22">IF(COUNTIF('ค่าเสื่อม 2564'!$E$3:$E$399,"10699-รพร.สระแก้ว")&lt;$A22,"",INDEX('ค่าเสื่อม 2564'!N$3:N$399,SMALL(IF('ค่าเสื่อม 2564'!$E$3:$E$399="10699-รพร.สระแก้ว",ROW('ค่าเสื่อม 2564'!$E$3:$E$399)-ROW('ค่าเสื่อม 2564'!$E$3)+1),$A22)))</f>
        <v>6400000</v>
      </c>
      <c r="O22" s="10">
        <f t="array" ref="O22">IF(COUNTIF('ค่าเสื่อม 2564'!$E$3:$E$399,"10699-รพร.สระแก้ว")&lt;$A22,"",INDEX('ค่าเสื่อม 2564'!O$3:O$399,SMALL(IF('ค่าเสื่อม 2564'!$E$3:$E$399="10699-รพร.สระแก้ว",ROW('ค่าเสื่อม 2564'!$E$3:$E$399)-ROW('ค่าเสื่อม 2564'!$E$3)+1),$A22)))</f>
        <v>0</v>
      </c>
      <c r="P22" s="10">
        <f t="array" ref="P22">IF(COUNTIF('ค่าเสื่อม 2564'!$E$3:$E$399,"10699-รพร.สระแก้ว")&lt;$A22,"",INDEX('ค่าเสื่อม 2564'!P$3:P$399,SMALL(IF('ค่าเสื่อม 2564'!$E$3:$E$399="10699-รพร.สระแก้ว",ROW('ค่าเสื่อม 2564'!$E$3:$E$399)-ROW('ค่าเสื่อม 2564'!$E$3)+1),$A22)))</f>
        <v>0</v>
      </c>
      <c r="Q22" s="10">
        <f t="array" ref="Q22">IF(COUNTIF('ค่าเสื่อม 2564'!$E$3:$E$399,"10699-รพร.สระแก้ว")&lt;$A22,"",INDEX('ค่าเสื่อม 2564'!Q$3:Q$399,SMALL(IF('ค่าเสื่อม 2564'!$E$3:$E$399="10699-รพร.สระแก้ว",ROW('ค่าเสื่อม 2564'!$E$3:$E$399)-ROW('ค่าเสื่อม 2564'!$E$3)+1),$A22)))</f>
        <v>6400000</v>
      </c>
      <c r="R22" s="7" t="str">
        <f t="array" ref="R22">IF(COUNTIF('ค่าเสื่อม 2564'!$E$3:$E$399,"10699-รพร.สระแก้ว")&lt;$A22,"",INDEX('ค่าเสื่อม 2564'!R$3:R$399,SMALL(IF('ค่าเสื่อม 2564'!$E$3:$E$399="10699-รพร.สระแก้ว",ROW('ค่าเสื่อม 2564'!$E$3:$E$399)-ROW('ค่าเสื่อม 2564'!$E$3)+1),$A22)))</f>
        <v>6/2563 (วันที่ 07/10/2563)</v>
      </c>
      <c r="S22" s="4" t="str">
        <f t="array" ref="S22">IF(COUNTIF('ค่าเสื่อม 2564'!$E$3:$E$399,"10699-รพร.สระแก้ว")&lt;$A22,"",INDEX('ค่าเสื่อม 2564'!S$3:S$399,SMALL(IF('ค่าเสื่อม 2564'!$E$3:$E$399="10699-รพร.สระแก้ว",ROW('ค่าเสื่อม 2564'!$E$3:$E$399)-ROW('ค่าเสื่อม 2564'!$E$3)+1),$A22)))</f>
        <v>-</v>
      </c>
      <c r="T22" s="10">
        <f t="array" ref="T22">IF(COUNTIF('ค่าเสื่อม 2564'!$E$3:$E$399,"10699-รพร.สระแก้ว")&lt;$A22,"",INDEX('ค่าเสื่อม 2564'!T$3:T$399,SMALL(IF('ค่าเสื่อม 2564'!$E$3:$E$399="10699-รพร.สระแก้ว",ROW('ค่าเสื่อม 2564'!$E$3:$E$399)-ROW('ค่าเสื่อม 2564'!$E$3)+1),$A22)))</f>
        <v>0</v>
      </c>
      <c r="U22" s="10">
        <f t="array" ref="U22">IF(COUNTIF('ค่าเสื่อม 2564'!$E$3:$E$399,"10699-รพร.สระแก้ว")&lt;$A22,"",INDEX('ค่าเสื่อม 2564'!U$3:U$399,SMALL(IF('ค่าเสื่อม 2564'!$E$3:$E$399="10699-รพร.สระแก้ว",ROW('ค่าเสื่อม 2564'!$E$3:$E$399)-ROW('ค่าเสื่อม 2564'!$E$3)+1),$A22)))</f>
        <v>0</v>
      </c>
      <c r="V22" s="7">
        <f t="array" ref="V22">IF(COUNTIF('ค่าเสื่อม 2564'!$E$3:$E$399,"10699-รพร.สระแก้ว")&lt;$A22,"",INDEX('ค่าเสื่อม 2564'!V$3:V$399,SMALL(IF('ค่าเสื่อม 2564'!$E$3:$E$399="10699-รพร.สระแก้ว",ROW('ค่าเสื่อม 2564'!$E$3:$E$399)-ROW('ค่าเสื่อม 2564'!$E$3)+1),$A22)))</f>
        <v>0</v>
      </c>
      <c r="W22" s="7">
        <f t="array" ref="W22">IF(COUNTIF('ค่าเสื่อม 2564'!$E$3:$E$399,"10699-รพร.สระแก้ว")&lt;$A22,"",INDEX('ค่าเสื่อม 2564'!W$3:W$399,SMALL(IF('ค่าเสื่อม 2564'!$E$3:$E$399="10699-รพร.สระแก้ว",ROW('ค่าเสื่อม 2564'!$E$3:$E$399)-ROW('ค่าเสื่อม 2564'!$E$3)+1),$A22)))</f>
        <v>427098</v>
      </c>
    </row>
    <row r="23" spans="1:23" ht="43.5" customHeight="1">
      <c r="A23" s="3">
        <v>20</v>
      </c>
      <c r="B23" s="7"/>
      <c r="C23" s="7"/>
      <c r="D23" s="7"/>
      <c r="E23" s="7" t="str">
        <f t="array" ref="E23">IF(COUNTIF('ค่าเสื่อม 2564'!$E$3:$E$399,"10699-รพร.สระแก้ว")&lt;$A23,"",INDEX('ค่าเสื่อม 2564'!E$3:E$399,SMALL(IF('ค่าเสื่อม 2564'!$E$3:$E$399="10699-รพร.สระแก้ว",ROW('ค่าเสื่อม 2564'!$E$3:$E$399)-ROW('ค่าเสื่อม 2564'!$E$3)+1),$A23)))</f>
        <v/>
      </c>
      <c r="F23" s="7" t="str">
        <f t="array" ref="F23">IF(COUNTIF('ค่าเสื่อม 2564'!$E$3:$E$399,"10699-รพร.สระแก้ว")&lt;$A23,"",INDEX('ค่าเสื่อม 2564'!F$3:F$399,SMALL(IF('ค่าเสื่อม 2564'!$E$3:$E$399="10699-รพร.สระแก้ว",ROW('ค่าเสื่อม 2564'!$E$3:$E$399)-ROW('ค่าเสื่อม 2564'!$E$3)+1),$A23)))</f>
        <v/>
      </c>
      <c r="G23" s="7" t="str">
        <f t="array" ref="G23">IF(COUNTIF('ค่าเสื่อม 2564'!$E$3:$E$399,"10699-รพร.สระแก้ว")&lt;$A23,"",INDEX('ค่าเสื่อม 2564'!G$3:G$399,SMALL(IF('ค่าเสื่อม 2564'!$E$3:$E$399="10699-รพร.สระแก้ว",ROW('ค่าเสื่อม 2564'!$E$3:$E$399)-ROW('ค่าเสื่อม 2564'!$E$3)+1),$A23)))</f>
        <v/>
      </c>
      <c r="H23" s="7" t="str">
        <f t="array" ref="H23">IF(COUNTIF('ค่าเสื่อม 2564'!$E$3:$E$399,"10699-รพร.สระแก้ว")&lt;$A23,"",INDEX('ค่าเสื่อม 2564'!H$3:H$399,SMALL(IF('ค่าเสื่อม 2564'!$E$3:$E$399="10699-รพร.สระแก้ว",ROW('ค่าเสื่อม 2564'!$E$3:$E$399)-ROW('ค่าเสื่อม 2564'!$E$3)+1),$A23)))</f>
        <v/>
      </c>
      <c r="I23" s="7" t="str">
        <f t="array" ref="I23">IF(COUNTIF('ค่าเสื่อม 2564'!$E$3:$E$399,"10699-รพร.สระแก้ว")&lt;$A23,"",INDEX('ค่าเสื่อม 2564'!I$3:I$399,SMALL(IF('ค่าเสื่อม 2564'!$E$3:$E$399="10699-รพร.สระแก้ว",ROW('ค่าเสื่อม 2564'!$E$3:$E$399)-ROW('ค่าเสื่อม 2564'!$E$3)+1),$A23)))</f>
        <v/>
      </c>
      <c r="J23" s="7" t="str">
        <f t="array" ref="J23">IF(COUNTIF('ค่าเสื่อม 2564'!$E$3:$E$399,"10699-รพร.สระแก้ว")&lt;$A23,"",INDEX('ค่าเสื่อม 2564'!J$3:J$399,SMALL(IF('ค่าเสื่อม 2564'!$E$3:$E$399="10699-รพร.สระแก้ว",ROW('ค่าเสื่อม 2564'!$E$3:$E$399)-ROW('ค่าเสื่อม 2564'!$E$3)+1),$A23)))</f>
        <v/>
      </c>
      <c r="K23" s="7" t="str">
        <f t="array" ref="K23">IF(COUNTIF('ค่าเสื่อม 2564'!$E$3:$E$399,"10699-รพร.สระแก้ว")&lt;$A23,"",INDEX('ค่าเสื่อม 2564'!K$3:K$399,SMALL(IF('ค่าเสื่อม 2564'!$E$3:$E$399="10699-รพร.สระแก้ว",ROW('ค่าเสื่อม 2564'!$E$3:$E$399)-ROW('ค่าเสื่อม 2564'!$E$3)+1),$A23)))</f>
        <v/>
      </c>
      <c r="L23" s="4" t="str">
        <f t="array" ref="L23">IF(COUNTIF('ค่าเสื่อม 2564'!$E$3:$E$399,"10699-รพร.สระแก้ว")&lt;$A23,"",INDEX('ค่าเสื่อม 2564'!L$3:L$399,SMALL(IF('ค่าเสื่อม 2564'!$E$3:$E$399="10699-รพร.สระแก้ว",ROW('ค่าเสื่อม 2564'!$E$3:$E$399)-ROW('ค่าเสื่อม 2564'!$E$3)+1),$A23)))</f>
        <v/>
      </c>
      <c r="M23" s="7" t="str">
        <f t="array" ref="M23">IF(COUNTIF('ค่าเสื่อม 2564'!$E$3:$E$399,"10699-รพร.สระแก้ว")&lt;$A23,"",INDEX('ค่าเสื่อม 2564'!M$3:M$399,SMALL(IF('ค่าเสื่อม 2564'!$E$3:$E$399="10699-รพร.สระแก้ว",ROW('ค่าเสื่อม 2564'!$E$3:$E$399)-ROW('ค่าเสื่อม 2564'!$E$3)+1),$A23)))</f>
        <v/>
      </c>
      <c r="N23" s="10" t="str">
        <f t="array" ref="N23">IF(COUNTIF('ค่าเสื่อม 2564'!$E$3:$E$399,"10699-รพร.สระแก้ว")&lt;$A23,"",INDEX('ค่าเสื่อม 2564'!N$3:N$399,SMALL(IF('ค่าเสื่อม 2564'!$E$3:$E$399="10699-รพร.สระแก้ว",ROW('ค่าเสื่อม 2564'!$E$3:$E$399)-ROW('ค่าเสื่อม 2564'!$E$3)+1),$A23)))</f>
        <v/>
      </c>
      <c r="O23" s="10" t="str">
        <f t="array" ref="O23">IF(COUNTIF('ค่าเสื่อม 2564'!$E$3:$E$399,"10699-รพร.สระแก้ว")&lt;$A23,"",INDEX('ค่าเสื่อม 2564'!O$3:O$399,SMALL(IF('ค่าเสื่อม 2564'!$E$3:$E$399="10699-รพร.สระแก้ว",ROW('ค่าเสื่อม 2564'!$E$3:$E$399)-ROW('ค่าเสื่อม 2564'!$E$3)+1),$A23)))</f>
        <v/>
      </c>
      <c r="P23" s="10" t="str">
        <f t="array" ref="P23">IF(COUNTIF('ค่าเสื่อม 2564'!$E$3:$E$399,"10699-รพร.สระแก้ว")&lt;$A23,"",INDEX('ค่าเสื่อม 2564'!P$3:P$399,SMALL(IF('ค่าเสื่อม 2564'!$E$3:$E$399="10699-รพร.สระแก้ว",ROW('ค่าเสื่อม 2564'!$E$3:$E$399)-ROW('ค่าเสื่อม 2564'!$E$3)+1),$A23)))</f>
        <v/>
      </c>
      <c r="Q23" s="10" t="str">
        <f t="array" ref="Q23">IF(COUNTIF('ค่าเสื่อม 2564'!$E$3:$E$399,"10699-รพร.สระแก้ว")&lt;$A23,"",INDEX('ค่าเสื่อม 2564'!Q$3:Q$399,SMALL(IF('ค่าเสื่อม 2564'!$E$3:$E$399="10699-รพร.สระแก้ว",ROW('ค่าเสื่อม 2564'!$E$3:$E$399)-ROW('ค่าเสื่อม 2564'!$E$3)+1),$A23)))</f>
        <v/>
      </c>
      <c r="R23" s="7" t="str">
        <f t="array" ref="R23">IF(COUNTIF('ค่าเสื่อม 2564'!$E$3:$E$399,"10699-รพร.สระแก้ว")&lt;$A23,"",INDEX('ค่าเสื่อม 2564'!R$3:R$399,SMALL(IF('ค่าเสื่อม 2564'!$E$3:$E$399="10699-รพร.สระแก้ว",ROW('ค่าเสื่อม 2564'!$E$3:$E$399)-ROW('ค่าเสื่อม 2564'!$E$3)+1),$A23)))</f>
        <v/>
      </c>
      <c r="S23" s="4" t="str">
        <f t="array" ref="S23">IF(COUNTIF('ค่าเสื่อม 2564'!$E$3:$E$399,"10699-รพร.สระแก้ว")&lt;$A23,"",INDEX('ค่าเสื่อม 2564'!S$3:S$399,SMALL(IF('ค่าเสื่อม 2564'!$E$3:$E$399="10699-รพร.สระแก้ว",ROW('ค่าเสื่อม 2564'!$E$3:$E$399)-ROW('ค่าเสื่อม 2564'!$E$3)+1),$A23)))</f>
        <v/>
      </c>
      <c r="T23" s="10" t="str">
        <f t="array" ref="T23">IF(COUNTIF('ค่าเสื่อม 2564'!$E$3:$E$399,"10699-รพร.สระแก้ว")&lt;$A23,"",INDEX('ค่าเสื่อม 2564'!T$3:T$399,SMALL(IF('ค่าเสื่อม 2564'!$E$3:$E$399="10699-รพร.สระแก้ว",ROW('ค่าเสื่อม 2564'!$E$3:$E$399)-ROW('ค่าเสื่อม 2564'!$E$3)+1),$A23)))</f>
        <v/>
      </c>
      <c r="U23" s="10" t="str">
        <f t="array" ref="U23">IF(COUNTIF('ค่าเสื่อม 2564'!$E$3:$E$399,"10699-รพร.สระแก้ว")&lt;$A23,"",INDEX('ค่าเสื่อม 2564'!U$3:U$399,SMALL(IF('ค่าเสื่อม 2564'!$E$3:$E$399="10699-รพร.สระแก้ว",ROW('ค่าเสื่อม 2564'!$E$3:$E$399)-ROW('ค่าเสื่อม 2564'!$E$3)+1),$A23)))</f>
        <v/>
      </c>
      <c r="V23" s="7"/>
      <c r="W23" s="7"/>
    </row>
    <row r="24" spans="1:23" ht="43.5" customHeight="1">
      <c r="A24" s="3">
        <v>21</v>
      </c>
      <c r="B24" s="7"/>
      <c r="C24" s="7"/>
      <c r="D24" s="7"/>
      <c r="E24" s="7" t="str">
        <f t="array" ref="E24">IF(COUNTIF('ค่าเสื่อม 2564'!$E$3:$E$399,"10699-รพร.สระแก้ว")&lt;$A24,"",INDEX('ค่าเสื่อม 2564'!E$3:E$399,SMALL(IF('ค่าเสื่อม 2564'!$E$3:$E$399="10699-รพร.สระแก้ว",ROW('ค่าเสื่อม 2564'!$E$3:$E$399)-ROW('ค่าเสื่อม 2564'!$E$3)+1),$A24)))</f>
        <v/>
      </c>
      <c r="F24" s="7" t="str">
        <f t="array" ref="F24">IF(COUNTIF('ค่าเสื่อม 2564'!$E$3:$E$399,"10699-รพร.สระแก้ว")&lt;$A24,"",INDEX('ค่าเสื่อม 2564'!F$3:F$399,SMALL(IF('ค่าเสื่อม 2564'!$E$3:$E$399="10699-รพร.สระแก้ว",ROW('ค่าเสื่อม 2564'!$E$3:$E$399)-ROW('ค่าเสื่อม 2564'!$E$3)+1),$A24)))</f>
        <v/>
      </c>
      <c r="G24" s="7" t="str">
        <f t="array" ref="G24">IF(COUNTIF('ค่าเสื่อม 2564'!$E$3:$E$399,"10699-รพร.สระแก้ว")&lt;$A24,"",INDEX('ค่าเสื่อม 2564'!G$3:G$399,SMALL(IF('ค่าเสื่อม 2564'!$E$3:$E$399="10699-รพร.สระแก้ว",ROW('ค่าเสื่อม 2564'!$E$3:$E$399)-ROW('ค่าเสื่อม 2564'!$E$3)+1),$A24)))</f>
        <v/>
      </c>
      <c r="H24" s="7" t="str">
        <f t="array" ref="H24">IF(COUNTIF('ค่าเสื่อม 2564'!$E$3:$E$399,"10699-รพร.สระแก้ว")&lt;$A24,"",INDEX('ค่าเสื่อม 2564'!H$3:H$399,SMALL(IF('ค่าเสื่อม 2564'!$E$3:$E$399="10699-รพร.สระแก้ว",ROW('ค่าเสื่อม 2564'!$E$3:$E$399)-ROW('ค่าเสื่อม 2564'!$E$3)+1),$A24)))</f>
        <v/>
      </c>
      <c r="I24" s="7" t="str">
        <f t="array" ref="I24">IF(COUNTIF('ค่าเสื่อม 2564'!$E$3:$E$399,"10699-รพร.สระแก้ว")&lt;$A24,"",INDEX('ค่าเสื่อม 2564'!I$3:I$399,SMALL(IF('ค่าเสื่อม 2564'!$E$3:$E$399="10699-รพร.สระแก้ว",ROW('ค่าเสื่อม 2564'!$E$3:$E$399)-ROW('ค่าเสื่อม 2564'!$E$3)+1),$A24)))</f>
        <v/>
      </c>
      <c r="J24" s="7" t="str">
        <f t="array" ref="J24">IF(COUNTIF('ค่าเสื่อม 2564'!$E$3:$E$399,"10699-รพร.สระแก้ว")&lt;$A24,"",INDEX('ค่าเสื่อม 2564'!J$3:J$399,SMALL(IF('ค่าเสื่อม 2564'!$E$3:$E$399="10699-รพร.สระแก้ว",ROW('ค่าเสื่อม 2564'!$E$3:$E$399)-ROW('ค่าเสื่อม 2564'!$E$3)+1),$A24)))</f>
        <v/>
      </c>
      <c r="K24" s="7" t="str">
        <f t="array" ref="K24">IF(COUNTIF('ค่าเสื่อม 2564'!$E$3:$E$399,"10699-รพร.สระแก้ว")&lt;$A24,"",INDEX('ค่าเสื่อม 2564'!K$3:K$399,SMALL(IF('ค่าเสื่อม 2564'!$E$3:$E$399="10699-รพร.สระแก้ว",ROW('ค่าเสื่อม 2564'!$E$3:$E$399)-ROW('ค่าเสื่อม 2564'!$E$3)+1),$A24)))</f>
        <v/>
      </c>
      <c r="L24" s="4" t="str">
        <f t="array" ref="L24">IF(COUNTIF('ค่าเสื่อม 2564'!$E$3:$E$399,"10699-รพร.สระแก้ว")&lt;$A24,"",INDEX('ค่าเสื่อม 2564'!L$3:L$399,SMALL(IF('ค่าเสื่อม 2564'!$E$3:$E$399="10699-รพร.สระแก้ว",ROW('ค่าเสื่อม 2564'!$E$3:$E$399)-ROW('ค่าเสื่อม 2564'!$E$3)+1),$A24)))</f>
        <v/>
      </c>
      <c r="M24" s="7" t="str">
        <f t="array" ref="M24">IF(COUNTIF('ค่าเสื่อม 2564'!$E$3:$E$399,"10699-รพร.สระแก้ว")&lt;$A24,"",INDEX('ค่าเสื่อม 2564'!M$3:M$399,SMALL(IF('ค่าเสื่อม 2564'!$E$3:$E$399="10699-รพร.สระแก้ว",ROW('ค่าเสื่อม 2564'!$E$3:$E$399)-ROW('ค่าเสื่อม 2564'!$E$3)+1),$A24)))</f>
        <v/>
      </c>
      <c r="N24" s="10" t="str">
        <f t="array" ref="N24">IF(COUNTIF('ค่าเสื่อม 2564'!$E$3:$E$399,"10699-รพร.สระแก้ว")&lt;$A24,"",INDEX('ค่าเสื่อม 2564'!N$3:N$399,SMALL(IF('ค่าเสื่อม 2564'!$E$3:$E$399="10699-รพร.สระแก้ว",ROW('ค่าเสื่อม 2564'!$E$3:$E$399)-ROW('ค่าเสื่อม 2564'!$E$3)+1),$A24)))</f>
        <v/>
      </c>
      <c r="O24" s="10" t="str">
        <f t="array" ref="O24">IF(COUNTIF('ค่าเสื่อม 2564'!$E$3:$E$399,"10699-รพร.สระแก้ว")&lt;$A24,"",INDEX('ค่าเสื่อม 2564'!O$3:O$399,SMALL(IF('ค่าเสื่อม 2564'!$E$3:$E$399="10699-รพร.สระแก้ว",ROW('ค่าเสื่อม 2564'!$E$3:$E$399)-ROW('ค่าเสื่อม 2564'!$E$3)+1),$A24)))</f>
        <v/>
      </c>
      <c r="P24" s="10" t="str">
        <f t="array" ref="P24">IF(COUNTIF('ค่าเสื่อม 2564'!$E$3:$E$399,"10699-รพร.สระแก้ว")&lt;$A24,"",INDEX('ค่าเสื่อม 2564'!P$3:P$399,SMALL(IF('ค่าเสื่อม 2564'!$E$3:$E$399="10699-รพร.สระแก้ว",ROW('ค่าเสื่อม 2564'!$E$3:$E$399)-ROW('ค่าเสื่อม 2564'!$E$3)+1),$A24)))</f>
        <v/>
      </c>
      <c r="Q24" s="10" t="str">
        <f t="array" ref="Q24">IF(COUNTIF('ค่าเสื่อม 2564'!$E$3:$E$399,"10699-รพร.สระแก้ว")&lt;$A24,"",INDEX('ค่าเสื่อม 2564'!Q$3:Q$399,SMALL(IF('ค่าเสื่อม 2564'!$E$3:$E$399="10699-รพร.สระแก้ว",ROW('ค่าเสื่อม 2564'!$E$3:$E$399)-ROW('ค่าเสื่อม 2564'!$E$3)+1),$A24)))</f>
        <v/>
      </c>
      <c r="R24" s="7" t="str">
        <f t="array" ref="R24">IF(COUNTIF('ค่าเสื่อม 2564'!$E$3:$E$399,"10699-รพร.สระแก้ว")&lt;$A24,"",INDEX('ค่าเสื่อม 2564'!R$3:R$399,SMALL(IF('ค่าเสื่อม 2564'!$E$3:$E$399="10699-รพร.สระแก้ว",ROW('ค่าเสื่อม 2564'!$E$3:$E$399)-ROW('ค่าเสื่อม 2564'!$E$3)+1),$A24)))</f>
        <v/>
      </c>
      <c r="S24" s="4" t="str">
        <f t="array" ref="S24">IF(COUNTIF('ค่าเสื่อม 2564'!$E$3:$E$399,"10699-รพร.สระแก้ว")&lt;$A24,"",INDEX('ค่าเสื่อม 2564'!S$3:S$399,SMALL(IF('ค่าเสื่อม 2564'!$E$3:$E$399="10699-รพร.สระแก้ว",ROW('ค่าเสื่อม 2564'!$E$3:$E$399)-ROW('ค่าเสื่อม 2564'!$E$3)+1),$A24)))</f>
        <v/>
      </c>
      <c r="T24" s="10" t="str">
        <f t="array" ref="T24">IF(COUNTIF('ค่าเสื่อม 2564'!$E$3:$E$399,"10699-รพร.สระแก้ว")&lt;$A24,"",INDEX('ค่าเสื่อม 2564'!T$3:T$399,SMALL(IF('ค่าเสื่อม 2564'!$E$3:$E$399="10699-รพร.สระแก้ว",ROW('ค่าเสื่อม 2564'!$E$3:$E$399)-ROW('ค่าเสื่อม 2564'!$E$3)+1),$A24)))</f>
        <v/>
      </c>
      <c r="U24" s="10" t="str">
        <f t="array" ref="U24">IF(COUNTIF('ค่าเสื่อม 2564'!$E$3:$E$399,"10699-รพร.สระแก้ว")&lt;$A24,"",INDEX('ค่าเสื่อม 2564'!U$3:U$399,SMALL(IF('ค่าเสื่อม 2564'!$E$3:$E$399="10699-รพร.สระแก้ว",ROW('ค่าเสื่อม 2564'!$E$3:$E$399)-ROW('ค่าเสื่อม 2564'!$E$3)+1),$A24)))</f>
        <v/>
      </c>
      <c r="V24" s="7"/>
      <c r="W24" s="7"/>
    </row>
    <row r="25" spans="1:23" ht="43.5" customHeight="1">
      <c r="A25" s="3">
        <v>22</v>
      </c>
      <c r="B25" s="7"/>
      <c r="C25" s="7"/>
      <c r="D25" s="7"/>
      <c r="E25" s="7" t="str">
        <f t="array" ref="E25">IF(COUNTIF('ค่าเสื่อม 2564'!$E$3:$E$399,"10699-รพร.สระแก้ว")&lt;$A25,"",INDEX('ค่าเสื่อม 2564'!E$3:E$399,SMALL(IF('ค่าเสื่อม 2564'!$E$3:$E$399="10699-รพร.สระแก้ว",ROW('ค่าเสื่อม 2564'!$E$3:$E$399)-ROW('ค่าเสื่อม 2564'!$E$3)+1),$A25)))</f>
        <v/>
      </c>
      <c r="F25" s="7" t="str">
        <f t="array" ref="F25">IF(COUNTIF('ค่าเสื่อม 2564'!$E$3:$E$399,"10699-รพร.สระแก้ว")&lt;$A25,"",INDEX('ค่าเสื่อม 2564'!F$3:F$399,SMALL(IF('ค่าเสื่อม 2564'!$E$3:$E$399="10699-รพร.สระแก้ว",ROW('ค่าเสื่อม 2564'!$E$3:$E$399)-ROW('ค่าเสื่อม 2564'!$E$3)+1),$A25)))</f>
        <v/>
      </c>
      <c r="G25" s="7" t="str">
        <f t="array" ref="G25">IF(COUNTIF('ค่าเสื่อม 2564'!$E$3:$E$399,"10699-รพร.สระแก้ว")&lt;$A25,"",INDEX('ค่าเสื่อม 2564'!G$3:G$399,SMALL(IF('ค่าเสื่อม 2564'!$E$3:$E$399="10699-รพร.สระแก้ว",ROW('ค่าเสื่อม 2564'!$E$3:$E$399)-ROW('ค่าเสื่อม 2564'!$E$3)+1),$A25)))</f>
        <v/>
      </c>
      <c r="H25" s="7" t="str">
        <f t="array" ref="H25">IF(COUNTIF('ค่าเสื่อม 2564'!$E$3:$E$399,"10699-รพร.สระแก้ว")&lt;$A25,"",INDEX('ค่าเสื่อม 2564'!H$3:H$399,SMALL(IF('ค่าเสื่อม 2564'!$E$3:$E$399="10699-รพร.สระแก้ว",ROW('ค่าเสื่อม 2564'!$E$3:$E$399)-ROW('ค่าเสื่อม 2564'!$E$3)+1),$A25)))</f>
        <v/>
      </c>
      <c r="I25" s="7" t="str">
        <f t="array" ref="I25">IF(COUNTIF('ค่าเสื่อม 2564'!$E$3:$E$399,"10699-รพร.สระแก้ว")&lt;$A25,"",INDEX('ค่าเสื่อม 2564'!I$3:I$399,SMALL(IF('ค่าเสื่อม 2564'!$E$3:$E$399="10699-รพร.สระแก้ว",ROW('ค่าเสื่อม 2564'!$E$3:$E$399)-ROW('ค่าเสื่อม 2564'!$E$3)+1),$A25)))</f>
        <v/>
      </c>
      <c r="J25" s="7" t="str">
        <f t="array" ref="J25">IF(COUNTIF('ค่าเสื่อม 2564'!$E$3:$E$399,"10699-รพร.สระแก้ว")&lt;$A25,"",INDEX('ค่าเสื่อม 2564'!J$3:J$399,SMALL(IF('ค่าเสื่อม 2564'!$E$3:$E$399="10699-รพร.สระแก้ว",ROW('ค่าเสื่อม 2564'!$E$3:$E$399)-ROW('ค่าเสื่อม 2564'!$E$3)+1),$A25)))</f>
        <v/>
      </c>
      <c r="K25" s="7" t="str">
        <f t="array" ref="K25">IF(COUNTIF('ค่าเสื่อม 2564'!$E$3:$E$399,"10699-รพร.สระแก้ว")&lt;$A25,"",INDEX('ค่าเสื่อม 2564'!K$3:K$399,SMALL(IF('ค่าเสื่อม 2564'!$E$3:$E$399="10699-รพร.สระแก้ว",ROW('ค่าเสื่อม 2564'!$E$3:$E$399)-ROW('ค่าเสื่อม 2564'!$E$3)+1),$A25)))</f>
        <v/>
      </c>
      <c r="L25" s="4" t="str">
        <f t="array" ref="L25">IF(COUNTIF('ค่าเสื่อม 2564'!$E$3:$E$399,"10699-รพร.สระแก้ว")&lt;$A25,"",INDEX('ค่าเสื่อม 2564'!L$3:L$399,SMALL(IF('ค่าเสื่อม 2564'!$E$3:$E$399="10699-รพร.สระแก้ว",ROW('ค่าเสื่อม 2564'!$E$3:$E$399)-ROW('ค่าเสื่อม 2564'!$E$3)+1),$A25)))</f>
        <v/>
      </c>
      <c r="M25" s="7" t="str">
        <f t="array" ref="M25">IF(COUNTIF('ค่าเสื่อม 2564'!$E$3:$E$399,"10699-รพร.สระแก้ว")&lt;$A25,"",INDEX('ค่าเสื่อม 2564'!M$3:M$399,SMALL(IF('ค่าเสื่อม 2564'!$E$3:$E$399="10699-รพร.สระแก้ว",ROW('ค่าเสื่อม 2564'!$E$3:$E$399)-ROW('ค่าเสื่อม 2564'!$E$3)+1),$A25)))</f>
        <v/>
      </c>
      <c r="N25" s="10" t="str">
        <f t="array" ref="N25">IF(COUNTIF('ค่าเสื่อม 2564'!$E$3:$E$399,"10699-รพร.สระแก้ว")&lt;$A25,"",INDEX('ค่าเสื่อม 2564'!N$3:N$399,SMALL(IF('ค่าเสื่อม 2564'!$E$3:$E$399="10699-รพร.สระแก้ว",ROW('ค่าเสื่อม 2564'!$E$3:$E$399)-ROW('ค่าเสื่อม 2564'!$E$3)+1),$A25)))</f>
        <v/>
      </c>
      <c r="O25" s="10" t="str">
        <f t="array" ref="O25">IF(COUNTIF('ค่าเสื่อม 2564'!$E$3:$E$399,"10699-รพร.สระแก้ว")&lt;$A25,"",INDEX('ค่าเสื่อม 2564'!O$3:O$399,SMALL(IF('ค่าเสื่อม 2564'!$E$3:$E$399="10699-รพร.สระแก้ว",ROW('ค่าเสื่อม 2564'!$E$3:$E$399)-ROW('ค่าเสื่อม 2564'!$E$3)+1),$A25)))</f>
        <v/>
      </c>
      <c r="P25" s="10" t="str">
        <f t="array" ref="P25">IF(COUNTIF('ค่าเสื่อม 2564'!$E$3:$E$399,"10699-รพร.สระแก้ว")&lt;$A25,"",INDEX('ค่าเสื่อม 2564'!P$3:P$399,SMALL(IF('ค่าเสื่อม 2564'!$E$3:$E$399="10699-รพร.สระแก้ว",ROW('ค่าเสื่อม 2564'!$E$3:$E$399)-ROW('ค่าเสื่อม 2564'!$E$3)+1),$A25)))</f>
        <v/>
      </c>
      <c r="Q25" s="10" t="str">
        <f t="array" ref="Q25">IF(COUNTIF('ค่าเสื่อม 2564'!$E$3:$E$399,"10699-รพร.สระแก้ว")&lt;$A25,"",INDEX('ค่าเสื่อม 2564'!Q$3:Q$399,SMALL(IF('ค่าเสื่อม 2564'!$E$3:$E$399="10699-รพร.สระแก้ว",ROW('ค่าเสื่อม 2564'!$E$3:$E$399)-ROW('ค่าเสื่อม 2564'!$E$3)+1),$A25)))</f>
        <v/>
      </c>
      <c r="R25" s="7" t="str">
        <f t="array" ref="R25">IF(COUNTIF('ค่าเสื่อม 2564'!$E$3:$E$399,"10699-รพร.สระแก้ว")&lt;$A25,"",INDEX('ค่าเสื่อม 2564'!R$3:R$399,SMALL(IF('ค่าเสื่อม 2564'!$E$3:$E$399="10699-รพร.สระแก้ว",ROW('ค่าเสื่อม 2564'!$E$3:$E$399)-ROW('ค่าเสื่อม 2564'!$E$3)+1),$A25)))</f>
        <v/>
      </c>
      <c r="S25" s="4" t="str">
        <f t="array" ref="S25">IF(COUNTIF('ค่าเสื่อม 2564'!$E$3:$E$399,"10699-รพร.สระแก้ว")&lt;$A25,"",INDEX('ค่าเสื่อม 2564'!S$3:S$399,SMALL(IF('ค่าเสื่อม 2564'!$E$3:$E$399="10699-รพร.สระแก้ว",ROW('ค่าเสื่อม 2564'!$E$3:$E$399)-ROW('ค่าเสื่อม 2564'!$E$3)+1),$A25)))</f>
        <v/>
      </c>
      <c r="T25" s="10" t="str">
        <f t="array" ref="T25">IF(COUNTIF('ค่าเสื่อม 2564'!$E$3:$E$399,"10699-รพร.สระแก้ว")&lt;$A25,"",INDEX('ค่าเสื่อม 2564'!T$3:T$399,SMALL(IF('ค่าเสื่อม 2564'!$E$3:$E$399="10699-รพร.สระแก้ว",ROW('ค่าเสื่อม 2564'!$E$3:$E$399)-ROW('ค่าเสื่อม 2564'!$E$3)+1),$A25)))</f>
        <v/>
      </c>
      <c r="U25" s="10" t="str">
        <f t="array" ref="U25">IF(COUNTIF('ค่าเสื่อม 2564'!$E$3:$E$399,"10699-รพร.สระแก้ว")&lt;$A25,"",INDEX('ค่าเสื่อม 2564'!U$3:U$399,SMALL(IF('ค่าเสื่อม 2564'!$E$3:$E$399="10699-รพร.สระแก้ว",ROW('ค่าเสื่อม 2564'!$E$3:$E$399)-ROW('ค่าเสื่อม 2564'!$E$3)+1),$A25)))</f>
        <v/>
      </c>
      <c r="V25" s="7"/>
      <c r="W25" s="7"/>
    </row>
    <row r="26" spans="1:23" ht="43.5" customHeight="1">
      <c r="A26" s="3">
        <v>23</v>
      </c>
      <c r="B26" s="7"/>
      <c r="C26" s="7"/>
      <c r="D26" s="7"/>
      <c r="E26" s="7" t="str">
        <f t="array" ref="E26">IF(COUNTIF('ค่าเสื่อม 2564'!$E$3:$E$399,"10699-รพร.สระแก้ว")&lt;$A26,"",INDEX('ค่าเสื่อม 2564'!E$3:E$399,SMALL(IF('ค่าเสื่อม 2564'!$E$3:$E$399="10699-รพร.สระแก้ว",ROW('ค่าเสื่อม 2564'!$E$3:$E$399)-ROW('ค่าเสื่อม 2564'!$E$3)+1),$A26)))</f>
        <v/>
      </c>
      <c r="F26" s="7" t="str">
        <f t="array" ref="F26">IF(COUNTIF('ค่าเสื่อม 2564'!$E$3:$E$399,"10699-รพร.สระแก้ว")&lt;$A26,"",INDEX('ค่าเสื่อม 2564'!F$3:F$399,SMALL(IF('ค่าเสื่อม 2564'!$E$3:$E$399="10699-รพร.สระแก้ว",ROW('ค่าเสื่อม 2564'!$E$3:$E$399)-ROW('ค่าเสื่อม 2564'!$E$3)+1),$A26)))</f>
        <v/>
      </c>
      <c r="G26" s="7" t="str">
        <f t="array" ref="G26">IF(COUNTIF('ค่าเสื่อม 2564'!$E$3:$E$399,"10699-รพร.สระแก้ว")&lt;$A26,"",INDEX('ค่าเสื่อม 2564'!G$3:G$399,SMALL(IF('ค่าเสื่อม 2564'!$E$3:$E$399="10699-รพร.สระแก้ว",ROW('ค่าเสื่อม 2564'!$E$3:$E$399)-ROW('ค่าเสื่อม 2564'!$E$3)+1),$A26)))</f>
        <v/>
      </c>
      <c r="H26" s="7" t="str">
        <f t="array" ref="H26">IF(COUNTIF('ค่าเสื่อม 2564'!$E$3:$E$399,"10699-รพร.สระแก้ว")&lt;$A26,"",INDEX('ค่าเสื่อม 2564'!H$3:H$399,SMALL(IF('ค่าเสื่อม 2564'!$E$3:$E$399="10699-รพร.สระแก้ว",ROW('ค่าเสื่อม 2564'!$E$3:$E$399)-ROW('ค่าเสื่อม 2564'!$E$3)+1),$A26)))</f>
        <v/>
      </c>
      <c r="I26" s="7" t="str">
        <f t="array" ref="I26">IF(COUNTIF('ค่าเสื่อม 2564'!$E$3:$E$399,"10699-รพร.สระแก้ว")&lt;$A26,"",INDEX('ค่าเสื่อม 2564'!I$3:I$399,SMALL(IF('ค่าเสื่อม 2564'!$E$3:$E$399="10699-รพร.สระแก้ว",ROW('ค่าเสื่อม 2564'!$E$3:$E$399)-ROW('ค่าเสื่อม 2564'!$E$3)+1),$A26)))</f>
        <v/>
      </c>
      <c r="J26" s="7" t="str">
        <f t="array" ref="J26">IF(COUNTIF('ค่าเสื่อม 2564'!$E$3:$E$399,"10699-รพร.สระแก้ว")&lt;$A26,"",INDEX('ค่าเสื่อม 2564'!J$3:J$399,SMALL(IF('ค่าเสื่อม 2564'!$E$3:$E$399="10699-รพร.สระแก้ว",ROW('ค่าเสื่อม 2564'!$E$3:$E$399)-ROW('ค่าเสื่อม 2564'!$E$3)+1),$A26)))</f>
        <v/>
      </c>
      <c r="K26" s="7" t="str">
        <f t="array" ref="K26">IF(COUNTIF('ค่าเสื่อม 2564'!$E$3:$E$399,"10699-รพร.สระแก้ว")&lt;$A26,"",INDEX('ค่าเสื่อม 2564'!K$3:K$399,SMALL(IF('ค่าเสื่อม 2564'!$E$3:$E$399="10699-รพร.สระแก้ว",ROW('ค่าเสื่อม 2564'!$E$3:$E$399)-ROW('ค่าเสื่อม 2564'!$E$3)+1),$A26)))</f>
        <v/>
      </c>
      <c r="L26" s="4" t="str">
        <f t="array" ref="L26">IF(COUNTIF('ค่าเสื่อม 2564'!$E$3:$E$399,"10699-รพร.สระแก้ว")&lt;$A26,"",INDEX('ค่าเสื่อม 2564'!L$3:L$399,SMALL(IF('ค่าเสื่อม 2564'!$E$3:$E$399="10699-รพร.สระแก้ว",ROW('ค่าเสื่อม 2564'!$E$3:$E$399)-ROW('ค่าเสื่อม 2564'!$E$3)+1),$A26)))</f>
        <v/>
      </c>
      <c r="M26" s="7" t="str">
        <f t="array" ref="M26">IF(COUNTIF('ค่าเสื่อม 2564'!$E$3:$E$399,"10699-รพร.สระแก้ว")&lt;$A26,"",INDEX('ค่าเสื่อม 2564'!M$3:M$399,SMALL(IF('ค่าเสื่อม 2564'!$E$3:$E$399="10699-รพร.สระแก้ว",ROW('ค่าเสื่อม 2564'!$E$3:$E$399)-ROW('ค่าเสื่อม 2564'!$E$3)+1),$A26)))</f>
        <v/>
      </c>
      <c r="N26" s="10" t="str">
        <f t="array" ref="N26">IF(COUNTIF('ค่าเสื่อม 2564'!$E$3:$E$399,"10699-รพร.สระแก้ว")&lt;$A26,"",INDEX('ค่าเสื่อม 2564'!N$3:N$399,SMALL(IF('ค่าเสื่อม 2564'!$E$3:$E$399="10699-รพร.สระแก้ว",ROW('ค่าเสื่อม 2564'!$E$3:$E$399)-ROW('ค่าเสื่อม 2564'!$E$3)+1),$A26)))</f>
        <v/>
      </c>
      <c r="O26" s="10" t="str">
        <f t="array" ref="O26">IF(COUNTIF('ค่าเสื่อม 2564'!$E$3:$E$399,"10699-รพร.สระแก้ว")&lt;$A26,"",INDEX('ค่าเสื่อม 2564'!O$3:O$399,SMALL(IF('ค่าเสื่อม 2564'!$E$3:$E$399="10699-รพร.สระแก้ว",ROW('ค่าเสื่อม 2564'!$E$3:$E$399)-ROW('ค่าเสื่อม 2564'!$E$3)+1),$A26)))</f>
        <v/>
      </c>
      <c r="P26" s="10" t="str">
        <f t="array" ref="P26">IF(COUNTIF('ค่าเสื่อม 2564'!$E$3:$E$399,"10699-รพร.สระแก้ว")&lt;$A26,"",INDEX('ค่าเสื่อม 2564'!P$3:P$399,SMALL(IF('ค่าเสื่อม 2564'!$E$3:$E$399="10699-รพร.สระแก้ว",ROW('ค่าเสื่อม 2564'!$E$3:$E$399)-ROW('ค่าเสื่อม 2564'!$E$3)+1),$A26)))</f>
        <v/>
      </c>
      <c r="Q26" s="10" t="str">
        <f t="array" ref="Q26">IF(COUNTIF('ค่าเสื่อม 2564'!$E$3:$E$399,"10699-รพร.สระแก้ว")&lt;$A26,"",INDEX('ค่าเสื่อม 2564'!Q$3:Q$399,SMALL(IF('ค่าเสื่อม 2564'!$E$3:$E$399="10699-รพร.สระแก้ว",ROW('ค่าเสื่อม 2564'!$E$3:$E$399)-ROW('ค่าเสื่อม 2564'!$E$3)+1),$A26)))</f>
        <v/>
      </c>
      <c r="R26" s="7" t="str">
        <f t="array" ref="R26">IF(COUNTIF('ค่าเสื่อม 2564'!$E$3:$E$399,"10699-รพร.สระแก้ว")&lt;$A26,"",INDEX('ค่าเสื่อม 2564'!R$3:R$399,SMALL(IF('ค่าเสื่อม 2564'!$E$3:$E$399="10699-รพร.สระแก้ว",ROW('ค่าเสื่อม 2564'!$E$3:$E$399)-ROW('ค่าเสื่อม 2564'!$E$3)+1),$A26)))</f>
        <v/>
      </c>
      <c r="S26" s="4" t="str">
        <f t="array" ref="S26">IF(COUNTIF('ค่าเสื่อม 2564'!$E$3:$E$399,"10699-รพร.สระแก้ว")&lt;$A26,"",INDEX('ค่าเสื่อม 2564'!S$3:S$399,SMALL(IF('ค่าเสื่อม 2564'!$E$3:$E$399="10699-รพร.สระแก้ว",ROW('ค่าเสื่อม 2564'!$E$3:$E$399)-ROW('ค่าเสื่อม 2564'!$E$3)+1),$A26)))</f>
        <v/>
      </c>
      <c r="T26" s="10" t="str">
        <f t="array" ref="T26">IF(COUNTIF('ค่าเสื่อม 2564'!$E$3:$E$399,"10699-รพร.สระแก้ว")&lt;$A26,"",INDEX('ค่าเสื่อม 2564'!T$3:T$399,SMALL(IF('ค่าเสื่อม 2564'!$E$3:$E$399="10699-รพร.สระแก้ว",ROW('ค่าเสื่อม 2564'!$E$3:$E$399)-ROW('ค่าเสื่อม 2564'!$E$3)+1),$A26)))</f>
        <v/>
      </c>
      <c r="U26" s="10" t="str">
        <f t="array" ref="U26">IF(COUNTIF('ค่าเสื่อม 2564'!$E$3:$E$399,"10699-รพร.สระแก้ว")&lt;$A26,"",INDEX('ค่าเสื่อม 2564'!U$3:U$399,SMALL(IF('ค่าเสื่อม 2564'!$E$3:$E$399="10699-รพร.สระแก้ว",ROW('ค่าเสื่อม 2564'!$E$3:$E$399)-ROW('ค่าเสื่อม 2564'!$E$3)+1),$A26)))</f>
        <v/>
      </c>
      <c r="V26" s="7"/>
      <c r="W26" s="7"/>
    </row>
    <row r="27" spans="1:23" ht="43.5" customHeight="1">
      <c r="A27" s="3">
        <v>24</v>
      </c>
      <c r="B27" s="7"/>
      <c r="C27" s="7"/>
      <c r="D27" s="7"/>
      <c r="E27" s="7" t="str">
        <f t="array" ref="E27">IF(COUNTIF('ค่าเสื่อม 2564'!$E$3:$E$399,"10699-รพร.สระแก้ว")&lt;$A27,"",INDEX('ค่าเสื่อม 2564'!E$3:E$399,SMALL(IF('ค่าเสื่อม 2564'!$E$3:$E$399="10699-รพร.สระแก้ว",ROW('ค่าเสื่อม 2564'!$E$3:$E$399)-ROW('ค่าเสื่อม 2564'!$E$3)+1),$A27)))</f>
        <v/>
      </c>
      <c r="F27" s="7" t="str">
        <f t="array" ref="F27">IF(COUNTIF('ค่าเสื่อม 2564'!$E$3:$E$399,"10699-รพร.สระแก้ว")&lt;$A27,"",INDEX('ค่าเสื่อม 2564'!F$3:F$399,SMALL(IF('ค่าเสื่อม 2564'!$E$3:$E$399="10699-รพร.สระแก้ว",ROW('ค่าเสื่อม 2564'!$E$3:$E$399)-ROW('ค่าเสื่อม 2564'!$E$3)+1),$A27)))</f>
        <v/>
      </c>
      <c r="G27" s="7" t="str">
        <f t="array" ref="G27">IF(COUNTIF('ค่าเสื่อม 2564'!$E$3:$E$399,"10699-รพร.สระแก้ว")&lt;$A27,"",INDEX('ค่าเสื่อม 2564'!G$3:G$399,SMALL(IF('ค่าเสื่อม 2564'!$E$3:$E$399="10699-รพร.สระแก้ว",ROW('ค่าเสื่อม 2564'!$E$3:$E$399)-ROW('ค่าเสื่อม 2564'!$E$3)+1),$A27)))</f>
        <v/>
      </c>
      <c r="H27" s="7" t="str">
        <f t="array" ref="H27">IF(COUNTIF('ค่าเสื่อม 2564'!$E$3:$E$399,"10699-รพร.สระแก้ว")&lt;$A27,"",INDEX('ค่าเสื่อม 2564'!H$3:H$399,SMALL(IF('ค่าเสื่อม 2564'!$E$3:$E$399="10699-รพร.สระแก้ว",ROW('ค่าเสื่อม 2564'!$E$3:$E$399)-ROW('ค่าเสื่อม 2564'!$E$3)+1),$A27)))</f>
        <v/>
      </c>
      <c r="I27" s="7" t="str">
        <f t="array" ref="I27">IF(COUNTIF('ค่าเสื่อม 2564'!$E$3:$E$399,"10699-รพร.สระแก้ว")&lt;$A27,"",INDEX('ค่าเสื่อม 2564'!I$3:I$399,SMALL(IF('ค่าเสื่อม 2564'!$E$3:$E$399="10699-รพร.สระแก้ว",ROW('ค่าเสื่อม 2564'!$E$3:$E$399)-ROW('ค่าเสื่อม 2564'!$E$3)+1),$A27)))</f>
        <v/>
      </c>
      <c r="J27" s="7" t="str">
        <f t="array" ref="J27">IF(COUNTIF('ค่าเสื่อม 2564'!$E$3:$E$399,"10699-รพร.สระแก้ว")&lt;$A27,"",INDEX('ค่าเสื่อม 2564'!J$3:J$399,SMALL(IF('ค่าเสื่อม 2564'!$E$3:$E$399="10699-รพร.สระแก้ว",ROW('ค่าเสื่อม 2564'!$E$3:$E$399)-ROW('ค่าเสื่อม 2564'!$E$3)+1),$A27)))</f>
        <v/>
      </c>
      <c r="K27" s="7" t="str">
        <f t="array" ref="K27">IF(COUNTIF('ค่าเสื่อม 2564'!$E$3:$E$399,"10699-รพร.สระแก้ว")&lt;$A27,"",INDEX('ค่าเสื่อม 2564'!K$3:K$399,SMALL(IF('ค่าเสื่อม 2564'!$E$3:$E$399="10699-รพร.สระแก้ว",ROW('ค่าเสื่อม 2564'!$E$3:$E$399)-ROW('ค่าเสื่อม 2564'!$E$3)+1),$A27)))</f>
        <v/>
      </c>
      <c r="L27" s="4" t="str">
        <f t="array" ref="L27">IF(COUNTIF('ค่าเสื่อม 2564'!$E$3:$E$399,"10699-รพร.สระแก้ว")&lt;$A27,"",INDEX('ค่าเสื่อม 2564'!L$3:L$399,SMALL(IF('ค่าเสื่อม 2564'!$E$3:$E$399="10699-รพร.สระแก้ว",ROW('ค่าเสื่อม 2564'!$E$3:$E$399)-ROW('ค่าเสื่อม 2564'!$E$3)+1),$A27)))</f>
        <v/>
      </c>
      <c r="M27" s="7" t="str">
        <f t="array" ref="M27">IF(COUNTIF('ค่าเสื่อม 2564'!$E$3:$E$399,"10699-รพร.สระแก้ว")&lt;$A27,"",INDEX('ค่าเสื่อม 2564'!M$3:M$399,SMALL(IF('ค่าเสื่อม 2564'!$E$3:$E$399="10699-รพร.สระแก้ว",ROW('ค่าเสื่อม 2564'!$E$3:$E$399)-ROW('ค่าเสื่อม 2564'!$E$3)+1),$A27)))</f>
        <v/>
      </c>
      <c r="N27" s="10" t="str">
        <f t="array" ref="N27">IF(COUNTIF('ค่าเสื่อม 2564'!$E$3:$E$399,"10699-รพร.สระแก้ว")&lt;$A27,"",INDEX('ค่าเสื่อม 2564'!N$3:N$399,SMALL(IF('ค่าเสื่อม 2564'!$E$3:$E$399="10699-รพร.สระแก้ว",ROW('ค่าเสื่อม 2564'!$E$3:$E$399)-ROW('ค่าเสื่อม 2564'!$E$3)+1),$A27)))</f>
        <v/>
      </c>
      <c r="O27" s="10" t="str">
        <f t="array" ref="O27">IF(COUNTIF('ค่าเสื่อม 2564'!$E$3:$E$399,"10699-รพร.สระแก้ว")&lt;$A27,"",INDEX('ค่าเสื่อม 2564'!O$3:O$399,SMALL(IF('ค่าเสื่อม 2564'!$E$3:$E$399="10699-รพร.สระแก้ว",ROW('ค่าเสื่อม 2564'!$E$3:$E$399)-ROW('ค่าเสื่อม 2564'!$E$3)+1),$A27)))</f>
        <v/>
      </c>
      <c r="P27" s="10" t="str">
        <f t="array" ref="P27">IF(COUNTIF('ค่าเสื่อม 2564'!$E$3:$E$399,"10699-รพร.สระแก้ว")&lt;$A27,"",INDEX('ค่าเสื่อม 2564'!P$3:P$399,SMALL(IF('ค่าเสื่อม 2564'!$E$3:$E$399="10699-รพร.สระแก้ว",ROW('ค่าเสื่อม 2564'!$E$3:$E$399)-ROW('ค่าเสื่อม 2564'!$E$3)+1),$A27)))</f>
        <v/>
      </c>
      <c r="Q27" s="10" t="str">
        <f t="array" ref="Q27">IF(COUNTIF('ค่าเสื่อม 2564'!$E$3:$E$399,"10699-รพร.สระแก้ว")&lt;$A27,"",INDEX('ค่าเสื่อม 2564'!Q$3:Q$399,SMALL(IF('ค่าเสื่อม 2564'!$E$3:$E$399="10699-รพร.สระแก้ว",ROW('ค่าเสื่อม 2564'!$E$3:$E$399)-ROW('ค่าเสื่อม 2564'!$E$3)+1),$A27)))</f>
        <v/>
      </c>
      <c r="R27" s="7" t="str">
        <f t="array" ref="R27">IF(COUNTIF('ค่าเสื่อม 2564'!$E$3:$E$399,"10699-รพร.สระแก้ว")&lt;$A27,"",INDEX('ค่าเสื่อม 2564'!R$3:R$399,SMALL(IF('ค่าเสื่อม 2564'!$E$3:$E$399="10699-รพร.สระแก้ว",ROW('ค่าเสื่อม 2564'!$E$3:$E$399)-ROW('ค่าเสื่อม 2564'!$E$3)+1),$A27)))</f>
        <v/>
      </c>
      <c r="S27" s="4" t="str">
        <f t="array" ref="S27">IF(COUNTIF('ค่าเสื่อม 2564'!$E$3:$E$399,"10699-รพร.สระแก้ว")&lt;$A27,"",INDEX('ค่าเสื่อม 2564'!S$3:S$399,SMALL(IF('ค่าเสื่อม 2564'!$E$3:$E$399="10699-รพร.สระแก้ว",ROW('ค่าเสื่อม 2564'!$E$3:$E$399)-ROW('ค่าเสื่อม 2564'!$E$3)+1),$A27)))</f>
        <v/>
      </c>
      <c r="T27" s="10" t="str">
        <f t="array" ref="T27">IF(COUNTIF('ค่าเสื่อม 2564'!$E$3:$E$399,"10699-รพร.สระแก้ว")&lt;$A27,"",INDEX('ค่าเสื่อม 2564'!T$3:T$399,SMALL(IF('ค่าเสื่อม 2564'!$E$3:$E$399="10699-รพร.สระแก้ว",ROW('ค่าเสื่อม 2564'!$E$3:$E$399)-ROW('ค่าเสื่อม 2564'!$E$3)+1),$A27)))</f>
        <v/>
      </c>
      <c r="U27" s="10" t="str">
        <f t="array" ref="U27">IF(COUNTIF('ค่าเสื่อม 2564'!$E$3:$E$399,"10699-รพร.สระแก้ว")&lt;$A27,"",INDEX('ค่าเสื่อม 2564'!U$3:U$399,SMALL(IF('ค่าเสื่อม 2564'!$E$3:$E$399="10699-รพร.สระแก้ว",ROW('ค่าเสื่อม 2564'!$E$3:$E$399)-ROW('ค่าเสื่อม 2564'!$E$3)+1),$A27)))</f>
        <v/>
      </c>
      <c r="V27" s="7"/>
      <c r="W27" s="7"/>
    </row>
    <row r="28" spans="1:23" ht="43.5" customHeight="1">
      <c r="A28" s="3">
        <v>25</v>
      </c>
      <c r="B28" s="7"/>
      <c r="C28" s="7"/>
      <c r="D28" s="7"/>
      <c r="E28" s="7" t="str">
        <f t="array" ref="E28">IF(COUNTIF('ค่าเสื่อม 2564'!$E$3:$E$399,"10699-รพร.สระแก้ว")&lt;$A28,"",INDEX('ค่าเสื่อม 2564'!E$3:E$399,SMALL(IF('ค่าเสื่อม 2564'!$E$3:$E$399="10699-รพร.สระแก้ว",ROW('ค่าเสื่อม 2564'!$E$3:$E$399)-ROW('ค่าเสื่อม 2564'!$E$3)+1),$A28)))</f>
        <v/>
      </c>
      <c r="F28" s="7" t="str">
        <f t="array" ref="F28">IF(COUNTIF('ค่าเสื่อม 2564'!$E$3:$E$399,"10699-รพร.สระแก้ว")&lt;$A28,"",INDEX('ค่าเสื่อม 2564'!F$3:F$399,SMALL(IF('ค่าเสื่อม 2564'!$E$3:$E$399="10699-รพร.สระแก้ว",ROW('ค่าเสื่อม 2564'!$E$3:$E$399)-ROW('ค่าเสื่อม 2564'!$E$3)+1),$A28)))</f>
        <v/>
      </c>
      <c r="G28" s="7" t="str">
        <f t="array" ref="G28">IF(COUNTIF('ค่าเสื่อม 2564'!$E$3:$E$399,"10699-รพร.สระแก้ว")&lt;$A28,"",INDEX('ค่าเสื่อม 2564'!G$3:G$399,SMALL(IF('ค่าเสื่อม 2564'!$E$3:$E$399="10699-รพร.สระแก้ว",ROW('ค่าเสื่อม 2564'!$E$3:$E$399)-ROW('ค่าเสื่อม 2564'!$E$3)+1),$A28)))</f>
        <v/>
      </c>
      <c r="H28" s="7" t="str">
        <f t="array" ref="H28">IF(COUNTIF('ค่าเสื่อม 2564'!$E$3:$E$399,"10699-รพร.สระแก้ว")&lt;$A28,"",INDEX('ค่าเสื่อม 2564'!H$3:H$399,SMALL(IF('ค่าเสื่อม 2564'!$E$3:$E$399="10699-รพร.สระแก้ว",ROW('ค่าเสื่อม 2564'!$E$3:$E$399)-ROW('ค่าเสื่อม 2564'!$E$3)+1),$A28)))</f>
        <v/>
      </c>
      <c r="I28" s="7" t="str">
        <f t="array" ref="I28">IF(COUNTIF('ค่าเสื่อม 2564'!$E$3:$E$399,"10699-รพร.สระแก้ว")&lt;$A28,"",INDEX('ค่าเสื่อม 2564'!I$3:I$399,SMALL(IF('ค่าเสื่อม 2564'!$E$3:$E$399="10699-รพร.สระแก้ว",ROW('ค่าเสื่อม 2564'!$E$3:$E$399)-ROW('ค่าเสื่อม 2564'!$E$3)+1),$A28)))</f>
        <v/>
      </c>
      <c r="J28" s="7" t="str">
        <f t="array" ref="J28">IF(COUNTIF('ค่าเสื่อม 2564'!$E$3:$E$399,"10699-รพร.สระแก้ว")&lt;$A28,"",INDEX('ค่าเสื่อม 2564'!J$3:J$399,SMALL(IF('ค่าเสื่อม 2564'!$E$3:$E$399="10699-รพร.สระแก้ว",ROW('ค่าเสื่อม 2564'!$E$3:$E$399)-ROW('ค่าเสื่อม 2564'!$E$3)+1),$A28)))</f>
        <v/>
      </c>
      <c r="K28" s="7" t="str">
        <f t="array" ref="K28">IF(COUNTIF('ค่าเสื่อม 2564'!$E$3:$E$399,"10699-รพร.สระแก้ว")&lt;$A28,"",INDEX('ค่าเสื่อม 2564'!K$3:K$399,SMALL(IF('ค่าเสื่อม 2564'!$E$3:$E$399="10699-รพร.สระแก้ว",ROW('ค่าเสื่อม 2564'!$E$3:$E$399)-ROW('ค่าเสื่อม 2564'!$E$3)+1),$A28)))</f>
        <v/>
      </c>
      <c r="L28" s="4" t="str">
        <f t="array" ref="L28">IF(COUNTIF('ค่าเสื่อม 2564'!$E$3:$E$399,"10699-รพร.สระแก้ว")&lt;$A28,"",INDEX('ค่าเสื่อม 2564'!L$3:L$399,SMALL(IF('ค่าเสื่อม 2564'!$E$3:$E$399="10699-รพร.สระแก้ว",ROW('ค่าเสื่อม 2564'!$E$3:$E$399)-ROW('ค่าเสื่อม 2564'!$E$3)+1),$A28)))</f>
        <v/>
      </c>
      <c r="M28" s="7" t="str">
        <f t="array" ref="M28">IF(COUNTIF('ค่าเสื่อม 2564'!$E$3:$E$399,"10699-รพร.สระแก้ว")&lt;$A28,"",INDEX('ค่าเสื่อม 2564'!M$3:M$399,SMALL(IF('ค่าเสื่อม 2564'!$E$3:$E$399="10699-รพร.สระแก้ว",ROW('ค่าเสื่อม 2564'!$E$3:$E$399)-ROW('ค่าเสื่อม 2564'!$E$3)+1),$A28)))</f>
        <v/>
      </c>
      <c r="N28" s="10" t="str">
        <f t="array" ref="N28">IF(COUNTIF('ค่าเสื่อม 2564'!$E$3:$E$399,"10699-รพร.สระแก้ว")&lt;$A28,"",INDEX('ค่าเสื่อม 2564'!N$3:N$399,SMALL(IF('ค่าเสื่อม 2564'!$E$3:$E$399="10699-รพร.สระแก้ว",ROW('ค่าเสื่อม 2564'!$E$3:$E$399)-ROW('ค่าเสื่อม 2564'!$E$3)+1),$A28)))</f>
        <v/>
      </c>
      <c r="O28" s="10" t="str">
        <f t="array" ref="O28">IF(COUNTIF('ค่าเสื่อม 2564'!$E$3:$E$399,"10699-รพร.สระแก้ว")&lt;$A28,"",INDEX('ค่าเสื่อม 2564'!O$3:O$399,SMALL(IF('ค่าเสื่อม 2564'!$E$3:$E$399="10699-รพร.สระแก้ว",ROW('ค่าเสื่อม 2564'!$E$3:$E$399)-ROW('ค่าเสื่อม 2564'!$E$3)+1),$A28)))</f>
        <v/>
      </c>
      <c r="P28" s="10" t="str">
        <f t="array" ref="P28">IF(COUNTIF('ค่าเสื่อม 2564'!$E$3:$E$399,"10699-รพร.สระแก้ว")&lt;$A28,"",INDEX('ค่าเสื่อม 2564'!P$3:P$399,SMALL(IF('ค่าเสื่อม 2564'!$E$3:$E$399="10699-รพร.สระแก้ว",ROW('ค่าเสื่อม 2564'!$E$3:$E$399)-ROW('ค่าเสื่อม 2564'!$E$3)+1),$A28)))</f>
        <v/>
      </c>
      <c r="Q28" s="10" t="str">
        <f t="array" ref="Q28">IF(COUNTIF('ค่าเสื่อม 2564'!$E$3:$E$399,"10699-รพร.สระแก้ว")&lt;$A28,"",INDEX('ค่าเสื่อม 2564'!Q$3:Q$399,SMALL(IF('ค่าเสื่อม 2564'!$E$3:$E$399="10699-รพร.สระแก้ว",ROW('ค่าเสื่อม 2564'!$E$3:$E$399)-ROW('ค่าเสื่อม 2564'!$E$3)+1),$A28)))</f>
        <v/>
      </c>
      <c r="R28" s="7" t="str">
        <f t="array" ref="R28">IF(COUNTIF('ค่าเสื่อม 2564'!$E$3:$E$399,"10699-รพร.สระแก้ว")&lt;$A28,"",INDEX('ค่าเสื่อม 2564'!R$3:R$399,SMALL(IF('ค่าเสื่อม 2564'!$E$3:$E$399="10699-รพร.สระแก้ว",ROW('ค่าเสื่อม 2564'!$E$3:$E$399)-ROW('ค่าเสื่อม 2564'!$E$3)+1),$A28)))</f>
        <v/>
      </c>
      <c r="S28" s="4" t="str">
        <f t="array" ref="S28">IF(COUNTIF('ค่าเสื่อม 2564'!$E$3:$E$399,"10699-รพร.สระแก้ว")&lt;$A28,"",INDEX('ค่าเสื่อม 2564'!S$3:S$399,SMALL(IF('ค่าเสื่อม 2564'!$E$3:$E$399="10699-รพร.สระแก้ว",ROW('ค่าเสื่อม 2564'!$E$3:$E$399)-ROW('ค่าเสื่อม 2564'!$E$3)+1),$A28)))</f>
        <v/>
      </c>
      <c r="T28" s="10" t="str">
        <f t="array" ref="T28">IF(COUNTIF('ค่าเสื่อม 2564'!$E$3:$E$399,"10699-รพร.สระแก้ว")&lt;$A28,"",INDEX('ค่าเสื่อม 2564'!T$3:T$399,SMALL(IF('ค่าเสื่อม 2564'!$E$3:$E$399="10699-รพร.สระแก้ว",ROW('ค่าเสื่อม 2564'!$E$3:$E$399)-ROW('ค่าเสื่อม 2564'!$E$3)+1),$A28)))</f>
        <v/>
      </c>
      <c r="U28" s="10" t="str">
        <f t="array" ref="U28">IF(COUNTIF('ค่าเสื่อม 2564'!$E$3:$E$399,"10699-รพร.สระแก้ว")&lt;$A28,"",INDEX('ค่าเสื่อม 2564'!U$3:U$399,SMALL(IF('ค่าเสื่อม 2564'!$E$3:$E$399="10699-รพร.สระแก้ว",ROW('ค่าเสื่อม 2564'!$E$3:$E$399)-ROW('ค่าเสื่อม 2564'!$E$3)+1),$A28)))</f>
        <v/>
      </c>
      <c r="V28" s="7"/>
      <c r="W28" s="7"/>
    </row>
    <row r="29" spans="1:23" ht="43.5" customHeight="1">
      <c r="A29" s="3">
        <v>26</v>
      </c>
      <c r="B29" s="7" t="str">
        <f t="array" ref="B29">IF(COUNTIF('ค่าเสื่อม 2564'!$E$3:$E$399,"10699-รพร.สระแก้ว")&lt;$A29,"",INDEX('ค่าเสื่อม 2564'!B$3:B$399,SMALL(IF('ค่าเสื่อม 2564'!$E$3:$E$399="10699-รพร.สระแก้ว",ROW('ค่าเสื่อม 2564'!$E$3:$E$399)-ROW('ค่าเสื่อม 2564'!$E$3)+1),$A29)))</f>
        <v/>
      </c>
      <c r="C29" s="7" t="str">
        <f t="array" ref="C29">IF(COUNTIF('ค่าเสื่อม 2564'!$E$3:$E$399,"10699-รพร.สระแก้ว")&lt;$A29,"",INDEX('ค่าเสื่อม 2564'!C$3:C$399,SMALL(IF('ค่าเสื่อม 2564'!$E$3:$E$399="10699-รพร.สระแก้ว",ROW('ค่าเสื่อม 2564'!$E$3:$E$399)-ROW('ค่าเสื่อม 2564'!$E$3)+1),$A29)))</f>
        <v/>
      </c>
      <c r="D29" s="7" t="str">
        <f t="array" ref="D29">IF(COUNTIF('ค่าเสื่อม 2564'!$E$3:$E$399,"10699-รพร.สระแก้ว")&lt;$A29,"",INDEX('ค่าเสื่อม 2564'!D$3:D$399,SMALL(IF('ค่าเสื่อม 2564'!$E$3:$E$399="10699-รพร.สระแก้ว",ROW('ค่าเสื่อม 2564'!$E$3:$E$399)-ROW('ค่าเสื่อม 2564'!$E$3)+1),$A29)))</f>
        <v/>
      </c>
      <c r="E29" s="7" t="str">
        <f t="array" ref="E29">IF(COUNTIF('ค่าเสื่อม 2564'!$E$3:$E$399,"10699-รพร.สระแก้ว")&lt;$A29,"",INDEX('ค่าเสื่อม 2564'!E$3:E$399,SMALL(IF('ค่าเสื่อม 2564'!$E$3:$E$399="10699-รพร.สระแก้ว",ROW('ค่าเสื่อม 2564'!$E$3:$E$399)-ROW('ค่าเสื่อม 2564'!$E$3)+1),$A29)))</f>
        <v/>
      </c>
      <c r="F29" s="7" t="str">
        <f t="array" ref="F29">IF(COUNTIF('ค่าเสื่อม 2564'!$E$3:$E$399,"10699-รพร.สระแก้ว")&lt;$A29,"",INDEX('ค่าเสื่อม 2564'!F$3:F$399,SMALL(IF('ค่าเสื่อม 2564'!$E$3:$E$399="10699-รพร.สระแก้ว",ROW('ค่าเสื่อม 2564'!$E$3:$E$399)-ROW('ค่าเสื่อม 2564'!$E$3)+1),$A29)))</f>
        <v/>
      </c>
      <c r="G29" s="7" t="str">
        <f t="array" ref="G29">IF(COUNTIF('ค่าเสื่อม 2564'!$E$3:$E$399,"10699-รพร.สระแก้ว")&lt;$A29,"",INDEX('ค่าเสื่อม 2564'!G$3:G$399,SMALL(IF('ค่าเสื่อม 2564'!$E$3:$E$399="10699-รพร.สระแก้ว",ROW('ค่าเสื่อม 2564'!$E$3:$E$399)-ROW('ค่าเสื่อม 2564'!$E$3)+1),$A29)))</f>
        <v/>
      </c>
      <c r="H29" s="7" t="str">
        <f t="array" ref="H29">IF(COUNTIF('ค่าเสื่อม 2564'!$E$3:$E$399,"10699-รพร.สระแก้ว")&lt;$A29,"",INDEX('ค่าเสื่อม 2564'!H$3:H$399,SMALL(IF('ค่าเสื่อม 2564'!$E$3:$E$399="10699-รพร.สระแก้ว",ROW('ค่าเสื่อม 2564'!$E$3:$E$399)-ROW('ค่าเสื่อม 2564'!$E$3)+1),$A29)))</f>
        <v/>
      </c>
      <c r="I29" s="7" t="str">
        <f t="array" ref="I29">IF(COUNTIF('ค่าเสื่อม 2564'!$E$3:$E$399,"10699-รพร.สระแก้ว")&lt;$A29,"",INDEX('ค่าเสื่อม 2564'!I$3:I$399,SMALL(IF('ค่าเสื่อม 2564'!$E$3:$E$399="10699-รพร.สระแก้ว",ROW('ค่าเสื่อม 2564'!$E$3:$E$399)-ROW('ค่าเสื่อม 2564'!$E$3)+1),$A29)))</f>
        <v/>
      </c>
      <c r="J29" s="7" t="str">
        <f t="array" ref="J29">IF(COUNTIF('ค่าเสื่อม 2564'!$E$3:$E$399,"10699-รพร.สระแก้ว")&lt;$A29,"",INDEX('ค่าเสื่อม 2564'!J$3:J$399,SMALL(IF('ค่าเสื่อม 2564'!$E$3:$E$399="10699-รพร.สระแก้ว",ROW('ค่าเสื่อม 2564'!$E$3:$E$399)-ROW('ค่าเสื่อม 2564'!$E$3)+1),$A29)))</f>
        <v/>
      </c>
      <c r="K29" s="7" t="str">
        <f t="array" ref="K29">IF(COUNTIF('ค่าเสื่อม 2564'!$E$3:$E$399,"10699-รพร.สระแก้ว")&lt;$A29,"",INDEX('ค่าเสื่อม 2564'!K$3:K$399,SMALL(IF('ค่าเสื่อม 2564'!$E$3:$E$399="10699-รพร.สระแก้ว",ROW('ค่าเสื่อม 2564'!$E$3:$E$399)-ROW('ค่าเสื่อม 2564'!$E$3)+1),$A29)))</f>
        <v/>
      </c>
      <c r="L29" s="4" t="str">
        <f t="array" ref="L29">IF(COUNTIF('ค่าเสื่อม 2564'!$E$3:$E$399,"10699-รพร.สระแก้ว")&lt;$A29,"",INDEX('ค่าเสื่อม 2564'!L$3:L$399,SMALL(IF('ค่าเสื่อม 2564'!$E$3:$E$399="10699-รพร.สระแก้ว",ROW('ค่าเสื่อม 2564'!$E$3:$E$399)-ROW('ค่าเสื่อม 2564'!$E$3)+1),$A29)))</f>
        <v/>
      </c>
      <c r="M29" s="7" t="str">
        <f t="array" ref="M29">IF(COUNTIF('ค่าเสื่อม 2564'!$E$3:$E$399,"10699-รพร.สระแก้ว")&lt;$A29,"",INDEX('ค่าเสื่อม 2564'!M$3:M$399,SMALL(IF('ค่าเสื่อม 2564'!$E$3:$E$399="10699-รพร.สระแก้ว",ROW('ค่าเสื่อม 2564'!$E$3:$E$399)-ROW('ค่าเสื่อม 2564'!$E$3)+1),$A29)))</f>
        <v/>
      </c>
      <c r="N29" s="10" t="str">
        <f t="array" ref="N29">IF(COUNTIF('ค่าเสื่อม 2564'!$E$3:$E$399,"10699-รพร.สระแก้ว")&lt;$A29,"",INDEX('ค่าเสื่อม 2564'!N$3:N$399,SMALL(IF('ค่าเสื่อม 2564'!$E$3:$E$399="10699-รพร.สระแก้ว",ROW('ค่าเสื่อม 2564'!$E$3:$E$399)-ROW('ค่าเสื่อม 2564'!$E$3)+1),$A29)))</f>
        <v/>
      </c>
      <c r="O29" s="10" t="str">
        <f t="array" ref="O29">IF(COUNTIF('ค่าเสื่อม 2564'!$E$3:$E$399,"10699-รพร.สระแก้ว")&lt;$A29,"",INDEX('ค่าเสื่อม 2564'!O$3:O$399,SMALL(IF('ค่าเสื่อม 2564'!$E$3:$E$399="10699-รพร.สระแก้ว",ROW('ค่าเสื่อม 2564'!$E$3:$E$399)-ROW('ค่าเสื่อม 2564'!$E$3)+1),$A29)))</f>
        <v/>
      </c>
      <c r="P29" s="10" t="str">
        <f t="array" ref="P29">IF(COUNTIF('ค่าเสื่อม 2564'!$E$3:$E$399,"10699-รพร.สระแก้ว")&lt;$A29,"",INDEX('ค่าเสื่อม 2564'!P$3:P$399,SMALL(IF('ค่าเสื่อม 2564'!$E$3:$E$399="10699-รพร.สระแก้ว",ROW('ค่าเสื่อม 2564'!$E$3:$E$399)-ROW('ค่าเสื่อม 2564'!$E$3)+1),$A29)))</f>
        <v/>
      </c>
      <c r="Q29" s="10" t="str">
        <f t="array" ref="Q29">IF(COUNTIF('ค่าเสื่อม 2564'!$E$3:$E$399,"10699-รพร.สระแก้ว")&lt;$A29,"",INDEX('ค่าเสื่อม 2564'!Q$3:Q$399,SMALL(IF('ค่าเสื่อม 2564'!$E$3:$E$399="10699-รพร.สระแก้ว",ROW('ค่าเสื่อม 2564'!$E$3:$E$399)-ROW('ค่าเสื่อม 2564'!$E$3)+1),$A29)))</f>
        <v/>
      </c>
      <c r="R29" s="7" t="str">
        <f t="array" ref="R29">IF(COUNTIF('ค่าเสื่อม 2564'!$E$3:$E$399,"10699-รพร.สระแก้ว")&lt;$A29,"",INDEX('ค่าเสื่อม 2564'!R$3:R$399,SMALL(IF('ค่าเสื่อม 2564'!$E$3:$E$399="10699-รพร.สระแก้ว",ROW('ค่าเสื่อม 2564'!$E$3:$E$399)-ROW('ค่าเสื่อม 2564'!$E$3)+1),$A29)))</f>
        <v/>
      </c>
      <c r="S29" s="4" t="str">
        <f t="array" ref="S29">IF(COUNTIF('ค่าเสื่อม 2564'!$E$3:$E$399,"10699-รพร.สระแก้ว")&lt;$A29,"",INDEX('ค่าเสื่อม 2564'!S$3:S$399,SMALL(IF('ค่าเสื่อม 2564'!$E$3:$E$399="10699-รพร.สระแก้ว",ROW('ค่าเสื่อม 2564'!$E$3:$E$399)-ROW('ค่าเสื่อม 2564'!$E$3)+1),$A29)))</f>
        <v/>
      </c>
      <c r="T29" s="10" t="str">
        <f t="array" ref="T29">IF(COUNTIF('ค่าเสื่อม 2564'!$E$3:$E$399,"10699-รพร.สระแก้ว")&lt;$A29,"",INDEX('ค่าเสื่อม 2564'!T$3:T$399,SMALL(IF('ค่าเสื่อม 2564'!$E$3:$E$399="10699-รพร.สระแก้ว",ROW('ค่าเสื่อม 2564'!$E$3:$E$399)-ROW('ค่าเสื่อม 2564'!$E$3)+1),$A29)))</f>
        <v/>
      </c>
      <c r="U29" s="10" t="str">
        <f t="array" ref="U29">IF(COUNTIF('ค่าเสื่อม 2564'!$E$3:$E$399,"10699-รพร.สระแก้ว")&lt;$A29,"",INDEX('ค่าเสื่อม 2564'!U$3:U$399,SMALL(IF('ค่าเสื่อม 2564'!$E$3:$E$399="10699-รพร.สระแก้ว",ROW('ค่าเสื่อม 2564'!$E$3:$E$399)-ROW('ค่าเสื่อม 2564'!$E$3)+1),$A29)))</f>
        <v/>
      </c>
      <c r="V29" s="7" t="str">
        <f t="array" ref="V29">IF(COUNTIF('ค่าเสื่อม 2564'!$E$3:$E$399,"10699-รพร.สระแก้ว")&lt;$A29,"",INDEX('ค่าเสื่อม 2564'!V$3:V$399,SMALL(IF('ค่าเสื่อม 2564'!$E$3:$E$399="10699-รพร.สระแก้ว",ROW('ค่าเสื่อม 2564'!$E$3:$E$399)-ROW('ค่าเสื่อม 2564'!$E$3)+1),$A29)))</f>
        <v/>
      </c>
      <c r="W29" s="7" t="str">
        <f t="array" ref="W29">IF(COUNTIF('ค่าเสื่อม 2564'!$E$3:$E$399,"10699-รพร.สระแก้ว")&lt;$A29,"",INDEX('ค่าเสื่อม 2564'!W$3:W$399,SMALL(IF('ค่าเสื่อม 2564'!$E$3:$E$399="10699-รพร.สระแก้ว",ROW('ค่าเสื่อม 2564'!$E$3:$E$399)-ROW('ค่าเสื่อม 2564'!$E$3)+1),$A29)))</f>
        <v/>
      </c>
    </row>
    <row r="30" spans="1:23" ht="43.5" customHeight="1">
      <c r="A30" s="3">
        <v>27</v>
      </c>
      <c r="B30" s="7" t="str">
        <f t="array" ref="B30">IF(COUNTIF('ค่าเสื่อม 2564'!$E$3:$E$399,"10699-รพร.สระแก้ว")&lt;$A30,"",INDEX('ค่าเสื่อม 2564'!B$3:B$399,SMALL(IF('ค่าเสื่อม 2564'!$E$3:$E$399="10699-รพร.สระแก้ว",ROW('ค่าเสื่อม 2564'!$E$3:$E$399)-ROW('ค่าเสื่อม 2564'!$E$3)+1),$A30)))</f>
        <v/>
      </c>
      <c r="C30" s="7" t="str">
        <f t="array" ref="C30">IF(COUNTIF('ค่าเสื่อม 2564'!$E$3:$E$399,"10699-รพร.สระแก้ว")&lt;$A30,"",INDEX('ค่าเสื่อม 2564'!C$3:C$399,SMALL(IF('ค่าเสื่อม 2564'!$E$3:$E$399="10699-รพร.สระแก้ว",ROW('ค่าเสื่อม 2564'!$E$3:$E$399)-ROW('ค่าเสื่อม 2564'!$E$3)+1),$A30)))</f>
        <v/>
      </c>
      <c r="D30" s="7" t="str">
        <f t="array" ref="D30">IF(COUNTIF('ค่าเสื่อม 2564'!$E$3:$E$399,"10699-รพร.สระแก้ว")&lt;$A30,"",INDEX('ค่าเสื่อม 2564'!D$3:D$399,SMALL(IF('ค่าเสื่อม 2564'!$E$3:$E$399="10699-รพร.สระแก้ว",ROW('ค่าเสื่อม 2564'!$E$3:$E$399)-ROW('ค่าเสื่อม 2564'!$E$3)+1),$A30)))</f>
        <v/>
      </c>
      <c r="E30" s="7" t="str">
        <f t="array" ref="E30">IF(COUNTIF('ค่าเสื่อม 2564'!$E$3:$E$399,"10699-รพร.สระแก้ว")&lt;$A30,"",INDEX('ค่าเสื่อม 2564'!E$3:E$399,SMALL(IF('ค่าเสื่อม 2564'!$E$3:$E$399="10699-รพร.สระแก้ว",ROW('ค่าเสื่อม 2564'!$E$3:$E$399)-ROW('ค่าเสื่อม 2564'!$E$3)+1),$A30)))</f>
        <v/>
      </c>
      <c r="F30" s="7" t="str">
        <f t="array" ref="F30">IF(COUNTIF('ค่าเสื่อม 2564'!$E$3:$E$399,"10699-รพร.สระแก้ว")&lt;$A30,"",INDEX('ค่าเสื่อม 2564'!F$3:F$399,SMALL(IF('ค่าเสื่อม 2564'!$E$3:$E$399="10699-รพร.สระแก้ว",ROW('ค่าเสื่อม 2564'!$E$3:$E$399)-ROW('ค่าเสื่อม 2564'!$E$3)+1),$A30)))</f>
        <v/>
      </c>
      <c r="G30" s="7" t="str">
        <f t="array" ref="G30">IF(COUNTIF('ค่าเสื่อม 2564'!$E$3:$E$399,"10699-รพร.สระแก้ว")&lt;$A30,"",INDEX('ค่าเสื่อม 2564'!G$3:G$399,SMALL(IF('ค่าเสื่อม 2564'!$E$3:$E$399="10699-รพร.สระแก้ว",ROW('ค่าเสื่อม 2564'!$E$3:$E$399)-ROW('ค่าเสื่อม 2564'!$E$3)+1),$A30)))</f>
        <v/>
      </c>
      <c r="H30" s="7" t="str">
        <f t="array" ref="H30">IF(COUNTIF('ค่าเสื่อม 2564'!$E$3:$E$399,"10699-รพร.สระแก้ว")&lt;$A30,"",INDEX('ค่าเสื่อม 2564'!H$3:H$399,SMALL(IF('ค่าเสื่อม 2564'!$E$3:$E$399="10699-รพร.สระแก้ว",ROW('ค่าเสื่อม 2564'!$E$3:$E$399)-ROW('ค่าเสื่อม 2564'!$E$3)+1),$A30)))</f>
        <v/>
      </c>
      <c r="I30" s="7" t="str">
        <f t="array" ref="I30">IF(COUNTIF('ค่าเสื่อม 2564'!$E$3:$E$399,"10699-รพร.สระแก้ว")&lt;$A30,"",INDEX('ค่าเสื่อม 2564'!I$3:I$399,SMALL(IF('ค่าเสื่อม 2564'!$E$3:$E$399="10699-รพร.สระแก้ว",ROW('ค่าเสื่อม 2564'!$E$3:$E$399)-ROW('ค่าเสื่อม 2564'!$E$3)+1),$A30)))</f>
        <v/>
      </c>
      <c r="J30" s="7" t="str">
        <f t="array" ref="J30">IF(COUNTIF('ค่าเสื่อม 2564'!$E$3:$E$399,"10699-รพร.สระแก้ว")&lt;$A30,"",INDEX('ค่าเสื่อม 2564'!J$3:J$399,SMALL(IF('ค่าเสื่อม 2564'!$E$3:$E$399="10699-รพร.สระแก้ว",ROW('ค่าเสื่อม 2564'!$E$3:$E$399)-ROW('ค่าเสื่อม 2564'!$E$3)+1),$A30)))</f>
        <v/>
      </c>
      <c r="K30" s="7" t="str">
        <f t="array" ref="K30">IF(COUNTIF('ค่าเสื่อม 2564'!$E$3:$E$399,"10699-รพร.สระแก้ว")&lt;$A30,"",INDEX('ค่าเสื่อม 2564'!K$3:K$399,SMALL(IF('ค่าเสื่อม 2564'!$E$3:$E$399="10699-รพร.สระแก้ว",ROW('ค่าเสื่อม 2564'!$E$3:$E$399)-ROW('ค่าเสื่อม 2564'!$E$3)+1),$A30)))</f>
        <v/>
      </c>
      <c r="L30" s="4" t="str">
        <f t="array" ref="L30">IF(COUNTIF('ค่าเสื่อม 2564'!$E$3:$E$399,"10699-รพร.สระแก้ว")&lt;$A30,"",INDEX('ค่าเสื่อม 2564'!L$3:L$399,SMALL(IF('ค่าเสื่อม 2564'!$E$3:$E$399="10699-รพร.สระแก้ว",ROW('ค่าเสื่อม 2564'!$E$3:$E$399)-ROW('ค่าเสื่อม 2564'!$E$3)+1),$A30)))</f>
        <v/>
      </c>
      <c r="M30" s="7" t="str">
        <f t="array" ref="M30">IF(COUNTIF('ค่าเสื่อม 2564'!$E$3:$E$399,"10699-รพร.สระแก้ว")&lt;$A30,"",INDEX('ค่าเสื่อม 2564'!M$3:M$399,SMALL(IF('ค่าเสื่อม 2564'!$E$3:$E$399="10699-รพร.สระแก้ว",ROW('ค่าเสื่อม 2564'!$E$3:$E$399)-ROW('ค่าเสื่อม 2564'!$E$3)+1),$A30)))</f>
        <v/>
      </c>
      <c r="N30" s="10" t="str">
        <f t="array" ref="N30">IF(COUNTIF('ค่าเสื่อม 2564'!$E$3:$E$399,"10699-รพร.สระแก้ว")&lt;$A30,"",INDEX('ค่าเสื่อม 2564'!N$3:N$399,SMALL(IF('ค่าเสื่อม 2564'!$E$3:$E$399="10699-รพร.สระแก้ว",ROW('ค่าเสื่อม 2564'!$E$3:$E$399)-ROW('ค่าเสื่อม 2564'!$E$3)+1),$A30)))</f>
        <v/>
      </c>
      <c r="O30" s="10" t="str">
        <f t="array" ref="O30">IF(COUNTIF('ค่าเสื่อม 2564'!$E$3:$E$399,"10699-รพร.สระแก้ว")&lt;$A30,"",INDEX('ค่าเสื่อม 2564'!O$3:O$399,SMALL(IF('ค่าเสื่อม 2564'!$E$3:$E$399="10699-รพร.สระแก้ว",ROW('ค่าเสื่อม 2564'!$E$3:$E$399)-ROW('ค่าเสื่อม 2564'!$E$3)+1),$A30)))</f>
        <v/>
      </c>
      <c r="P30" s="10" t="str">
        <f t="array" ref="P30">IF(COUNTIF('ค่าเสื่อม 2564'!$E$3:$E$399,"10699-รพร.สระแก้ว")&lt;$A30,"",INDEX('ค่าเสื่อม 2564'!P$3:P$399,SMALL(IF('ค่าเสื่อม 2564'!$E$3:$E$399="10699-รพร.สระแก้ว",ROW('ค่าเสื่อม 2564'!$E$3:$E$399)-ROW('ค่าเสื่อม 2564'!$E$3)+1),$A30)))</f>
        <v/>
      </c>
      <c r="Q30" s="10" t="str">
        <f t="array" ref="Q30">IF(COUNTIF('ค่าเสื่อม 2564'!$E$3:$E$399,"10699-รพร.สระแก้ว")&lt;$A30,"",INDEX('ค่าเสื่อม 2564'!Q$3:Q$399,SMALL(IF('ค่าเสื่อม 2564'!$E$3:$E$399="10699-รพร.สระแก้ว",ROW('ค่าเสื่อม 2564'!$E$3:$E$399)-ROW('ค่าเสื่อม 2564'!$E$3)+1),$A30)))</f>
        <v/>
      </c>
      <c r="R30" s="7" t="str">
        <f t="array" ref="R30">IF(COUNTIF('ค่าเสื่อม 2564'!$E$3:$E$399,"10699-รพร.สระแก้ว")&lt;$A30,"",INDEX('ค่าเสื่อม 2564'!R$3:R$399,SMALL(IF('ค่าเสื่อม 2564'!$E$3:$E$399="10699-รพร.สระแก้ว",ROW('ค่าเสื่อม 2564'!$E$3:$E$399)-ROW('ค่าเสื่อม 2564'!$E$3)+1),$A30)))</f>
        <v/>
      </c>
      <c r="S30" s="4" t="str">
        <f t="array" ref="S30">IF(COUNTIF('ค่าเสื่อม 2564'!$E$3:$E$399,"10699-รพร.สระแก้ว")&lt;$A30,"",INDEX('ค่าเสื่อม 2564'!S$3:S$399,SMALL(IF('ค่าเสื่อม 2564'!$E$3:$E$399="10699-รพร.สระแก้ว",ROW('ค่าเสื่อม 2564'!$E$3:$E$399)-ROW('ค่าเสื่อม 2564'!$E$3)+1),$A30)))</f>
        <v/>
      </c>
      <c r="T30" s="10" t="str">
        <f t="array" ref="T30">IF(COUNTIF('ค่าเสื่อม 2564'!$E$3:$E$399,"10699-รพร.สระแก้ว")&lt;$A30,"",INDEX('ค่าเสื่อม 2564'!T$3:T$399,SMALL(IF('ค่าเสื่อม 2564'!$E$3:$E$399="10699-รพร.สระแก้ว",ROW('ค่าเสื่อม 2564'!$E$3:$E$399)-ROW('ค่าเสื่อม 2564'!$E$3)+1),$A30)))</f>
        <v/>
      </c>
      <c r="U30" s="10" t="str">
        <f t="array" ref="U30">IF(COUNTIF('ค่าเสื่อม 2564'!$E$3:$E$399,"10699-รพร.สระแก้ว")&lt;$A30,"",INDEX('ค่าเสื่อม 2564'!U$3:U$399,SMALL(IF('ค่าเสื่อม 2564'!$E$3:$E$399="10699-รพร.สระแก้ว",ROW('ค่าเสื่อม 2564'!$E$3:$E$399)-ROW('ค่าเสื่อม 2564'!$E$3)+1),$A30)))</f>
        <v/>
      </c>
      <c r="V30" s="7" t="str">
        <f t="array" ref="V30">IF(COUNTIF('ค่าเสื่อม 2564'!$E$3:$E$399,"10699-รพร.สระแก้ว")&lt;$A30,"",INDEX('ค่าเสื่อม 2564'!V$3:V$399,SMALL(IF('ค่าเสื่อม 2564'!$E$3:$E$399="10699-รพร.สระแก้ว",ROW('ค่าเสื่อม 2564'!$E$3:$E$399)-ROW('ค่าเสื่อม 2564'!$E$3)+1),$A30)))</f>
        <v/>
      </c>
      <c r="W30" s="7" t="str">
        <f t="array" ref="W30">IF(COUNTIF('ค่าเสื่อม 2564'!$E$3:$E$399,"10699-รพร.สระแก้ว")&lt;$A30,"",INDEX('ค่าเสื่อม 2564'!W$3:W$399,SMALL(IF('ค่าเสื่อม 2564'!$E$3:$E$399="10699-รพร.สระแก้ว",ROW('ค่าเสื่อม 2564'!$E$3:$E$399)-ROW('ค่าเสื่อม 2564'!$E$3)+1),$A30)))</f>
        <v/>
      </c>
    </row>
    <row r="31" spans="1:23" ht="43.5" customHeight="1">
      <c r="A31" s="3">
        <v>28</v>
      </c>
      <c r="B31" s="7" t="str">
        <f t="array" ref="B31">IF(COUNTIF('ค่าเสื่อม 2564'!$E$3:$E$399,"10699-รพร.สระแก้ว")&lt;$A31,"",INDEX('ค่าเสื่อม 2564'!B$3:B$399,SMALL(IF('ค่าเสื่อม 2564'!$E$3:$E$399="10699-รพร.สระแก้ว",ROW('ค่าเสื่อม 2564'!$E$3:$E$399)-ROW('ค่าเสื่อม 2564'!$E$3)+1),$A31)))</f>
        <v/>
      </c>
      <c r="C31" s="7" t="str">
        <f t="array" ref="C31">IF(COUNTIF('ค่าเสื่อม 2564'!$E$3:$E$399,"10699-รพร.สระแก้ว")&lt;$A31,"",INDEX('ค่าเสื่อม 2564'!C$3:C$399,SMALL(IF('ค่าเสื่อม 2564'!$E$3:$E$399="10699-รพร.สระแก้ว",ROW('ค่าเสื่อม 2564'!$E$3:$E$399)-ROW('ค่าเสื่อม 2564'!$E$3)+1),$A31)))</f>
        <v/>
      </c>
      <c r="D31" s="7" t="str">
        <f t="array" ref="D31">IF(COUNTIF('ค่าเสื่อม 2564'!$E$3:$E$399,"10699-รพร.สระแก้ว")&lt;$A31,"",INDEX('ค่าเสื่อม 2564'!D$3:D$399,SMALL(IF('ค่าเสื่อม 2564'!$E$3:$E$399="10699-รพร.สระแก้ว",ROW('ค่าเสื่อม 2564'!$E$3:$E$399)-ROW('ค่าเสื่อม 2564'!$E$3)+1),$A31)))</f>
        <v/>
      </c>
      <c r="E31" s="7" t="str">
        <f t="array" ref="E31">IF(COUNTIF('ค่าเสื่อม 2564'!$E$3:$E$399,"10699-รพร.สระแก้ว")&lt;$A31,"",INDEX('ค่าเสื่อม 2564'!E$3:E$399,SMALL(IF('ค่าเสื่อม 2564'!$E$3:$E$399="10699-รพร.สระแก้ว",ROW('ค่าเสื่อม 2564'!$E$3:$E$399)-ROW('ค่าเสื่อม 2564'!$E$3)+1),$A31)))</f>
        <v/>
      </c>
      <c r="F31" s="7" t="str">
        <f t="array" ref="F31">IF(COUNTIF('ค่าเสื่อม 2564'!$E$3:$E$399,"10699-รพร.สระแก้ว")&lt;$A31,"",INDEX('ค่าเสื่อม 2564'!F$3:F$399,SMALL(IF('ค่าเสื่อม 2564'!$E$3:$E$399="10699-รพร.สระแก้ว",ROW('ค่าเสื่อม 2564'!$E$3:$E$399)-ROW('ค่าเสื่อม 2564'!$E$3)+1),$A31)))</f>
        <v/>
      </c>
      <c r="G31" s="7" t="str">
        <f t="array" ref="G31">IF(COUNTIF('ค่าเสื่อม 2564'!$E$3:$E$399,"10699-รพร.สระแก้ว")&lt;$A31,"",INDEX('ค่าเสื่อม 2564'!G$3:G$399,SMALL(IF('ค่าเสื่อม 2564'!$E$3:$E$399="10699-รพร.สระแก้ว",ROW('ค่าเสื่อม 2564'!$E$3:$E$399)-ROW('ค่าเสื่อม 2564'!$E$3)+1),$A31)))</f>
        <v/>
      </c>
      <c r="H31" s="7" t="str">
        <f t="array" ref="H31">IF(COUNTIF('ค่าเสื่อม 2564'!$E$3:$E$399,"10699-รพร.สระแก้ว")&lt;$A31,"",INDEX('ค่าเสื่อม 2564'!H$3:H$399,SMALL(IF('ค่าเสื่อม 2564'!$E$3:$E$399="10699-รพร.สระแก้ว",ROW('ค่าเสื่อม 2564'!$E$3:$E$399)-ROW('ค่าเสื่อม 2564'!$E$3)+1),$A31)))</f>
        <v/>
      </c>
      <c r="I31" s="7" t="str">
        <f t="array" ref="I31">IF(COUNTIF('ค่าเสื่อม 2564'!$E$3:$E$399,"10699-รพร.สระแก้ว")&lt;$A31,"",INDEX('ค่าเสื่อม 2564'!I$3:I$399,SMALL(IF('ค่าเสื่อม 2564'!$E$3:$E$399="10699-รพร.สระแก้ว",ROW('ค่าเสื่อม 2564'!$E$3:$E$399)-ROW('ค่าเสื่อม 2564'!$E$3)+1),$A31)))</f>
        <v/>
      </c>
      <c r="J31" s="7" t="str">
        <f t="array" ref="J31">IF(COUNTIF('ค่าเสื่อม 2564'!$E$3:$E$399,"10699-รพร.สระแก้ว")&lt;$A31,"",INDEX('ค่าเสื่อม 2564'!J$3:J$399,SMALL(IF('ค่าเสื่อม 2564'!$E$3:$E$399="10699-รพร.สระแก้ว",ROW('ค่าเสื่อม 2564'!$E$3:$E$399)-ROW('ค่าเสื่อม 2564'!$E$3)+1),$A31)))</f>
        <v/>
      </c>
      <c r="K31" s="7" t="str">
        <f t="array" ref="K31">IF(COUNTIF('ค่าเสื่อม 2564'!$E$3:$E$399,"10699-รพร.สระแก้ว")&lt;$A31,"",INDEX('ค่าเสื่อม 2564'!K$3:K$399,SMALL(IF('ค่าเสื่อม 2564'!$E$3:$E$399="10699-รพร.สระแก้ว",ROW('ค่าเสื่อม 2564'!$E$3:$E$399)-ROW('ค่าเสื่อม 2564'!$E$3)+1),$A31)))</f>
        <v/>
      </c>
      <c r="L31" s="4" t="str">
        <f t="array" ref="L31">IF(COUNTIF('ค่าเสื่อม 2564'!$E$3:$E$399,"10699-รพร.สระแก้ว")&lt;$A31,"",INDEX('ค่าเสื่อม 2564'!L$3:L$399,SMALL(IF('ค่าเสื่อม 2564'!$E$3:$E$399="10699-รพร.สระแก้ว",ROW('ค่าเสื่อม 2564'!$E$3:$E$399)-ROW('ค่าเสื่อม 2564'!$E$3)+1),$A31)))</f>
        <v/>
      </c>
      <c r="M31" s="7" t="str">
        <f t="array" ref="M31">IF(COUNTIF('ค่าเสื่อม 2564'!$E$3:$E$399,"10699-รพร.สระแก้ว")&lt;$A31,"",INDEX('ค่าเสื่อม 2564'!M$3:M$399,SMALL(IF('ค่าเสื่อม 2564'!$E$3:$E$399="10699-รพร.สระแก้ว",ROW('ค่าเสื่อม 2564'!$E$3:$E$399)-ROW('ค่าเสื่อม 2564'!$E$3)+1),$A31)))</f>
        <v/>
      </c>
      <c r="N31" s="10" t="str">
        <f t="array" ref="N31">IF(COUNTIF('ค่าเสื่อม 2564'!$E$3:$E$399,"10699-รพร.สระแก้ว")&lt;$A31,"",INDEX('ค่าเสื่อม 2564'!N$3:N$399,SMALL(IF('ค่าเสื่อม 2564'!$E$3:$E$399="10699-รพร.สระแก้ว",ROW('ค่าเสื่อม 2564'!$E$3:$E$399)-ROW('ค่าเสื่อม 2564'!$E$3)+1),$A31)))</f>
        <v/>
      </c>
      <c r="O31" s="10" t="str">
        <f t="array" ref="O31">IF(COUNTIF('ค่าเสื่อม 2564'!$E$3:$E$399,"10699-รพร.สระแก้ว")&lt;$A31,"",INDEX('ค่าเสื่อม 2564'!O$3:O$399,SMALL(IF('ค่าเสื่อม 2564'!$E$3:$E$399="10699-รพร.สระแก้ว",ROW('ค่าเสื่อม 2564'!$E$3:$E$399)-ROW('ค่าเสื่อม 2564'!$E$3)+1),$A31)))</f>
        <v/>
      </c>
      <c r="P31" s="10" t="str">
        <f t="array" ref="P31">IF(COUNTIF('ค่าเสื่อม 2564'!$E$3:$E$399,"10699-รพร.สระแก้ว")&lt;$A31,"",INDEX('ค่าเสื่อม 2564'!P$3:P$399,SMALL(IF('ค่าเสื่อม 2564'!$E$3:$E$399="10699-รพร.สระแก้ว",ROW('ค่าเสื่อม 2564'!$E$3:$E$399)-ROW('ค่าเสื่อม 2564'!$E$3)+1),$A31)))</f>
        <v/>
      </c>
      <c r="Q31" s="10" t="str">
        <f t="array" ref="Q31">IF(COUNTIF('ค่าเสื่อม 2564'!$E$3:$E$399,"10699-รพร.สระแก้ว")&lt;$A31,"",INDEX('ค่าเสื่อม 2564'!Q$3:Q$399,SMALL(IF('ค่าเสื่อม 2564'!$E$3:$E$399="10699-รพร.สระแก้ว",ROW('ค่าเสื่อม 2564'!$E$3:$E$399)-ROW('ค่าเสื่อม 2564'!$E$3)+1),$A31)))</f>
        <v/>
      </c>
      <c r="R31" s="7" t="str">
        <f t="array" ref="R31">IF(COUNTIF('ค่าเสื่อม 2564'!$E$3:$E$399,"10699-รพร.สระแก้ว")&lt;$A31,"",INDEX('ค่าเสื่อม 2564'!R$3:R$399,SMALL(IF('ค่าเสื่อม 2564'!$E$3:$E$399="10699-รพร.สระแก้ว",ROW('ค่าเสื่อม 2564'!$E$3:$E$399)-ROW('ค่าเสื่อม 2564'!$E$3)+1),$A31)))</f>
        <v/>
      </c>
      <c r="S31" s="4" t="str">
        <f t="array" ref="S31">IF(COUNTIF('ค่าเสื่อม 2564'!$E$3:$E$399,"10699-รพร.สระแก้ว")&lt;$A31,"",INDEX('ค่าเสื่อม 2564'!S$3:S$399,SMALL(IF('ค่าเสื่อม 2564'!$E$3:$E$399="10699-รพร.สระแก้ว",ROW('ค่าเสื่อม 2564'!$E$3:$E$399)-ROW('ค่าเสื่อม 2564'!$E$3)+1),$A31)))</f>
        <v/>
      </c>
      <c r="T31" s="10" t="str">
        <f t="array" ref="T31">IF(COUNTIF('ค่าเสื่อม 2564'!$E$3:$E$399,"10699-รพร.สระแก้ว")&lt;$A31,"",INDEX('ค่าเสื่อม 2564'!T$3:T$399,SMALL(IF('ค่าเสื่อม 2564'!$E$3:$E$399="10699-รพร.สระแก้ว",ROW('ค่าเสื่อม 2564'!$E$3:$E$399)-ROW('ค่าเสื่อม 2564'!$E$3)+1),$A31)))</f>
        <v/>
      </c>
      <c r="U31" s="10" t="str">
        <f t="array" ref="U31">IF(COUNTIF('ค่าเสื่อม 2564'!$E$3:$E$399,"10699-รพร.สระแก้ว")&lt;$A31,"",INDEX('ค่าเสื่อม 2564'!U$3:U$399,SMALL(IF('ค่าเสื่อม 2564'!$E$3:$E$399="10699-รพร.สระแก้ว",ROW('ค่าเสื่อม 2564'!$E$3:$E$399)-ROW('ค่าเสื่อม 2564'!$E$3)+1),$A31)))</f>
        <v/>
      </c>
      <c r="V31" s="7" t="str">
        <f t="array" ref="V31">IF(COUNTIF('ค่าเสื่อม 2564'!$E$3:$E$399,"10699-รพร.สระแก้ว")&lt;$A31,"",INDEX('ค่าเสื่อม 2564'!V$3:V$399,SMALL(IF('ค่าเสื่อม 2564'!$E$3:$E$399="10699-รพร.สระแก้ว",ROW('ค่าเสื่อม 2564'!$E$3:$E$399)-ROW('ค่าเสื่อม 2564'!$E$3)+1),$A31)))</f>
        <v/>
      </c>
      <c r="W31" s="7" t="str">
        <f t="array" ref="W31">IF(COUNTIF('ค่าเสื่อม 2564'!$E$3:$E$399,"10699-รพร.สระแก้ว")&lt;$A31,"",INDEX('ค่าเสื่อม 2564'!W$3:W$399,SMALL(IF('ค่าเสื่อม 2564'!$E$3:$E$399="10699-รพร.สระแก้ว",ROW('ค่าเสื่อม 2564'!$E$3:$E$399)-ROW('ค่าเสื่อม 2564'!$E$3)+1),$A31)))</f>
        <v/>
      </c>
    </row>
    <row r="32" spans="1:23" ht="43.5" customHeight="1">
      <c r="A32" s="3">
        <v>29</v>
      </c>
      <c r="B32" s="7" t="str">
        <f t="array" ref="B32">IF(COUNTIF('ค่าเสื่อม 2564'!$E$3:$E$399,"10699-รพร.สระแก้ว")&lt;$A32,"",INDEX('ค่าเสื่อม 2564'!B$3:B$399,SMALL(IF('ค่าเสื่อม 2564'!$E$3:$E$399="10699-รพร.สระแก้ว",ROW('ค่าเสื่อม 2564'!$E$3:$E$399)-ROW('ค่าเสื่อม 2564'!$E$3)+1),$A32)))</f>
        <v/>
      </c>
      <c r="C32" s="7" t="str">
        <f t="array" ref="C32">IF(COUNTIF('ค่าเสื่อม 2564'!$E$3:$E$399,"10699-รพร.สระแก้ว")&lt;$A32,"",INDEX('ค่าเสื่อม 2564'!C$3:C$399,SMALL(IF('ค่าเสื่อม 2564'!$E$3:$E$399="10699-รพร.สระแก้ว",ROW('ค่าเสื่อม 2564'!$E$3:$E$399)-ROW('ค่าเสื่อม 2564'!$E$3)+1),$A32)))</f>
        <v/>
      </c>
      <c r="D32" s="7" t="str">
        <f t="array" ref="D32">IF(COUNTIF('ค่าเสื่อม 2564'!$E$3:$E$399,"10699-รพร.สระแก้ว")&lt;$A32,"",INDEX('ค่าเสื่อม 2564'!D$3:D$399,SMALL(IF('ค่าเสื่อม 2564'!$E$3:$E$399="10699-รพร.สระแก้ว",ROW('ค่าเสื่อม 2564'!$E$3:$E$399)-ROW('ค่าเสื่อม 2564'!$E$3)+1),$A32)))</f>
        <v/>
      </c>
      <c r="E32" s="7" t="str">
        <f t="array" ref="E32">IF(COUNTIF('ค่าเสื่อม 2564'!$E$3:$E$399,"10699-รพร.สระแก้ว")&lt;$A32,"",INDEX('ค่าเสื่อม 2564'!E$3:E$399,SMALL(IF('ค่าเสื่อม 2564'!$E$3:$E$399="10699-รพร.สระแก้ว",ROW('ค่าเสื่อม 2564'!$E$3:$E$399)-ROW('ค่าเสื่อม 2564'!$E$3)+1),$A32)))</f>
        <v/>
      </c>
      <c r="F32" s="7" t="str">
        <f t="array" ref="F32">IF(COUNTIF('ค่าเสื่อม 2564'!$E$3:$E$399,"10699-รพร.สระแก้ว")&lt;$A32,"",INDEX('ค่าเสื่อม 2564'!F$3:F$399,SMALL(IF('ค่าเสื่อม 2564'!$E$3:$E$399="10699-รพร.สระแก้ว",ROW('ค่าเสื่อม 2564'!$E$3:$E$399)-ROW('ค่าเสื่อม 2564'!$E$3)+1),$A32)))</f>
        <v/>
      </c>
      <c r="G32" s="7" t="str">
        <f t="array" ref="G32">IF(COUNTIF('ค่าเสื่อม 2564'!$E$3:$E$399,"10699-รพร.สระแก้ว")&lt;$A32,"",INDEX('ค่าเสื่อม 2564'!G$3:G$399,SMALL(IF('ค่าเสื่อม 2564'!$E$3:$E$399="10699-รพร.สระแก้ว",ROW('ค่าเสื่อม 2564'!$E$3:$E$399)-ROW('ค่าเสื่อม 2564'!$E$3)+1),$A32)))</f>
        <v/>
      </c>
      <c r="H32" s="7" t="str">
        <f t="array" ref="H32">IF(COUNTIF('ค่าเสื่อม 2564'!$E$3:$E$399,"10699-รพร.สระแก้ว")&lt;$A32,"",INDEX('ค่าเสื่อม 2564'!H$3:H$399,SMALL(IF('ค่าเสื่อม 2564'!$E$3:$E$399="10699-รพร.สระแก้ว",ROW('ค่าเสื่อม 2564'!$E$3:$E$399)-ROW('ค่าเสื่อม 2564'!$E$3)+1),$A32)))</f>
        <v/>
      </c>
      <c r="I32" s="7" t="str">
        <f t="array" ref="I32">IF(COUNTIF('ค่าเสื่อม 2564'!$E$3:$E$399,"10699-รพร.สระแก้ว")&lt;$A32,"",INDEX('ค่าเสื่อม 2564'!I$3:I$399,SMALL(IF('ค่าเสื่อม 2564'!$E$3:$E$399="10699-รพร.สระแก้ว",ROW('ค่าเสื่อม 2564'!$E$3:$E$399)-ROW('ค่าเสื่อม 2564'!$E$3)+1),$A32)))</f>
        <v/>
      </c>
      <c r="J32" s="7" t="str">
        <f t="array" ref="J32">IF(COUNTIF('ค่าเสื่อม 2564'!$E$3:$E$399,"10699-รพร.สระแก้ว")&lt;$A32,"",INDEX('ค่าเสื่อม 2564'!J$3:J$399,SMALL(IF('ค่าเสื่อม 2564'!$E$3:$E$399="10699-รพร.สระแก้ว",ROW('ค่าเสื่อม 2564'!$E$3:$E$399)-ROW('ค่าเสื่อม 2564'!$E$3)+1),$A32)))</f>
        <v/>
      </c>
      <c r="K32" s="7" t="str">
        <f t="array" ref="K32">IF(COUNTIF('ค่าเสื่อม 2564'!$E$3:$E$399,"10699-รพร.สระแก้ว")&lt;$A32,"",INDEX('ค่าเสื่อม 2564'!K$3:K$399,SMALL(IF('ค่าเสื่อม 2564'!$E$3:$E$399="10699-รพร.สระแก้ว",ROW('ค่าเสื่อม 2564'!$E$3:$E$399)-ROW('ค่าเสื่อม 2564'!$E$3)+1),$A32)))</f>
        <v/>
      </c>
      <c r="L32" s="4" t="str">
        <f t="array" ref="L32">IF(COUNTIF('ค่าเสื่อม 2564'!$E$3:$E$399,"10699-รพร.สระแก้ว")&lt;$A32,"",INDEX('ค่าเสื่อม 2564'!L$3:L$399,SMALL(IF('ค่าเสื่อม 2564'!$E$3:$E$399="10699-รพร.สระแก้ว",ROW('ค่าเสื่อม 2564'!$E$3:$E$399)-ROW('ค่าเสื่อม 2564'!$E$3)+1),$A32)))</f>
        <v/>
      </c>
      <c r="M32" s="7" t="str">
        <f t="array" ref="M32">IF(COUNTIF('ค่าเสื่อม 2564'!$E$3:$E$399,"10699-รพร.สระแก้ว")&lt;$A32,"",INDEX('ค่าเสื่อม 2564'!M$3:M$399,SMALL(IF('ค่าเสื่อม 2564'!$E$3:$E$399="10699-รพร.สระแก้ว",ROW('ค่าเสื่อม 2564'!$E$3:$E$399)-ROW('ค่าเสื่อม 2564'!$E$3)+1),$A32)))</f>
        <v/>
      </c>
      <c r="N32" s="10" t="str">
        <f t="array" ref="N32">IF(COUNTIF('ค่าเสื่อม 2564'!$E$3:$E$399,"10699-รพร.สระแก้ว")&lt;$A32,"",INDEX('ค่าเสื่อม 2564'!N$3:N$399,SMALL(IF('ค่าเสื่อม 2564'!$E$3:$E$399="10699-รพร.สระแก้ว",ROW('ค่าเสื่อม 2564'!$E$3:$E$399)-ROW('ค่าเสื่อม 2564'!$E$3)+1),$A32)))</f>
        <v/>
      </c>
      <c r="O32" s="10" t="str">
        <f t="array" ref="O32">IF(COUNTIF('ค่าเสื่อม 2564'!$E$3:$E$399,"10699-รพร.สระแก้ว")&lt;$A32,"",INDEX('ค่าเสื่อม 2564'!O$3:O$399,SMALL(IF('ค่าเสื่อม 2564'!$E$3:$E$399="10699-รพร.สระแก้ว",ROW('ค่าเสื่อม 2564'!$E$3:$E$399)-ROW('ค่าเสื่อม 2564'!$E$3)+1),$A32)))</f>
        <v/>
      </c>
      <c r="P32" s="10" t="str">
        <f t="array" ref="P32">IF(COUNTIF('ค่าเสื่อม 2564'!$E$3:$E$399,"10699-รพร.สระแก้ว")&lt;$A32,"",INDEX('ค่าเสื่อม 2564'!P$3:P$399,SMALL(IF('ค่าเสื่อม 2564'!$E$3:$E$399="10699-รพร.สระแก้ว",ROW('ค่าเสื่อม 2564'!$E$3:$E$399)-ROW('ค่าเสื่อม 2564'!$E$3)+1),$A32)))</f>
        <v/>
      </c>
      <c r="Q32" s="10" t="str">
        <f t="array" ref="Q32">IF(COUNTIF('ค่าเสื่อม 2564'!$E$3:$E$399,"10699-รพร.สระแก้ว")&lt;$A32,"",INDEX('ค่าเสื่อม 2564'!Q$3:Q$399,SMALL(IF('ค่าเสื่อม 2564'!$E$3:$E$399="10699-รพร.สระแก้ว",ROW('ค่าเสื่อม 2564'!$E$3:$E$399)-ROW('ค่าเสื่อม 2564'!$E$3)+1),$A32)))</f>
        <v/>
      </c>
      <c r="R32" s="7" t="str">
        <f t="array" ref="R32">IF(COUNTIF('ค่าเสื่อม 2564'!$E$3:$E$399,"10699-รพร.สระแก้ว")&lt;$A32,"",INDEX('ค่าเสื่อม 2564'!R$3:R$399,SMALL(IF('ค่าเสื่อม 2564'!$E$3:$E$399="10699-รพร.สระแก้ว",ROW('ค่าเสื่อม 2564'!$E$3:$E$399)-ROW('ค่าเสื่อม 2564'!$E$3)+1),$A32)))</f>
        <v/>
      </c>
      <c r="S32" s="4" t="str">
        <f t="array" ref="S32">IF(COUNTIF('ค่าเสื่อม 2564'!$E$3:$E$399,"10699-รพร.สระแก้ว")&lt;$A32,"",INDEX('ค่าเสื่อม 2564'!S$3:S$399,SMALL(IF('ค่าเสื่อม 2564'!$E$3:$E$399="10699-รพร.สระแก้ว",ROW('ค่าเสื่อม 2564'!$E$3:$E$399)-ROW('ค่าเสื่อม 2564'!$E$3)+1),$A32)))</f>
        <v/>
      </c>
      <c r="T32" s="10" t="str">
        <f t="array" ref="T32">IF(COUNTIF('ค่าเสื่อม 2564'!$E$3:$E$399,"10699-รพร.สระแก้ว")&lt;$A32,"",INDEX('ค่าเสื่อม 2564'!T$3:T$399,SMALL(IF('ค่าเสื่อม 2564'!$E$3:$E$399="10699-รพร.สระแก้ว",ROW('ค่าเสื่อม 2564'!$E$3:$E$399)-ROW('ค่าเสื่อม 2564'!$E$3)+1),$A32)))</f>
        <v/>
      </c>
      <c r="U32" s="10" t="str">
        <f t="array" ref="U32">IF(COUNTIF('ค่าเสื่อม 2564'!$E$3:$E$399,"10699-รพร.สระแก้ว")&lt;$A32,"",INDEX('ค่าเสื่อม 2564'!U$3:U$399,SMALL(IF('ค่าเสื่อม 2564'!$E$3:$E$399="10699-รพร.สระแก้ว",ROW('ค่าเสื่อม 2564'!$E$3:$E$399)-ROW('ค่าเสื่อม 2564'!$E$3)+1),$A32)))</f>
        <v/>
      </c>
      <c r="V32" s="7" t="str">
        <f t="array" ref="V32">IF(COUNTIF('ค่าเสื่อม 2564'!$E$3:$E$399,"10699-รพร.สระแก้ว")&lt;$A32,"",INDEX('ค่าเสื่อม 2564'!V$3:V$399,SMALL(IF('ค่าเสื่อม 2564'!$E$3:$E$399="10699-รพร.สระแก้ว",ROW('ค่าเสื่อม 2564'!$E$3:$E$399)-ROW('ค่าเสื่อม 2564'!$E$3)+1),$A32)))</f>
        <v/>
      </c>
      <c r="W32" s="7" t="str">
        <f t="array" ref="W32">IF(COUNTIF('ค่าเสื่อม 2564'!$E$3:$E$399,"10699-รพร.สระแก้ว")&lt;$A32,"",INDEX('ค่าเสื่อม 2564'!W$3:W$399,SMALL(IF('ค่าเสื่อม 2564'!$E$3:$E$399="10699-รพร.สระแก้ว",ROW('ค่าเสื่อม 2564'!$E$3:$E$399)-ROW('ค่าเสื่อม 2564'!$E$3)+1),$A32)))</f>
        <v/>
      </c>
    </row>
    <row r="33" spans="1:24" ht="43.5" customHeight="1">
      <c r="A33" s="3">
        <v>30</v>
      </c>
      <c r="B33" s="7" t="str">
        <f t="array" ref="B33">IF(COUNTIF('ค่าเสื่อม 2564'!$E$3:$E$399,"10699-รพร.สระแก้ว")&lt;$A33,"",INDEX('ค่าเสื่อม 2564'!B$3:B$399,SMALL(IF('ค่าเสื่อม 2564'!$E$3:$E$399="10699-รพร.สระแก้ว",ROW('ค่าเสื่อม 2564'!$E$3:$E$399)-ROW('ค่าเสื่อม 2564'!$E$3)+1),$A33)))</f>
        <v/>
      </c>
      <c r="C33" s="7" t="str">
        <f t="array" ref="C33">IF(COUNTIF('ค่าเสื่อม 2564'!$E$3:$E$399,"10699-รพร.สระแก้ว")&lt;$A33,"",INDEX('ค่าเสื่อม 2564'!C$3:C$399,SMALL(IF('ค่าเสื่อม 2564'!$E$3:$E$399="10699-รพร.สระแก้ว",ROW('ค่าเสื่อม 2564'!$E$3:$E$399)-ROW('ค่าเสื่อม 2564'!$E$3)+1),$A33)))</f>
        <v/>
      </c>
      <c r="D33" s="7" t="str">
        <f t="array" ref="D33">IF(COUNTIF('ค่าเสื่อม 2564'!$E$3:$E$399,"10699-รพร.สระแก้ว")&lt;$A33,"",INDEX('ค่าเสื่อม 2564'!D$3:D$399,SMALL(IF('ค่าเสื่อม 2564'!$E$3:$E$399="10699-รพร.สระแก้ว",ROW('ค่าเสื่อม 2564'!$E$3:$E$399)-ROW('ค่าเสื่อม 2564'!$E$3)+1),$A33)))</f>
        <v/>
      </c>
      <c r="E33" s="7" t="str">
        <f t="array" ref="E33">IF(COUNTIF('ค่าเสื่อม 2564'!$E$3:$E$399,"10699-รพร.สระแก้ว")&lt;$A33,"",INDEX('ค่าเสื่อม 2564'!E$3:E$399,SMALL(IF('ค่าเสื่อม 2564'!$E$3:$E$399="10699-รพร.สระแก้ว",ROW('ค่าเสื่อม 2564'!$E$3:$E$399)-ROW('ค่าเสื่อม 2564'!$E$3)+1),$A33)))</f>
        <v/>
      </c>
      <c r="F33" s="7" t="str">
        <f t="array" ref="F33">IF(COUNTIF('ค่าเสื่อม 2564'!$E$3:$E$399,"10699-รพร.สระแก้ว")&lt;$A33,"",INDEX('ค่าเสื่อม 2564'!F$3:F$399,SMALL(IF('ค่าเสื่อม 2564'!$E$3:$E$399="10699-รพร.สระแก้ว",ROW('ค่าเสื่อม 2564'!$E$3:$E$399)-ROW('ค่าเสื่อม 2564'!$E$3)+1),$A33)))</f>
        <v/>
      </c>
      <c r="G33" s="7" t="str">
        <f t="array" ref="G33">IF(COUNTIF('ค่าเสื่อม 2564'!$E$3:$E$399,"10699-รพร.สระแก้ว")&lt;$A33,"",INDEX('ค่าเสื่อม 2564'!G$3:G$399,SMALL(IF('ค่าเสื่อม 2564'!$E$3:$E$399="10699-รพร.สระแก้ว",ROW('ค่าเสื่อม 2564'!$E$3:$E$399)-ROW('ค่าเสื่อม 2564'!$E$3)+1),$A33)))</f>
        <v/>
      </c>
      <c r="H33" s="7" t="str">
        <f t="array" ref="H33">IF(COUNTIF('ค่าเสื่อม 2564'!$E$3:$E$399,"10699-รพร.สระแก้ว")&lt;$A33,"",INDEX('ค่าเสื่อม 2564'!H$3:H$399,SMALL(IF('ค่าเสื่อม 2564'!$E$3:$E$399="10699-รพร.สระแก้ว",ROW('ค่าเสื่อม 2564'!$E$3:$E$399)-ROW('ค่าเสื่อม 2564'!$E$3)+1),$A33)))</f>
        <v/>
      </c>
      <c r="I33" s="7" t="str">
        <f t="array" ref="I33">IF(COUNTIF('ค่าเสื่อม 2564'!$E$3:$E$399,"10699-รพร.สระแก้ว")&lt;$A33,"",INDEX('ค่าเสื่อม 2564'!I$3:I$399,SMALL(IF('ค่าเสื่อม 2564'!$E$3:$E$399="10699-รพร.สระแก้ว",ROW('ค่าเสื่อม 2564'!$E$3:$E$399)-ROW('ค่าเสื่อม 2564'!$E$3)+1),$A33)))</f>
        <v/>
      </c>
      <c r="J33" s="7" t="str">
        <f t="array" ref="J33">IF(COUNTIF('ค่าเสื่อม 2564'!$E$3:$E$399,"10699-รพร.สระแก้ว")&lt;$A33,"",INDEX('ค่าเสื่อม 2564'!J$3:J$399,SMALL(IF('ค่าเสื่อม 2564'!$E$3:$E$399="10699-รพร.สระแก้ว",ROW('ค่าเสื่อม 2564'!$E$3:$E$399)-ROW('ค่าเสื่อม 2564'!$E$3)+1),$A33)))</f>
        <v/>
      </c>
      <c r="K33" s="7" t="str">
        <f t="array" ref="K33">IF(COUNTIF('ค่าเสื่อม 2564'!$E$3:$E$399,"10699-รพร.สระแก้ว")&lt;$A33,"",INDEX('ค่าเสื่อม 2564'!K$3:K$399,SMALL(IF('ค่าเสื่อม 2564'!$E$3:$E$399="10699-รพร.สระแก้ว",ROW('ค่าเสื่อม 2564'!$E$3:$E$399)-ROW('ค่าเสื่อม 2564'!$E$3)+1),$A33)))</f>
        <v/>
      </c>
      <c r="L33" s="4" t="str">
        <f t="array" ref="L33">IF(COUNTIF('ค่าเสื่อม 2564'!$E$3:$E$399,"10699-รพร.สระแก้ว")&lt;$A33,"",INDEX('ค่าเสื่อม 2564'!L$3:L$399,SMALL(IF('ค่าเสื่อม 2564'!$E$3:$E$399="10699-รพร.สระแก้ว",ROW('ค่าเสื่อม 2564'!$E$3:$E$399)-ROW('ค่าเสื่อม 2564'!$E$3)+1),$A33)))</f>
        <v/>
      </c>
      <c r="M33" s="7" t="str">
        <f t="array" ref="M33">IF(COUNTIF('ค่าเสื่อม 2564'!$E$3:$E$399,"10699-รพร.สระแก้ว")&lt;$A33,"",INDEX('ค่าเสื่อม 2564'!M$3:M$399,SMALL(IF('ค่าเสื่อม 2564'!$E$3:$E$399="10699-รพร.สระแก้ว",ROW('ค่าเสื่อม 2564'!$E$3:$E$399)-ROW('ค่าเสื่อม 2564'!$E$3)+1),$A33)))</f>
        <v/>
      </c>
      <c r="N33" s="10" t="str">
        <f t="array" ref="N33">IF(COUNTIF('ค่าเสื่อม 2564'!$E$3:$E$399,"10699-รพร.สระแก้ว")&lt;$A33,"",INDEX('ค่าเสื่อม 2564'!N$3:N$399,SMALL(IF('ค่าเสื่อม 2564'!$E$3:$E$399="10699-รพร.สระแก้ว",ROW('ค่าเสื่อม 2564'!$E$3:$E$399)-ROW('ค่าเสื่อม 2564'!$E$3)+1),$A33)))</f>
        <v/>
      </c>
      <c r="O33" s="10" t="str">
        <f t="array" ref="O33">IF(COUNTIF('ค่าเสื่อม 2564'!$E$3:$E$399,"10699-รพร.สระแก้ว")&lt;$A33,"",INDEX('ค่าเสื่อม 2564'!O$3:O$399,SMALL(IF('ค่าเสื่อม 2564'!$E$3:$E$399="10699-รพร.สระแก้ว",ROW('ค่าเสื่อม 2564'!$E$3:$E$399)-ROW('ค่าเสื่อม 2564'!$E$3)+1),$A33)))</f>
        <v/>
      </c>
      <c r="P33" s="10" t="str">
        <f t="array" ref="P33">IF(COUNTIF('ค่าเสื่อม 2564'!$E$3:$E$399,"10699-รพร.สระแก้ว")&lt;$A33,"",INDEX('ค่าเสื่อม 2564'!P$3:P$399,SMALL(IF('ค่าเสื่อม 2564'!$E$3:$E$399="10699-รพร.สระแก้ว",ROW('ค่าเสื่อม 2564'!$E$3:$E$399)-ROW('ค่าเสื่อม 2564'!$E$3)+1),$A33)))</f>
        <v/>
      </c>
      <c r="Q33" s="10" t="str">
        <f t="array" ref="Q33">IF(COUNTIF('ค่าเสื่อม 2564'!$E$3:$E$399,"10699-รพร.สระแก้ว")&lt;$A33,"",INDEX('ค่าเสื่อม 2564'!Q$3:Q$399,SMALL(IF('ค่าเสื่อม 2564'!$E$3:$E$399="10699-รพร.สระแก้ว",ROW('ค่าเสื่อม 2564'!$E$3:$E$399)-ROW('ค่าเสื่อม 2564'!$E$3)+1),$A33)))</f>
        <v/>
      </c>
      <c r="R33" s="7" t="str">
        <f t="array" ref="R33">IF(COUNTIF('ค่าเสื่อม 2564'!$E$3:$E$399,"10699-รพร.สระแก้ว")&lt;$A33,"",INDEX('ค่าเสื่อม 2564'!R$3:R$399,SMALL(IF('ค่าเสื่อม 2564'!$E$3:$E$399="10699-รพร.สระแก้ว",ROW('ค่าเสื่อม 2564'!$E$3:$E$399)-ROW('ค่าเสื่อม 2564'!$E$3)+1),$A33)))</f>
        <v/>
      </c>
      <c r="S33" s="4" t="str">
        <f t="array" ref="S33">IF(COUNTIF('ค่าเสื่อม 2564'!$E$3:$E$399,"10699-รพร.สระแก้ว")&lt;$A33,"",INDEX('ค่าเสื่อม 2564'!S$3:S$399,SMALL(IF('ค่าเสื่อม 2564'!$E$3:$E$399="10699-รพร.สระแก้ว",ROW('ค่าเสื่อม 2564'!$E$3:$E$399)-ROW('ค่าเสื่อม 2564'!$E$3)+1),$A33)))</f>
        <v/>
      </c>
      <c r="T33" s="10" t="str">
        <f t="array" ref="T33">IF(COUNTIF('ค่าเสื่อม 2564'!$E$3:$E$399,"10699-รพร.สระแก้ว")&lt;$A33,"",INDEX('ค่าเสื่อม 2564'!T$3:T$399,SMALL(IF('ค่าเสื่อม 2564'!$E$3:$E$399="10699-รพร.สระแก้ว",ROW('ค่าเสื่อม 2564'!$E$3:$E$399)-ROW('ค่าเสื่อม 2564'!$E$3)+1),$A33)))</f>
        <v/>
      </c>
      <c r="U33" s="10" t="str">
        <f t="array" ref="U33">IF(COUNTIF('ค่าเสื่อม 2564'!$E$3:$E$399,"10699-รพร.สระแก้ว")&lt;$A33,"",INDEX('ค่าเสื่อม 2564'!U$3:U$399,SMALL(IF('ค่าเสื่อม 2564'!$E$3:$E$399="10699-รพร.สระแก้ว",ROW('ค่าเสื่อม 2564'!$E$3:$E$399)-ROW('ค่าเสื่อม 2564'!$E$3)+1),$A33)))</f>
        <v/>
      </c>
      <c r="V33" s="7" t="str">
        <f t="array" ref="V33">IF(COUNTIF('ค่าเสื่อม 2564'!$E$3:$E$399,"10699-รพร.สระแก้ว")&lt;$A33,"",INDEX('ค่าเสื่อม 2564'!V$3:V$399,SMALL(IF('ค่าเสื่อม 2564'!$E$3:$E$399="10699-รพร.สระแก้ว",ROW('ค่าเสื่อม 2564'!$E$3:$E$399)-ROW('ค่าเสื่อม 2564'!$E$3)+1),$A33)))</f>
        <v/>
      </c>
      <c r="W33" s="7" t="str">
        <f t="array" ref="W33">IF(COUNTIF('ค่าเสื่อม 2564'!$E$3:$E$399,"10699-รพร.สระแก้ว")&lt;$A33,"",INDEX('ค่าเสื่อม 2564'!W$3:W$399,SMALL(IF('ค่าเสื่อม 2564'!$E$3:$E$399="10699-รพร.สระแก้ว",ROW('ค่าเสื่อม 2564'!$E$3:$E$399)-ROW('ค่าเสื่อม 2564'!$E$3)+1),$A33)))</f>
        <v/>
      </c>
    </row>
    <row r="34" spans="1:24" s="65" customFormat="1" ht="63">
      <c r="A34" s="58"/>
      <c r="B34" s="59"/>
      <c r="C34" s="59"/>
      <c r="D34" s="59"/>
      <c r="E34" s="59"/>
      <c r="F34" s="59"/>
      <c r="G34" s="59"/>
      <c r="H34" s="60"/>
      <c r="I34" s="61"/>
      <c r="J34" s="59"/>
      <c r="K34" s="60"/>
      <c r="L34" s="62"/>
      <c r="M34" s="60"/>
      <c r="N34" s="60">
        <f>SUM(N3:N33)</f>
        <v>17614509.140000001</v>
      </c>
      <c r="O34" s="60">
        <f t="shared" ref="O34:U34" si="0">SUM(O4:O33)</f>
        <v>9271.2900000000009</v>
      </c>
      <c r="P34" s="60">
        <f t="shared" si="0"/>
        <v>0</v>
      </c>
      <c r="Q34" s="60">
        <f t="shared" si="0"/>
        <v>17623780.43</v>
      </c>
      <c r="R34" s="60">
        <f t="shared" si="0"/>
        <v>0</v>
      </c>
      <c r="S34" s="62">
        <f t="shared" si="0"/>
        <v>0</v>
      </c>
      <c r="T34" s="60">
        <f t="shared" si="0"/>
        <v>0</v>
      </c>
      <c r="U34" s="60">
        <f t="shared" si="0"/>
        <v>0</v>
      </c>
      <c r="V34" s="63"/>
      <c r="W34" s="61"/>
      <c r="X34" s="64"/>
    </row>
    <row r="35" spans="1:24" ht="12.75" customHeight="1">
      <c r="B35" s="8"/>
    </row>
    <row r="36" spans="1:24">
      <c r="E36" s="6" t="s">
        <v>55</v>
      </c>
    </row>
    <row r="37" spans="1:24">
      <c r="E37" s="6" t="s">
        <v>63</v>
      </c>
    </row>
  </sheetData>
  <printOptions horizontalCentered="1"/>
  <pageMargins left="0.23622047244094491" right="0.23622047244094491" top="0.55118110236220474" bottom="0.35433070866141736" header="0.31496062992125984" footer="0.11811023622047245"/>
  <pageSetup paperSize="9" scale="72"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8CBEF-928B-427B-B4BE-A95AF7D7ADC3}">
  <sheetPr>
    <pageSetUpPr fitToPage="1"/>
  </sheetPr>
  <dimension ref="A1:X86"/>
  <sheetViews>
    <sheetView showGridLines="0" zoomScaleNormal="100" workbookViewId="0"/>
  </sheetViews>
  <sheetFormatPr defaultColWidth="9" defaultRowHeight="18.75"/>
  <cols>
    <col min="1" max="1" width="4.5703125" style="2" customWidth="1"/>
    <col min="2" max="2" width="10.42578125" style="6" hidden="1" customWidth="1"/>
    <col min="3" max="3" width="8.140625" style="6" hidden="1" customWidth="1"/>
    <col min="4" max="4" width="5.85546875" style="6" hidden="1" customWidth="1"/>
    <col min="5" max="5" width="16.5703125" style="6" customWidth="1"/>
    <col min="6" max="6" width="21.5703125" style="6" customWidth="1"/>
    <col min="7" max="7" width="21.140625" style="6" customWidth="1"/>
    <col min="8" max="8" width="11.140625" style="9" bestFit="1" customWidth="1"/>
    <col min="9" max="9" width="13.140625" style="2" hidden="1" customWidth="1"/>
    <col min="10" max="10" width="24" style="6" bestFit="1" customWidth="1"/>
    <col min="11" max="11" width="33.42578125" style="9" hidden="1" customWidth="1"/>
    <col min="12" max="12" width="5.42578125" style="19" bestFit="1" customWidth="1"/>
    <col min="13" max="13" width="17.140625" style="9" hidden="1" customWidth="1"/>
    <col min="14" max="14" width="13.7109375" style="9" bestFit="1" customWidth="1"/>
    <col min="15" max="15" width="11.85546875" style="9" customWidth="1"/>
    <col min="16" max="16" width="11.140625" style="9" bestFit="1" customWidth="1"/>
    <col min="17" max="17" width="12.5703125" style="9" bestFit="1" customWidth="1"/>
    <col min="18" max="18" width="10.42578125" style="6" hidden="1" customWidth="1"/>
    <col min="19" max="19" width="7.7109375" style="2" bestFit="1" customWidth="1"/>
    <col min="20" max="20" width="12.5703125" style="9" bestFit="1" customWidth="1"/>
    <col min="21" max="21" width="11" style="19" bestFit="1" customWidth="1"/>
    <col min="22" max="22" width="6.7109375" style="27" hidden="1" customWidth="1"/>
    <col min="23" max="23" width="7.85546875" style="2" hidden="1" customWidth="1"/>
    <col min="24" max="24" width="10.85546875" style="6" bestFit="1" customWidth="1"/>
    <col min="25" max="16384" width="9" style="6"/>
  </cols>
  <sheetData>
    <row r="1" spans="1:23" ht="23.25">
      <c r="A1" s="66" t="s">
        <v>66</v>
      </c>
    </row>
    <row r="2" spans="1:23" ht="23.25">
      <c r="A2" s="66" t="s">
        <v>56</v>
      </c>
    </row>
    <row r="3" spans="1:23" s="13" customFormat="1" ht="43.5" customHeight="1">
      <c r="A3" s="11" t="s">
        <v>16</v>
      </c>
      <c r="B3" s="12" t="s">
        <v>24</v>
      </c>
      <c r="C3" s="12" t="s">
        <v>25</v>
      </c>
      <c r="D3" s="12" t="s">
        <v>26</v>
      </c>
      <c r="E3" s="12" t="s">
        <v>27</v>
      </c>
      <c r="F3" s="12" t="s">
        <v>28</v>
      </c>
      <c r="G3" s="12" t="s">
        <v>29</v>
      </c>
      <c r="H3" s="12" t="s">
        <v>5</v>
      </c>
      <c r="I3" s="12" t="s">
        <v>1</v>
      </c>
      <c r="J3" s="12" t="s">
        <v>20</v>
      </c>
      <c r="K3" s="12" t="s">
        <v>30</v>
      </c>
      <c r="L3" s="12" t="s">
        <v>2</v>
      </c>
      <c r="M3" s="12" t="s">
        <v>31</v>
      </c>
      <c r="N3" s="18" t="s">
        <v>32</v>
      </c>
      <c r="O3" s="18" t="s">
        <v>33</v>
      </c>
      <c r="P3" s="18" t="s">
        <v>3</v>
      </c>
      <c r="Q3" s="18" t="s">
        <v>4</v>
      </c>
      <c r="R3" s="12" t="s">
        <v>34</v>
      </c>
      <c r="S3" s="12" t="s">
        <v>6</v>
      </c>
      <c r="T3" s="18" t="s">
        <v>46</v>
      </c>
      <c r="U3" s="18" t="s">
        <v>45</v>
      </c>
      <c r="V3" s="28" t="s">
        <v>47</v>
      </c>
      <c r="W3" s="12" t="s">
        <v>0</v>
      </c>
    </row>
    <row r="4" spans="1:23" ht="43.5" customHeight="1">
      <c r="A4" s="3">
        <v>1</v>
      </c>
      <c r="B4" s="7" t="str">
        <f t="array" ref="B4">IF(COUNTIF('ค่าเสื่อม 2564'!$E$3:$E$399,"10870-รพ.อรัญประเทศ")&lt;$A4,"",INDEX('ค่าเสื่อม 2564'!B$3:B$399,SMALL(IF('ค่าเสื่อม 2564'!$E$3:$E$399="10870-รพ.อรัญประเทศ",ROW('ค่าเสื่อม 2564'!$E$3:$E$399)-ROW('ค่าเสื่อม 2564'!$E$3)+1),$A4)))</f>
        <v>เขต 06 ระยอง</v>
      </c>
      <c r="C4" s="7">
        <f t="array" ref="C4">IF(COUNTIF('ค่าเสื่อม 2564'!$E$3:$E$399,"10870-รพ.อรัญประเทศ")&lt;$A4,"",INDEX('ค่าเสื่อม 2564'!C$3:C$399,SMALL(IF('ค่าเสื่อม 2564'!$E$3:$E$399="10870-รพ.อรัญประเทศ",ROW('ค่าเสื่อม 2564'!$E$3:$E$399)-ROW('ค่าเสื่อม 2564'!$E$3)+1),$A4)))</f>
        <v>2700</v>
      </c>
      <c r="D4" s="7" t="str">
        <f t="array" ref="D4">IF(COUNTIF('ค่าเสื่อม 2564'!$E$3:$E$399,"10870-รพ.อรัญประเทศ")&lt;$A4,"",INDEX('ค่าเสื่อม 2564'!D$3:D$399,SMALL(IF('ค่าเสื่อม 2564'!$E$3:$E$399="10870-รพ.อรัญประเทศ",ROW('ค่าเสื่อม 2564'!$E$3:$E$399)-ROW('ค่าเสื่อม 2564'!$E$3)+1),$A4)))</f>
        <v>สระแก้ว</v>
      </c>
      <c r="E4" s="7" t="str">
        <f t="array" ref="E4">IF(COUNTIF('ค่าเสื่อม 2564'!$E$3:$E$399,"10870-รพ.อรัญประเทศ")&lt;$A4,"",INDEX('ค่าเสื่อม 2564'!E$3:E$399,SMALL(IF('ค่าเสื่อม 2564'!$E$3:$E$399="10870-รพ.อรัญประเทศ",ROW('ค่าเสื่อม 2564'!$E$3:$E$399)-ROW('ค่าเสื่อม 2564'!$E$3)+1),$A4)))</f>
        <v>10870-รพ.อรัญประเทศ</v>
      </c>
      <c r="F4" s="7" t="str">
        <f t="array" ref="F4">IF(COUNTIF('ค่าเสื่อม 2564'!$E$3:$E$399,"10870-รพ.อรัญประเทศ")&lt;$A4,"",INDEX('ค่าเสื่อม 2564'!F$3:F$399,SMALL(IF('ค่าเสื่อม 2564'!$E$3:$E$399="10870-รพ.อรัญประเทศ",ROW('ค่าเสื่อม 2564'!$E$3:$E$399)-ROW('ค่าเสื่อม 2564'!$E$3)+1),$A4)))</f>
        <v>02504-รพ.สต.ท่าข้าม หมู่ที่ 04 ตำบลท่าข้าม</v>
      </c>
      <c r="G4" s="7" t="str">
        <f t="array" ref="G4">IF(COUNTIF('ค่าเสื่อม 2564'!$E$3:$E$399,"10870-รพ.อรัญประเทศ")&lt;$A4,"",INDEX('ค่าเสื่อม 2564'!G$3:G$399,SMALL(IF('ค่าเสื่อม 2564'!$E$3:$E$399="10870-รพ.อรัญประเทศ",ROW('ค่าเสื่อม 2564'!$E$3:$E$399)-ROW('ค่าเสื่อม 2564'!$E$3)+1),$A4)))</f>
        <v>วงเงินระดับเขต</v>
      </c>
      <c r="H4" s="7" t="str">
        <f t="array" ref="H4">IF(COUNTIF('ค่าเสื่อม 2564'!$E$3:$E$399,"10870-รพ.อรัญประเทศ")&lt;$A4,"",INDEX('ค่าเสื่อม 2564'!H$3:H$399,SMALL(IF('ค่าเสื่อม 2564'!$E$3:$E$399="10870-รพ.อรัญประเทศ",ROW('ค่าเสื่อม 2564'!$E$3:$E$399)-ROW('ค่าเสื่อม 2564'!$E$3)+1),$A4)))</f>
        <v>สิ่งก่อสร้าง</v>
      </c>
      <c r="I4" s="7" t="str">
        <f t="array" ref="I4">IF(COUNTIF('ค่าเสื่อม 2564'!$E$3:$E$399,"10870-รพ.อรัญประเทศ")&lt;$A4,"",INDEX('ค่าเสื่อม 2564'!I$3:I$399,SMALL(IF('ค่าเสื่อม 2564'!$E$3:$E$399="10870-รพ.อรัญประเทศ",ROW('ค่าเสื่อม 2564'!$E$3:$E$399)-ROW('ค่าเสื่อม 2564'!$E$3)+1),$A4)))</f>
        <v>-</v>
      </c>
      <c r="J4" s="7" t="str">
        <f t="array" ref="J4">IF(COUNTIF('ค่าเสื่อม 2564'!$E$3:$E$399,"10870-รพ.อรัญประเทศ")&lt;$A4,"",INDEX('ค่าเสื่อม 2564'!J$3:J$399,SMALL(IF('ค่าเสื่อม 2564'!$E$3:$E$399="10870-รพ.อรัญประเทศ",ROW('ค่าเสื่อม 2564'!$E$3:$E$399)-ROW('ค่าเสื่อม 2564'!$E$3)+1),$A4)))</f>
        <v>รั้วคอนกรีตบล็อก สูง 2.00 เมตร ความยาว 180 เมตร ตามแบบเลขที่ 3882/2556</v>
      </c>
      <c r="K4" s="7" t="str">
        <f t="array" ref="K4">IF(COUNTIF('ค่าเสื่อม 2564'!$E$3:$E$399,"10870-รพ.อรัญประเทศ")&lt;$A4,"",INDEX('ค่าเสื่อม 2564'!K$3:K$399,SMALL(IF('ค่าเสื่อม 2564'!$E$3:$E$399="10870-รพ.อรัญประเทศ",ROW('ค่าเสื่อม 2564'!$E$3:$E$399)-ROW('ค่าเสื่อม 2564'!$E$3)+1),$A4)))</f>
        <v>รั้วคอนกรีตบล็อก สูง 2.00 เมตร ความยาว 180 เมตร ตามแบบเลขที่ 3882/2556</v>
      </c>
      <c r="L4" s="4">
        <f t="array" ref="L4">IF(COUNTIF('ค่าเสื่อม 2564'!$E$3:$E$399,"10870-รพ.อรัญประเทศ")&lt;$A4,"",INDEX('ค่าเสื่อม 2564'!L$3:L$399,SMALL(IF('ค่าเสื่อม 2564'!$E$3:$E$399="10870-รพ.อรัญประเทศ",ROW('ค่าเสื่อม 2564'!$E$3:$E$399)-ROW('ค่าเสื่อม 2564'!$E$3)+1),$A4)))</f>
        <v>1</v>
      </c>
      <c r="M4" s="7">
        <f t="array" ref="M4">IF(COUNTIF('ค่าเสื่อม 2564'!$E$3:$E$399,"10870-รพ.อรัญประเทศ")&lt;$A4,"",INDEX('ค่าเสื่อม 2564'!M$3:M$399,SMALL(IF('ค่าเสื่อม 2564'!$E$3:$E$399="10870-รพ.อรัญประเทศ",ROW('ค่าเสื่อม 2564'!$E$3:$E$399)-ROW('ค่าเสื่อม 2564'!$E$3)+1),$A4)))</f>
        <v>-35208</v>
      </c>
      <c r="N4" s="10">
        <f t="array" ref="N4">IF(COUNTIF('ค่าเสื่อม 2564'!$E$3:$E$399,"10870-รพ.อรัญประเทศ")&lt;$A4,"",INDEX('ค่าเสื่อม 2564'!N$3:N$399,SMALL(IF('ค่าเสื่อม 2564'!$E$3:$E$399="10870-รพ.อรัญประเทศ",ROW('ค่าเสื่อม 2564'!$E$3:$E$399)-ROW('ค่าเสื่อม 2564'!$E$3)+1),$A4)))</f>
        <v>342000</v>
      </c>
      <c r="O4" s="10">
        <f t="array" ref="O4">IF(COUNTIF('ค่าเสื่อม 2564'!$E$3:$E$399,"10870-รพ.อรัญประเทศ")&lt;$A4,"",INDEX('ค่าเสื่อม 2564'!O$3:O$399,SMALL(IF('ค่าเสื่อม 2564'!$E$3:$E$399="10870-รพ.อรัญประเทศ",ROW('ค่าเสื่อม 2564'!$E$3:$E$399)-ROW('ค่าเสื่อม 2564'!$E$3)+1),$A4)))</f>
        <v>0</v>
      </c>
      <c r="P4" s="10">
        <f t="array" ref="P4">IF(COUNTIF('ค่าเสื่อม 2564'!$E$3:$E$399,"10870-รพ.อรัญประเทศ")&lt;$A4,"",INDEX('ค่าเสื่อม 2564'!P$3:P$399,SMALL(IF('ค่าเสื่อม 2564'!$E$3:$E$399="10870-รพ.อรัญประเทศ",ROW('ค่าเสื่อม 2564'!$E$3:$E$399)-ROW('ค่าเสื่อม 2564'!$E$3)+1),$A4)))</f>
        <v>0</v>
      </c>
      <c r="Q4" s="10">
        <f t="array" ref="Q4">IF(COUNTIF('ค่าเสื่อม 2564'!$E$3:$E$399,"10870-รพ.อรัญประเทศ")&lt;$A4,"",INDEX('ค่าเสื่อม 2564'!Q$3:Q$399,SMALL(IF('ค่าเสื่อม 2564'!$E$3:$E$399="10870-รพ.อรัญประเทศ",ROW('ค่าเสื่อม 2564'!$E$3:$E$399)-ROW('ค่าเสื่อม 2564'!$E$3)+1),$A4)))</f>
        <v>342000</v>
      </c>
      <c r="R4" s="7" t="str">
        <f t="array" ref="R4">IF(COUNTIF('ค่าเสื่อม 2564'!$E$3:$E$399,"10870-รพ.อรัญประเทศ")&lt;$A4,"",INDEX('ค่าเสื่อม 2564'!R$3:R$399,SMALL(IF('ค่าเสื่อม 2564'!$E$3:$E$399="10870-รพ.อรัญประเทศ",ROW('ค่าเสื่อม 2564'!$E$3:$E$399)-ROW('ค่าเสื่อม 2564'!$E$3)+1),$A4)))</f>
        <v>6/2563 (วันที่ 07/10/2563)</v>
      </c>
      <c r="S4" s="4" t="str">
        <f t="array" ref="S4">IF(COUNTIF('ค่าเสื่อม 2564'!$E$3:$E$399,"10870-รพ.อรัญประเทศ")&lt;$A4,"",INDEX('ค่าเสื่อม 2564'!S$3:S$399,SMALL(IF('ค่าเสื่อม 2564'!$E$3:$E$399="10870-รพ.อรัญประเทศ",ROW('ค่าเสื่อม 2564'!$E$3:$E$399)-ROW('ค่าเสื่อม 2564'!$E$3)+1),$A4)))</f>
        <v>-</v>
      </c>
      <c r="T4" s="10">
        <f t="array" ref="T4">IF(COUNTIF('ค่าเสื่อม 2564'!$E$3:$E$399,"10870-รพ.อรัญประเทศ")&lt;$A4,"",INDEX('ค่าเสื่อม 2564'!T$3:T$399,SMALL(IF('ค่าเสื่อม 2564'!$E$3:$E$399="10870-รพ.อรัญประเทศ",ROW('ค่าเสื่อม 2564'!$E$3:$E$399)-ROW('ค่าเสื่อม 2564'!$E$3)+1),$A4)))</f>
        <v>0</v>
      </c>
      <c r="U4" s="10">
        <f t="array" ref="U4">IF(COUNTIF('ค่าเสื่อม 2564'!$E$3:$E$399,"10870-รพ.อรัญประเทศ")&lt;$A4,"",INDEX('ค่าเสื่อม 2564'!U$3:U$399,SMALL(IF('ค่าเสื่อม 2564'!$E$3:$E$399="10870-รพ.อรัญประเทศ",ROW('ค่าเสื่อม 2564'!$E$3:$E$399)-ROW('ค่าเสื่อม 2564'!$E$3)+1),$A4)))</f>
        <v>0</v>
      </c>
      <c r="V4" s="7">
        <f t="array" ref="V4">IF(COUNTIF('ค่าเสื่อม 2564'!$E$3:$E$399,"10870-รพ.อรัญประเทศ")&lt;$A4,"",INDEX('ค่าเสื่อม 2564'!V$3:V$399,SMALL(IF('ค่าเสื่อม 2564'!$E$3:$E$399="10870-รพ.อรัญประเทศ",ROW('ค่าเสื่อม 2564'!$E$3:$E$399)-ROW('ค่าเสื่อม 2564'!$E$3)+1),$A4)))</f>
        <v>0</v>
      </c>
      <c r="W4" s="7">
        <f t="array" ref="W4">IF(COUNTIF('ค่าเสื่อม 2564'!$E$3:$E$399,"10870-รพ.อรัญประเทศ")&lt;$A4,"",INDEX('ค่าเสื่อม 2564'!W$3:W$399,SMALL(IF('ค่าเสื่อม 2564'!$E$3:$E$399="10870-รพ.อรัญประเทศ",ROW('ค่าเสื่อม 2564'!$E$3:$E$399)-ROW('ค่าเสื่อม 2564'!$E$3)+1),$A4)))</f>
        <v>428677</v>
      </c>
    </row>
    <row r="5" spans="1:23" ht="43.5" customHeight="1">
      <c r="A5" s="3">
        <v>2</v>
      </c>
      <c r="B5" s="7" t="str">
        <f t="array" ref="B5">IF(COUNTIF('ค่าเสื่อม 2564'!$E$3:$E$399,"10870-รพ.อรัญประเทศ")&lt;$A5,"",INDEX('ค่าเสื่อม 2564'!B$3:B$399,SMALL(IF('ค่าเสื่อม 2564'!$E$3:$E$399="10870-รพ.อรัญประเทศ",ROW('ค่าเสื่อม 2564'!$E$3:$E$399)-ROW('ค่าเสื่อม 2564'!$E$3)+1),$A5)))</f>
        <v>เขต 06 ระยอง</v>
      </c>
      <c r="C5" s="7">
        <f t="array" ref="C5">IF(COUNTIF('ค่าเสื่อม 2564'!$E$3:$E$399,"10870-รพ.อรัญประเทศ")&lt;$A5,"",INDEX('ค่าเสื่อม 2564'!C$3:C$399,SMALL(IF('ค่าเสื่อม 2564'!$E$3:$E$399="10870-รพ.อรัญประเทศ",ROW('ค่าเสื่อม 2564'!$E$3:$E$399)-ROW('ค่าเสื่อม 2564'!$E$3)+1),$A5)))</f>
        <v>2700</v>
      </c>
      <c r="D5" s="7" t="str">
        <f t="array" ref="D5">IF(COUNTIF('ค่าเสื่อม 2564'!$E$3:$E$399,"10870-รพ.อรัญประเทศ")&lt;$A5,"",INDEX('ค่าเสื่อม 2564'!D$3:D$399,SMALL(IF('ค่าเสื่อม 2564'!$E$3:$E$399="10870-รพ.อรัญประเทศ",ROW('ค่าเสื่อม 2564'!$E$3:$E$399)-ROW('ค่าเสื่อม 2564'!$E$3)+1),$A5)))</f>
        <v>สระแก้ว</v>
      </c>
      <c r="E5" s="7" t="str">
        <f t="array" ref="E5">IF(COUNTIF('ค่าเสื่อม 2564'!$E$3:$E$399,"10870-รพ.อรัญประเทศ")&lt;$A5,"",INDEX('ค่าเสื่อม 2564'!E$3:E$399,SMALL(IF('ค่าเสื่อม 2564'!$E$3:$E$399="10870-รพ.อรัญประเทศ",ROW('ค่าเสื่อม 2564'!$E$3:$E$399)-ROW('ค่าเสื่อม 2564'!$E$3)+1),$A5)))</f>
        <v>10870-รพ.อรัญประเทศ</v>
      </c>
      <c r="F5" s="7" t="str">
        <f t="array" ref="F5">IF(COUNTIF('ค่าเสื่อม 2564'!$E$3:$E$399,"10870-รพ.อรัญประเทศ")&lt;$A5,"",INDEX('ค่าเสื่อม 2564'!F$3:F$399,SMALL(IF('ค่าเสื่อม 2564'!$E$3:$E$399="10870-รพ.อรัญประเทศ",ROW('ค่าเสื่อม 2564'!$E$3:$E$399)-ROW('ค่าเสื่อม 2564'!$E$3)+1),$A5)))</f>
        <v>02507-รพ.สต.บ้านใหม่หนองไทร หมู่ที่ 01 ตำบลบ้านใหม่หนองไทร</v>
      </c>
      <c r="G5" s="7" t="str">
        <f t="array" ref="G5">IF(COUNTIF('ค่าเสื่อม 2564'!$E$3:$E$399,"10870-รพ.อรัญประเทศ")&lt;$A5,"",INDEX('ค่าเสื่อม 2564'!G$3:G$399,SMALL(IF('ค่าเสื่อม 2564'!$E$3:$E$399="10870-รพ.อรัญประเทศ",ROW('ค่าเสื่อม 2564'!$E$3:$E$399)-ROW('ค่าเสื่อม 2564'!$E$3)+1),$A5)))</f>
        <v>วงเงินระดับเขต</v>
      </c>
      <c r="H5" s="7" t="str">
        <f t="array" ref="H5">IF(COUNTIF('ค่าเสื่อม 2564'!$E$3:$E$399,"10870-รพ.อรัญประเทศ")&lt;$A5,"",INDEX('ค่าเสื่อม 2564'!H$3:H$399,SMALL(IF('ค่าเสื่อม 2564'!$E$3:$E$399="10870-รพ.อรัญประเทศ",ROW('ค่าเสื่อม 2564'!$E$3:$E$399)-ROW('ค่าเสื่อม 2564'!$E$3)+1),$A5)))</f>
        <v>สิ่งก่อสร้าง</v>
      </c>
      <c r="I5" s="7" t="str">
        <f t="array" ref="I5">IF(COUNTIF('ค่าเสื่อม 2564'!$E$3:$E$399,"10870-รพ.อรัญประเทศ")&lt;$A5,"",INDEX('ค่าเสื่อม 2564'!I$3:I$399,SMALL(IF('ค่าเสื่อม 2564'!$E$3:$E$399="10870-รพ.อรัญประเทศ",ROW('ค่าเสื่อม 2564'!$E$3:$E$399)-ROW('ค่าเสื่อม 2564'!$E$3)+1),$A5)))</f>
        <v>-</v>
      </c>
      <c r="J5" s="7" t="str">
        <f t="array" ref="J5">IF(COUNTIF('ค่าเสื่อม 2564'!$E$3:$E$399,"10870-รพ.อรัญประเทศ")&lt;$A5,"",INDEX('ค่าเสื่อม 2564'!J$3:J$399,SMALL(IF('ค่าเสื่อม 2564'!$E$3:$E$399="10870-รพ.อรัญประเทศ",ROW('ค่าเสื่อม 2564'!$E$3:$E$399)-ROW('ค่าเสื่อม 2564'!$E$3)+1),$A5)))</f>
        <v>รั้วคอนกรีตบล็อก สูง 2.00 เมตร ความยาว 120 เมตร ตามแบบเลขที่ 3882/2556</v>
      </c>
      <c r="K5" s="7" t="str">
        <f t="array" ref="K5">IF(COUNTIF('ค่าเสื่อม 2564'!$E$3:$E$399,"10870-รพ.อรัญประเทศ")&lt;$A5,"",INDEX('ค่าเสื่อม 2564'!K$3:K$399,SMALL(IF('ค่าเสื่อม 2564'!$E$3:$E$399="10870-รพ.อรัญประเทศ",ROW('ค่าเสื่อม 2564'!$E$3:$E$399)-ROW('ค่าเสื่อม 2564'!$E$3)+1),$A5)))</f>
        <v>รั้วคอนกรีตบล็อก สูง 2.00 เมตร ความยาว 120 เมตร ตามแบบเลขที่ 3882/2556</v>
      </c>
      <c r="L5" s="4">
        <f t="array" ref="L5">IF(COUNTIF('ค่าเสื่อม 2564'!$E$3:$E$399,"10870-รพ.อรัญประเทศ")&lt;$A5,"",INDEX('ค่าเสื่อม 2564'!L$3:L$399,SMALL(IF('ค่าเสื่อม 2564'!$E$3:$E$399="10870-รพ.อรัญประเทศ",ROW('ค่าเสื่อม 2564'!$E$3:$E$399)-ROW('ค่าเสื่อม 2564'!$E$3)+1),$A5)))</f>
        <v>1</v>
      </c>
      <c r="M5" s="7" t="str">
        <f t="array" ref="M5">IF(COUNTIF('ค่าเสื่อม 2564'!$E$3:$E$399,"10870-รพ.อรัญประเทศ")&lt;$A5,"",INDEX('ค่าเสื่อม 2564'!M$3:M$399,SMALL(IF('ค่าเสื่อม 2564'!$E$3:$E$399="10870-รพ.อรัญประเทศ",ROW('ค่าเสื่อม 2564'!$E$3:$E$399)-ROW('ค่าเสื่อม 2564'!$E$3)+1),$A5)))</f>
        <v>5200-1-30001</v>
      </c>
      <c r="N5" s="10">
        <f t="array" ref="N5">IF(COUNTIF('ค่าเสื่อม 2564'!$E$3:$E$399,"10870-รพ.อรัญประเทศ")&lt;$A5,"",INDEX('ค่าเสื่อม 2564'!N$3:N$399,SMALL(IF('ค่าเสื่อม 2564'!$E$3:$E$399="10870-รพ.อรัญประเทศ",ROW('ค่าเสื่อม 2564'!$E$3:$E$399)-ROW('ค่าเสื่อม 2564'!$E$3)+1),$A5)))</f>
        <v>228000</v>
      </c>
      <c r="O5" s="10">
        <f t="array" ref="O5">IF(COUNTIF('ค่าเสื่อม 2564'!$E$3:$E$399,"10870-รพ.อรัญประเทศ")&lt;$A5,"",INDEX('ค่าเสื่อม 2564'!O$3:O$399,SMALL(IF('ค่าเสื่อม 2564'!$E$3:$E$399="10870-รพ.อรัญประเทศ",ROW('ค่าเสื่อม 2564'!$E$3:$E$399)-ROW('ค่าเสื่อม 2564'!$E$3)+1),$A5)))</f>
        <v>0</v>
      </c>
      <c r="P5" s="10">
        <f t="array" ref="P5">IF(COUNTIF('ค่าเสื่อม 2564'!$E$3:$E$399,"10870-รพ.อรัญประเทศ")&lt;$A5,"",INDEX('ค่าเสื่อม 2564'!P$3:P$399,SMALL(IF('ค่าเสื่อม 2564'!$E$3:$E$399="10870-รพ.อรัญประเทศ",ROW('ค่าเสื่อม 2564'!$E$3:$E$399)-ROW('ค่าเสื่อม 2564'!$E$3)+1),$A5)))</f>
        <v>0</v>
      </c>
      <c r="Q5" s="10">
        <f t="array" ref="Q5">IF(COUNTIF('ค่าเสื่อม 2564'!$E$3:$E$399,"10870-รพ.อรัญประเทศ")&lt;$A5,"",INDEX('ค่าเสื่อม 2564'!Q$3:Q$399,SMALL(IF('ค่าเสื่อม 2564'!$E$3:$E$399="10870-รพ.อรัญประเทศ",ROW('ค่าเสื่อม 2564'!$E$3:$E$399)-ROW('ค่าเสื่อม 2564'!$E$3)+1),$A5)))</f>
        <v>228000</v>
      </c>
      <c r="R5" s="7" t="str">
        <f t="array" ref="R5">IF(COUNTIF('ค่าเสื่อม 2564'!$E$3:$E$399,"10870-รพ.อรัญประเทศ")&lt;$A5,"",INDEX('ค่าเสื่อม 2564'!R$3:R$399,SMALL(IF('ค่าเสื่อม 2564'!$E$3:$E$399="10870-รพ.อรัญประเทศ",ROW('ค่าเสื่อม 2564'!$E$3:$E$399)-ROW('ค่าเสื่อม 2564'!$E$3)+1),$A5)))</f>
        <v>6/2563 (วันที่ 07/10/2563)</v>
      </c>
      <c r="S5" s="4" t="str">
        <f t="array" ref="S5">IF(COUNTIF('ค่าเสื่อม 2564'!$E$3:$E$399,"10870-รพ.อรัญประเทศ")&lt;$A5,"",INDEX('ค่าเสื่อม 2564'!S$3:S$399,SMALL(IF('ค่าเสื่อม 2564'!$E$3:$E$399="10870-รพ.อรัญประเทศ",ROW('ค่าเสื่อม 2564'!$E$3:$E$399)-ROW('ค่าเสื่อม 2564'!$E$3)+1),$A5)))</f>
        <v>-</v>
      </c>
      <c r="T5" s="10">
        <f t="array" ref="T5">IF(COUNTIF('ค่าเสื่อม 2564'!$E$3:$E$399,"10870-รพ.อรัญประเทศ")&lt;$A5,"",INDEX('ค่าเสื่อม 2564'!T$3:T$399,SMALL(IF('ค่าเสื่อม 2564'!$E$3:$E$399="10870-รพ.อรัญประเทศ",ROW('ค่าเสื่อม 2564'!$E$3:$E$399)-ROW('ค่าเสื่อม 2564'!$E$3)+1),$A5)))</f>
        <v>0</v>
      </c>
      <c r="U5" s="10">
        <f t="array" ref="U5">IF(COUNTIF('ค่าเสื่อม 2564'!$E$3:$E$399,"10870-รพ.อรัญประเทศ")&lt;$A5,"",INDEX('ค่าเสื่อม 2564'!U$3:U$399,SMALL(IF('ค่าเสื่อม 2564'!$E$3:$E$399="10870-รพ.อรัญประเทศ",ROW('ค่าเสื่อม 2564'!$E$3:$E$399)-ROW('ค่าเสื่อม 2564'!$E$3)+1),$A5)))</f>
        <v>0</v>
      </c>
      <c r="V5" s="7">
        <f t="array" ref="V5">IF(COUNTIF('ค่าเสื่อม 2564'!$E$3:$E$399,"10870-รพ.อรัญประเทศ")&lt;$A5,"",INDEX('ค่าเสื่อม 2564'!V$3:V$399,SMALL(IF('ค่าเสื่อม 2564'!$E$3:$E$399="10870-รพ.อรัญประเทศ",ROW('ค่าเสื่อม 2564'!$E$3:$E$399)-ROW('ค่าเสื่อม 2564'!$E$3)+1),$A5)))</f>
        <v>0</v>
      </c>
      <c r="W5" s="7">
        <f t="array" ref="W5">IF(COUNTIF('ค่าเสื่อม 2564'!$E$3:$E$399,"10870-รพ.อรัญประเทศ")&lt;$A5,"",INDEX('ค่าเสื่อม 2564'!W$3:W$399,SMALL(IF('ค่าเสื่อม 2564'!$E$3:$E$399="10870-รพ.อรัญประเทศ",ROW('ค่าเสื่อม 2564'!$E$3:$E$399)-ROW('ค่าเสื่อม 2564'!$E$3)+1),$A5)))</f>
        <v>428667</v>
      </c>
    </row>
    <row r="6" spans="1:23" ht="43.5" customHeight="1">
      <c r="A6" s="3">
        <v>3</v>
      </c>
      <c r="B6" s="7" t="str">
        <f t="array" ref="B6">IF(COUNTIF('ค่าเสื่อม 2564'!$E$3:$E$399,"10870-รพ.อรัญประเทศ")&lt;$A6,"",INDEX('ค่าเสื่อม 2564'!B$3:B$399,SMALL(IF('ค่าเสื่อม 2564'!$E$3:$E$399="10870-รพ.อรัญประเทศ",ROW('ค่าเสื่อม 2564'!$E$3:$E$399)-ROW('ค่าเสื่อม 2564'!$E$3)+1),$A6)))</f>
        <v>เขต 06 ระยอง</v>
      </c>
      <c r="C6" s="7">
        <f t="array" ref="C6">IF(COUNTIF('ค่าเสื่อม 2564'!$E$3:$E$399,"10870-รพ.อรัญประเทศ")&lt;$A6,"",INDEX('ค่าเสื่อม 2564'!C$3:C$399,SMALL(IF('ค่าเสื่อม 2564'!$E$3:$E$399="10870-รพ.อรัญประเทศ",ROW('ค่าเสื่อม 2564'!$E$3:$E$399)-ROW('ค่าเสื่อม 2564'!$E$3)+1),$A6)))</f>
        <v>2700</v>
      </c>
      <c r="D6" s="7" t="str">
        <f t="array" ref="D6">IF(COUNTIF('ค่าเสื่อม 2564'!$E$3:$E$399,"10870-รพ.อรัญประเทศ")&lt;$A6,"",INDEX('ค่าเสื่อม 2564'!D$3:D$399,SMALL(IF('ค่าเสื่อม 2564'!$E$3:$E$399="10870-รพ.อรัญประเทศ",ROW('ค่าเสื่อม 2564'!$E$3:$E$399)-ROW('ค่าเสื่อม 2564'!$E$3)+1),$A6)))</f>
        <v>สระแก้ว</v>
      </c>
      <c r="E6" s="7" t="str">
        <f t="array" ref="E6">IF(COUNTIF('ค่าเสื่อม 2564'!$E$3:$E$399,"10870-รพ.อรัญประเทศ")&lt;$A6,"",INDEX('ค่าเสื่อม 2564'!E$3:E$399,SMALL(IF('ค่าเสื่อม 2564'!$E$3:$E$399="10870-รพ.อรัญประเทศ",ROW('ค่าเสื่อม 2564'!$E$3:$E$399)-ROW('ค่าเสื่อม 2564'!$E$3)+1),$A6)))</f>
        <v>10870-รพ.อรัญประเทศ</v>
      </c>
      <c r="F6" s="7" t="str">
        <f t="array" ref="F6">IF(COUNTIF('ค่าเสื่อม 2564'!$E$3:$E$399,"10870-รพ.อรัญประเทศ")&lt;$A6,"",INDEX('ค่าเสื่อม 2564'!F$3:F$399,SMALL(IF('ค่าเสื่อม 2564'!$E$3:$E$399="10870-รพ.อรัญประเทศ",ROW('ค่าเสื่อม 2564'!$E$3:$E$399)-ROW('ค่าเสื่อม 2564'!$E$3)+1),$A6)))</f>
        <v>02507-รพ.สต.บ้านใหม่หนองไทร หมู่ที่ 01 ตำบลบ้านใหม่หนองไทร</v>
      </c>
      <c r="G6" s="7" t="str">
        <f t="array" ref="G6">IF(COUNTIF('ค่าเสื่อม 2564'!$E$3:$E$399,"10870-รพ.อรัญประเทศ")&lt;$A6,"",INDEX('ค่าเสื่อม 2564'!G$3:G$399,SMALL(IF('ค่าเสื่อม 2564'!$E$3:$E$399="10870-รพ.อรัญประเทศ",ROW('ค่าเสื่อม 2564'!$E$3:$E$399)-ROW('ค่าเสื่อม 2564'!$E$3)+1),$A6)))</f>
        <v>วงเงินระดับจังหวัด</v>
      </c>
      <c r="H6" s="7" t="str">
        <f t="array" ref="H6">IF(COUNTIF('ค่าเสื่อม 2564'!$E$3:$E$399,"10870-รพ.อรัญประเทศ")&lt;$A6,"",INDEX('ค่าเสื่อม 2564'!H$3:H$399,SMALL(IF('ค่าเสื่อม 2564'!$E$3:$E$399="10870-รพ.อรัญประเทศ",ROW('ค่าเสื่อม 2564'!$E$3:$E$399)-ROW('ค่าเสื่อม 2564'!$E$3)+1),$A6)))</f>
        <v>สิ่งก่อสร้าง</v>
      </c>
      <c r="I6" s="7" t="str">
        <f t="array" ref="I6">IF(COUNTIF('ค่าเสื่อม 2564'!$E$3:$E$399,"10870-รพ.อรัญประเทศ")&lt;$A6,"",INDEX('ค่าเสื่อม 2564'!I$3:I$399,SMALL(IF('ค่าเสื่อม 2564'!$E$3:$E$399="10870-รพ.อรัญประเทศ",ROW('ค่าเสื่อม 2564'!$E$3:$E$399)-ROW('ค่าเสื่อม 2564'!$E$3)+1),$A6)))</f>
        <v>-</v>
      </c>
      <c r="J6" s="7" t="str">
        <f t="array" ref="J6">IF(COUNTIF('ค่าเสื่อม 2564'!$E$3:$E$399,"10870-รพ.อรัญประเทศ")&lt;$A6,"",INDEX('ค่าเสื่อม 2564'!J$3:J$399,SMALL(IF('ค่าเสื่อม 2564'!$E$3:$E$399="10870-รพ.อรัญประเทศ",ROW('ค่าเสื่อม 2564'!$E$3:$E$399)-ROW('ค่าเสื่อม 2564'!$E$3)+1),$A6)))</f>
        <v>ซ่อมแซมระบบปรับอากาศและระบายอากาศสำหรับห้องทันตกรรม รพ.สต.</v>
      </c>
      <c r="K6" s="7" t="str">
        <f t="array" ref="K6">IF(COUNTIF('ค่าเสื่อม 2564'!$E$3:$E$399,"10870-รพ.อรัญประเทศ")&lt;$A6,"",INDEX('ค่าเสื่อม 2564'!K$3:K$399,SMALL(IF('ค่าเสื่อม 2564'!$E$3:$E$399="10870-รพ.อรัญประเทศ",ROW('ค่าเสื่อม 2564'!$E$3:$E$399)-ROW('ค่าเสื่อม 2564'!$E$3)+1),$A6)))</f>
        <v>-</v>
      </c>
      <c r="L6" s="4">
        <f t="array" ref="L6">IF(COUNTIF('ค่าเสื่อม 2564'!$E$3:$E$399,"10870-รพ.อรัญประเทศ")&lt;$A6,"",INDEX('ค่าเสื่อม 2564'!L$3:L$399,SMALL(IF('ค่าเสื่อม 2564'!$E$3:$E$399="10870-รพ.อรัญประเทศ",ROW('ค่าเสื่อม 2564'!$E$3:$E$399)-ROW('ค่าเสื่อม 2564'!$E$3)+1),$A6)))</f>
        <v>1</v>
      </c>
      <c r="M6" s="7">
        <f t="array" ref="M6">IF(COUNTIF('ค่าเสื่อม 2564'!$E$3:$E$399,"10870-รพ.อรัญประเทศ")&lt;$A6,"",INDEX('ค่าเสื่อม 2564'!M$3:M$399,SMALL(IF('ค่าเสื่อม 2564'!$E$3:$E$399="10870-รพ.อรัญประเทศ",ROW('ค่าเสื่อม 2564'!$E$3:$E$399)-ROW('ค่าเสื่อม 2564'!$E$3)+1),$A6)))</f>
        <v>-35207</v>
      </c>
      <c r="N6" s="10">
        <f t="array" ref="N6">IF(COUNTIF('ค่าเสื่อม 2564'!$E$3:$E$399,"10870-รพ.อรัญประเทศ")&lt;$A6,"",INDEX('ค่าเสื่อม 2564'!N$3:N$399,SMALL(IF('ค่าเสื่อม 2564'!$E$3:$E$399="10870-รพ.อรัญประเทศ",ROW('ค่าเสื่อม 2564'!$E$3:$E$399)-ROW('ค่าเสื่อม 2564'!$E$3)+1),$A6)))</f>
        <v>70000</v>
      </c>
      <c r="O6" s="10">
        <f t="array" ref="O6">IF(COUNTIF('ค่าเสื่อม 2564'!$E$3:$E$399,"10870-รพ.อรัญประเทศ")&lt;$A6,"",INDEX('ค่าเสื่อม 2564'!O$3:O$399,SMALL(IF('ค่าเสื่อม 2564'!$E$3:$E$399="10870-รพ.อรัญประเทศ",ROW('ค่าเสื่อม 2564'!$E$3:$E$399)-ROW('ค่าเสื่อม 2564'!$E$3)+1),$A6)))</f>
        <v>7300</v>
      </c>
      <c r="P6" s="10">
        <f t="array" ref="P6">IF(COUNTIF('ค่าเสื่อม 2564'!$E$3:$E$399,"10870-รพ.อรัญประเทศ")&lt;$A6,"",INDEX('ค่าเสื่อม 2564'!P$3:P$399,SMALL(IF('ค่าเสื่อม 2564'!$E$3:$E$399="10870-รพ.อรัญประเทศ",ROW('ค่าเสื่อม 2564'!$E$3:$E$399)-ROW('ค่าเสื่อม 2564'!$E$3)+1),$A6)))</f>
        <v>0</v>
      </c>
      <c r="Q6" s="10">
        <f t="array" ref="Q6">IF(COUNTIF('ค่าเสื่อม 2564'!$E$3:$E$399,"10870-รพ.อรัญประเทศ")&lt;$A6,"",INDEX('ค่าเสื่อม 2564'!Q$3:Q$399,SMALL(IF('ค่าเสื่อม 2564'!$E$3:$E$399="10870-รพ.อรัญประเทศ",ROW('ค่าเสื่อม 2564'!$E$3:$E$399)-ROW('ค่าเสื่อม 2564'!$E$3)+1),$A6)))</f>
        <v>77300</v>
      </c>
      <c r="R6" s="7" t="str">
        <f t="array" ref="R6">IF(COUNTIF('ค่าเสื่อม 2564'!$E$3:$E$399,"10870-รพ.อรัญประเทศ")&lt;$A6,"",INDEX('ค่าเสื่อม 2564'!R$3:R$399,SMALL(IF('ค่าเสื่อม 2564'!$E$3:$E$399="10870-รพ.อรัญประเทศ",ROW('ค่าเสื่อม 2564'!$E$3:$E$399)-ROW('ค่าเสื่อม 2564'!$E$3)+1),$A6)))</f>
        <v>6/2563 (วันที่ 07/10/2563)</v>
      </c>
      <c r="S6" s="4" t="str">
        <f t="array" ref="S6">IF(COUNTIF('ค่าเสื่อม 2564'!$E$3:$E$399,"10870-รพ.อรัญประเทศ")&lt;$A6,"",INDEX('ค่าเสื่อม 2564'!S$3:S$399,SMALL(IF('ค่าเสื่อม 2564'!$E$3:$E$399="10870-รพ.อรัญประเทศ",ROW('ค่าเสื่อม 2564'!$E$3:$E$399)-ROW('ค่าเสื่อม 2564'!$E$3)+1),$A6)))</f>
        <v>-</v>
      </c>
      <c r="T6" s="10">
        <f t="array" ref="T6">IF(COUNTIF('ค่าเสื่อม 2564'!$E$3:$E$399,"10870-รพ.อรัญประเทศ")&lt;$A6,"",INDEX('ค่าเสื่อม 2564'!T$3:T$399,SMALL(IF('ค่าเสื่อม 2564'!$E$3:$E$399="10870-รพ.อรัญประเทศ",ROW('ค่าเสื่อม 2564'!$E$3:$E$399)-ROW('ค่าเสื่อม 2564'!$E$3)+1),$A6)))</f>
        <v>0</v>
      </c>
      <c r="U6" s="10">
        <f t="array" ref="U6">IF(COUNTIF('ค่าเสื่อม 2564'!$E$3:$E$399,"10870-รพ.อรัญประเทศ")&lt;$A6,"",INDEX('ค่าเสื่อม 2564'!U$3:U$399,SMALL(IF('ค่าเสื่อม 2564'!$E$3:$E$399="10870-รพ.อรัญประเทศ",ROW('ค่าเสื่อม 2564'!$E$3:$E$399)-ROW('ค่าเสื่อม 2564'!$E$3)+1),$A6)))</f>
        <v>0</v>
      </c>
      <c r="V6" s="7">
        <f t="array" ref="V6">IF(COUNTIF('ค่าเสื่อม 2564'!$E$3:$E$399,"10870-รพ.อรัญประเทศ")&lt;$A6,"",INDEX('ค่าเสื่อม 2564'!V$3:V$399,SMALL(IF('ค่าเสื่อม 2564'!$E$3:$E$399="10870-รพ.อรัญประเทศ",ROW('ค่าเสื่อม 2564'!$E$3:$E$399)-ROW('ค่าเสื่อม 2564'!$E$3)+1),$A6)))</f>
        <v>0</v>
      </c>
      <c r="W6" s="7">
        <f t="array" ref="W6">IF(COUNTIF('ค่าเสื่อม 2564'!$E$3:$E$399,"10870-รพ.อรัญประเทศ")&lt;$A6,"",INDEX('ค่าเสื่อม 2564'!W$3:W$399,SMALL(IF('ค่าเสื่อม 2564'!$E$3:$E$399="10870-รพ.อรัญประเทศ",ROW('ค่าเสื่อม 2564'!$E$3:$E$399)-ROW('ค่าเสื่อม 2564'!$E$3)+1),$A6)))</f>
        <v>428118</v>
      </c>
    </row>
    <row r="7" spans="1:23" ht="43.5" customHeight="1">
      <c r="A7" s="3">
        <v>4</v>
      </c>
      <c r="B7" s="7" t="str">
        <f t="array" ref="B7">IF(COUNTIF('ค่าเสื่อม 2564'!$E$3:$E$399,"10870-รพ.อรัญประเทศ")&lt;$A7,"",INDEX('ค่าเสื่อม 2564'!B$3:B$399,SMALL(IF('ค่าเสื่อม 2564'!$E$3:$E$399="10870-รพ.อรัญประเทศ",ROW('ค่าเสื่อม 2564'!$E$3:$E$399)-ROW('ค่าเสื่อม 2564'!$E$3)+1),$A7)))</f>
        <v>เขต 06 ระยอง</v>
      </c>
      <c r="C7" s="7">
        <f t="array" ref="C7">IF(COUNTIF('ค่าเสื่อม 2564'!$E$3:$E$399,"10870-รพ.อรัญประเทศ")&lt;$A7,"",INDEX('ค่าเสื่อม 2564'!C$3:C$399,SMALL(IF('ค่าเสื่อม 2564'!$E$3:$E$399="10870-รพ.อรัญประเทศ",ROW('ค่าเสื่อม 2564'!$E$3:$E$399)-ROW('ค่าเสื่อม 2564'!$E$3)+1),$A7)))</f>
        <v>2700</v>
      </c>
      <c r="D7" s="7" t="str">
        <f t="array" ref="D7">IF(COUNTIF('ค่าเสื่อม 2564'!$E$3:$E$399,"10870-รพ.อรัญประเทศ")&lt;$A7,"",INDEX('ค่าเสื่อม 2564'!D$3:D$399,SMALL(IF('ค่าเสื่อม 2564'!$E$3:$E$399="10870-รพ.อรัญประเทศ",ROW('ค่าเสื่อม 2564'!$E$3:$E$399)-ROW('ค่าเสื่อม 2564'!$E$3)+1),$A7)))</f>
        <v>สระแก้ว</v>
      </c>
      <c r="E7" s="7" t="str">
        <f t="array" ref="E7">IF(COUNTIF('ค่าเสื่อม 2564'!$E$3:$E$399,"10870-รพ.อรัญประเทศ")&lt;$A7,"",INDEX('ค่าเสื่อม 2564'!E$3:E$399,SMALL(IF('ค่าเสื่อม 2564'!$E$3:$E$399="10870-รพ.อรัญประเทศ",ROW('ค่าเสื่อม 2564'!$E$3:$E$399)-ROW('ค่าเสื่อม 2564'!$E$3)+1),$A7)))</f>
        <v>10870-รพ.อรัญประเทศ</v>
      </c>
      <c r="F7" s="7" t="str">
        <f t="array" ref="F7">IF(COUNTIF('ค่าเสื่อม 2564'!$E$3:$E$399,"10870-รพ.อรัญประเทศ")&lt;$A7,"",INDEX('ค่าเสื่อม 2564'!F$3:F$399,SMALL(IF('ค่าเสื่อม 2564'!$E$3:$E$399="10870-รพ.อรัญประเทศ",ROW('ค่าเสื่อม 2564'!$E$3:$E$399)-ROW('ค่าเสื่อม 2564'!$E$3)+1),$A7)))</f>
        <v>02510-รพ.สต.หนองสังข์ หมู่ที่ 01 ตำบลหนองสังข์</v>
      </c>
      <c r="G7" s="7" t="str">
        <f t="array" ref="G7">IF(COUNTIF('ค่าเสื่อม 2564'!$E$3:$E$399,"10870-รพ.อรัญประเทศ")&lt;$A7,"",INDEX('ค่าเสื่อม 2564'!G$3:G$399,SMALL(IF('ค่าเสื่อม 2564'!$E$3:$E$399="10870-รพ.อรัญประเทศ",ROW('ค่าเสื่อม 2564'!$E$3:$E$399)-ROW('ค่าเสื่อม 2564'!$E$3)+1),$A7)))</f>
        <v>วงเงินระดับเขต</v>
      </c>
      <c r="H7" s="7" t="str">
        <f t="array" ref="H7">IF(COUNTIF('ค่าเสื่อม 2564'!$E$3:$E$399,"10870-รพ.อรัญประเทศ")&lt;$A7,"",INDEX('ค่าเสื่อม 2564'!H$3:H$399,SMALL(IF('ค่าเสื่อม 2564'!$E$3:$E$399="10870-รพ.อรัญประเทศ",ROW('ค่าเสื่อม 2564'!$E$3:$E$399)-ROW('ค่าเสื่อม 2564'!$E$3)+1),$A7)))</f>
        <v>สิ่งก่อสร้าง</v>
      </c>
      <c r="I7" s="7" t="str">
        <f t="array" ref="I7">IF(COUNTIF('ค่าเสื่อม 2564'!$E$3:$E$399,"10870-รพ.อรัญประเทศ")&lt;$A7,"",INDEX('ค่าเสื่อม 2564'!I$3:I$399,SMALL(IF('ค่าเสื่อม 2564'!$E$3:$E$399="10870-รพ.อรัญประเทศ",ROW('ค่าเสื่อม 2564'!$E$3:$E$399)-ROW('ค่าเสื่อม 2564'!$E$3)+1),$A7)))</f>
        <v>-</v>
      </c>
      <c r="J7" s="7" t="str">
        <f t="array" ref="J7">IF(COUNTIF('ค่าเสื่อม 2564'!$E$3:$E$399,"10870-รพ.อรัญประเทศ")&lt;$A7,"",INDEX('ค่าเสื่อม 2564'!J$3:J$399,SMALL(IF('ค่าเสื่อม 2564'!$E$3:$E$399="10870-รพ.อรัญประเทศ",ROW('ค่าเสื่อม 2564'!$E$3:$E$399)-ROW('ค่าเสื่อม 2564'!$E$3)+1),$A7)))</f>
        <v>ซ่อมแซมอาคาร รพ.สต.หนองสังข์</v>
      </c>
      <c r="K7" s="7" t="str">
        <f t="array" ref="K7">IF(COUNTIF('ค่าเสื่อม 2564'!$E$3:$E$399,"10870-รพ.อรัญประเทศ")&lt;$A7,"",INDEX('ค่าเสื่อม 2564'!K$3:K$399,SMALL(IF('ค่าเสื่อม 2564'!$E$3:$E$399="10870-รพ.อรัญประเทศ",ROW('ค่าเสื่อม 2564'!$E$3:$E$399)-ROW('ค่าเสื่อม 2564'!$E$3)+1),$A7)))</f>
        <v>ปรับปรุงห้องอุบัติเหตุฉุกเฉิน</v>
      </c>
      <c r="L7" s="4">
        <f t="array" ref="L7">IF(COUNTIF('ค่าเสื่อม 2564'!$E$3:$E$399,"10870-รพ.อรัญประเทศ")&lt;$A7,"",INDEX('ค่าเสื่อม 2564'!L$3:L$399,SMALL(IF('ค่าเสื่อม 2564'!$E$3:$E$399="10870-รพ.อรัญประเทศ",ROW('ค่าเสื่อม 2564'!$E$3:$E$399)-ROW('ค่าเสื่อม 2564'!$E$3)+1),$A7)))</f>
        <v>1</v>
      </c>
      <c r="M7" s="7" t="str">
        <f t="array" ref="M7">IF(COUNTIF('ค่าเสื่อม 2564'!$E$3:$E$399,"10870-รพ.อรัญประเทศ")&lt;$A7,"",INDEX('ค่าเสื่อม 2564'!M$3:M$399,SMALL(IF('ค่าเสื่อม 2564'!$E$3:$E$399="10870-รพ.อรัญประเทศ",ROW('ค่าเสื่อม 2564'!$E$3:$E$399)-ROW('ค่าเสื่อม 2564'!$E$3)+1),$A7)))</f>
        <v>6-5200-1-30000</v>
      </c>
      <c r="N7" s="10">
        <f t="array" ref="N7">IF(COUNTIF('ค่าเสื่อม 2564'!$E$3:$E$399,"10870-รพ.อรัญประเทศ")&lt;$A7,"",INDEX('ค่าเสื่อม 2564'!N$3:N$399,SMALL(IF('ค่าเสื่อม 2564'!$E$3:$E$399="10870-รพ.อรัญประเทศ",ROW('ค่าเสื่อม 2564'!$E$3:$E$399)-ROW('ค่าเสื่อม 2564'!$E$3)+1),$A7)))</f>
        <v>395500</v>
      </c>
      <c r="O7" s="10">
        <f t="array" ref="O7">IF(COUNTIF('ค่าเสื่อม 2564'!$E$3:$E$399,"10870-รพ.อรัญประเทศ")&lt;$A7,"",INDEX('ค่าเสื่อม 2564'!O$3:O$399,SMALL(IF('ค่าเสื่อม 2564'!$E$3:$E$399="10870-รพ.อรัญประเทศ",ROW('ค่าเสื่อม 2564'!$E$3:$E$399)-ROW('ค่าเสื่อม 2564'!$E$3)+1),$A7)))</f>
        <v>0</v>
      </c>
      <c r="P7" s="10">
        <f t="array" ref="P7">IF(COUNTIF('ค่าเสื่อม 2564'!$E$3:$E$399,"10870-รพ.อรัญประเทศ")&lt;$A7,"",INDEX('ค่าเสื่อม 2564'!P$3:P$399,SMALL(IF('ค่าเสื่อม 2564'!$E$3:$E$399="10870-รพ.อรัญประเทศ",ROW('ค่าเสื่อม 2564'!$E$3:$E$399)-ROW('ค่าเสื่อม 2564'!$E$3)+1),$A7)))</f>
        <v>0</v>
      </c>
      <c r="Q7" s="10">
        <f t="array" ref="Q7">IF(COUNTIF('ค่าเสื่อม 2564'!$E$3:$E$399,"10870-รพ.อรัญประเทศ")&lt;$A7,"",INDEX('ค่าเสื่อม 2564'!Q$3:Q$399,SMALL(IF('ค่าเสื่อม 2564'!$E$3:$E$399="10870-รพ.อรัญประเทศ",ROW('ค่าเสื่อม 2564'!$E$3:$E$399)-ROW('ค่าเสื่อม 2564'!$E$3)+1),$A7)))</f>
        <v>395500</v>
      </c>
      <c r="R7" s="7" t="str">
        <f t="array" ref="R7">IF(COUNTIF('ค่าเสื่อม 2564'!$E$3:$E$399,"10870-รพ.อรัญประเทศ")&lt;$A7,"",INDEX('ค่าเสื่อม 2564'!R$3:R$399,SMALL(IF('ค่าเสื่อม 2564'!$E$3:$E$399="10870-รพ.อรัญประเทศ",ROW('ค่าเสื่อม 2564'!$E$3:$E$399)-ROW('ค่าเสื่อม 2564'!$E$3)+1),$A7)))</f>
        <v>6/2563 (วันที่ 07/10/2563)</v>
      </c>
      <c r="S7" s="4" t="str">
        <f t="array" ref="S7">IF(COUNTIF('ค่าเสื่อม 2564'!$E$3:$E$399,"10870-รพ.อรัญประเทศ")&lt;$A7,"",INDEX('ค่าเสื่อม 2564'!S$3:S$399,SMALL(IF('ค่าเสื่อม 2564'!$E$3:$E$399="10870-รพ.อรัญประเทศ",ROW('ค่าเสื่อม 2564'!$E$3:$E$399)-ROW('ค่าเสื่อม 2564'!$E$3)+1),$A7)))</f>
        <v>-</v>
      </c>
      <c r="T7" s="10">
        <f t="array" ref="T7">IF(COUNTIF('ค่าเสื่อม 2564'!$E$3:$E$399,"10870-รพ.อรัญประเทศ")&lt;$A7,"",INDEX('ค่าเสื่อม 2564'!T$3:T$399,SMALL(IF('ค่าเสื่อม 2564'!$E$3:$E$399="10870-รพ.อรัญประเทศ",ROW('ค่าเสื่อม 2564'!$E$3:$E$399)-ROW('ค่าเสื่อม 2564'!$E$3)+1),$A7)))</f>
        <v>0</v>
      </c>
      <c r="U7" s="10">
        <f t="array" ref="U7">IF(COUNTIF('ค่าเสื่อม 2564'!$E$3:$E$399,"10870-รพ.อรัญประเทศ")&lt;$A7,"",INDEX('ค่าเสื่อม 2564'!U$3:U$399,SMALL(IF('ค่าเสื่อม 2564'!$E$3:$E$399="10870-รพ.อรัญประเทศ",ROW('ค่าเสื่อม 2564'!$E$3:$E$399)-ROW('ค่าเสื่อม 2564'!$E$3)+1),$A7)))</f>
        <v>0</v>
      </c>
      <c r="V7" s="7">
        <f t="array" ref="V7">IF(COUNTIF('ค่าเสื่อม 2564'!$E$3:$E$399,"10870-รพ.อรัญประเทศ")&lt;$A7,"",INDEX('ค่าเสื่อม 2564'!V$3:V$399,SMALL(IF('ค่าเสื่อม 2564'!$E$3:$E$399="10870-รพ.อรัญประเทศ",ROW('ค่าเสื่อม 2564'!$E$3:$E$399)-ROW('ค่าเสื่อม 2564'!$E$3)+1),$A7)))</f>
        <v>0</v>
      </c>
      <c r="W7" s="7">
        <f t="array" ref="W7">IF(COUNTIF('ค่าเสื่อม 2564'!$E$3:$E$399,"10870-รพ.อรัญประเทศ")&lt;$A7,"",INDEX('ค่าเสื่อม 2564'!W$3:W$399,SMALL(IF('ค่าเสื่อม 2564'!$E$3:$E$399="10870-รพ.อรัญประเทศ",ROW('ค่าเสื่อม 2564'!$E$3:$E$399)-ROW('ค่าเสื่อม 2564'!$E$3)+1),$A7)))</f>
        <v>401415</v>
      </c>
    </row>
    <row r="8" spans="1:23" ht="43.5" customHeight="1">
      <c r="A8" s="3">
        <v>5</v>
      </c>
      <c r="B8" s="7" t="str">
        <f t="array" ref="B8">IF(COUNTIF('ค่าเสื่อม 2564'!$E$3:$E$399,"10870-รพ.อรัญประเทศ")&lt;$A8,"",INDEX('ค่าเสื่อม 2564'!B$3:B$399,SMALL(IF('ค่าเสื่อม 2564'!$E$3:$E$399="10870-รพ.อรัญประเทศ",ROW('ค่าเสื่อม 2564'!$E$3:$E$399)-ROW('ค่าเสื่อม 2564'!$E$3)+1),$A8)))</f>
        <v>เขต 06 ระยอง</v>
      </c>
      <c r="C8" s="7">
        <f t="array" ref="C8">IF(COUNTIF('ค่าเสื่อม 2564'!$E$3:$E$399,"10870-รพ.อรัญประเทศ")&lt;$A8,"",INDEX('ค่าเสื่อม 2564'!C$3:C$399,SMALL(IF('ค่าเสื่อม 2564'!$E$3:$E$399="10870-รพ.อรัญประเทศ",ROW('ค่าเสื่อม 2564'!$E$3:$E$399)-ROW('ค่าเสื่อม 2564'!$E$3)+1),$A8)))</f>
        <v>2700</v>
      </c>
      <c r="D8" s="7" t="str">
        <f t="array" ref="D8">IF(COUNTIF('ค่าเสื่อม 2564'!$E$3:$E$399,"10870-รพ.อรัญประเทศ")&lt;$A8,"",INDEX('ค่าเสื่อม 2564'!D$3:D$399,SMALL(IF('ค่าเสื่อม 2564'!$E$3:$E$399="10870-รพ.อรัญประเทศ",ROW('ค่าเสื่อม 2564'!$E$3:$E$399)-ROW('ค่าเสื่อม 2564'!$E$3)+1),$A8)))</f>
        <v>สระแก้ว</v>
      </c>
      <c r="E8" s="7" t="str">
        <f t="array" ref="E8">IF(COUNTIF('ค่าเสื่อม 2564'!$E$3:$E$399,"10870-รพ.อรัญประเทศ")&lt;$A8,"",INDEX('ค่าเสื่อม 2564'!E$3:E$399,SMALL(IF('ค่าเสื่อม 2564'!$E$3:$E$399="10870-รพ.อรัญประเทศ",ROW('ค่าเสื่อม 2564'!$E$3:$E$399)-ROW('ค่าเสื่อม 2564'!$E$3)+1),$A8)))</f>
        <v>10870-รพ.อรัญประเทศ</v>
      </c>
      <c r="F8" s="7" t="str">
        <f t="array" ref="F8">IF(COUNTIF('ค่าเสื่อม 2564'!$E$3:$E$399,"10870-รพ.อรัญประเทศ")&lt;$A8,"",INDEX('ค่าเสื่อม 2564'!F$3:F$399,SMALL(IF('ค่าเสื่อม 2564'!$E$3:$E$399="10870-รพ.อรัญประเทศ",ROW('ค่าเสื่อม 2564'!$E$3:$E$399)-ROW('ค่าเสื่อม 2564'!$E$3)+1),$A8)))</f>
        <v>10870-รพ.อรัญประเทศ</v>
      </c>
      <c r="G8" s="7" t="str">
        <f t="array" ref="G8">IF(COUNTIF('ค่าเสื่อม 2564'!$E$3:$E$399,"10870-รพ.อรัญประเทศ")&lt;$A8,"",INDEX('ค่าเสื่อม 2564'!G$3:G$399,SMALL(IF('ค่าเสื่อม 2564'!$E$3:$E$399="10870-รพ.อรัญประเทศ",ROW('ค่าเสื่อม 2564'!$E$3:$E$399)-ROW('ค่าเสื่อม 2564'!$E$3)+1),$A8)))</f>
        <v>วงเงินหน่วยบริการสังกัดสป.สธ.</v>
      </c>
      <c r="H8" s="7" t="str">
        <f t="array" ref="H8">IF(COUNTIF('ค่าเสื่อม 2564'!$E$3:$E$399,"10870-รพ.อรัญประเทศ")&lt;$A8,"",INDEX('ค่าเสื่อม 2564'!H$3:H$399,SMALL(IF('ค่าเสื่อม 2564'!$E$3:$E$399="10870-รพ.อรัญประเทศ",ROW('ค่าเสื่อม 2564'!$E$3:$E$399)-ROW('ค่าเสื่อม 2564'!$E$3)+1),$A8)))</f>
        <v>ครุภัณฑ์</v>
      </c>
      <c r="I8" s="7" t="str">
        <f t="array" ref="I8">IF(COUNTIF('ค่าเสื่อม 2564'!$E$3:$E$399,"10870-รพ.อรัญประเทศ")&lt;$A8,"",INDEX('ค่าเสื่อม 2564'!I$3:I$399,SMALL(IF('ค่าเสื่อม 2564'!$E$3:$E$399="10870-รพ.อรัญประเทศ",ROW('ค่าเสื่อม 2564'!$E$3:$E$399)-ROW('ค่าเสื่อม 2564'!$E$3)+1),$A8)))</f>
        <v>03-ครุภัณฑ์การแพทย์</v>
      </c>
      <c r="J8" s="7" t="str">
        <f t="array" ref="J8">IF(COUNTIF('ค่าเสื่อม 2564'!$E$3:$E$399,"10870-รพ.อรัญประเทศ")&lt;$A8,"",INDEX('ค่าเสื่อม 2564'!J$3:J$399,SMALL(IF('ค่าเสื่อม 2564'!$E$3:$E$399="10870-รพ.อรัญประเทศ",ROW('ค่าเสื่อม 2564'!$E$3:$E$399)-ROW('ค่าเสื่อม 2564'!$E$3)+1),$A8)))</f>
        <v>ตู้เย็นแช่ยาและวัคซีนพร้อมระบบติดตามอุณภูมิ</v>
      </c>
      <c r="K8" s="7" t="str">
        <f t="array" ref="K8">IF(COUNTIF('ค่าเสื่อม 2564'!$E$3:$E$399,"10870-รพ.อรัญประเทศ")&lt;$A8,"",INDEX('ค่าเสื่อม 2564'!K$3:K$399,SMALL(IF('ค่าเสื่อม 2564'!$E$3:$E$399="10870-รพ.อรัญประเทศ",ROW('ค่าเสื่อม 2564'!$E$3:$E$399)-ROW('ค่าเสื่อม 2564'!$E$3)+1),$A8)))</f>
        <v>ตู้เย็นแช่ยาและวัคซีนพร้อมระบบติดตามอุณภูมิ</v>
      </c>
      <c r="L8" s="4">
        <f t="array" ref="L8">IF(COUNTIF('ค่าเสื่อม 2564'!$E$3:$E$399,"10870-รพ.อรัญประเทศ")&lt;$A8,"",INDEX('ค่าเสื่อม 2564'!L$3:L$399,SMALL(IF('ค่าเสื่อม 2564'!$E$3:$E$399="10870-รพ.อรัญประเทศ",ROW('ค่าเสื่อม 2564'!$E$3:$E$399)-ROW('ค่าเสื่อม 2564'!$E$3)+1),$A8)))</f>
        <v>1</v>
      </c>
      <c r="M8" s="7" t="str">
        <f t="array" ref="M8">IF(COUNTIF('ค่าเสื่อม 2564'!$E$3:$E$399,"10870-รพ.อรัญประเทศ")&lt;$A8,"",INDEX('ค่าเสื่อม 2564'!M$3:M$399,SMALL(IF('ค่าเสื่อม 2564'!$E$3:$E$399="10870-รพ.อรัญประเทศ",ROW('ค่าเสื่อม 2564'!$E$3:$E$399)-ROW('ค่าเสื่อม 2564'!$E$3)+1),$A8)))</f>
        <v>6515-0011-0001/1</v>
      </c>
      <c r="N8" s="10">
        <f t="array" ref="N8">IF(COUNTIF('ค่าเสื่อม 2564'!$E$3:$E$399,"10870-รพ.อรัญประเทศ")&lt;$A8,"",INDEX('ค่าเสื่อม 2564'!N$3:N$399,SMALL(IF('ค่าเสื่อม 2564'!$E$3:$E$399="10870-รพ.อรัญประเทศ",ROW('ค่าเสื่อม 2564'!$E$3:$E$399)-ROW('ค่าเสื่อม 2564'!$E$3)+1),$A8)))</f>
        <v>110000</v>
      </c>
      <c r="O8" s="10">
        <f t="array" ref="O8">IF(COUNTIF('ค่าเสื่อม 2564'!$E$3:$E$399,"10870-รพ.อรัญประเทศ")&lt;$A8,"",INDEX('ค่าเสื่อม 2564'!O$3:O$399,SMALL(IF('ค่าเสื่อม 2564'!$E$3:$E$399="10870-รพ.อรัญประเทศ",ROW('ค่าเสื่อม 2564'!$E$3:$E$399)-ROW('ค่าเสื่อม 2564'!$E$3)+1),$A8)))</f>
        <v>0</v>
      </c>
      <c r="P8" s="10">
        <f t="array" ref="P8">IF(COUNTIF('ค่าเสื่อม 2564'!$E$3:$E$399,"10870-รพ.อรัญประเทศ")&lt;$A8,"",INDEX('ค่าเสื่อม 2564'!P$3:P$399,SMALL(IF('ค่าเสื่อม 2564'!$E$3:$E$399="10870-รพ.อรัญประเทศ",ROW('ค่าเสื่อม 2564'!$E$3:$E$399)-ROW('ค่าเสื่อม 2564'!$E$3)+1),$A8)))</f>
        <v>0</v>
      </c>
      <c r="Q8" s="10">
        <f t="array" ref="Q8">IF(COUNTIF('ค่าเสื่อม 2564'!$E$3:$E$399,"10870-รพ.อรัญประเทศ")&lt;$A8,"",INDEX('ค่าเสื่อม 2564'!Q$3:Q$399,SMALL(IF('ค่าเสื่อม 2564'!$E$3:$E$399="10870-รพ.อรัญประเทศ",ROW('ค่าเสื่อม 2564'!$E$3:$E$399)-ROW('ค่าเสื่อม 2564'!$E$3)+1),$A8)))</f>
        <v>110000</v>
      </c>
      <c r="R8" s="7" t="str">
        <f t="array" ref="R8">IF(COUNTIF('ค่าเสื่อม 2564'!$E$3:$E$399,"10870-รพ.อรัญประเทศ")&lt;$A8,"",INDEX('ค่าเสื่อม 2564'!R$3:R$399,SMALL(IF('ค่าเสื่อม 2564'!$E$3:$E$399="10870-รพ.อรัญประเทศ",ROW('ค่าเสื่อม 2564'!$E$3:$E$399)-ROW('ค่าเสื่อม 2564'!$E$3)+1),$A8)))</f>
        <v>6/2563 (วันที่ 07/10/2563)</v>
      </c>
      <c r="S8" s="4" t="str">
        <f t="array" ref="S8">IF(COUNTIF('ค่าเสื่อม 2564'!$E$3:$E$399,"10870-รพ.อรัญประเทศ")&lt;$A8,"",INDEX('ค่าเสื่อม 2564'!S$3:S$399,SMALL(IF('ค่าเสื่อม 2564'!$E$3:$E$399="10870-รพ.อรัญประเทศ",ROW('ค่าเสื่อม 2564'!$E$3:$E$399)-ROW('ค่าเสื่อม 2564'!$E$3)+1),$A8)))</f>
        <v>-</v>
      </c>
      <c r="T8" s="10">
        <f t="array" ref="T8">IF(COUNTIF('ค่าเสื่อม 2564'!$E$3:$E$399,"10870-รพ.อรัญประเทศ")&lt;$A8,"",INDEX('ค่าเสื่อม 2564'!T$3:T$399,SMALL(IF('ค่าเสื่อม 2564'!$E$3:$E$399="10870-รพ.อรัญประเทศ",ROW('ค่าเสื่อม 2564'!$E$3:$E$399)-ROW('ค่าเสื่อม 2564'!$E$3)+1),$A8)))</f>
        <v>0</v>
      </c>
      <c r="U8" s="10">
        <f t="array" ref="U8">IF(COUNTIF('ค่าเสื่อม 2564'!$E$3:$E$399,"10870-รพ.อรัญประเทศ")&lt;$A8,"",INDEX('ค่าเสื่อม 2564'!U$3:U$399,SMALL(IF('ค่าเสื่อม 2564'!$E$3:$E$399="10870-รพ.อรัญประเทศ",ROW('ค่าเสื่อม 2564'!$E$3:$E$399)-ROW('ค่าเสื่อม 2564'!$E$3)+1),$A8)))</f>
        <v>0</v>
      </c>
      <c r="V8" s="7">
        <f t="array" ref="V8">IF(COUNTIF('ค่าเสื่อม 2564'!$E$3:$E$399,"10870-รพ.อรัญประเทศ")&lt;$A8,"",INDEX('ค่าเสื่อม 2564'!V$3:V$399,SMALL(IF('ค่าเสื่อม 2564'!$E$3:$E$399="10870-รพ.อรัญประเทศ",ROW('ค่าเสื่อม 2564'!$E$3:$E$399)-ROW('ค่าเสื่อม 2564'!$E$3)+1),$A8)))</f>
        <v>0</v>
      </c>
      <c r="W8" s="7">
        <f t="array" ref="W8">IF(COUNTIF('ค่าเสื่อม 2564'!$E$3:$E$399,"10870-รพ.อรัญประเทศ")&lt;$A8,"",INDEX('ค่าเสื่อม 2564'!W$3:W$399,SMALL(IF('ค่าเสื่อม 2564'!$E$3:$E$399="10870-รพ.อรัญประเทศ",ROW('ค่าเสื่อม 2564'!$E$3:$E$399)-ROW('ค่าเสื่อม 2564'!$E$3)+1),$A8)))</f>
        <v>414795</v>
      </c>
    </row>
    <row r="9" spans="1:23" ht="43.5" customHeight="1">
      <c r="A9" s="3">
        <v>6</v>
      </c>
      <c r="B9" s="7" t="str">
        <f t="array" ref="B9">IF(COUNTIF('ค่าเสื่อม 2564'!$E$3:$E$399,"10870-รพ.อรัญประเทศ")&lt;$A9,"",INDEX('ค่าเสื่อม 2564'!B$3:B$399,SMALL(IF('ค่าเสื่อม 2564'!$E$3:$E$399="10870-รพ.อรัญประเทศ",ROW('ค่าเสื่อม 2564'!$E$3:$E$399)-ROW('ค่าเสื่อม 2564'!$E$3)+1),$A9)))</f>
        <v>เขต 06 ระยอง</v>
      </c>
      <c r="C9" s="7">
        <f t="array" ref="C9">IF(COUNTIF('ค่าเสื่อม 2564'!$E$3:$E$399,"10870-รพ.อรัญประเทศ")&lt;$A9,"",INDEX('ค่าเสื่อม 2564'!C$3:C$399,SMALL(IF('ค่าเสื่อม 2564'!$E$3:$E$399="10870-รพ.อรัญประเทศ",ROW('ค่าเสื่อม 2564'!$E$3:$E$399)-ROW('ค่าเสื่อม 2564'!$E$3)+1),$A9)))</f>
        <v>2700</v>
      </c>
      <c r="D9" s="7" t="str">
        <f t="array" ref="D9">IF(COUNTIF('ค่าเสื่อม 2564'!$E$3:$E$399,"10870-รพ.อรัญประเทศ")&lt;$A9,"",INDEX('ค่าเสื่อม 2564'!D$3:D$399,SMALL(IF('ค่าเสื่อม 2564'!$E$3:$E$399="10870-รพ.อรัญประเทศ",ROW('ค่าเสื่อม 2564'!$E$3:$E$399)-ROW('ค่าเสื่อม 2564'!$E$3)+1),$A9)))</f>
        <v>สระแก้ว</v>
      </c>
      <c r="E9" s="7" t="str">
        <f t="array" ref="E9">IF(COUNTIF('ค่าเสื่อม 2564'!$E$3:$E$399,"10870-รพ.อรัญประเทศ")&lt;$A9,"",INDEX('ค่าเสื่อม 2564'!E$3:E$399,SMALL(IF('ค่าเสื่อม 2564'!$E$3:$E$399="10870-รพ.อรัญประเทศ",ROW('ค่าเสื่อม 2564'!$E$3:$E$399)-ROW('ค่าเสื่อม 2564'!$E$3)+1),$A9)))</f>
        <v>10870-รพ.อรัญประเทศ</v>
      </c>
      <c r="F9" s="7" t="str">
        <f t="array" ref="F9">IF(COUNTIF('ค่าเสื่อม 2564'!$E$3:$E$399,"10870-รพ.อรัญประเทศ")&lt;$A9,"",INDEX('ค่าเสื่อม 2564'!F$3:F$399,SMALL(IF('ค่าเสื่อม 2564'!$E$3:$E$399="10870-รพ.อรัญประเทศ",ROW('ค่าเสื่อม 2564'!$E$3:$E$399)-ROW('ค่าเสื่อม 2564'!$E$3)+1),$A9)))</f>
        <v>10870-รพ.อรัญประเทศ</v>
      </c>
      <c r="G9" s="7" t="str">
        <f t="array" ref="G9">IF(COUNTIF('ค่าเสื่อม 2564'!$E$3:$E$399,"10870-รพ.อรัญประเทศ")&lt;$A9,"",INDEX('ค่าเสื่อม 2564'!G$3:G$399,SMALL(IF('ค่าเสื่อม 2564'!$E$3:$E$399="10870-รพ.อรัญประเทศ",ROW('ค่าเสื่อม 2564'!$E$3:$E$399)-ROW('ค่าเสื่อม 2564'!$E$3)+1),$A9)))</f>
        <v>วงเงินหน่วยบริการสังกัดสป.สธ.</v>
      </c>
      <c r="H9" s="7" t="str">
        <f t="array" ref="H9">IF(COUNTIF('ค่าเสื่อม 2564'!$E$3:$E$399,"10870-รพ.อรัญประเทศ")&lt;$A9,"",INDEX('ค่าเสื่อม 2564'!H$3:H$399,SMALL(IF('ค่าเสื่อม 2564'!$E$3:$E$399="10870-รพ.อรัญประเทศ",ROW('ค่าเสื่อม 2564'!$E$3:$E$399)-ROW('ค่าเสื่อม 2564'!$E$3)+1),$A9)))</f>
        <v>ครุภัณฑ์</v>
      </c>
      <c r="I9" s="7" t="str">
        <f t="array" ref="I9">IF(COUNTIF('ค่าเสื่อม 2564'!$E$3:$E$399,"10870-รพ.อรัญประเทศ")&lt;$A9,"",INDEX('ค่าเสื่อม 2564'!I$3:I$399,SMALL(IF('ค่าเสื่อม 2564'!$E$3:$E$399="10870-รพ.อรัญประเทศ",ROW('ค่าเสื่อม 2564'!$E$3:$E$399)-ROW('ค่าเสื่อม 2564'!$E$3)+1),$A9)))</f>
        <v>03-ครุภัณฑ์การแพทย์</v>
      </c>
      <c r="J9" s="7" t="str">
        <f t="array" ref="J9">IF(COUNTIF('ค่าเสื่อม 2564'!$E$3:$E$399,"10870-รพ.อรัญประเทศ")&lt;$A9,"",INDEX('ค่าเสื่อม 2564'!J$3:J$399,SMALL(IF('ค่าเสื่อม 2564'!$E$3:$E$399="10870-รพ.อรัญประเทศ",ROW('ค่าเสื่อม 2564'!$E$3:$E$399)-ROW('ค่าเสื่อม 2564'!$E$3)+1),$A9)))</f>
        <v>เครื่องจี้ตัดและห้ามเลือดในระบบทางเดินอาหารด้วยไฟฟ้าและก็าซอากอน</v>
      </c>
      <c r="K9" s="7" t="str">
        <f t="array" ref="K9">IF(COUNTIF('ค่าเสื่อม 2564'!$E$3:$E$399,"10870-รพ.อรัญประเทศ")&lt;$A9,"",INDEX('ค่าเสื่อม 2564'!K$3:K$399,SMALL(IF('ค่าเสื่อม 2564'!$E$3:$E$399="10870-รพ.อรัญประเทศ",ROW('ค่าเสื่อม 2564'!$E$3:$E$399)-ROW('ค่าเสื่อม 2564'!$E$3)+1),$A9)))</f>
        <v>เครื่องจี้ตัดและห้ามเลือดในระบบทางเดินอาหารด้วยไฟฟ้าและก็าซอากอน</v>
      </c>
      <c r="L9" s="4">
        <f t="array" ref="L9">IF(COUNTIF('ค่าเสื่อม 2564'!$E$3:$E$399,"10870-รพ.อรัญประเทศ")&lt;$A9,"",INDEX('ค่าเสื่อม 2564'!L$3:L$399,SMALL(IF('ค่าเสื่อม 2564'!$E$3:$E$399="10870-รพ.อรัญประเทศ",ROW('ค่าเสื่อม 2564'!$E$3:$E$399)-ROW('ค่าเสื่อม 2564'!$E$3)+1),$A9)))</f>
        <v>1</v>
      </c>
      <c r="M9" s="7" t="str">
        <f t="array" ref="M9">IF(COUNTIF('ค่าเสื่อม 2564'!$E$3:$E$399,"10870-รพ.อรัญประเทศ")&lt;$A9,"",INDEX('ค่าเสื่อม 2564'!M$3:M$399,SMALL(IF('ค่าเสื่อม 2564'!$E$3:$E$399="10870-รพ.อรัญประเทศ",ROW('ค่าเสื่อม 2564'!$E$3:$E$399)-ROW('ค่าเสื่อม 2564'!$E$3)+1),$A9)))</f>
        <v>6515-035-0213/1</v>
      </c>
      <c r="N9" s="10">
        <f t="array" ref="N9">IF(COUNTIF('ค่าเสื่อม 2564'!$E$3:$E$399,"10870-รพ.อรัญประเทศ")&lt;$A9,"",INDEX('ค่าเสื่อม 2564'!N$3:N$399,SMALL(IF('ค่าเสื่อม 2564'!$E$3:$E$399="10870-รพ.อรัญประเทศ",ROW('ค่าเสื่อม 2564'!$E$3:$E$399)-ROW('ค่าเสื่อม 2564'!$E$3)+1),$A9)))</f>
        <v>1400000</v>
      </c>
      <c r="O9" s="10">
        <f t="array" ref="O9">IF(COUNTIF('ค่าเสื่อม 2564'!$E$3:$E$399,"10870-รพ.อรัญประเทศ")&lt;$A9,"",INDEX('ค่าเสื่อม 2564'!O$3:O$399,SMALL(IF('ค่าเสื่อม 2564'!$E$3:$E$399="10870-รพ.อรัญประเทศ",ROW('ค่าเสื่อม 2564'!$E$3:$E$399)-ROW('ค่าเสื่อม 2564'!$E$3)+1),$A9)))</f>
        <v>0</v>
      </c>
      <c r="P9" s="10">
        <f t="array" ref="P9">IF(COUNTIF('ค่าเสื่อม 2564'!$E$3:$E$399,"10870-รพ.อรัญประเทศ")&lt;$A9,"",INDEX('ค่าเสื่อม 2564'!P$3:P$399,SMALL(IF('ค่าเสื่อม 2564'!$E$3:$E$399="10870-รพ.อรัญประเทศ",ROW('ค่าเสื่อม 2564'!$E$3:$E$399)-ROW('ค่าเสื่อม 2564'!$E$3)+1),$A9)))</f>
        <v>0</v>
      </c>
      <c r="Q9" s="10">
        <f t="array" ref="Q9">IF(COUNTIF('ค่าเสื่อม 2564'!$E$3:$E$399,"10870-รพ.อรัญประเทศ")&lt;$A9,"",INDEX('ค่าเสื่อม 2564'!Q$3:Q$399,SMALL(IF('ค่าเสื่อม 2564'!$E$3:$E$399="10870-รพ.อรัญประเทศ",ROW('ค่าเสื่อม 2564'!$E$3:$E$399)-ROW('ค่าเสื่อม 2564'!$E$3)+1),$A9)))</f>
        <v>1400000</v>
      </c>
      <c r="R9" s="7" t="str">
        <f t="array" ref="R9">IF(COUNTIF('ค่าเสื่อม 2564'!$E$3:$E$399,"10870-รพ.อรัญประเทศ")&lt;$A9,"",INDEX('ค่าเสื่อม 2564'!R$3:R$399,SMALL(IF('ค่าเสื่อม 2564'!$E$3:$E$399="10870-รพ.อรัญประเทศ",ROW('ค่าเสื่อม 2564'!$E$3:$E$399)-ROW('ค่าเสื่อม 2564'!$E$3)+1),$A9)))</f>
        <v>6/2563 (วันที่ 07/10/2563)</v>
      </c>
      <c r="S9" s="4" t="str">
        <f t="array" ref="S9">IF(COUNTIF('ค่าเสื่อม 2564'!$E$3:$E$399,"10870-รพ.อรัญประเทศ")&lt;$A9,"",INDEX('ค่าเสื่อม 2564'!S$3:S$399,SMALL(IF('ค่าเสื่อม 2564'!$E$3:$E$399="10870-รพ.อรัญประเทศ",ROW('ค่าเสื่อม 2564'!$E$3:$E$399)-ROW('ค่าเสื่อม 2564'!$E$3)+1),$A9)))</f>
        <v>-</v>
      </c>
      <c r="T9" s="10">
        <f t="array" ref="T9">IF(COUNTIF('ค่าเสื่อม 2564'!$E$3:$E$399,"10870-รพ.อรัญประเทศ")&lt;$A9,"",INDEX('ค่าเสื่อม 2564'!T$3:T$399,SMALL(IF('ค่าเสื่อม 2564'!$E$3:$E$399="10870-รพ.อรัญประเทศ",ROW('ค่าเสื่อม 2564'!$E$3:$E$399)-ROW('ค่าเสื่อม 2564'!$E$3)+1),$A9)))</f>
        <v>0</v>
      </c>
      <c r="U9" s="10">
        <f t="array" ref="U9">IF(COUNTIF('ค่าเสื่อม 2564'!$E$3:$E$399,"10870-รพ.อรัญประเทศ")&lt;$A9,"",INDEX('ค่าเสื่อม 2564'!U$3:U$399,SMALL(IF('ค่าเสื่อม 2564'!$E$3:$E$399="10870-รพ.อรัญประเทศ",ROW('ค่าเสื่อม 2564'!$E$3:$E$399)-ROW('ค่าเสื่อม 2564'!$E$3)+1),$A9)))</f>
        <v>0</v>
      </c>
      <c r="V9" s="7">
        <f t="array" ref="V9">IF(COUNTIF('ค่าเสื่อม 2564'!$E$3:$E$399,"10870-รพ.อรัญประเทศ")&lt;$A9,"",INDEX('ค่าเสื่อม 2564'!V$3:V$399,SMALL(IF('ค่าเสื่อม 2564'!$E$3:$E$399="10870-รพ.อรัญประเทศ",ROW('ค่าเสื่อม 2564'!$E$3:$E$399)-ROW('ค่าเสื่อม 2564'!$E$3)+1),$A9)))</f>
        <v>0</v>
      </c>
      <c r="W9" s="7">
        <f t="array" ref="W9">IF(COUNTIF('ค่าเสื่อม 2564'!$E$3:$E$399,"10870-รพ.อรัญประเทศ")&lt;$A9,"",INDEX('ค่าเสื่อม 2564'!W$3:W$399,SMALL(IF('ค่าเสื่อม 2564'!$E$3:$E$399="10870-รพ.อรัญประเทศ",ROW('ค่าเสื่อม 2564'!$E$3:$E$399)-ROW('ค่าเสื่อม 2564'!$E$3)+1),$A9)))</f>
        <v>414688</v>
      </c>
    </row>
    <row r="10" spans="1:23" ht="43.5" customHeight="1">
      <c r="A10" s="3">
        <v>7</v>
      </c>
      <c r="B10" s="7" t="str">
        <f t="array" ref="B10">IF(COUNTIF('ค่าเสื่อม 2564'!$E$3:$E$399,"10870-รพ.อรัญประเทศ")&lt;$A10,"",INDEX('ค่าเสื่อม 2564'!B$3:B$399,SMALL(IF('ค่าเสื่อม 2564'!$E$3:$E$399="10870-รพ.อรัญประเทศ",ROW('ค่าเสื่อม 2564'!$E$3:$E$399)-ROW('ค่าเสื่อม 2564'!$E$3)+1),$A10)))</f>
        <v>เขต 06 ระยอง</v>
      </c>
      <c r="C10" s="7">
        <f t="array" ref="C10">IF(COUNTIF('ค่าเสื่อม 2564'!$E$3:$E$399,"10870-รพ.อรัญประเทศ")&lt;$A10,"",INDEX('ค่าเสื่อม 2564'!C$3:C$399,SMALL(IF('ค่าเสื่อม 2564'!$E$3:$E$399="10870-รพ.อรัญประเทศ",ROW('ค่าเสื่อม 2564'!$E$3:$E$399)-ROW('ค่าเสื่อม 2564'!$E$3)+1),$A10)))</f>
        <v>2700</v>
      </c>
      <c r="D10" s="7" t="str">
        <f t="array" ref="D10">IF(COUNTIF('ค่าเสื่อม 2564'!$E$3:$E$399,"10870-รพ.อรัญประเทศ")&lt;$A10,"",INDEX('ค่าเสื่อม 2564'!D$3:D$399,SMALL(IF('ค่าเสื่อม 2564'!$E$3:$E$399="10870-รพ.อรัญประเทศ",ROW('ค่าเสื่อม 2564'!$E$3:$E$399)-ROW('ค่าเสื่อม 2564'!$E$3)+1),$A10)))</f>
        <v>สระแก้ว</v>
      </c>
      <c r="E10" s="7" t="str">
        <f t="array" ref="E10">IF(COUNTIF('ค่าเสื่อม 2564'!$E$3:$E$399,"10870-รพ.อรัญประเทศ")&lt;$A10,"",INDEX('ค่าเสื่อม 2564'!E$3:E$399,SMALL(IF('ค่าเสื่อม 2564'!$E$3:$E$399="10870-รพ.อรัญประเทศ",ROW('ค่าเสื่อม 2564'!$E$3:$E$399)-ROW('ค่าเสื่อม 2564'!$E$3)+1),$A10)))</f>
        <v>10870-รพ.อรัญประเทศ</v>
      </c>
      <c r="F10" s="7" t="str">
        <f t="array" ref="F10">IF(COUNTIF('ค่าเสื่อม 2564'!$E$3:$E$399,"10870-รพ.อรัญประเทศ")&lt;$A10,"",INDEX('ค่าเสื่อม 2564'!F$3:F$399,SMALL(IF('ค่าเสื่อม 2564'!$E$3:$E$399="10870-รพ.อรัญประเทศ",ROW('ค่าเสื่อม 2564'!$E$3:$E$399)-ROW('ค่าเสื่อม 2564'!$E$3)+1),$A10)))</f>
        <v>10870-รพ.อรัญประเทศ</v>
      </c>
      <c r="G10" s="7" t="str">
        <f t="array" ref="G10">IF(COUNTIF('ค่าเสื่อม 2564'!$E$3:$E$399,"10870-รพ.อรัญประเทศ")&lt;$A10,"",INDEX('ค่าเสื่อม 2564'!G$3:G$399,SMALL(IF('ค่าเสื่อม 2564'!$E$3:$E$399="10870-รพ.อรัญประเทศ",ROW('ค่าเสื่อม 2564'!$E$3:$E$399)-ROW('ค่าเสื่อม 2564'!$E$3)+1),$A10)))</f>
        <v>วงเงินหน่วยบริการสังกัดสป.สธ.</v>
      </c>
      <c r="H10" s="7" t="str">
        <f t="array" ref="H10">IF(COUNTIF('ค่าเสื่อม 2564'!$E$3:$E$399,"10870-รพ.อรัญประเทศ")&lt;$A10,"",INDEX('ค่าเสื่อม 2564'!H$3:H$399,SMALL(IF('ค่าเสื่อม 2564'!$E$3:$E$399="10870-รพ.อรัญประเทศ",ROW('ค่าเสื่อม 2564'!$E$3:$E$399)-ROW('ค่าเสื่อม 2564'!$E$3)+1),$A10)))</f>
        <v>ครุภัณฑ์</v>
      </c>
      <c r="I10" s="7" t="str">
        <f t="array" ref="I10">IF(COUNTIF('ค่าเสื่อม 2564'!$E$3:$E$399,"10870-รพ.อรัญประเทศ")&lt;$A10,"",INDEX('ค่าเสื่อม 2564'!I$3:I$399,SMALL(IF('ค่าเสื่อม 2564'!$E$3:$E$399="10870-รพ.อรัญประเทศ",ROW('ค่าเสื่อม 2564'!$E$3:$E$399)-ROW('ค่าเสื่อม 2564'!$E$3)+1),$A10)))</f>
        <v>03-ครุภัณฑ์การแพทย์</v>
      </c>
      <c r="J10" s="7" t="str">
        <f t="array" ref="J10">IF(COUNTIF('ค่าเสื่อม 2564'!$E$3:$E$399,"10870-รพ.อรัญประเทศ")&lt;$A10,"",INDEX('ค่าเสื่อม 2564'!J$3:J$399,SMALL(IF('ค่าเสื่อม 2564'!$E$3:$E$399="10870-รพ.อรัญประเทศ",ROW('ค่าเสื่อม 2564'!$E$3:$E$399)-ROW('ค่าเสื่อม 2564'!$E$3)+1),$A10)))</f>
        <v>เครื่องวัดความดันโลหิต (NIBP) ยี่ห้อ Phillip Gold way รุ่น GT 400</v>
      </c>
      <c r="K10" s="7" t="str">
        <f t="array" ref="K10">IF(COUNTIF('ค่าเสื่อม 2564'!$E$3:$E$399,"10870-รพ.อรัญประเทศ")&lt;$A10,"",INDEX('ค่าเสื่อม 2564'!K$3:K$399,SMALL(IF('ค่าเสื่อม 2564'!$E$3:$E$399="10870-รพ.อรัญประเทศ",ROW('ค่าเสื่อม 2564'!$E$3:$E$399)-ROW('ค่าเสื่อม 2564'!$E$3)+1),$A10)))</f>
        <v>ซ่อม NIBP ยี่ห้อ Phillip Gold way รุ่น GT 400</v>
      </c>
      <c r="L10" s="4">
        <f t="array" ref="L10">IF(COUNTIF('ค่าเสื่อม 2564'!$E$3:$E$399,"10870-รพ.อรัญประเทศ")&lt;$A10,"",INDEX('ค่าเสื่อม 2564'!L$3:L$399,SMALL(IF('ค่าเสื่อม 2564'!$E$3:$E$399="10870-รพ.อรัญประเทศ",ROW('ค่าเสื่อม 2564'!$E$3:$E$399)-ROW('ค่าเสื่อม 2564'!$E$3)+1),$A10)))</f>
        <v>1</v>
      </c>
      <c r="M10" s="7" t="str">
        <f t="array" ref="M10">IF(COUNTIF('ค่าเสื่อม 2564'!$E$3:$E$399,"10870-รพ.อรัญประเทศ")&lt;$A10,"",INDEX('ค่าเสื่อม 2564'!M$3:M$399,SMALL(IF('ค่าเสื่อม 2564'!$E$3:$E$399="10870-รพ.อรัญประเทศ",ROW('ค่าเสื่อม 2564'!$E$3:$E$399)-ROW('ค่าเสื่อม 2564'!$E$3)+1),$A10)))</f>
        <v>6515-019-3201/5</v>
      </c>
      <c r="N10" s="10">
        <f t="array" ref="N10">IF(COUNTIF('ค่าเสื่อม 2564'!$E$3:$E$399,"10870-รพ.อรัญประเทศ")&lt;$A10,"",INDEX('ค่าเสื่อม 2564'!N$3:N$399,SMALL(IF('ค่าเสื่อม 2564'!$E$3:$E$399="10870-รพ.อรัญประเทศ",ROW('ค่าเสื่อม 2564'!$E$3:$E$399)-ROW('ค่าเสื่อม 2564'!$E$3)+1),$A10)))</f>
        <v>25000</v>
      </c>
      <c r="O10" s="10">
        <f t="array" ref="O10">IF(COUNTIF('ค่าเสื่อม 2564'!$E$3:$E$399,"10870-รพ.อรัญประเทศ")&lt;$A10,"",INDEX('ค่าเสื่อม 2564'!O$3:O$399,SMALL(IF('ค่าเสื่อม 2564'!$E$3:$E$399="10870-รพ.อรัญประเทศ",ROW('ค่าเสื่อม 2564'!$E$3:$E$399)-ROW('ค่าเสื่อม 2564'!$E$3)+1),$A10)))</f>
        <v>0</v>
      </c>
      <c r="P10" s="10">
        <f t="array" ref="P10">IF(COUNTIF('ค่าเสื่อม 2564'!$E$3:$E$399,"10870-รพ.อรัญประเทศ")&lt;$A10,"",INDEX('ค่าเสื่อม 2564'!P$3:P$399,SMALL(IF('ค่าเสื่อม 2564'!$E$3:$E$399="10870-รพ.อรัญประเทศ",ROW('ค่าเสื่อม 2564'!$E$3:$E$399)-ROW('ค่าเสื่อม 2564'!$E$3)+1),$A10)))</f>
        <v>0</v>
      </c>
      <c r="Q10" s="10">
        <f t="array" ref="Q10">IF(COUNTIF('ค่าเสื่อม 2564'!$E$3:$E$399,"10870-รพ.อรัญประเทศ")&lt;$A10,"",INDEX('ค่าเสื่อม 2564'!Q$3:Q$399,SMALL(IF('ค่าเสื่อม 2564'!$E$3:$E$399="10870-รพ.อรัญประเทศ",ROW('ค่าเสื่อม 2564'!$E$3:$E$399)-ROW('ค่าเสื่อม 2564'!$E$3)+1),$A10)))</f>
        <v>25000</v>
      </c>
      <c r="R10" s="7" t="str">
        <f t="array" ref="R10">IF(COUNTIF('ค่าเสื่อม 2564'!$E$3:$E$399,"10870-รพ.อรัญประเทศ")&lt;$A10,"",INDEX('ค่าเสื่อม 2564'!R$3:R$399,SMALL(IF('ค่าเสื่อม 2564'!$E$3:$E$399="10870-รพ.อรัญประเทศ",ROW('ค่าเสื่อม 2564'!$E$3:$E$399)-ROW('ค่าเสื่อม 2564'!$E$3)+1),$A10)))</f>
        <v>6/2563 (วันที่ 07/10/2563)</v>
      </c>
      <c r="S10" s="4" t="str">
        <f t="array" ref="S10">IF(COUNTIF('ค่าเสื่อม 2564'!$E$3:$E$399,"10870-รพ.อรัญประเทศ")&lt;$A10,"",INDEX('ค่าเสื่อม 2564'!S$3:S$399,SMALL(IF('ค่าเสื่อม 2564'!$E$3:$E$399="10870-รพ.อรัญประเทศ",ROW('ค่าเสื่อม 2564'!$E$3:$E$399)-ROW('ค่าเสื่อม 2564'!$E$3)+1),$A10)))</f>
        <v>-</v>
      </c>
      <c r="T10" s="10">
        <f t="array" ref="T10">IF(COUNTIF('ค่าเสื่อม 2564'!$E$3:$E$399,"10870-รพ.อรัญประเทศ")&lt;$A10,"",INDEX('ค่าเสื่อม 2564'!T$3:T$399,SMALL(IF('ค่าเสื่อม 2564'!$E$3:$E$399="10870-รพ.อรัญประเทศ",ROW('ค่าเสื่อม 2564'!$E$3:$E$399)-ROW('ค่าเสื่อม 2564'!$E$3)+1),$A10)))</f>
        <v>0</v>
      </c>
      <c r="U10" s="10">
        <f t="array" ref="U10">IF(COUNTIF('ค่าเสื่อม 2564'!$E$3:$E$399,"10870-รพ.อรัญประเทศ")&lt;$A10,"",INDEX('ค่าเสื่อม 2564'!U$3:U$399,SMALL(IF('ค่าเสื่อม 2564'!$E$3:$E$399="10870-รพ.อรัญประเทศ",ROW('ค่าเสื่อม 2564'!$E$3:$E$399)-ROW('ค่าเสื่อม 2564'!$E$3)+1),$A10)))</f>
        <v>0</v>
      </c>
      <c r="V10" s="7">
        <f t="array" ref="V10">IF(COUNTIF('ค่าเสื่อม 2564'!$E$3:$E$399,"10870-รพ.อรัญประเทศ")&lt;$A10,"",INDEX('ค่าเสื่อม 2564'!V$3:V$399,SMALL(IF('ค่าเสื่อม 2564'!$E$3:$E$399="10870-รพ.อรัญประเทศ",ROW('ค่าเสื่อม 2564'!$E$3:$E$399)-ROW('ค่าเสื่อม 2564'!$E$3)+1),$A10)))</f>
        <v>0</v>
      </c>
      <c r="W10" s="7">
        <f t="array" ref="W10">IF(COUNTIF('ค่าเสื่อม 2564'!$E$3:$E$399,"10870-รพ.อรัญประเทศ")&lt;$A10,"",INDEX('ค่าเสื่อม 2564'!W$3:W$399,SMALL(IF('ค่าเสื่อม 2564'!$E$3:$E$399="10870-รพ.อรัญประเทศ",ROW('ค่าเสื่อม 2564'!$E$3:$E$399)-ROW('ค่าเสื่อม 2564'!$E$3)+1),$A10)))</f>
        <v>414648</v>
      </c>
    </row>
    <row r="11" spans="1:23" ht="43.5" customHeight="1">
      <c r="A11" s="3">
        <v>8</v>
      </c>
      <c r="B11" s="7" t="str">
        <f t="array" ref="B11">IF(COUNTIF('ค่าเสื่อม 2564'!$E$3:$E$399,"10870-รพ.อรัญประเทศ")&lt;$A11,"",INDEX('ค่าเสื่อม 2564'!B$3:B$399,SMALL(IF('ค่าเสื่อม 2564'!$E$3:$E$399="10870-รพ.อรัญประเทศ",ROW('ค่าเสื่อม 2564'!$E$3:$E$399)-ROW('ค่าเสื่อม 2564'!$E$3)+1),$A11)))</f>
        <v>เขต 06 ระยอง</v>
      </c>
      <c r="C11" s="7">
        <f t="array" ref="C11">IF(COUNTIF('ค่าเสื่อม 2564'!$E$3:$E$399,"10870-รพ.อรัญประเทศ")&lt;$A11,"",INDEX('ค่าเสื่อม 2564'!C$3:C$399,SMALL(IF('ค่าเสื่อม 2564'!$E$3:$E$399="10870-รพ.อรัญประเทศ",ROW('ค่าเสื่อม 2564'!$E$3:$E$399)-ROW('ค่าเสื่อม 2564'!$E$3)+1),$A11)))</f>
        <v>2700</v>
      </c>
      <c r="D11" s="7" t="str">
        <f t="array" ref="D11">IF(COUNTIF('ค่าเสื่อม 2564'!$E$3:$E$399,"10870-รพ.อรัญประเทศ")&lt;$A11,"",INDEX('ค่าเสื่อม 2564'!D$3:D$399,SMALL(IF('ค่าเสื่อม 2564'!$E$3:$E$399="10870-รพ.อรัญประเทศ",ROW('ค่าเสื่อม 2564'!$E$3:$E$399)-ROW('ค่าเสื่อม 2564'!$E$3)+1),$A11)))</f>
        <v>สระแก้ว</v>
      </c>
      <c r="E11" s="7" t="str">
        <f t="array" ref="E11">IF(COUNTIF('ค่าเสื่อม 2564'!$E$3:$E$399,"10870-รพ.อรัญประเทศ")&lt;$A11,"",INDEX('ค่าเสื่อม 2564'!E$3:E$399,SMALL(IF('ค่าเสื่อม 2564'!$E$3:$E$399="10870-รพ.อรัญประเทศ",ROW('ค่าเสื่อม 2564'!$E$3:$E$399)-ROW('ค่าเสื่อม 2564'!$E$3)+1),$A11)))</f>
        <v>10870-รพ.อรัญประเทศ</v>
      </c>
      <c r="F11" s="7" t="str">
        <f t="array" ref="F11">IF(COUNTIF('ค่าเสื่อม 2564'!$E$3:$E$399,"10870-รพ.อรัญประเทศ")&lt;$A11,"",INDEX('ค่าเสื่อม 2564'!F$3:F$399,SMALL(IF('ค่าเสื่อม 2564'!$E$3:$E$399="10870-รพ.อรัญประเทศ",ROW('ค่าเสื่อม 2564'!$E$3:$E$399)-ROW('ค่าเสื่อม 2564'!$E$3)+1),$A11)))</f>
        <v>10870-รพ.อรัญประเทศ</v>
      </c>
      <c r="G11" s="7" t="str">
        <f t="array" ref="G11">IF(COUNTIF('ค่าเสื่อม 2564'!$E$3:$E$399,"10870-รพ.อรัญประเทศ")&lt;$A11,"",INDEX('ค่าเสื่อม 2564'!G$3:G$399,SMALL(IF('ค่าเสื่อม 2564'!$E$3:$E$399="10870-รพ.อรัญประเทศ",ROW('ค่าเสื่อม 2564'!$E$3:$E$399)-ROW('ค่าเสื่อม 2564'!$E$3)+1),$A11)))</f>
        <v>วงเงินหน่วยบริการสังกัดสป.สธ.</v>
      </c>
      <c r="H11" s="7" t="str">
        <f t="array" ref="H11">IF(COUNTIF('ค่าเสื่อม 2564'!$E$3:$E$399,"10870-รพ.อรัญประเทศ")&lt;$A11,"",INDEX('ค่าเสื่อม 2564'!H$3:H$399,SMALL(IF('ค่าเสื่อม 2564'!$E$3:$E$399="10870-รพ.อรัญประเทศ",ROW('ค่าเสื่อม 2564'!$E$3:$E$399)-ROW('ค่าเสื่อม 2564'!$E$3)+1),$A11)))</f>
        <v>ครุภัณฑ์</v>
      </c>
      <c r="I11" s="7" t="str">
        <f t="array" ref="I11">IF(COUNTIF('ค่าเสื่อม 2564'!$E$3:$E$399,"10870-รพ.อรัญประเทศ")&lt;$A11,"",INDEX('ค่าเสื่อม 2564'!I$3:I$399,SMALL(IF('ค่าเสื่อม 2564'!$E$3:$E$399="10870-รพ.อรัญประเทศ",ROW('ค่าเสื่อม 2564'!$E$3:$E$399)-ROW('ค่าเสื่อม 2564'!$E$3)+1),$A11)))</f>
        <v>12-ครุภัณฑ์สำนักงาน</v>
      </c>
      <c r="J11" s="7" t="str">
        <f t="array" ref="J11">IF(COUNTIF('ค่าเสื่อม 2564'!$E$3:$E$399,"10870-รพ.อรัญประเทศ")&lt;$A11,"",INDEX('ค่าเสื่อม 2564'!J$3:J$399,SMALL(IF('ค่าเสื่อม 2564'!$E$3:$E$399="10870-รพ.อรัญประเทศ",ROW('ค่าเสื่อม 2564'!$E$3:$E$399)-ROW('ค่าเสื่อม 2564'!$E$3)+1),$A11)))</f>
        <v>เครื่องฟอกอากาศ</v>
      </c>
      <c r="K11" s="7" t="str">
        <f t="array" ref="K11">IF(COUNTIF('ค่าเสื่อม 2564'!$E$3:$E$399,"10870-รพ.อรัญประเทศ")&lt;$A11,"",INDEX('ค่าเสื่อม 2564'!K$3:K$399,SMALL(IF('ค่าเสื่อม 2564'!$E$3:$E$399="10870-รพ.อรัญประเทศ",ROW('ค่าเสื่อม 2564'!$E$3:$E$399)-ROW('ค่าเสื่อม 2564'!$E$3)+1),$A11)))</f>
        <v>เครื่องฟอกอากาศ</v>
      </c>
      <c r="L11" s="4">
        <f t="array" ref="L11">IF(COUNTIF('ค่าเสื่อม 2564'!$E$3:$E$399,"10870-รพ.อรัญประเทศ")&lt;$A11,"",INDEX('ค่าเสื่อม 2564'!L$3:L$399,SMALL(IF('ค่าเสื่อม 2564'!$E$3:$E$399="10870-รพ.อรัญประเทศ",ROW('ค่าเสื่อม 2564'!$E$3:$E$399)-ROW('ค่าเสื่อม 2564'!$E$3)+1),$A11)))</f>
        <v>1</v>
      </c>
      <c r="M11" s="7" t="str">
        <f t="array" ref="M11">IF(COUNTIF('ค่าเสื่อม 2564'!$E$3:$E$399,"10870-รพ.อรัญประเทศ")&lt;$A11,"",INDEX('ค่าเสื่อม 2564'!M$3:M$399,SMALL(IF('ค่าเสื่อม 2564'!$E$3:$E$399="10870-รพ.อรัญประเทศ",ROW('ค่าเสื่อม 2564'!$E$3:$E$399)-ROW('ค่าเสื่อม 2564'!$E$3)+1),$A11)))</f>
        <v>4140-003-000/1</v>
      </c>
      <c r="N11" s="10">
        <f t="array" ref="N11">IF(COUNTIF('ค่าเสื่อม 2564'!$E$3:$E$399,"10870-รพ.อรัญประเทศ")&lt;$A11,"",INDEX('ค่าเสื่อม 2564'!N$3:N$399,SMALL(IF('ค่าเสื่อม 2564'!$E$3:$E$399="10870-รพ.อรัญประเทศ",ROW('ค่าเสื่อม 2564'!$E$3:$E$399)-ROW('ค่าเสื่อม 2564'!$E$3)+1),$A11)))</f>
        <v>220000</v>
      </c>
      <c r="O11" s="10">
        <f t="array" ref="O11">IF(COUNTIF('ค่าเสื่อม 2564'!$E$3:$E$399,"10870-รพ.อรัญประเทศ")&lt;$A11,"",INDEX('ค่าเสื่อม 2564'!O$3:O$399,SMALL(IF('ค่าเสื่อม 2564'!$E$3:$E$399="10870-รพ.อรัญประเทศ",ROW('ค่าเสื่อม 2564'!$E$3:$E$399)-ROW('ค่าเสื่อม 2564'!$E$3)+1),$A11)))</f>
        <v>0</v>
      </c>
      <c r="P11" s="10">
        <f t="array" ref="P11">IF(COUNTIF('ค่าเสื่อม 2564'!$E$3:$E$399,"10870-รพ.อรัญประเทศ")&lt;$A11,"",INDEX('ค่าเสื่อม 2564'!P$3:P$399,SMALL(IF('ค่าเสื่อม 2564'!$E$3:$E$399="10870-รพ.อรัญประเทศ",ROW('ค่าเสื่อม 2564'!$E$3:$E$399)-ROW('ค่าเสื่อม 2564'!$E$3)+1),$A11)))</f>
        <v>0</v>
      </c>
      <c r="Q11" s="10">
        <f t="array" ref="Q11">IF(COUNTIF('ค่าเสื่อม 2564'!$E$3:$E$399,"10870-รพ.อรัญประเทศ")&lt;$A11,"",INDEX('ค่าเสื่อม 2564'!Q$3:Q$399,SMALL(IF('ค่าเสื่อม 2564'!$E$3:$E$399="10870-รพ.อรัญประเทศ",ROW('ค่าเสื่อม 2564'!$E$3:$E$399)-ROW('ค่าเสื่อม 2564'!$E$3)+1),$A11)))</f>
        <v>220000</v>
      </c>
      <c r="R11" s="7" t="str">
        <f t="array" ref="R11">IF(COUNTIF('ค่าเสื่อม 2564'!$E$3:$E$399,"10870-รพ.อรัญประเทศ")&lt;$A11,"",INDEX('ค่าเสื่อม 2564'!R$3:R$399,SMALL(IF('ค่าเสื่อม 2564'!$E$3:$E$399="10870-รพ.อรัญประเทศ",ROW('ค่าเสื่อม 2564'!$E$3:$E$399)-ROW('ค่าเสื่อม 2564'!$E$3)+1),$A11)))</f>
        <v>6/2563 (วันที่ 07/10/2563)</v>
      </c>
      <c r="S11" s="4" t="str">
        <f t="array" ref="S11">IF(COUNTIF('ค่าเสื่อม 2564'!$E$3:$E$399,"10870-รพ.อรัญประเทศ")&lt;$A11,"",INDEX('ค่าเสื่อม 2564'!S$3:S$399,SMALL(IF('ค่าเสื่อม 2564'!$E$3:$E$399="10870-รพ.อรัญประเทศ",ROW('ค่าเสื่อม 2564'!$E$3:$E$399)-ROW('ค่าเสื่อม 2564'!$E$3)+1),$A11)))</f>
        <v>-</v>
      </c>
      <c r="T11" s="10">
        <f t="array" ref="T11">IF(COUNTIF('ค่าเสื่อม 2564'!$E$3:$E$399,"10870-รพ.อรัญประเทศ")&lt;$A11,"",INDEX('ค่าเสื่อม 2564'!T$3:T$399,SMALL(IF('ค่าเสื่อม 2564'!$E$3:$E$399="10870-รพ.อรัญประเทศ",ROW('ค่าเสื่อม 2564'!$E$3:$E$399)-ROW('ค่าเสื่อม 2564'!$E$3)+1),$A11)))</f>
        <v>0</v>
      </c>
      <c r="U11" s="10">
        <f t="array" ref="U11">IF(COUNTIF('ค่าเสื่อม 2564'!$E$3:$E$399,"10870-รพ.อรัญประเทศ")&lt;$A11,"",INDEX('ค่าเสื่อม 2564'!U$3:U$399,SMALL(IF('ค่าเสื่อม 2564'!$E$3:$E$399="10870-รพ.อรัญประเทศ",ROW('ค่าเสื่อม 2564'!$E$3:$E$399)-ROW('ค่าเสื่อม 2564'!$E$3)+1),$A11)))</f>
        <v>0</v>
      </c>
      <c r="V11" s="7">
        <f t="array" ref="V11">IF(COUNTIF('ค่าเสื่อม 2564'!$E$3:$E$399,"10870-รพ.อรัญประเทศ")&lt;$A11,"",INDEX('ค่าเสื่อม 2564'!V$3:V$399,SMALL(IF('ค่าเสื่อม 2564'!$E$3:$E$399="10870-รพ.อรัญประเทศ",ROW('ค่าเสื่อม 2564'!$E$3:$E$399)-ROW('ค่าเสื่อม 2564'!$E$3)+1),$A11)))</f>
        <v>0</v>
      </c>
      <c r="W11" s="7">
        <f t="array" ref="W11">IF(COUNTIF('ค่าเสื่อม 2564'!$E$3:$E$399,"10870-รพ.อรัญประเทศ")&lt;$A11,"",INDEX('ค่าเสื่อม 2564'!W$3:W$399,SMALL(IF('ค่าเสื่อม 2564'!$E$3:$E$399="10870-รพ.อรัญประเทศ",ROW('ค่าเสื่อม 2564'!$E$3:$E$399)-ROW('ค่าเสื่อม 2564'!$E$3)+1),$A11)))</f>
        <v>414874</v>
      </c>
    </row>
    <row r="12" spans="1:23" ht="43.5" customHeight="1">
      <c r="A12" s="3">
        <v>9</v>
      </c>
      <c r="B12" s="7" t="str">
        <f t="array" ref="B12">IF(COUNTIF('ค่าเสื่อม 2564'!$E$3:$E$399,"10870-รพ.อรัญประเทศ")&lt;$A12,"",INDEX('ค่าเสื่อม 2564'!B$3:B$399,SMALL(IF('ค่าเสื่อม 2564'!$E$3:$E$399="10870-รพ.อรัญประเทศ",ROW('ค่าเสื่อม 2564'!$E$3:$E$399)-ROW('ค่าเสื่อม 2564'!$E$3)+1),$A12)))</f>
        <v>เขต 06 ระยอง</v>
      </c>
      <c r="C12" s="7">
        <f t="array" ref="C12">IF(COUNTIF('ค่าเสื่อม 2564'!$E$3:$E$399,"10870-รพ.อรัญประเทศ")&lt;$A12,"",INDEX('ค่าเสื่อม 2564'!C$3:C$399,SMALL(IF('ค่าเสื่อม 2564'!$E$3:$E$399="10870-รพ.อรัญประเทศ",ROW('ค่าเสื่อม 2564'!$E$3:$E$399)-ROW('ค่าเสื่อม 2564'!$E$3)+1),$A12)))</f>
        <v>2700</v>
      </c>
      <c r="D12" s="7" t="str">
        <f t="array" ref="D12">IF(COUNTIF('ค่าเสื่อม 2564'!$E$3:$E$399,"10870-รพ.อรัญประเทศ")&lt;$A12,"",INDEX('ค่าเสื่อม 2564'!D$3:D$399,SMALL(IF('ค่าเสื่อม 2564'!$E$3:$E$399="10870-รพ.อรัญประเทศ",ROW('ค่าเสื่อม 2564'!$E$3:$E$399)-ROW('ค่าเสื่อม 2564'!$E$3)+1),$A12)))</f>
        <v>สระแก้ว</v>
      </c>
      <c r="E12" s="7" t="str">
        <f t="array" ref="E12">IF(COUNTIF('ค่าเสื่อม 2564'!$E$3:$E$399,"10870-รพ.อรัญประเทศ")&lt;$A12,"",INDEX('ค่าเสื่อม 2564'!E$3:E$399,SMALL(IF('ค่าเสื่อม 2564'!$E$3:$E$399="10870-รพ.อรัญประเทศ",ROW('ค่าเสื่อม 2564'!$E$3:$E$399)-ROW('ค่าเสื่อม 2564'!$E$3)+1),$A12)))</f>
        <v>10870-รพ.อรัญประเทศ</v>
      </c>
      <c r="F12" s="7" t="str">
        <f t="array" ref="F12">IF(COUNTIF('ค่าเสื่อม 2564'!$E$3:$E$399,"10870-รพ.อรัญประเทศ")&lt;$A12,"",INDEX('ค่าเสื่อม 2564'!F$3:F$399,SMALL(IF('ค่าเสื่อม 2564'!$E$3:$E$399="10870-รพ.อรัญประเทศ",ROW('ค่าเสื่อม 2564'!$E$3:$E$399)-ROW('ค่าเสื่อม 2564'!$E$3)+1),$A12)))</f>
        <v>10870-รพ.อรัญประเทศ</v>
      </c>
      <c r="G12" s="7" t="str">
        <f t="array" ref="G12">IF(COUNTIF('ค่าเสื่อม 2564'!$E$3:$E$399,"10870-รพ.อรัญประเทศ")&lt;$A12,"",INDEX('ค่าเสื่อม 2564'!G$3:G$399,SMALL(IF('ค่าเสื่อม 2564'!$E$3:$E$399="10870-รพ.อรัญประเทศ",ROW('ค่าเสื่อม 2564'!$E$3:$E$399)-ROW('ค่าเสื่อม 2564'!$E$3)+1),$A12)))</f>
        <v>วงเงินหน่วยบริการสังกัดสป.สธ.</v>
      </c>
      <c r="H12" s="7" t="str">
        <f t="array" ref="H12">IF(COUNTIF('ค่าเสื่อม 2564'!$E$3:$E$399,"10870-รพ.อรัญประเทศ")&lt;$A12,"",INDEX('ค่าเสื่อม 2564'!H$3:H$399,SMALL(IF('ค่าเสื่อม 2564'!$E$3:$E$399="10870-รพ.อรัญประเทศ",ROW('ค่าเสื่อม 2564'!$E$3:$E$399)-ROW('ค่าเสื่อม 2564'!$E$3)+1),$A12)))</f>
        <v>ครุภัณฑ์</v>
      </c>
      <c r="I12" s="7" t="str">
        <f t="array" ref="I12">IF(COUNTIF('ค่าเสื่อม 2564'!$E$3:$E$399,"10870-รพ.อรัญประเทศ")&lt;$A12,"",INDEX('ค่าเสื่อม 2564'!I$3:I$399,SMALL(IF('ค่าเสื่อม 2564'!$E$3:$E$399="10870-รพ.อรัญประเทศ",ROW('ค่าเสื่อม 2564'!$E$3:$E$399)-ROW('ค่าเสื่อม 2564'!$E$3)+1),$A12)))</f>
        <v>14-ครุภัณฑ์โรงงาน</v>
      </c>
      <c r="J12" s="7" t="str">
        <f t="array" ref="J12">IF(COUNTIF('ค่าเสื่อม 2564'!$E$3:$E$399,"10870-รพ.อรัญประเทศ")&lt;$A12,"",INDEX('ค่าเสื่อม 2564'!J$3:J$399,SMALL(IF('ค่าเสื่อม 2564'!$E$3:$E$399="10870-รพ.อรัญประเทศ",ROW('ค่าเสื่อม 2564'!$E$3:$E$399)-ROW('ค่าเสื่อม 2564'!$E$3)+1),$A12)))</f>
        <v>ปั๊มสูบน้ำและตะกอน</v>
      </c>
      <c r="K12" s="7" t="str">
        <f t="array" ref="K12">IF(COUNTIF('ค่าเสื่อม 2564'!$E$3:$E$399,"10870-รพ.อรัญประเทศ")&lt;$A12,"",INDEX('ค่าเสื่อม 2564'!K$3:K$399,SMALL(IF('ค่าเสื่อม 2564'!$E$3:$E$399="10870-รพ.อรัญประเทศ",ROW('ค่าเสื่อม 2564'!$E$3:$E$399)-ROW('ค่าเสื่อม 2564'!$E$3)+1),$A12)))</f>
        <v>ปั๊มสูบน้ำและตะกอน</v>
      </c>
      <c r="L12" s="4">
        <f t="array" ref="L12">IF(COUNTIF('ค่าเสื่อม 2564'!$E$3:$E$399,"10870-รพ.อรัญประเทศ")&lt;$A12,"",INDEX('ค่าเสื่อม 2564'!L$3:L$399,SMALL(IF('ค่าเสื่อม 2564'!$E$3:$E$399="10870-รพ.อรัญประเทศ",ROW('ค่าเสื่อม 2564'!$E$3:$E$399)-ROW('ค่าเสื่อม 2564'!$E$3)+1),$A12)))</f>
        <v>1</v>
      </c>
      <c r="M12" s="7" t="str">
        <f t="array" ref="M12">IF(COUNTIF('ค่าเสื่อม 2564'!$E$3:$E$399,"10870-รพ.อรัญประเทศ")&lt;$A12,"",INDEX('ค่าเสื่อม 2564'!M$3:M$399,SMALL(IF('ค่าเสื่อม 2564'!$E$3:$E$399="10870-รพ.อรัญประเทศ",ROW('ค่าเสื่อม 2564'!$E$3:$E$399)-ROW('ค่าเสื่อม 2564'!$E$3)+1),$A12)))</f>
        <v>4320-001-0002/1</v>
      </c>
      <c r="N12" s="10">
        <f t="array" ref="N12">IF(COUNTIF('ค่าเสื่อม 2564'!$E$3:$E$399,"10870-รพ.อรัญประเทศ")&lt;$A12,"",INDEX('ค่าเสื่อม 2564'!N$3:N$399,SMALL(IF('ค่าเสื่อม 2564'!$E$3:$E$399="10870-รพ.อรัญประเทศ",ROW('ค่าเสื่อม 2564'!$E$3:$E$399)-ROW('ค่าเสื่อม 2564'!$E$3)+1),$A12)))</f>
        <v>60000</v>
      </c>
      <c r="O12" s="10">
        <f t="array" ref="O12">IF(COUNTIF('ค่าเสื่อม 2564'!$E$3:$E$399,"10870-รพ.อรัญประเทศ")&lt;$A12,"",INDEX('ค่าเสื่อม 2564'!O$3:O$399,SMALL(IF('ค่าเสื่อม 2564'!$E$3:$E$399="10870-รพ.อรัญประเทศ",ROW('ค่าเสื่อม 2564'!$E$3:$E$399)-ROW('ค่าเสื่อม 2564'!$E$3)+1),$A12)))</f>
        <v>0</v>
      </c>
      <c r="P12" s="10">
        <f t="array" ref="P12">IF(COUNTIF('ค่าเสื่อม 2564'!$E$3:$E$399,"10870-รพ.อรัญประเทศ")&lt;$A12,"",INDEX('ค่าเสื่อม 2564'!P$3:P$399,SMALL(IF('ค่าเสื่อม 2564'!$E$3:$E$399="10870-รพ.อรัญประเทศ",ROW('ค่าเสื่อม 2564'!$E$3:$E$399)-ROW('ค่าเสื่อม 2564'!$E$3)+1),$A12)))</f>
        <v>0</v>
      </c>
      <c r="Q12" s="10">
        <f t="array" ref="Q12">IF(COUNTIF('ค่าเสื่อม 2564'!$E$3:$E$399,"10870-รพ.อรัญประเทศ")&lt;$A12,"",INDEX('ค่าเสื่อม 2564'!Q$3:Q$399,SMALL(IF('ค่าเสื่อม 2564'!$E$3:$E$399="10870-รพ.อรัญประเทศ",ROW('ค่าเสื่อม 2564'!$E$3:$E$399)-ROW('ค่าเสื่อม 2564'!$E$3)+1),$A12)))</f>
        <v>60000</v>
      </c>
      <c r="R12" s="7" t="str">
        <f t="array" ref="R12">IF(COUNTIF('ค่าเสื่อม 2564'!$E$3:$E$399,"10870-รพ.อรัญประเทศ")&lt;$A12,"",INDEX('ค่าเสื่อม 2564'!R$3:R$399,SMALL(IF('ค่าเสื่อม 2564'!$E$3:$E$399="10870-รพ.อรัญประเทศ",ROW('ค่าเสื่อม 2564'!$E$3:$E$399)-ROW('ค่าเสื่อม 2564'!$E$3)+1),$A12)))</f>
        <v>6/2563 (วันที่ 07/10/2563)</v>
      </c>
      <c r="S12" s="4" t="str">
        <f t="array" ref="S12">IF(COUNTIF('ค่าเสื่อม 2564'!$E$3:$E$399,"10870-รพ.อรัญประเทศ")&lt;$A12,"",INDEX('ค่าเสื่อม 2564'!S$3:S$399,SMALL(IF('ค่าเสื่อม 2564'!$E$3:$E$399="10870-รพ.อรัญประเทศ",ROW('ค่าเสื่อม 2564'!$E$3:$E$399)-ROW('ค่าเสื่อม 2564'!$E$3)+1),$A12)))</f>
        <v>-</v>
      </c>
      <c r="T12" s="10">
        <f t="array" ref="T12">IF(COUNTIF('ค่าเสื่อม 2564'!$E$3:$E$399,"10870-รพ.อรัญประเทศ")&lt;$A12,"",INDEX('ค่าเสื่อม 2564'!T$3:T$399,SMALL(IF('ค่าเสื่อม 2564'!$E$3:$E$399="10870-รพ.อรัญประเทศ",ROW('ค่าเสื่อม 2564'!$E$3:$E$399)-ROW('ค่าเสื่อม 2564'!$E$3)+1),$A12)))</f>
        <v>0</v>
      </c>
      <c r="U12" s="10">
        <f t="array" ref="U12">IF(COUNTIF('ค่าเสื่อม 2564'!$E$3:$E$399,"10870-รพ.อรัญประเทศ")&lt;$A12,"",INDEX('ค่าเสื่อม 2564'!U$3:U$399,SMALL(IF('ค่าเสื่อม 2564'!$E$3:$E$399="10870-รพ.อรัญประเทศ",ROW('ค่าเสื่อม 2564'!$E$3:$E$399)-ROW('ค่าเสื่อม 2564'!$E$3)+1),$A12)))</f>
        <v>0</v>
      </c>
      <c r="V12" s="7">
        <f t="array" ref="V12">IF(COUNTIF('ค่าเสื่อม 2564'!$E$3:$E$399,"10870-รพ.อรัญประเทศ")&lt;$A12,"",INDEX('ค่าเสื่อม 2564'!V$3:V$399,SMALL(IF('ค่าเสื่อม 2564'!$E$3:$E$399="10870-รพ.อรัญประเทศ",ROW('ค่าเสื่อม 2564'!$E$3:$E$399)-ROW('ค่าเสื่อม 2564'!$E$3)+1),$A12)))</f>
        <v>0</v>
      </c>
      <c r="W12" s="7">
        <f t="array" ref="W12">IF(COUNTIF('ค่าเสื่อม 2564'!$E$3:$E$399,"10870-รพ.อรัญประเทศ")&lt;$A12,"",INDEX('ค่าเสื่อม 2564'!W$3:W$399,SMALL(IF('ค่าเสื่อม 2564'!$E$3:$E$399="10870-รพ.อรัญประเทศ",ROW('ค่าเสื่อม 2564'!$E$3:$E$399)-ROW('ค่าเสื่อม 2564'!$E$3)+1),$A12)))</f>
        <v>414900</v>
      </c>
    </row>
    <row r="13" spans="1:23" ht="43.5" customHeight="1">
      <c r="A13" s="3">
        <v>10</v>
      </c>
      <c r="B13" s="7" t="str">
        <f t="array" ref="B13">IF(COUNTIF('ค่าเสื่อม 2564'!$E$3:$E$399,"10870-รพ.อรัญประเทศ")&lt;$A13,"",INDEX('ค่าเสื่อม 2564'!B$3:B$399,SMALL(IF('ค่าเสื่อม 2564'!$E$3:$E$399="10870-รพ.อรัญประเทศ",ROW('ค่าเสื่อม 2564'!$E$3:$E$399)-ROW('ค่าเสื่อม 2564'!$E$3)+1),$A13)))</f>
        <v>เขต 06 ระยอง</v>
      </c>
      <c r="C13" s="7">
        <f t="array" ref="C13">IF(COUNTIF('ค่าเสื่อม 2564'!$E$3:$E$399,"10870-รพ.อรัญประเทศ")&lt;$A13,"",INDEX('ค่าเสื่อม 2564'!C$3:C$399,SMALL(IF('ค่าเสื่อม 2564'!$E$3:$E$399="10870-รพ.อรัญประเทศ",ROW('ค่าเสื่อม 2564'!$E$3:$E$399)-ROW('ค่าเสื่อม 2564'!$E$3)+1),$A13)))</f>
        <v>2700</v>
      </c>
      <c r="D13" s="7" t="str">
        <f t="array" ref="D13">IF(COUNTIF('ค่าเสื่อม 2564'!$E$3:$E$399,"10870-รพ.อรัญประเทศ")&lt;$A13,"",INDEX('ค่าเสื่อม 2564'!D$3:D$399,SMALL(IF('ค่าเสื่อม 2564'!$E$3:$E$399="10870-รพ.อรัญประเทศ",ROW('ค่าเสื่อม 2564'!$E$3:$E$399)-ROW('ค่าเสื่อม 2564'!$E$3)+1),$A13)))</f>
        <v>สระแก้ว</v>
      </c>
      <c r="E13" s="7" t="str">
        <f t="array" ref="E13">IF(COUNTIF('ค่าเสื่อม 2564'!$E$3:$E$399,"10870-รพ.อรัญประเทศ")&lt;$A13,"",INDEX('ค่าเสื่อม 2564'!E$3:E$399,SMALL(IF('ค่าเสื่อม 2564'!$E$3:$E$399="10870-รพ.อรัญประเทศ",ROW('ค่าเสื่อม 2564'!$E$3:$E$399)-ROW('ค่าเสื่อม 2564'!$E$3)+1),$A13)))</f>
        <v>10870-รพ.อรัญประเทศ</v>
      </c>
      <c r="F13" s="7" t="str">
        <f t="array" ref="F13">IF(COUNTIF('ค่าเสื่อม 2564'!$E$3:$E$399,"10870-รพ.อรัญประเทศ")&lt;$A13,"",INDEX('ค่าเสื่อม 2564'!F$3:F$399,SMALL(IF('ค่าเสื่อม 2564'!$E$3:$E$399="10870-รพ.อรัญประเทศ",ROW('ค่าเสื่อม 2564'!$E$3:$E$399)-ROW('ค่าเสื่อม 2564'!$E$3)+1),$A13)))</f>
        <v>10870-รพ.อรัญประเทศ</v>
      </c>
      <c r="G13" s="7" t="str">
        <f t="array" ref="G13">IF(COUNTIF('ค่าเสื่อม 2564'!$E$3:$E$399,"10870-รพ.อรัญประเทศ")&lt;$A13,"",INDEX('ค่าเสื่อม 2564'!G$3:G$399,SMALL(IF('ค่าเสื่อม 2564'!$E$3:$E$399="10870-รพ.อรัญประเทศ",ROW('ค่าเสื่อม 2564'!$E$3:$E$399)-ROW('ค่าเสื่อม 2564'!$E$3)+1),$A13)))</f>
        <v>วงเงินหน่วยบริการสังกัดสป.สธ.</v>
      </c>
      <c r="H13" s="7" t="str">
        <f t="array" ref="H13">IF(COUNTIF('ค่าเสื่อม 2564'!$E$3:$E$399,"10870-รพ.อรัญประเทศ")&lt;$A13,"",INDEX('ค่าเสื่อม 2564'!H$3:H$399,SMALL(IF('ค่าเสื่อม 2564'!$E$3:$E$399="10870-รพ.อรัญประเทศ",ROW('ค่าเสื่อม 2564'!$E$3:$E$399)-ROW('ค่าเสื่อม 2564'!$E$3)+1),$A13)))</f>
        <v>ครุภัณฑ์</v>
      </c>
      <c r="I13" s="7" t="str">
        <f t="array" ref="I13">IF(COUNTIF('ค่าเสื่อม 2564'!$E$3:$E$399,"10870-รพ.อรัญประเทศ")&lt;$A13,"",INDEX('ค่าเสื่อม 2564'!I$3:I$399,SMALL(IF('ค่าเสื่อม 2564'!$E$3:$E$399="10870-รพ.อรัญประเทศ",ROW('ค่าเสื่อม 2564'!$E$3:$E$399)-ROW('ค่าเสื่อม 2564'!$E$3)+1),$A13)))</f>
        <v>03-ครุภัณฑ์การแพทย์</v>
      </c>
      <c r="J13" s="7" t="str">
        <f t="array" ref="J13">IF(COUNTIF('ค่าเสื่อม 2564'!$E$3:$E$399,"10870-รพ.อรัญประเทศ")&lt;$A13,"",INDEX('ค่าเสื่อม 2564'!J$3:J$399,SMALL(IF('ค่าเสื่อม 2564'!$E$3:$E$399="10870-รพ.อรัญประเทศ",ROW('ค่าเสื่อม 2564'!$E$3:$E$399)-ROW('ค่าเสื่อม 2564'!$E$3)+1),$A13)))</f>
        <v>ตู้บ่มเชื้อในบรรยากาศคาร์บอนไดออกไซด์</v>
      </c>
      <c r="K13" s="7" t="str">
        <f t="array" ref="K13">IF(COUNTIF('ค่าเสื่อม 2564'!$E$3:$E$399,"10870-รพ.อรัญประเทศ")&lt;$A13,"",INDEX('ค่าเสื่อม 2564'!K$3:K$399,SMALL(IF('ค่าเสื่อม 2564'!$E$3:$E$399="10870-รพ.อรัญประเทศ",ROW('ค่าเสื่อม 2564'!$E$3:$E$399)-ROW('ค่าเสื่อม 2564'!$E$3)+1),$A13)))</f>
        <v>ตู้บ่มเชื้อในบรรยากาศคาร์บอนไดออกไซด์</v>
      </c>
      <c r="L13" s="4">
        <f t="array" ref="L13">IF(COUNTIF('ค่าเสื่อม 2564'!$E$3:$E$399,"10870-รพ.อรัญประเทศ")&lt;$A13,"",INDEX('ค่าเสื่อม 2564'!L$3:L$399,SMALL(IF('ค่าเสื่อม 2564'!$E$3:$E$399="10870-รพ.อรัญประเทศ",ROW('ค่าเสื่อม 2564'!$E$3:$E$399)-ROW('ค่าเสื่อม 2564'!$E$3)+1),$A13)))</f>
        <v>1</v>
      </c>
      <c r="M13" s="7" t="str">
        <f t="array" ref="M13">IF(COUNTIF('ค่าเสื่อม 2564'!$E$3:$E$399,"10870-รพ.อรัญประเทศ")&lt;$A13,"",INDEX('ค่าเสื่อม 2564'!M$3:M$399,SMALL(IF('ค่าเสื่อม 2564'!$E$3:$E$399="10870-รพ.อรัญประเทศ",ROW('ค่าเสื่อม 2564'!$E$3:$E$399)-ROW('ค่าเสื่อม 2564'!$E$3)+1),$A13)))</f>
        <v>6515-0011-002/1</v>
      </c>
      <c r="N13" s="10">
        <f t="array" ref="N13">IF(COUNTIF('ค่าเสื่อม 2564'!$E$3:$E$399,"10870-รพ.อรัญประเทศ")&lt;$A13,"",INDEX('ค่าเสื่อม 2564'!N$3:N$399,SMALL(IF('ค่าเสื่อม 2564'!$E$3:$E$399="10870-รพ.อรัญประเทศ",ROW('ค่าเสื่อม 2564'!$E$3:$E$399)-ROW('ค่าเสื่อม 2564'!$E$3)+1),$A13)))</f>
        <v>350000</v>
      </c>
      <c r="O13" s="10">
        <f t="array" ref="O13">IF(COUNTIF('ค่าเสื่อม 2564'!$E$3:$E$399,"10870-รพ.อรัญประเทศ")&lt;$A13,"",INDEX('ค่าเสื่อม 2564'!O$3:O$399,SMALL(IF('ค่าเสื่อม 2564'!$E$3:$E$399="10870-รพ.อรัญประเทศ",ROW('ค่าเสื่อม 2564'!$E$3:$E$399)-ROW('ค่าเสื่อม 2564'!$E$3)+1),$A13)))</f>
        <v>0</v>
      </c>
      <c r="P13" s="10">
        <f t="array" ref="P13">IF(COUNTIF('ค่าเสื่อม 2564'!$E$3:$E$399,"10870-รพ.อรัญประเทศ")&lt;$A13,"",INDEX('ค่าเสื่อม 2564'!P$3:P$399,SMALL(IF('ค่าเสื่อม 2564'!$E$3:$E$399="10870-รพ.อรัญประเทศ",ROW('ค่าเสื่อม 2564'!$E$3:$E$399)-ROW('ค่าเสื่อม 2564'!$E$3)+1),$A13)))</f>
        <v>0</v>
      </c>
      <c r="Q13" s="10">
        <f t="array" ref="Q13">IF(COUNTIF('ค่าเสื่อม 2564'!$E$3:$E$399,"10870-รพ.อรัญประเทศ")&lt;$A13,"",INDEX('ค่าเสื่อม 2564'!Q$3:Q$399,SMALL(IF('ค่าเสื่อม 2564'!$E$3:$E$399="10870-รพ.อรัญประเทศ",ROW('ค่าเสื่อม 2564'!$E$3:$E$399)-ROW('ค่าเสื่อม 2564'!$E$3)+1),$A13)))</f>
        <v>350000</v>
      </c>
      <c r="R13" s="7" t="str">
        <f t="array" ref="R13">IF(COUNTIF('ค่าเสื่อม 2564'!$E$3:$E$399,"10870-รพ.อรัญประเทศ")&lt;$A13,"",INDEX('ค่าเสื่อม 2564'!R$3:R$399,SMALL(IF('ค่าเสื่อม 2564'!$E$3:$E$399="10870-รพ.อรัญประเทศ",ROW('ค่าเสื่อม 2564'!$E$3:$E$399)-ROW('ค่าเสื่อม 2564'!$E$3)+1),$A13)))</f>
        <v>6/2563 (วันที่ 07/10/2563)</v>
      </c>
      <c r="S13" s="4" t="str">
        <f t="array" ref="S13">IF(COUNTIF('ค่าเสื่อม 2564'!$E$3:$E$399,"10870-รพ.อรัญประเทศ")&lt;$A13,"",INDEX('ค่าเสื่อม 2564'!S$3:S$399,SMALL(IF('ค่าเสื่อม 2564'!$E$3:$E$399="10870-รพ.อรัญประเทศ",ROW('ค่าเสื่อม 2564'!$E$3:$E$399)-ROW('ค่าเสื่อม 2564'!$E$3)+1),$A13)))</f>
        <v>-</v>
      </c>
      <c r="T13" s="10">
        <f t="array" ref="T13">IF(COUNTIF('ค่าเสื่อม 2564'!$E$3:$E$399,"10870-รพ.อรัญประเทศ")&lt;$A13,"",INDEX('ค่าเสื่อม 2564'!T$3:T$399,SMALL(IF('ค่าเสื่อม 2564'!$E$3:$E$399="10870-รพ.อรัญประเทศ",ROW('ค่าเสื่อม 2564'!$E$3:$E$399)-ROW('ค่าเสื่อม 2564'!$E$3)+1),$A13)))</f>
        <v>0</v>
      </c>
      <c r="U13" s="10">
        <f t="array" ref="U13">IF(COUNTIF('ค่าเสื่อม 2564'!$E$3:$E$399,"10870-รพ.อรัญประเทศ")&lt;$A13,"",INDEX('ค่าเสื่อม 2564'!U$3:U$399,SMALL(IF('ค่าเสื่อม 2564'!$E$3:$E$399="10870-รพ.อรัญประเทศ",ROW('ค่าเสื่อม 2564'!$E$3:$E$399)-ROW('ค่าเสื่อม 2564'!$E$3)+1),$A13)))</f>
        <v>0</v>
      </c>
      <c r="V13" s="7">
        <f t="array" ref="V13">IF(COUNTIF('ค่าเสื่อม 2564'!$E$3:$E$399,"10870-รพ.อรัญประเทศ")&lt;$A13,"",INDEX('ค่าเสื่อม 2564'!V$3:V$399,SMALL(IF('ค่าเสื่อม 2564'!$E$3:$E$399="10870-รพ.อรัญประเทศ",ROW('ค่าเสื่อม 2564'!$E$3:$E$399)-ROW('ค่าเสื่อม 2564'!$E$3)+1),$A13)))</f>
        <v>0</v>
      </c>
      <c r="W13" s="7">
        <f t="array" ref="W13">IF(COUNTIF('ค่าเสื่อม 2564'!$E$3:$E$399,"10870-รพ.อรัญประเทศ")&lt;$A13,"",INDEX('ค่าเสื่อม 2564'!W$3:W$399,SMALL(IF('ค่าเสื่อม 2564'!$E$3:$E$399="10870-รพ.อรัญประเทศ",ROW('ค่าเสื่อม 2564'!$E$3:$E$399)-ROW('ค่าเสื่อม 2564'!$E$3)+1),$A13)))</f>
        <v>414811</v>
      </c>
    </row>
    <row r="14" spans="1:23" ht="43.5" customHeight="1">
      <c r="A14" s="3">
        <v>11</v>
      </c>
      <c r="B14" s="7" t="str">
        <f t="array" ref="B14">IF(COUNTIF('ค่าเสื่อม 2564'!$E$3:$E$399,"10870-รพ.อรัญประเทศ")&lt;$A14,"",INDEX('ค่าเสื่อม 2564'!B$3:B$399,SMALL(IF('ค่าเสื่อม 2564'!$E$3:$E$399="10870-รพ.อรัญประเทศ",ROW('ค่าเสื่อม 2564'!$E$3:$E$399)-ROW('ค่าเสื่อม 2564'!$E$3)+1),$A14)))</f>
        <v>เขต 06 ระยอง</v>
      </c>
      <c r="C14" s="7">
        <f t="array" ref="C14">IF(COUNTIF('ค่าเสื่อม 2564'!$E$3:$E$399,"10870-รพ.อรัญประเทศ")&lt;$A14,"",INDEX('ค่าเสื่อม 2564'!C$3:C$399,SMALL(IF('ค่าเสื่อม 2564'!$E$3:$E$399="10870-รพ.อรัญประเทศ",ROW('ค่าเสื่อม 2564'!$E$3:$E$399)-ROW('ค่าเสื่อม 2564'!$E$3)+1),$A14)))</f>
        <v>2700</v>
      </c>
      <c r="D14" s="7" t="str">
        <f t="array" ref="D14">IF(COUNTIF('ค่าเสื่อม 2564'!$E$3:$E$399,"10870-รพ.อรัญประเทศ")&lt;$A14,"",INDEX('ค่าเสื่อม 2564'!D$3:D$399,SMALL(IF('ค่าเสื่อม 2564'!$E$3:$E$399="10870-รพ.อรัญประเทศ",ROW('ค่าเสื่อม 2564'!$E$3:$E$399)-ROW('ค่าเสื่อม 2564'!$E$3)+1),$A14)))</f>
        <v>สระแก้ว</v>
      </c>
      <c r="E14" s="7" t="str">
        <f t="array" ref="E14">IF(COUNTIF('ค่าเสื่อม 2564'!$E$3:$E$399,"10870-รพ.อรัญประเทศ")&lt;$A14,"",INDEX('ค่าเสื่อม 2564'!E$3:E$399,SMALL(IF('ค่าเสื่อม 2564'!$E$3:$E$399="10870-รพ.อรัญประเทศ",ROW('ค่าเสื่อม 2564'!$E$3:$E$399)-ROW('ค่าเสื่อม 2564'!$E$3)+1),$A14)))</f>
        <v>10870-รพ.อรัญประเทศ</v>
      </c>
      <c r="F14" s="7" t="str">
        <f t="array" ref="F14">IF(COUNTIF('ค่าเสื่อม 2564'!$E$3:$E$399,"10870-รพ.อรัญประเทศ")&lt;$A14,"",INDEX('ค่าเสื่อม 2564'!F$3:F$399,SMALL(IF('ค่าเสื่อม 2564'!$E$3:$E$399="10870-รพ.อรัญประเทศ",ROW('ค่าเสื่อม 2564'!$E$3:$E$399)-ROW('ค่าเสื่อม 2564'!$E$3)+1),$A14)))</f>
        <v>10870-รพ.อรัญประเทศ</v>
      </c>
      <c r="G14" s="7" t="str">
        <f t="array" ref="G14">IF(COUNTIF('ค่าเสื่อม 2564'!$E$3:$E$399,"10870-รพ.อรัญประเทศ")&lt;$A14,"",INDEX('ค่าเสื่อม 2564'!G$3:G$399,SMALL(IF('ค่าเสื่อม 2564'!$E$3:$E$399="10870-รพ.อรัญประเทศ",ROW('ค่าเสื่อม 2564'!$E$3:$E$399)-ROW('ค่าเสื่อม 2564'!$E$3)+1),$A14)))</f>
        <v>วงเงินหน่วยบริการสังกัดสป.สธ.</v>
      </c>
      <c r="H14" s="7" t="str">
        <f t="array" ref="H14">IF(COUNTIF('ค่าเสื่อม 2564'!$E$3:$E$399,"10870-รพ.อรัญประเทศ")&lt;$A14,"",INDEX('ค่าเสื่อม 2564'!H$3:H$399,SMALL(IF('ค่าเสื่อม 2564'!$E$3:$E$399="10870-รพ.อรัญประเทศ",ROW('ค่าเสื่อม 2564'!$E$3:$E$399)-ROW('ค่าเสื่อม 2564'!$E$3)+1),$A14)))</f>
        <v>ครุภัณฑ์</v>
      </c>
      <c r="I14" s="7" t="str">
        <f t="array" ref="I14">IF(COUNTIF('ค่าเสื่อม 2564'!$E$3:$E$399,"10870-รพ.อรัญประเทศ")&lt;$A14,"",INDEX('ค่าเสื่อม 2564'!I$3:I$399,SMALL(IF('ค่าเสื่อม 2564'!$E$3:$E$399="10870-รพ.อรัญประเทศ",ROW('ค่าเสื่อม 2564'!$E$3:$E$399)-ROW('ค่าเสื่อม 2564'!$E$3)+1),$A14)))</f>
        <v>03-ครุภัณฑ์การแพทย์</v>
      </c>
      <c r="J14" s="7" t="str">
        <f t="array" ref="J14">IF(COUNTIF('ค่าเสื่อม 2564'!$E$3:$E$399,"10870-รพ.อรัญประเทศ")&lt;$A14,"",INDEX('ค่าเสื่อม 2564'!J$3:J$399,SMALL(IF('ค่าเสื่อม 2564'!$E$3:$E$399="10870-รพ.อรัญประเทศ",ROW('ค่าเสื่อม 2564'!$E$3:$E$399)-ROW('ค่าเสื่อม 2564'!$E$3)+1),$A14)))</f>
        <v>เครื่องขูดหินปูนแบบ Piezo Electric</v>
      </c>
      <c r="K14" s="7" t="str">
        <f t="array" ref="K14">IF(COUNTIF('ค่าเสื่อม 2564'!$E$3:$E$399,"10870-รพ.อรัญประเทศ")&lt;$A14,"",INDEX('ค่าเสื่อม 2564'!K$3:K$399,SMALL(IF('ค่าเสื่อม 2564'!$E$3:$E$399="10870-รพ.อรัญประเทศ",ROW('ค่าเสื่อม 2564'!$E$3:$E$399)-ROW('ค่าเสื่อม 2564'!$E$3)+1),$A14)))</f>
        <v>เครื่องขูดหินปูนแบบ Piezo Electric</v>
      </c>
      <c r="L14" s="4">
        <f t="array" ref="L14">IF(COUNTIF('ค่าเสื่อม 2564'!$E$3:$E$399,"10870-รพ.อรัญประเทศ")&lt;$A14,"",INDEX('ค่าเสื่อม 2564'!L$3:L$399,SMALL(IF('ค่าเสื่อม 2564'!$E$3:$E$399="10870-รพ.อรัญประเทศ",ROW('ค่าเสื่อม 2564'!$E$3:$E$399)-ROW('ค่าเสื่อม 2564'!$E$3)+1),$A14)))</f>
        <v>1</v>
      </c>
      <c r="M14" s="7" t="str">
        <f t="array" ref="M14">IF(COUNTIF('ค่าเสื่อม 2564'!$E$3:$E$399,"10870-รพ.อรัญประเทศ")&lt;$A14,"",INDEX('ค่าเสื่อม 2564'!M$3:M$399,SMALL(IF('ค่าเสื่อม 2564'!$E$3:$E$399="10870-รพ.อรัญประเทศ",ROW('ค่าเสื่อม 2564'!$E$3:$E$399)-ROW('ค่าเสื่อม 2564'!$E$3)+1),$A14)))</f>
        <v>6520-0401-001/1</v>
      </c>
      <c r="N14" s="10">
        <f t="array" ref="N14">IF(COUNTIF('ค่าเสื่อม 2564'!$E$3:$E$399,"10870-รพ.อรัญประเทศ")&lt;$A14,"",INDEX('ค่าเสื่อม 2564'!N$3:N$399,SMALL(IF('ค่าเสื่อม 2564'!$E$3:$E$399="10870-รพ.อรัญประเทศ",ROW('ค่าเสื่อม 2564'!$E$3:$E$399)-ROW('ค่าเสื่อม 2564'!$E$3)+1),$A14)))</f>
        <v>50000</v>
      </c>
      <c r="O14" s="10">
        <f t="array" ref="O14">IF(COUNTIF('ค่าเสื่อม 2564'!$E$3:$E$399,"10870-รพ.อรัญประเทศ")&lt;$A14,"",INDEX('ค่าเสื่อม 2564'!O$3:O$399,SMALL(IF('ค่าเสื่อม 2564'!$E$3:$E$399="10870-รพ.อรัญประเทศ",ROW('ค่าเสื่อม 2564'!$E$3:$E$399)-ROW('ค่าเสื่อม 2564'!$E$3)+1),$A14)))</f>
        <v>0</v>
      </c>
      <c r="P14" s="10">
        <f t="array" ref="P14">IF(COUNTIF('ค่าเสื่อม 2564'!$E$3:$E$399,"10870-รพ.อรัญประเทศ")&lt;$A14,"",INDEX('ค่าเสื่อม 2564'!P$3:P$399,SMALL(IF('ค่าเสื่อม 2564'!$E$3:$E$399="10870-รพ.อรัญประเทศ",ROW('ค่าเสื่อม 2564'!$E$3:$E$399)-ROW('ค่าเสื่อม 2564'!$E$3)+1),$A14)))</f>
        <v>0</v>
      </c>
      <c r="Q14" s="10">
        <f t="array" ref="Q14">IF(COUNTIF('ค่าเสื่อม 2564'!$E$3:$E$399,"10870-รพ.อรัญประเทศ")&lt;$A14,"",INDEX('ค่าเสื่อม 2564'!Q$3:Q$399,SMALL(IF('ค่าเสื่อม 2564'!$E$3:$E$399="10870-รพ.อรัญประเทศ",ROW('ค่าเสื่อม 2564'!$E$3:$E$399)-ROW('ค่าเสื่อม 2564'!$E$3)+1),$A14)))</f>
        <v>50000</v>
      </c>
      <c r="R14" s="7" t="str">
        <f t="array" ref="R14">IF(COUNTIF('ค่าเสื่อม 2564'!$E$3:$E$399,"10870-รพ.อรัญประเทศ")&lt;$A14,"",INDEX('ค่าเสื่อม 2564'!R$3:R$399,SMALL(IF('ค่าเสื่อม 2564'!$E$3:$E$399="10870-รพ.อรัญประเทศ",ROW('ค่าเสื่อม 2564'!$E$3:$E$399)-ROW('ค่าเสื่อม 2564'!$E$3)+1),$A14)))</f>
        <v>6/2563 (วันที่ 07/10/2563)</v>
      </c>
      <c r="S14" s="4" t="str">
        <f t="array" ref="S14">IF(COUNTIF('ค่าเสื่อม 2564'!$E$3:$E$399,"10870-รพ.อรัญประเทศ")&lt;$A14,"",INDEX('ค่าเสื่อม 2564'!S$3:S$399,SMALL(IF('ค่าเสื่อม 2564'!$E$3:$E$399="10870-รพ.อรัญประเทศ",ROW('ค่าเสื่อม 2564'!$E$3:$E$399)-ROW('ค่าเสื่อม 2564'!$E$3)+1),$A14)))</f>
        <v>-</v>
      </c>
      <c r="T14" s="10">
        <f t="array" ref="T14">IF(COUNTIF('ค่าเสื่อม 2564'!$E$3:$E$399,"10870-รพ.อรัญประเทศ")&lt;$A14,"",INDEX('ค่าเสื่อม 2564'!T$3:T$399,SMALL(IF('ค่าเสื่อม 2564'!$E$3:$E$399="10870-รพ.อรัญประเทศ",ROW('ค่าเสื่อม 2564'!$E$3:$E$399)-ROW('ค่าเสื่อม 2564'!$E$3)+1),$A14)))</f>
        <v>0</v>
      </c>
      <c r="U14" s="10">
        <f t="array" ref="U14">IF(COUNTIF('ค่าเสื่อม 2564'!$E$3:$E$399,"10870-รพ.อรัญประเทศ")&lt;$A14,"",INDEX('ค่าเสื่อม 2564'!U$3:U$399,SMALL(IF('ค่าเสื่อม 2564'!$E$3:$E$399="10870-รพ.อรัญประเทศ",ROW('ค่าเสื่อม 2564'!$E$3:$E$399)-ROW('ค่าเสื่อม 2564'!$E$3)+1),$A14)))</f>
        <v>0</v>
      </c>
      <c r="V14" s="7">
        <f t="array" ref="V14">IF(COUNTIF('ค่าเสื่อม 2564'!$E$3:$E$399,"10870-รพ.อรัญประเทศ")&lt;$A14,"",INDEX('ค่าเสื่อม 2564'!V$3:V$399,SMALL(IF('ค่าเสื่อม 2564'!$E$3:$E$399="10870-รพ.อรัญประเทศ",ROW('ค่าเสื่อม 2564'!$E$3:$E$399)-ROW('ค่าเสื่อม 2564'!$E$3)+1),$A14)))</f>
        <v>0</v>
      </c>
      <c r="W14" s="7">
        <f t="array" ref="W14">IF(COUNTIF('ค่าเสื่อม 2564'!$E$3:$E$399,"10870-รพ.อรัญประเทศ")&lt;$A14,"",INDEX('ค่าเสื่อม 2564'!W$3:W$399,SMALL(IF('ค่าเสื่อม 2564'!$E$3:$E$399="10870-รพ.อรัญประเทศ",ROW('ค่าเสื่อม 2564'!$E$3:$E$399)-ROW('ค่าเสื่อม 2564'!$E$3)+1),$A14)))</f>
        <v>414751</v>
      </c>
    </row>
    <row r="15" spans="1:23" ht="43.5" customHeight="1">
      <c r="A15" s="3">
        <v>12</v>
      </c>
      <c r="B15" s="7" t="str">
        <f t="array" ref="B15">IF(COUNTIF('ค่าเสื่อม 2564'!$E$3:$E$399,"10870-รพ.อรัญประเทศ")&lt;$A15,"",INDEX('ค่าเสื่อม 2564'!B$3:B$399,SMALL(IF('ค่าเสื่อม 2564'!$E$3:$E$399="10870-รพ.อรัญประเทศ",ROW('ค่าเสื่อม 2564'!$E$3:$E$399)-ROW('ค่าเสื่อม 2564'!$E$3)+1),$A15)))</f>
        <v>เขต 06 ระยอง</v>
      </c>
      <c r="C15" s="7">
        <f t="array" ref="C15">IF(COUNTIF('ค่าเสื่อม 2564'!$E$3:$E$399,"10870-รพ.อรัญประเทศ")&lt;$A15,"",INDEX('ค่าเสื่อม 2564'!C$3:C$399,SMALL(IF('ค่าเสื่อม 2564'!$E$3:$E$399="10870-รพ.อรัญประเทศ",ROW('ค่าเสื่อม 2564'!$E$3:$E$399)-ROW('ค่าเสื่อม 2564'!$E$3)+1),$A15)))</f>
        <v>2700</v>
      </c>
      <c r="D15" s="7" t="str">
        <f t="array" ref="D15">IF(COUNTIF('ค่าเสื่อม 2564'!$E$3:$E$399,"10870-รพ.อรัญประเทศ")&lt;$A15,"",INDEX('ค่าเสื่อม 2564'!D$3:D$399,SMALL(IF('ค่าเสื่อม 2564'!$E$3:$E$399="10870-รพ.อรัญประเทศ",ROW('ค่าเสื่อม 2564'!$E$3:$E$399)-ROW('ค่าเสื่อม 2564'!$E$3)+1),$A15)))</f>
        <v>สระแก้ว</v>
      </c>
      <c r="E15" s="7" t="str">
        <f t="array" ref="E15">IF(COUNTIF('ค่าเสื่อม 2564'!$E$3:$E$399,"10870-รพ.อรัญประเทศ")&lt;$A15,"",INDEX('ค่าเสื่อม 2564'!E$3:E$399,SMALL(IF('ค่าเสื่อม 2564'!$E$3:$E$399="10870-รพ.อรัญประเทศ",ROW('ค่าเสื่อม 2564'!$E$3:$E$399)-ROW('ค่าเสื่อม 2564'!$E$3)+1),$A15)))</f>
        <v>10870-รพ.อรัญประเทศ</v>
      </c>
      <c r="F15" s="7" t="str">
        <f t="array" ref="F15">IF(COUNTIF('ค่าเสื่อม 2564'!$E$3:$E$399,"10870-รพ.อรัญประเทศ")&lt;$A15,"",INDEX('ค่าเสื่อม 2564'!F$3:F$399,SMALL(IF('ค่าเสื่อม 2564'!$E$3:$E$399="10870-รพ.อรัญประเทศ",ROW('ค่าเสื่อม 2564'!$E$3:$E$399)-ROW('ค่าเสื่อม 2564'!$E$3)+1),$A15)))</f>
        <v>10870-รพ.อรัญประเทศ</v>
      </c>
      <c r="G15" s="7" t="str">
        <f t="array" ref="G15">IF(COUNTIF('ค่าเสื่อม 2564'!$E$3:$E$399,"10870-รพ.อรัญประเทศ")&lt;$A15,"",INDEX('ค่าเสื่อม 2564'!G$3:G$399,SMALL(IF('ค่าเสื่อม 2564'!$E$3:$E$399="10870-รพ.อรัญประเทศ",ROW('ค่าเสื่อม 2564'!$E$3:$E$399)-ROW('ค่าเสื่อม 2564'!$E$3)+1),$A15)))</f>
        <v>วงเงินหน่วยบริการสังกัดสป.สธ.</v>
      </c>
      <c r="H15" s="7" t="str">
        <f t="array" ref="H15">IF(COUNTIF('ค่าเสื่อม 2564'!$E$3:$E$399,"10870-รพ.อรัญประเทศ")&lt;$A15,"",INDEX('ค่าเสื่อม 2564'!H$3:H$399,SMALL(IF('ค่าเสื่อม 2564'!$E$3:$E$399="10870-รพ.อรัญประเทศ",ROW('ค่าเสื่อม 2564'!$E$3:$E$399)-ROW('ค่าเสื่อม 2564'!$E$3)+1),$A15)))</f>
        <v>ครุภัณฑ์</v>
      </c>
      <c r="I15" s="7" t="str">
        <f t="array" ref="I15">IF(COUNTIF('ค่าเสื่อม 2564'!$E$3:$E$399,"10870-รพ.อรัญประเทศ")&lt;$A15,"",INDEX('ค่าเสื่อม 2564'!I$3:I$399,SMALL(IF('ค่าเสื่อม 2564'!$E$3:$E$399="10870-รพ.อรัญประเทศ",ROW('ค่าเสื่อม 2564'!$E$3:$E$399)-ROW('ค่าเสื่อม 2564'!$E$3)+1),$A15)))</f>
        <v>14-ครุภัณฑ์โรงงาน</v>
      </c>
      <c r="J15" s="7" t="str">
        <f t="array" ref="J15">IF(COUNTIF('ค่าเสื่อม 2564'!$E$3:$E$399,"10870-รพ.อรัญประเทศ")&lt;$A15,"",INDEX('ค่าเสื่อม 2564'!J$3:J$399,SMALL(IF('ค่าเสื่อม 2564'!$E$3:$E$399="10870-รพ.อรัญประเทศ",ROW('ค่าเสื่อม 2564'!$E$3:$E$399)-ROW('ค่าเสื่อม 2564'!$E$3)+1),$A15)))</f>
        <v>เวียร์กันน้ำชำรุด</v>
      </c>
      <c r="K15" s="7" t="str">
        <f t="array" ref="K15">IF(COUNTIF('ค่าเสื่อม 2564'!$E$3:$E$399,"10870-รพ.อรัญประเทศ")&lt;$A15,"",INDEX('ค่าเสื่อม 2564'!K$3:K$399,SMALL(IF('ค่าเสื่อม 2564'!$E$3:$E$399="10870-รพ.อรัญประเทศ",ROW('ค่าเสื่อม 2564'!$E$3:$E$399)-ROW('ค่าเสื่อม 2564'!$E$3)+1),$A15)))</f>
        <v>เวียร์กันน้ำชำรุด</v>
      </c>
      <c r="L15" s="4">
        <f t="array" ref="L15">IF(COUNTIF('ค่าเสื่อม 2564'!$E$3:$E$399,"10870-รพ.อรัญประเทศ")&lt;$A15,"",INDEX('ค่าเสื่อม 2564'!L$3:L$399,SMALL(IF('ค่าเสื่อม 2564'!$E$3:$E$399="10870-รพ.อรัญประเทศ",ROW('ค่าเสื่อม 2564'!$E$3:$E$399)-ROW('ค่าเสื่อม 2564'!$E$3)+1),$A15)))</f>
        <v>1</v>
      </c>
      <c r="M15" s="7" t="str">
        <f t="array" ref="M15">IF(COUNTIF('ค่าเสื่อม 2564'!$E$3:$E$399,"10870-รพ.อรัญประเทศ")&lt;$A15,"",INDEX('ค่าเสื่อม 2564'!M$3:M$399,SMALL(IF('ค่าเสื่อม 2564'!$E$3:$E$399="10870-รพ.อรัญประเทศ",ROW('ค่าเสื่อม 2564'!$E$3:$E$399)-ROW('ค่าเสื่อม 2564'!$E$3)+1),$A15)))</f>
        <v>0301-004-0003/1</v>
      </c>
      <c r="N15" s="10">
        <f t="array" ref="N15">IF(COUNTIF('ค่าเสื่อม 2564'!$E$3:$E$399,"10870-รพ.อรัญประเทศ")&lt;$A15,"",INDEX('ค่าเสื่อม 2564'!N$3:N$399,SMALL(IF('ค่าเสื่อม 2564'!$E$3:$E$399="10870-รพ.อรัญประเทศ",ROW('ค่าเสื่อม 2564'!$E$3:$E$399)-ROW('ค่าเสื่อม 2564'!$E$3)+1),$A15)))</f>
        <v>5000</v>
      </c>
      <c r="O15" s="10">
        <f t="array" ref="O15">IF(COUNTIF('ค่าเสื่อม 2564'!$E$3:$E$399,"10870-รพ.อรัญประเทศ")&lt;$A15,"",INDEX('ค่าเสื่อม 2564'!O$3:O$399,SMALL(IF('ค่าเสื่อม 2564'!$E$3:$E$399="10870-รพ.อรัญประเทศ",ROW('ค่าเสื่อม 2564'!$E$3:$E$399)-ROW('ค่าเสื่อม 2564'!$E$3)+1),$A15)))</f>
        <v>0</v>
      </c>
      <c r="P15" s="10">
        <f t="array" ref="P15">IF(COUNTIF('ค่าเสื่อม 2564'!$E$3:$E$399,"10870-รพ.อรัญประเทศ")&lt;$A15,"",INDEX('ค่าเสื่อม 2564'!P$3:P$399,SMALL(IF('ค่าเสื่อม 2564'!$E$3:$E$399="10870-รพ.อรัญประเทศ",ROW('ค่าเสื่อม 2564'!$E$3:$E$399)-ROW('ค่าเสื่อม 2564'!$E$3)+1),$A15)))</f>
        <v>0</v>
      </c>
      <c r="Q15" s="10">
        <f t="array" ref="Q15">IF(COUNTIF('ค่าเสื่อม 2564'!$E$3:$E$399,"10870-รพ.อรัญประเทศ")&lt;$A15,"",INDEX('ค่าเสื่อม 2564'!Q$3:Q$399,SMALL(IF('ค่าเสื่อม 2564'!$E$3:$E$399="10870-รพ.อรัญประเทศ",ROW('ค่าเสื่อม 2564'!$E$3:$E$399)-ROW('ค่าเสื่อม 2564'!$E$3)+1),$A15)))</f>
        <v>5000</v>
      </c>
      <c r="R15" s="7" t="str">
        <f t="array" ref="R15">IF(COUNTIF('ค่าเสื่อม 2564'!$E$3:$E$399,"10870-รพ.อรัญประเทศ")&lt;$A15,"",INDEX('ค่าเสื่อม 2564'!R$3:R$399,SMALL(IF('ค่าเสื่อม 2564'!$E$3:$E$399="10870-รพ.อรัญประเทศ",ROW('ค่าเสื่อม 2564'!$E$3:$E$399)-ROW('ค่าเสื่อม 2564'!$E$3)+1),$A15)))</f>
        <v>6/2563 (วันที่ 07/10/2563)</v>
      </c>
      <c r="S15" s="4" t="str">
        <f t="array" ref="S15">IF(COUNTIF('ค่าเสื่อม 2564'!$E$3:$E$399,"10870-รพ.อรัญประเทศ")&lt;$A15,"",INDEX('ค่าเสื่อม 2564'!S$3:S$399,SMALL(IF('ค่าเสื่อม 2564'!$E$3:$E$399="10870-รพ.อรัญประเทศ",ROW('ค่าเสื่อม 2564'!$E$3:$E$399)-ROW('ค่าเสื่อม 2564'!$E$3)+1),$A15)))</f>
        <v>-</v>
      </c>
      <c r="T15" s="10">
        <f t="array" ref="T15">IF(COUNTIF('ค่าเสื่อม 2564'!$E$3:$E$399,"10870-รพ.อรัญประเทศ")&lt;$A15,"",INDEX('ค่าเสื่อม 2564'!T$3:T$399,SMALL(IF('ค่าเสื่อม 2564'!$E$3:$E$399="10870-รพ.อรัญประเทศ",ROW('ค่าเสื่อม 2564'!$E$3:$E$399)-ROW('ค่าเสื่อม 2564'!$E$3)+1),$A15)))</f>
        <v>0</v>
      </c>
      <c r="U15" s="10">
        <f t="array" ref="U15">IF(COUNTIF('ค่าเสื่อม 2564'!$E$3:$E$399,"10870-รพ.อรัญประเทศ")&lt;$A15,"",INDEX('ค่าเสื่อม 2564'!U$3:U$399,SMALL(IF('ค่าเสื่อม 2564'!$E$3:$E$399="10870-รพ.อรัญประเทศ",ROW('ค่าเสื่อม 2564'!$E$3:$E$399)-ROW('ค่าเสื่อม 2564'!$E$3)+1),$A15)))</f>
        <v>0</v>
      </c>
      <c r="V15" s="7">
        <f t="array" ref="V15">IF(COUNTIF('ค่าเสื่อม 2564'!$E$3:$E$399,"10870-รพ.อรัญประเทศ")&lt;$A15,"",INDEX('ค่าเสื่อม 2564'!V$3:V$399,SMALL(IF('ค่าเสื่อม 2564'!$E$3:$E$399="10870-รพ.อรัญประเทศ",ROW('ค่าเสื่อม 2564'!$E$3:$E$399)-ROW('ค่าเสื่อม 2564'!$E$3)+1),$A15)))</f>
        <v>0</v>
      </c>
      <c r="W15" s="7">
        <f t="array" ref="W15">IF(COUNTIF('ค่าเสื่อม 2564'!$E$3:$E$399,"10870-รพ.อรัญประเทศ")&lt;$A15,"",INDEX('ค่าเสื่อม 2564'!W$3:W$399,SMALL(IF('ค่าเสื่อม 2564'!$E$3:$E$399="10870-รพ.อรัญประเทศ",ROW('ค่าเสื่อม 2564'!$E$3:$E$399)-ROW('ค่าเสื่อม 2564'!$E$3)+1),$A15)))</f>
        <v>414926</v>
      </c>
    </row>
    <row r="16" spans="1:23" ht="43.5" customHeight="1">
      <c r="A16" s="3">
        <v>13</v>
      </c>
      <c r="B16" s="7" t="str">
        <f t="array" ref="B16">IF(COUNTIF('ค่าเสื่อม 2564'!$E$3:$E$399,"10870-รพ.อรัญประเทศ")&lt;$A16,"",INDEX('ค่าเสื่อม 2564'!B$3:B$399,SMALL(IF('ค่าเสื่อม 2564'!$E$3:$E$399="10870-รพ.อรัญประเทศ",ROW('ค่าเสื่อม 2564'!$E$3:$E$399)-ROW('ค่าเสื่อม 2564'!$E$3)+1),$A16)))</f>
        <v>เขต 06 ระยอง</v>
      </c>
      <c r="C16" s="7">
        <f t="array" ref="C16">IF(COUNTIF('ค่าเสื่อม 2564'!$E$3:$E$399,"10870-รพ.อรัญประเทศ")&lt;$A16,"",INDEX('ค่าเสื่อม 2564'!C$3:C$399,SMALL(IF('ค่าเสื่อม 2564'!$E$3:$E$399="10870-รพ.อรัญประเทศ",ROW('ค่าเสื่อม 2564'!$E$3:$E$399)-ROW('ค่าเสื่อม 2564'!$E$3)+1),$A16)))</f>
        <v>2700</v>
      </c>
      <c r="D16" s="7" t="str">
        <f t="array" ref="D16">IF(COUNTIF('ค่าเสื่อม 2564'!$E$3:$E$399,"10870-รพ.อรัญประเทศ")&lt;$A16,"",INDEX('ค่าเสื่อม 2564'!D$3:D$399,SMALL(IF('ค่าเสื่อม 2564'!$E$3:$E$399="10870-รพ.อรัญประเทศ",ROW('ค่าเสื่อม 2564'!$E$3:$E$399)-ROW('ค่าเสื่อม 2564'!$E$3)+1),$A16)))</f>
        <v>สระแก้ว</v>
      </c>
      <c r="E16" s="7" t="str">
        <f t="array" ref="E16">IF(COUNTIF('ค่าเสื่อม 2564'!$E$3:$E$399,"10870-รพ.อรัญประเทศ")&lt;$A16,"",INDEX('ค่าเสื่อม 2564'!E$3:E$399,SMALL(IF('ค่าเสื่อม 2564'!$E$3:$E$399="10870-รพ.อรัญประเทศ",ROW('ค่าเสื่อม 2564'!$E$3:$E$399)-ROW('ค่าเสื่อม 2564'!$E$3)+1),$A16)))</f>
        <v>10870-รพ.อรัญประเทศ</v>
      </c>
      <c r="F16" s="7" t="str">
        <f t="array" ref="F16">IF(COUNTIF('ค่าเสื่อม 2564'!$E$3:$E$399,"10870-รพ.อรัญประเทศ")&lt;$A16,"",INDEX('ค่าเสื่อม 2564'!F$3:F$399,SMALL(IF('ค่าเสื่อม 2564'!$E$3:$E$399="10870-รพ.อรัญประเทศ",ROW('ค่าเสื่อม 2564'!$E$3:$E$399)-ROW('ค่าเสื่อม 2564'!$E$3)+1),$A16)))</f>
        <v>10870-รพ.อรัญประเทศ</v>
      </c>
      <c r="G16" s="7" t="str">
        <f t="array" ref="G16">IF(COUNTIF('ค่าเสื่อม 2564'!$E$3:$E$399,"10870-รพ.อรัญประเทศ")&lt;$A16,"",INDEX('ค่าเสื่อม 2564'!G$3:G$399,SMALL(IF('ค่าเสื่อม 2564'!$E$3:$E$399="10870-รพ.อรัญประเทศ",ROW('ค่าเสื่อม 2564'!$E$3:$E$399)-ROW('ค่าเสื่อม 2564'!$E$3)+1),$A16)))</f>
        <v>วงเงินหน่วยบริการสังกัดสป.สธ.</v>
      </c>
      <c r="H16" s="7" t="str">
        <f t="array" ref="H16">IF(COUNTIF('ค่าเสื่อม 2564'!$E$3:$E$399,"10870-รพ.อรัญประเทศ")&lt;$A16,"",INDEX('ค่าเสื่อม 2564'!H$3:H$399,SMALL(IF('ค่าเสื่อม 2564'!$E$3:$E$399="10870-รพ.อรัญประเทศ",ROW('ค่าเสื่อม 2564'!$E$3:$E$399)-ROW('ค่าเสื่อม 2564'!$E$3)+1),$A16)))</f>
        <v>ครุภัณฑ์</v>
      </c>
      <c r="I16" s="7" t="str">
        <f t="array" ref="I16">IF(COUNTIF('ค่าเสื่อม 2564'!$E$3:$E$399,"10870-รพ.อรัญประเทศ")&lt;$A16,"",INDEX('ค่าเสื่อม 2564'!I$3:I$399,SMALL(IF('ค่าเสื่อม 2564'!$E$3:$E$399="10870-รพ.อรัญประเทศ",ROW('ค่าเสื่อม 2564'!$E$3:$E$399)-ROW('ค่าเสื่อม 2564'!$E$3)+1),$A16)))</f>
        <v>03-ครุภัณฑ์การแพทย์</v>
      </c>
      <c r="J16" s="7" t="str">
        <f t="array" ref="J16">IF(COUNTIF('ค่าเสื่อม 2564'!$E$3:$E$399,"10870-รพ.อรัญประเทศ")&lt;$A16,"",INDEX('ค่าเสื่อม 2564'!J$3:J$399,SMALL(IF('ค่าเสื่อม 2564'!$E$3:$E$399="10870-รพ.อรัญประเทศ",ROW('ค่าเสื่อม 2564'!$E$3:$E$399)-ROW('ค่าเสื่อม 2564'!$E$3)+1),$A16)))</f>
        <v>ตู้อบเลี้ยงเชื้อ (Incubator)</v>
      </c>
      <c r="K16" s="7" t="str">
        <f t="array" ref="K16">IF(COUNTIF('ค่าเสื่อม 2564'!$E$3:$E$399,"10870-รพ.อรัญประเทศ")&lt;$A16,"",INDEX('ค่าเสื่อม 2564'!K$3:K$399,SMALL(IF('ค่าเสื่อม 2564'!$E$3:$E$399="10870-รพ.อรัญประเทศ",ROW('ค่าเสื่อม 2564'!$E$3:$E$399)-ROW('ค่าเสื่อม 2564'!$E$3)+1),$A16)))</f>
        <v>ตู้อบเลี้ยงเชื้อ (Incubator)</v>
      </c>
      <c r="L16" s="4">
        <f t="array" ref="L16">IF(COUNTIF('ค่าเสื่อม 2564'!$E$3:$E$399,"10870-รพ.อรัญประเทศ")&lt;$A16,"",INDEX('ค่าเสื่อม 2564'!L$3:L$399,SMALL(IF('ค่าเสื่อม 2564'!$E$3:$E$399="10870-รพ.อรัญประเทศ",ROW('ค่าเสื่อม 2564'!$E$3:$E$399)-ROW('ค่าเสื่อม 2564'!$E$3)+1),$A16)))</f>
        <v>1</v>
      </c>
      <c r="M16" s="7" t="str">
        <f t="array" ref="M16">IF(COUNTIF('ค่าเสื่อม 2564'!$E$3:$E$399,"10870-รพ.อรัญประเทศ")&lt;$A16,"",INDEX('ค่าเสื่อม 2564'!M$3:M$399,SMALL(IF('ค่าเสื่อม 2564'!$E$3:$E$399="10870-รพ.อรัญประเทศ",ROW('ค่าเสื่อม 2564'!$E$3:$E$399)-ROW('ค่าเสื่อม 2564'!$E$3)+1),$A16)))</f>
        <v>6515-0011-0003/1</v>
      </c>
      <c r="N16" s="10">
        <f t="array" ref="N16">IF(COUNTIF('ค่าเสื่อม 2564'!$E$3:$E$399,"10870-รพ.อรัญประเทศ")&lt;$A16,"",INDEX('ค่าเสื่อม 2564'!N$3:N$399,SMALL(IF('ค่าเสื่อม 2564'!$E$3:$E$399="10870-รพ.อรัญประเทศ",ROW('ค่าเสื่อม 2564'!$E$3:$E$399)-ROW('ค่าเสื่อม 2564'!$E$3)+1),$A16)))</f>
        <v>175000</v>
      </c>
      <c r="O16" s="10">
        <f t="array" ref="O16">IF(COUNTIF('ค่าเสื่อม 2564'!$E$3:$E$399,"10870-รพ.อรัญประเทศ")&lt;$A16,"",INDEX('ค่าเสื่อม 2564'!O$3:O$399,SMALL(IF('ค่าเสื่อม 2564'!$E$3:$E$399="10870-รพ.อรัญประเทศ",ROW('ค่าเสื่อม 2564'!$E$3:$E$399)-ROW('ค่าเสื่อม 2564'!$E$3)+1),$A16)))</f>
        <v>0</v>
      </c>
      <c r="P16" s="10">
        <f t="array" ref="P16">IF(COUNTIF('ค่าเสื่อม 2564'!$E$3:$E$399,"10870-รพ.อรัญประเทศ")&lt;$A16,"",INDEX('ค่าเสื่อม 2564'!P$3:P$399,SMALL(IF('ค่าเสื่อม 2564'!$E$3:$E$399="10870-รพ.อรัญประเทศ",ROW('ค่าเสื่อม 2564'!$E$3:$E$399)-ROW('ค่าเสื่อม 2564'!$E$3)+1),$A16)))</f>
        <v>0</v>
      </c>
      <c r="Q16" s="10">
        <f t="array" ref="Q16">IF(COUNTIF('ค่าเสื่อม 2564'!$E$3:$E$399,"10870-รพ.อรัญประเทศ")&lt;$A16,"",INDEX('ค่าเสื่อม 2564'!Q$3:Q$399,SMALL(IF('ค่าเสื่อม 2564'!$E$3:$E$399="10870-รพ.อรัญประเทศ",ROW('ค่าเสื่อม 2564'!$E$3:$E$399)-ROW('ค่าเสื่อม 2564'!$E$3)+1),$A16)))</f>
        <v>175000</v>
      </c>
      <c r="R16" s="7" t="str">
        <f t="array" ref="R16">IF(COUNTIF('ค่าเสื่อม 2564'!$E$3:$E$399,"10870-รพ.อรัญประเทศ")&lt;$A16,"",INDEX('ค่าเสื่อม 2564'!R$3:R$399,SMALL(IF('ค่าเสื่อม 2564'!$E$3:$E$399="10870-รพ.อรัญประเทศ",ROW('ค่าเสื่อม 2564'!$E$3:$E$399)-ROW('ค่าเสื่อม 2564'!$E$3)+1),$A16)))</f>
        <v>6/2563 (วันที่ 07/10/2563)</v>
      </c>
      <c r="S16" s="4" t="str">
        <f t="array" ref="S16">IF(COUNTIF('ค่าเสื่อม 2564'!$E$3:$E$399,"10870-รพ.อรัญประเทศ")&lt;$A16,"",INDEX('ค่าเสื่อม 2564'!S$3:S$399,SMALL(IF('ค่าเสื่อม 2564'!$E$3:$E$399="10870-รพ.อรัญประเทศ",ROW('ค่าเสื่อม 2564'!$E$3:$E$399)-ROW('ค่าเสื่อม 2564'!$E$3)+1),$A16)))</f>
        <v>-</v>
      </c>
      <c r="T16" s="10">
        <f t="array" ref="T16">IF(COUNTIF('ค่าเสื่อม 2564'!$E$3:$E$399,"10870-รพ.อรัญประเทศ")&lt;$A16,"",INDEX('ค่าเสื่อม 2564'!T$3:T$399,SMALL(IF('ค่าเสื่อม 2564'!$E$3:$E$399="10870-รพ.อรัญประเทศ",ROW('ค่าเสื่อม 2564'!$E$3:$E$399)-ROW('ค่าเสื่อม 2564'!$E$3)+1),$A16)))</f>
        <v>0</v>
      </c>
      <c r="U16" s="10">
        <f t="array" ref="U16">IF(COUNTIF('ค่าเสื่อม 2564'!$E$3:$E$399,"10870-รพ.อรัญประเทศ")&lt;$A16,"",INDEX('ค่าเสื่อม 2564'!U$3:U$399,SMALL(IF('ค่าเสื่อม 2564'!$E$3:$E$399="10870-รพ.อรัญประเทศ",ROW('ค่าเสื่อม 2564'!$E$3:$E$399)-ROW('ค่าเสื่อม 2564'!$E$3)+1),$A16)))</f>
        <v>0</v>
      </c>
      <c r="V16" s="7">
        <f t="array" ref="V16">IF(COUNTIF('ค่าเสื่อม 2564'!$E$3:$E$399,"10870-รพ.อรัญประเทศ")&lt;$A16,"",INDEX('ค่าเสื่อม 2564'!V$3:V$399,SMALL(IF('ค่าเสื่อม 2564'!$E$3:$E$399="10870-รพ.อรัญประเทศ",ROW('ค่าเสื่อม 2564'!$E$3:$E$399)-ROW('ค่าเสื่อม 2564'!$E$3)+1),$A16)))</f>
        <v>0</v>
      </c>
      <c r="W16" s="7">
        <f t="array" ref="W16">IF(COUNTIF('ค่าเสื่อม 2564'!$E$3:$E$399,"10870-รพ.อรัญประเทศ")&lt;$A16,"",INDEX('ค่าเสื่อม 2564'!W$3:W$399,SMALL(IF('ค่าเสื่อม 2564'!$E$3:$E$399="10870-รพ.อรัญประเทศ",ROW('ค่าเสื่อม 2564'!$E$3:$E$399)-ROW('ค่าเสื่อม 2564'!$E$3)+1),$A16)))</f>
        <v>414836</v>
      </c>
    </row>
    <row r="17" spans="1:23" ht="43.5" customHeight="1">
      <c r="A17" s="3">
        <v>14</v>
      </c>
      <c r="B17" s="7" t="str">
        <f t="array" ref="B17">IF(COUNTIF('ค่าเสื่อม 2564'!$E$3:$E$399,"10870-รพ.อรัญประเทศ")&lt;$A17,"",INDEX('ค่าเสื่อม 2564'!B$3:B$399,SMALL(IF('ค่าเสื่อม 2564'!$E$3:$E$399="10870-รพ.อรัญประเทศ",ROW('ค่าเสื่อม 2564'!$E$3:$E$399)-ROW('ค่าเสื่อม 2564'!$E$3)+1),$A17)))</f>
        <v>เขต 06 ระยอง</v>
      </c>
      <c r="C17" s="7">
        <f t="array" ref="C17">IF(COUNTIF('ค่าเสื่อม 2564'!$E$3:$E$399,"10870-รพ.อรัญประเทศ")&lt;$A17,"",INDEX('ค่าเสื่อม 2564'!C$3:C$399,SMALL(IF('ค่าเสื่อม 2564'!$E$3:$E$399="10870-รพ.อรัญประเทศ",ROW('ค่าเสื่อม 2564'!$E$3:$E$399)-ROW('ค่าเสื่อม 2564'!$E$3)+1),$A17)))</f>
        <v>2700</v>
      </c>
      <c r="D17" s="7" t="str">
        <f t="array" ref="D17">IF(COUNTIF('ค่าเสื่อม 2564'!$E$3:$E$399,"10870-รพ.อรัญประเทศ")&lt;$A17,"",INDEX('ค่าเสื่อม 2564'!D$3:D$399,SMALL(IF('ค่าเสื่อม 2564'!$E$3:$E$399="10870-รพ.อรัญประเทศ",ROW('ค่าเสื่อม 2564'!$E$3:$E$399)-ROW('ค่าเสื่อม 2564'!$E$3)+1),$A17)))</f>
        <v>สระแก้ว</v>
      </c>
      <c r="E17" s="7" t="str">
        <f t="array" ref="E17">IF(COUNTIF('ค่าเสื่อม 2564'!$E$3:$E$399,"10870-รพ.อรัญประเทศ")&lt;$A17,"",INDEX('ค่าเสื่อม 2564'!E$3:E$399,SMALL(IF('ค่าเสื่อม 2564'!$E$3:$E$399="10870-รพ.อรัญประเทศ",ROW('ค่าเสื่อม 2564'!$E$3:$E$399)-ROW('ค่าเสื่อม 2564'!$E$3)+1),$A17)))</f>
        <v>10870-รพ.อรัญประเทศ</v>
      </c>
      <c r="F17" s="7" t="str">
        <f t="array" ref="F17">IF(COUNTIF('ค่าเสื่อม 2564'!$E$3:$E$399,"10870-รพ.อรัญประเทศ")&lt;$A17,"",INDEX('ค่าเสื่อม 2564'!F$3:F$399,SMALL(IF('ค่าเสื่อม 2564'!$E$3:$E$399="10870-รพ.อรัญประเทศ",ROW('ค่าเสื่อม 2564'!$E$3:$E$399)-ROW('ค่าเสื่อม 2564'!$E$3)+1),$A17)))</f>
        <v>10870-รพ.อรัญประเทศ</v>
      </c>
      <c r="G17" s="7" t="str">
        <f t="array" ref="G17">IF(COUNTIF('ค่าเสื่อม 2564'!$E$3:$E$399,"10870-รพ.อรัญประเทศ")&lt;$A17,"",INDEX('ค่าเสื่อม 2564'!G$3:G$399,SMALL(IF('ค่าเสื่อม 2564'!$E$3:$E$399="10870-รพ.อรัญประเทศ",ROW('ค่าเสื่อม 2564'!$E$3:$E$399)-ROW('ค่าเสื่อม 2564'!$E$3)+1),$A17)))</f>
        <v>วงเงินหน่วยบริการสังกัดสป.สธ.</v>
      </c>
      <c r="H17" s="7" t="str">
        <f t="array" ref="H17">IF(COUNTIF('ค่าเสื่อม 2564'!$E$3:$E$399,"10870-รพ.อรัญประเทศ")&lt;$A17,"",INDEX('ค่าเสื่อม 2564'!H$3:H$399,SMALL(IF('ค่าเสื่อม 2564'!$E$3:$E$399="10870-รพ.อรัญประเทศ",ROW('ค่าเสื่อม 2564'!$E$3:$E$399)-ROW('ค่าเสื่อม 2564'!$E$3)+1),$A17)))</f>
        <v>ครุภัณฑ์</v>
      </c>
      <c r="I17" s="7" t="str">
        <f t="array" ref="I17">IF(COUNTIF('ค่าเสื่อม 2564'!$E$3:$E$399,"10870-รพ.อรัญประเทศ")&lt;$A17,"",INDEX('ค่าเสื่อม 2564'!I$3:I$399,SMALL(IF('ค่าเสื่อม 2564'!$E$3:$E$399="10870-รพ.อรัญประเทศ",ROW('ค่าเสื่อม 2564'!$E$3:$E$399)-ROW('ค่าเสื่อม 2564'!$E$3)+1),$A17)))</f>
        <v>03-ครุภัณฑ์การแพทย์</v>
      </c>
      <c r="J17" s="7" t="str">
        <f t="array" ref="J17">IF(COUNTIF('ค่าเสื่อม 2564'!$E$3:$E$399,"10870-รพ.อรัญประเทศ")&lt;$A17,"",INDEX('ค่าเสื่อม 2564'!J$3:J$399,SMALL(IF('ค่าเสื่อม 2564'!$E$3:$E$399="10870-รพ.อรัญประเทศ",ROW('ค่าเสื่อม 2564'!$E$3:$E$399)-ROW('ค่าเสื่อม 2564'!$E$3)+1),$A17)))</f>
        <v>เครื่องนึ่งฆ่าเชื้อด้วยแรงดันไอน้ำอัตโนมัติ</v>
      </c>
      <c r="K17" s="7" t="str">
        <f t="array" ref="K17">IF(COUNTIF('ค่าเสื่อม 2564'!$E$3:$E$399,"10870-รพ.อรัญประเทศ")&lt;$A17,"",INDEX('ค่าเสื่อม 2564'!K$3:K$399,SMALL(IF('ค่าเสื่อม 2564'!$E$3:$E$399="10870-รพ.อรัญประเทศ",ROW('ค่าเสื่อม 2564'!$E$3:$E$399)-ROW('ค่าเสื่อม 2564'!$E$3)+1),$A17)))</f>
        <v>เครื่องนึ่งฆ่าเชื้อด้วยแรงดันไอน้ำอัตโนมัติ</v>
      </c>
      <c r="L17" s="4">
        <f t="array" ref="L17">IF(COUNTIF('ค่าเสื่อม 2564'!$E$3:$E$399,"10870-รพ.อรัญประเทศ")&lt;$A17,"",INDEX('ค่าเสื่อม 2564'!L$3:L$399,SMALL(IF('ค่าเสื่อม 2564'!$E$3:$E$399="10870-รพ.อรัญประเทศ",ROW('ค่าเสื่อม 2564'!$E$3:$E$399)-ROW('ค่าเสื่อม 2564'!$E$3)+1),$A17)))</f>
        <v>1</v>
      </c>
      <c r="M17" s="7" t="str">
        <f t="array" ref="M17">IF(COUNTIF('ค่าเสื่อม 2564'!$E$3:$E$399,"10870-รพ.อรัญประเทศ")&lt;$A17,"",INDEX('ค่าเสื่อม 2564'!M$3:M$399,SMALL(IF('ค่าเสื่อม 2564'!$E$3:$E$399="10870-รพ.อรัญประเทศ",ROW('ค่าเสื่อม 2564'!$E$3:$E$399)-ROW('ค่าเสื่อม 2564'!$E$3)+1),$A17)))</f>
        <v>6515-038-0002/1</v>
      </c>
      <c r="N17" s="10">
        <f t="array" ref="N17">IF(COUNTIF('ค่าเสื่อม 2564'!$E$3:$E$399,"10870-รพ.อรัญประเทศ")&lt;$A17,"",INDEX('ค่าเสื่อม 2564'!N$3:N$399,SMALL(IF('ค่าเสื่อม 2564'!$E$3:$E$399="10870-รพ.อรัญประเทศ",ROW('ค่าเสื่อม 2564'!$E$3:$E$399)-ROW('ค่าเสื่อม 2564'!$E$3)+1),$A17)))</f>
        <v>360000</v>
      </c>
      <c r="O17" s="10">
        <f t="array" ref="O17">IF(COUNTIF('ค่าเสื่อม 2564'!$E$3:$E$399,"10870-รพ.อรัญประเทศ")&lt;$A17,"",INDEX('ค่าเสื่อม 2564'!O$3:O$399,SMALL(IF('ค่าเสื่อม 2564'!$E$3:$E$399="10870-รพ.อรัญประเทศ",ROW('ค่าเสื่อม 2564'!$E$3:$E$399)-ROW('ค่าเสื่อม 2564'!$E$3)+1),$A17)))</f>
        <v>0</v>
      </c>
      <c r="P17" s="10">
        <f t="array" ref="P17">IF(COUNTIF('ค่าเสื่อม 2564'!$E$3:$E$399,"10870-รพ.อรัญประเทศ")&lt;$A17,"",INDEX('ค่าเสื่อม 2564'!P$3:P$399,SMALL(IF('ค่าเสื่อม 2564'!$E$3:$E$399="10870-รพ.อรัญประเทศ",ROW('ค่าเสื่อม 2564'!$E$3:$E$399)-ROW('ค่าเสื่อม 2564'!$E$3)+1),$A17)))</f>
        <v>0</v>
      </c>
      <c r="Q17" s="10">
        <f t="array" ref="Q17">IF(COUNTIF('ค่าเสื่อม 2564'!$E$3:$E$399,"10870-รพ.อรัญประเทศ")&lt;$A17,"",INDEX('ค่าเสื่อม 2564'!Q$3:Q$399,SMALL(IF('ค่าเสื่อม 2564'!$E$3:$E$399="10870-รพ.อรัญประเทศ",ROW('ค่าเสื่อม 2564'!$E$3:$E$399)-ROW('ค่าเสื่อม 2564'!$E$3)+1),$A17)))</f>
        <v>360000</v>
      </c>
      <c r="R17" s="7" t="str">
        <f t="array" ref="R17">IF(COUNTIF('ค่าเสื่อม 2564'!$E$3:$E$399,"10870-รพ.อรัญประเทศ")&lt;$A17,"",INDEX('ค่าเสื่อม 2564'!R$3:R$399,SMALL(IF('ค่าเสื่อม 2564'!$E$3:$E$399="10870-รพ.อรัญประเทศ",ROW('ค่าเสื่อม 2564'!$E$3:$E$399)-ROW('ค่าเสื่อม 2564'!$E$3)+1),$A17)))</f>
        <v>6/2563 (วันที่ 07/10/2563)</v>
      </c>
      <c r="S17" s="4" t="str">
        <f t="array" ref="S17">IF(COUNTIF('ค่าเสื่อม 2564'!$E$3:$E$399,"10870-รพ.อรัญประเทศ")&lt;$A17,"",INDEX('ค่าเสื่อม 2564'!S$3:S$399,SMALL(IF('ค่าเสื่อม 2564'!$E$3:$E$399="10870-รพ.อรัญประเทศ",ROW('ค่าเสื่อม 2564'!$E$3:$E$399)-ROW('ค่าเสื่อม 2564'!$E$3)+1),$A17)))</f>
        <v>-</v>
      </c>
      <c r="T17" s="10">
        <f t="array" ref="T17">IF(COUNTIF('ค่าเสื่อม 2564'!$E$3:$E$399,"10870-รพ.อรัญประเทศ")&lt;$A17,"",INDEX('ค่าเสื่อม 2564'!T$3:T$399,SMALL(IF('ค่าเสื่อม 2564'!$E$3:$E$399="10870-รพ.อรัญประเทศ",ROW('ค่าเสื่อม 2564'!$E$3:$E$399)-ROW('ค่าเสื่อม 2564'!$E$3)+1),$A17)))</f>
        <v>0</v>
      </c>
      <c r="U17" s="10">
        <f t="array" ref="U17">IF(COUNTIF('ค่าเสื่อม 2564'!$E$3:$E$399,"10870-รพ.อรัญประเทศ")&lt;$A17,"",INDEX('ค่าเสื่อม 2564'!U$3:U$399,SMALL(IF('ค่าเสื่อม 2564'!$E$3:$E$399="10870-รพ.อรัญประเทศ",ROW('ค่าเสื่อม 2564'!$E$3:$E$399)-ROW('ค่าเสื่อม 2564'!$E$3)+1),$A17)))</f>
        <v>0</v>
      </c>
      <c r="V17" s="7">
        <f t="array" ref="V17">IF(COUNTIF('ค่าเสื่อม 2564'!$E$3:$E$399,"10870-รพ.อรัญประเทศ")&lt;$A17,"",INDEX('ค่าเสื่อม 2564'!V$3:V$399,SMALL(IF('ค่าเสื่อม 2564'!$E$3:$E$399="10870-รพ.อรัญประเทศ",ROW('ค่าเสื่อม 2564'!$E$3:$E$399)-ROW('ค่าเสื่อม 2564'!$E$3)+1),$A17)))</f>
        <v>0</v>
      </c>
      <c r="W17" s="7">
        <f t="array" ref="W17">IF(COUNTIF('ค่าเสื่อม 2564'!$E$3:$E$399,"10870-รพ.อรัญประเทศ")&lt;$A17,"",INDEX('ค่าเสื่อม 2564'!W$3:W$399,SMALL(IF('ค่าเสื่อม 2564'!$E$3:$E$399="10870-รพ.อรัญประเทศ",ROW('ค่าเสื่อม 2564'!$E$3:$E$399)-ROW('ค่าเสื่อม 2564'!$E$3)+1),$A17)))</f>
        <v>414867</v>
      </c>
    </row>
    <row r="18" spans="1:23" ht="43.5" customHeight="1">
      <c r="A18" s="3">
        <v>15</v>
      </c>
      <c r="B18" s="7" t="str">
        <f t="array" ref="B18">IF(COUNTIF('ค่าเสื่อม 2564'!$E$3:$E$399,"10870-รพ.อรัญประเทศ")&lt;$A18,"",INDEX('ค่าเสื่อม 2564'!B$3:B$399,SMALL(IF('ค่าเสื่อม 2564'!$E$3:$E$399="10870-รพ.อรัญประเทศ",ROW('ค่าเสื่อม 2564'!$E$3:$E$399)-ROW('ค่าเสื่อม 2564'!$E$3)+1),$A18)))</f>
        <v>เขต 06 ระยอง</v>
      </c>
      <c r="C18" s="7">
        <f t="array" ref="C18">IF(COUNTIF('ค่าเสื่อม 2564'!$E$3:$E$399,"10870-รพ.อรัญประเทศ")&lt;$A18,"",INDEX('ค่าเสื่อม 2564'!C$3:C$399,SMALL(IF('ค่าเสื่อม 2564'!$E$3:$E$399="10870-รพ.อรัญประเทศ",ROW('ค่าเสื่อม 2564'!$E$3:$E$399)-ROW('ค่าเสื่อม 2564'!$E$3)+1),$A18)))</f>
        <v>2700</v>
      </c>
      <c r="D18" s="7" t="str">
        <f t="array" ref="D18">IF(COUNTIF('ค่าเสื่อม 2564'!$E$3:$E$399,"10870-รพ.อรัญประเทศ")&lt;$A18,"",INDEX('ค่าเสื่อม 2564'!D$3:D$399,SMALL(IF('ค่าเสื่อม 2564'!$E$3:$E$399="10870-รพ.อรัญประเทศ",ROW('ค่าเสื่อม 2564'!$E$3:$E$399)-ROW('ค่าเสื่อม 2564'!$E$3)+1),$A18)))</f>
        <v>สระแก้ว</v>
      </c>
      <c r="E18" s="7" t="str">
        <f t="array" ref="E18">IF(COUNTIF('ค่าเสื่อม 2564'!$E$3:$E$399,"10870-รพ.อรัญประเทศ")&lt;$A18,"",INDEX('ค่าเสื่อม 2564'!E$3:E$399,SMALL(IF('ค่าเสื่อม 2564'!$E$3:$E$399="10870-รพ.อรัญประเทศ",ROW('ค่าเสื่อม 2564'!$E$3:$E$399)-ROW('ค่าเสื่อม 2564'!$E$3)+1),$A18)))</f>
        <v>10870-รพ.อรัญประเทศ</v>
      </c>
      <c r="F18" s="7" t="str">
        <f t="array" ref="F18">IF(COUNTIF('ค่าเสื่อม 2564'!$E$3:$E$399,"10870-รพ.อรัญประเทศ")&lt;$A18,"",INDEX('ค่าเสื่อม 2564'!F$3:F$399,SMALL(IF('ค่าเสื่อม 2564'!$E$3:$E$399="10870-รพ.อรัญประเทศ",ROW('ค่าเสื่อม 2564'!$E$3:$E$399)-ROW('ค่าเสื่อม 2564'!$E$3)+1),$A18)))</f>
        <v>10870-รพ.อรัญประเทศ</v>
      </c>
      <c r="G18" s="7" t="str">
        <f t="array" ref="G18">IF(COUNTIF('ค่าเสื่อม 2564'!$E$3:$E$399,"10870-รพ.อรัญประเทศ")&lt;$A18,"",INDEX('ค่าเสื่อม 2564'!G$3:G$399,SMALL(IF('ค่าเสื่อม 2564'!$E$3:$E$399="10870-รพ.อรัญประเทศ",ROW('ค่าเสื่อม 2564'!$E$3:$E$399)-ROW('ค่าเสื่อม 2564'!$E$3)+1),$A18)))</f>
        <v>วงเงินหน่วยบริการสังกัดสป.สธ.</v>
      </c>
      <c r="H18" s="7" t="str">
        <f t="array" ref="H18">IF(COUNTIF('ค่าเสื่อม 2564'!$E$3:$E$399,"10870-รพ.อรัญประเทศ")&lt;$A18,"",INDEX('ค่าเสื่อม 2564'!H$3:H$399,SMALL(IF('ค่าเสื่อม 2564'!$E$3:$E$399="10870-รพ.อรัญประเทศ",ROW('ค่าเสื่อม 2564'!$E$3:$E$399)-ROW('ค่าเสื่อม 2564'!$E$3)+1),$A18)))</f>
        <v>ครุภัณฑ์</v>
      </c>
      <c r="I18" s="7" t="str">
        <f t="array" ref="I18">IF(COUNTIF('ค่าเสื่อม 2564'!$E$3:$E$399,"10870-รพ.อรัญประเทศ")&lt;$A18,"",INDEX('ค่าเสื่อม 2564'!I$3:I$399,SMALL(IF('ค่าเสื่อม 2564'!$E$3:$E$399="10870-รพ.อรัญประเทศ",ROW('ค่าเสื่อม 2564'!$E$3:$E$399)-ROW('ค่าเสื่อม 2564'!$E$3)+1),$A18)))</f>
        <v>03-ครุภัณฑ์การแพทย์</v>
      </c>
      <c r="J18" s="7" t="str">
        <f t="array" ref="J18">IF(COUNTIF('ค่าเสื่อม 2564'!$E$3:$E$399,"10870-รพ.อรัญประเทศ")&lt;$A18,"",INDEX('ค่าเสื่อม 2564'!J$3:J$399,SMALL(IF('ค่าเสื่อม 2564'!$E$3:$E$399="10870-รพ.อรัญประเทศ",ROW('ค่าเสื่อม 2564'!$E$3:$E$399)-ROW('ค่าเสื่อม 2564'!$E$3)+1),$A18)))</f>
        <v>เครื่องวัดความยาวรากฟัน</v>
      </c>
      <c r="K18" s="7" t="str">
        <f t="array" ref="K18">IF(COUNTIF('ค่าเสื่อม 2564'!$E$3:$E$399,"10870-รพ.อรัญประเทศ")&lt;$A18,"",INDEX('ค่าเสื่อม 2564'!K$3:K$399,SMALL(IF('ค่าเสื่อม 2564'!$E$3:$E$399="10870-รพ.อรัญประเทศ",ROW('ค่าเสื่อม 2564'!$E$3:$E$399)-ROW('ค่าเสื่อม 2564'!$E$3)+1),$A18)))</f>
        <v>เครื่องวัดความยาวรากฟัน</v>
      </c>
      <c r="L18" s="4">
        <f t="array" ref="L18">IF(COUNTIF('ค่าเสื่อม 2564'!$E$3:$E$399,"10870-รพ.อรัญประเทศ")&lt;$A18,"",INDEX('ค่าเสื่อม 2564'!L$3:L$399,SMALL(IF('ค่าเสื่อม 2564'!$E$3:$E$399="10870-รพ.อรัญประเทศ",ROW('ค่าเสื่อม 2564'!$E$3:$E$399)-ROW('ค่าเสื่อม 2564'!$E$3)+1),$A18)))</f>
        <v>1</v>
      </c>
      <c r="M18" s="7" t="str">
        <f t="array" ref="M18">IF(COUNTIF('ค่าเสื่อม 2564'!$E$3:$E$399,"10870-รพ.อรัญประเทศ")&lt;$A18,"",INDEX('ค่าเสื่อม 2564'!M$3:M$399,SMALL(IF('ค่าเสื่อม 2564'!$E$3:$E$399="10870-รพ.อรัญประเทศ",ROW('ค่าเสื่อม 2564'!$E$3:$E$399)-ROW('ค่าเสื่อม 2564'!$E$3)+1),$A18)))</f>
        <v>6520-004-0002/1</v>
      </c>
      <c r="N18" s="10">
        <f t="array" ref="N18">IF(COUNTIF('ค่าเสื่อม 2564'!$E$3:$E$399,"10870-รพ.อรัญประเทศ")&lt;$A18,"",INDEX('ค่าเสื่อม 2564'!N$3:N$399,SMALL(IF('ค่าเสื่อม 2564'!$E$3:$E$399="10870-รพ.อรัญประเทศ",ROW('ค่าเสื่อม 2564'!$E$3:$E$399)-ROW('ค่าเสื่อม 2564'!$E$3)+1),$A18)))</f>
        <v>35000</v>
      </c>
      <c r="O18" s="10">
        <f t="array" ref="O18">IF(COUNTIF('ค่าเสื่อม 2564'!$E$3:$E$399,"10870-รพ.อรัญประเทศ")&lt;$A18,"",INDEX('ค่าเสื่อม 2564'!O$3:O$399,SMALL(IF('ค่าเสื่อม 2564'!$E$3:$E$399="10870-รพ.อรัญประเทศ",ROW('ค่าเสื่อม 2564'!$E$3:$E$399)-ROW('ค่าเสื่อม 2564'!$E$3)+1),$A18)))</f>
        <v>0</v>
      </c>
      <c r="P18" s="10">
        <f t="array" ref="P18">IF(COUNTIF('ค่าเสื่อม 2564'!$E$3:$E$399,"10870-รพ.อรัญประเทศ")&lt;$A18,"",INDEX('ค่าเสื่อม 2564'!P$3:P$399,SMALL(IF('ค่าเสื่อม 2564'!$E$3:$E$399="10870-รพ.อรัญประเทศ",ROW('ค่าเสื่อม 2564'!$E$3:$E$399)-ROW('ค่าเสื่อม 2564'!$E$3)+1),$A18)))</f>
        <v>0</v>
      </c>
      <c r="Q18" s="10">
        <f t="array" ref="Q18">IF(COUNTIF('ค่าเสื่อม 2564'!$E$3:$E$399,"10870-รพ.อรัญประเทศ")&lt;$A18,"",INDEX('ค่าเสื่อม 2564'!Q$3:Q$399,SMALL(IF('ค่าเสื่อม 2564'!$E$3:$E$399="10870-รพ.อรัญประเทศ",ROW('ค่าเสื่อม 2564'!$E$3:$E$399)-ROW('ค่าเสื่อม 2564'!$E$3)+1),$A18)))</f>
        <v>35000</v>
      </c>
      <c r="R18" s="7" t="str">
        <f t="array" ref="R18">IF(COUNTIF('ค่าเสื่อม 2564'!$E$3:$E$399,"10870-รพ.อรัญประเทศ")&lt;$A18,"",INDEX('ค่าเสื่อม 2564'!R$3:R$399,SMALL(IF('ค่าเสื่อม 2564'!$E$3:$E$399="10870-รพ.อรัญประเทศ",ROW('ค่าเสื่อม 2564'!$E$3:$E$399)-ROW('ค่าเสื่อม 2564'!$E$3)+1),$A18)))</f>
        <v>6/2563 (วันที่ 07/10/2563)</v>
      </c>
      <c r="S18" s="4" t="str">
        <f t="array" ref="S18">IF(COUNTIF('ค่าเสื่อม 2564'!$E$3:$E$399,"10870-รพ.อรัญประเทศ")&lt;$A18,"",INDEX('ค่าเสื่อม 2564'!S$3:S$399,SMALL(IF('ค่าเสื่อม 2564'!$E$3:$E$399="10870-รพ.อรัญประเทศ",ROW('ค่าเสื่อม 2564'!$E$3:$E$399)-ROW('ค่าเสื่อม 2564'!$E$3)+1),$A18)))</f>
        <v>-</v>
      </c>
      <c r="T18" s="10">
        <f t="array" ref="T18">IF(COUNTIF('ค่าเสื่อม 2564'!$E$3:$E$399,"10870-รพ.อรัญประเทศ")&lt;$A18,"",INDEX('ค่าเสื่อม 2564'!T$3:T$399,SMALL(IF('ค่าเสื่อม 2564'!$E$3:$E$399="10870-รพ.อรัญประเทศ",ROW('ค่าเสื่อม 2564'!$E$3:$E$399)-ROW('ค่าเสื่อม 2564'!$E$3)+1),$A18)))</f>
        <v>0</v>
      </c>
      <c r="U18" s="10">
        <f t="array" ref="U18">IF(COUNTIF('ค่าเสื่อม 2564'!$E$3:$E$399,"10870-รพ.อรัญประเทศ")&lt;$A18,"",INDEX('ค่าเสื่อม 2564'!U$3:U$399,SMALL(IF('ค่าเสื่อม 2564'!$E$3:$E$399="10870-รพ.อรัญประเทศ",ROW('ค่าเสื่อม 2564'!$E$3:$E$399)-ROW('ค่าเสื่อม 2564'!$E$3)+1),$A18)))</f>
        <v>0</v>
      </c>
      <c r="V18" s="7">
        <f t="array" ref="V18">IF(COUNTIF('ค่าเสื่อม 2564'!$E$3:$E$399,"10870-รพ.อรัญประเทศ")&lt;$A18,"",INDEX('ค่าเสื่อม 2564'!V$3:V$399,SMALL(IF('ค่าเสื่อม 2564'!$E$3:$E$399="10870-รพ.อรัญประเทศ",ROW('ค่าเสื่อม 2564'!$E$3:$E$399)-ROW('ค่าเสื่อม 2564'!$E$3)+1),$A18)))</f>
        <v>0</v>
      </c>
      <c r="W18" s="7">
        <f t="array" ref="W18">IF(COUNTIF('ค่าเสื่อม 2564'!$E$3:$E$399,"10870-รพ.อรัญประเทศ")&lt;$A18,"",INDEX('ค่าเสื่อม 2564'!W$3:W$399,SMALL(IF('ค่าเสื่อม 2564'!$E$3:$E$399="10870-รพ.อรัญประเทศ",ROW('ค่าเสื่อม 2564'!$E$3:$E$399)-ROW('ค่าเสื่อม 2564'!$E$3)+1),$A18)))</f>
        <v>414743</v>
      </c>
    </row>
    <row r="19" spans="1:23" ht="43.5" customHeight="1">
      <c r="A19" s="3">
        <v>16</v>
      </c>
      <c r="B19" s="7" t="str">
        <f t="array" ref="B19">IF(COUNTIF('ค่าเสื่อม 2564'!$E$3:$E$399,"10870-รพ.อรัญประเทศ")&lt;$A19,"",INDEX('ค่าเสื่อม 2564'!B$3:B$399,SMALL(IF('ค่าเสื่อม 2564'!$E$3:$E$399="10870-รพ.อรัญประเทศ",ROW('ค่าเสื่อม 2564'!$E$3:$E$399)-ROW('ค่าเสื่อม 2564'!$E$3)+1),$A19)))</f>
        <v>เขต 06 ระยอง</v>
      </c>
      <c r="C19" s="7">
        <f t="array" ref="C19">IF(COUNTIF('ค่าเสื่อม 2564'!$E$3:$E$399,"10870-รพ.อรัญประเทศ")&lt;$A19,"",INDEX('ค่าเสื่อม 2564'!C$3:C$399,SMALL(IF('ค่าเสื่อม 2564'!$E$3:$E$399="10870-รพ.อรัญประเทศ",ROW('ค่าเสื่อม 2564'!$E$3:$E$399)-ROW('ค่าเสื่อม 2564'!$E$3)+1),$A19)))</f>
        <v>2700</v>
      </c>
      <c r="D19" s="7" t="str">
        <f t="array" ref="D19">IF(COUNTIF('ค่าเสื่อม 2564'!$E$3:$E$399,"10870-รพ.อรัญประเทศ")&lt;$A19,"",INDEX('ค่าเสื่อม 2564'!D$3:D$399,SMALL(IF('ค่าเสื่อม 2564'!$E$3:$E$399="10870-รพ.อรัญประเทศ",ROW('ค่าเสื่อม 2564'!$E$3:$E$399)-ROW('ค่าเสื่อม 2564'!$E$3)+1),$A19)))</f>
        <v>สระแก้ว</v>
      </c>
      <c r="E19" s="7" t="str">
        <f t="array" ref="E19">IF(COUNTIF('ค่าเสื่อม 2564'!$E$3:$E$399,"10870-รพ.อรัญประเทศ")&lt;$A19,"",INDEX('ค่าเสื่อม 2564'!E$3:E$399,SMALL(IF('ค่าเสื่อม 2564'!$E$3:$E$399="10870-รพ.อรัญประเทศ",ROW('ค่าเสื่อม 2564'!$E$3:$E$399)-ROW('ค่าเสื่อม 2564'!$E$3)+1),$A19)))</f>
        <v>10870-รพ.อรัญประเทศ</v>
      </c>
      <c r="F19" s="7" t="str">
        <f t="array" ref="F19">IF(COUNTIF('ค่าเสื่อม 2564'!$E$3:$E$399,"10870-รพ.อรัญประเทศ")&lt;$A19,"",INDEX('ค่าเสื่อม 2564'!F$3:F$399,SMALL(IF('ค่าเสื่อม 2564'!$E$3:$E$399="10870-รพ.อรัญประเทศ",ROW('ค่าเสื่อม 2564'!$E$3:$E$399)-ROW('ค่าเสื่อม 2564'!$E$3)+1),$A19)))</f>
        <v>10870-รพ.อรัญประเทศ</v>
      </c>
      <c r="G19" s="7" t="str">
        <f t="array" ref="G19">IF(COUNTIF('ค่าเสื่อม 2564'!$E$3:$E$399,"10870-รพ.อรัญประเทศ")&lt;$A19,"",INDEX('ค่าเสื่อม 2564'!G$3:G$399,SMALL(IF('ค่าเสื่อม 2564'!$E$3:$E$399="10870-รพ.อรัญประเทศ",ROW('ค่าเสื่อม 2564'!$E$3:$E$399)-ROW('ค่าเสื่อม 2564'!$E$3)+1),$A19)))</f>
        <v>วงเงินหน่วยบริการสังกัดสป.สธ.</v>
      </c>
      <c r="H19" s="7" t="str">
        <f t="array" ref="H19">IF(COUNTIF('ค่าเสื่อม 2564'!$E$3:$E$399,"10870-รพ.อรัญประเทศ")&lt;$A19,"",INDEX('ค่าเสื่อม 2564'!H$3:H$399,SMALL(IF('ค่าเสื่อม 2564'!$E$3:$E$399="10870-รพ.อรัญประเทศ",ROW('ค่าเสื่อม 2564'!$E$3:$E$399)-ROW('ค่าเสื่อม 2564'!$E$3)+1),$A19)))</f>
        <v>ครุภัณฑ์</v>
      </c>
      <c r="I19" s="7" t="str">
        <f t="array" ref="I19">IF(COUNTIF('ค่าเสื่อม 2564'!$E$3:$E$399,"10870-รพ.อรัญประเทศ")&lt;$A19,"",INDEX('ค่าเสื่อม 2564'!I$3:I$399,SMALL(IF('ค่าเสื่อม 2564'!$E$3:$E$399="10870-รพ.อรัญประเทศ",ROW('ค่าเสื่อม 2564'!$E$3:$E$399)-ROW('ค่าเสื่อม 2564'!$E$3)+1),$A19)))</f>
        <v>03-ครุภัณฑ์การแพทย์</v>
      </c>
      <c r="J19" s="7" t="str">
        <f t="array" ref="J19">IF(COUNTIF('ค่าเสื่อม 2564'!$E$3:$E$399,"10870-รพ.อรัญประเทศ")&lt;$A19,"",INDEX('ค่าเสื่อม 2564'!J$3:J$399,SMALL(IF('ค่าเสื่อม 2564'!$E$3:$E$399="10870-รพ.อรัญประเทศ",ROW('ค่าเสื่อม 2564'!$E$3:$E$399)-ROW('ค่าเสื่อม 2564'!$E$3)+1),$A19)))</f>
        <v>เครื่องกรอฟันไมโครมอเตอร์สำหรับกรอฟันและกระดูก</v>
      </c>
      <c r="K19" s="7" t="str">
        <f t="array" ref="K19">IF(COUNTIF('ค่าเสื่อม 2564'!$E$3:$E$399,"10870-รพ.อรัญประเทศ")&lt;$A19,"",INDEX('ค่าเสื่อม 2564'!K$3:K$399,SMALL(IF('ค่าเสื่อม 2564'!$E$3:$E$399="10870-รพ.อรัญประเทศ",ROW('ค่าเสื่อม 2564'!$E$3:$E$399)-ROW('ค่าเสื่อม 2564'!$E$3)+1),$A19)))</f>
        <v>เครื่องกรอฟันไมโครมอเตอร์สำหรับกรอฟันและกระดูก</v>
      </c>
      <c r="L19" s="4">
        <f t="array" ref="L19">IF(COUNTIF('ค่าเสื่อม 2564'!$E$3:$E$399,"10870-รพ.อรัญประเทศ")&lt;$A19,"",INDEX('ค่าเสื่อม 2564'!L$3:L$399,SMALL(IF('ค่าเสื่อม 2564'!$E$3:$E$399="10870-รพ.อรัญประเทศ",ROW('ค่าเสื่อม 2564'!$E$3:$E$399)-ROW('ค่าเสื่อม 2564'!$E$3)+1),$A19)))</f>
        <v>1</v>
      </c>
      <c r="M19" s="7" t="str">
        <f t="array" ref="M19">IF(COUNTIF('ค่าเสื่อม 2564'!$E$3:$E$399,"10870-รพ.อรัญประเทศ")&lt;$A19,"",INDEX('ค่าเสื่อม 2564'!M$3:M$399,SMALL(IF('ค่าเสื่อม 2564'!$E$3:$E$399="10870-รพ.อรัญประเทศ",ROW('ค่าเสื่อม 2564'!$E$3:$E$399)-ROW('ค่าเสื่อม 2564'!$E$3)+1),$A19)))</f>
        <v>6520-001-0001/1</v>
      </c>
      <c r="N19" s="10">
        <f t="array" ref="N19">IF(COUNTIF('ค่าเสื่อม 2564'!$E$3:$E$399,"10870-รพ.อรัญประเทศ")&lt;$A19,"",INDEX('ค่าเสื่อม 2564'!N$3:N$399,SMALL(IF('ค่าเสื่อม 2564'!$E$3:$E$399="10870-รพ.อรัญประเทศ",ROW('ค่าเสื่อม 2564'!$E$3:$E$399)-ROW('ค่าเสื่อม 2564'!$E$3)+1),$A19)))</f>
        <v>55000</v>
      </c>
      <c r="O19" s="10">
        <f t="array" ref="O19">IF(COUNTIF('ค่าเสื่อม 2564'!$E$3:$E$399,"10870-รพ.อรัญประเทศ")&lt;$A19,"",INDEX('ค่าเสื่อม 2564'!O$3:O$399,SMALL(IF('ค่าเสื่อม 2564'!$E$3:$E$399="10870-รพ.อรัญประเทศ",ROW('ค่าเสื่อม 2564'!$E$3:$E$399)-ROW('ค่าเสื่อม 2564'!$E$3)+1),$A19)))</f>
        <v>0</v>
      </c>
      <c r="P19" s="10">
        <f t="array" ref="P19">IF(COUNTIF('ค่าเสื่อม 2564'!$E$3:$E$399,"10870-รพ.อรัญประเทศ")&lt;$A19,"",INDEX('ค่าเสื่อม 2564'!P$3:P$399,SMALL(IF('ค่าเสื่อม 2564'!$E$3:$E$399="10870-รพ.อรัญประเทศ",ROW('ค่าเสื่อม 2564'!$E$3:$E$399)-ROW('ค่าเสื่อม 2564'!$E$3)+1),$A19)))</f>
        <v>0</v>
      </c>
      <c r="Q19" s="10">
        <f t="array" ref="Q19">IF(COUNTIF('ค่าเสื่อม 2564'!$E$3:$E$399,"10870-รพ.อรัญประเทศ")&lt;$A19,"",INDEX('ค่าเสื่อม 2564'!Q$3:Q$399,SMALL(IF('ค่าเสื่อม 2564'!$E$3:$E$399="10870-รพ.อรัญประเทศ",ROW('ค่าเสื่อม 2564'!$E$3:$E$399)-ROW('ค่าเสื่อม 2564'!$E$3)+1),$A19)))</f>
        <v>55000</v>
      </c>
      <c r="R19" s="7" t="str">
        <f t="array" ref="R19">IF(COUNTIF('ค่าเสื่อม 2564'!$E$3:$E$399,"10870-รพ.อรัญประเทศ")&lt;$A19,"",INDEX('ค่าเสื่อม 2564'!R$3:R$399,SMALL(IF('ค่าเสื่อม 2564'!$E$3:$E$399="10870-รพ.อรัญประเทศ",ROW('ค่าเสื่อม 2564'!$E$3:$E$399)-ROW('ค่าเสื่อม 2564'!$E$3)+1),$A19)))</f>
        <v>6/2563 (วันที่ 07/10/2563)</v>
      </c>
      <c r="S19" s="4" t="str">
        <f t="array" ref="S19">IF(COUNTIF('ค่าเสื่อม 2564'!$E$3:$E$399,"10870-รพ.อรัญประเทศ")&lt;$A19,"",INDEX('ค่าเสื่อม 2564'!S$3:S$399,SMALL(IF('ค่าเสื่อม 2564'!$E$3:$E$399="10870-รพ.อรัญประเทศ",ROW('ค่าเสื่อม 2564'!$E$3:$E$399)-ROW('ค่าเสื่อม 2564'!$E$3)+1),$A19)))</f>
        <v>-</v>
      </c>
      <c r="T19" s="10">
        <f t="array" ref="T19">IF(COUNTIF('ค่าเสื่อม 2564'!$E$3:$E$399,"10870-รพ.อรัญประเทศ")&lt;$A19,"",INDEX('ค่าเสื่อม 2564'!T$3:T$399,SMALL(IF('ค่าเสื่อม 2564'!$E$3:$E$399="10870-รพ.อรัญประเทศ",ROW('ค่าเสื่อม 2564'!$E$3:$E$399)-ROW('ค่าเสื่อม 2564'!$E$3)+1),$A19)))</f>
        <v>0</v>
      </c>
      <c r="U19" s="10">
        <f t="array" ref="U19">IF(COUNTIF('ค่าเสื่อม 2564'!$E$3:$E$399,"10870-รพ.อรัญประเทศ")&lt;$A19,"",INDEX('ค่าเสื่อม 2564'!U$3:U$399,SMALL(IF('ค่าเสื่อม 2564'!$E$3:$E$399="10870-รพ.อรัญประเทศ",ROW('ค่าเสื่อม 2564'!$E$3:$E$399)-ROW('ค่าเสื่อม 2564'!$E$3)+1),$A19)))</f>
        <v>0</v>
      </c>
      <c r="V19" s="7">
        <f t="array" ref="V19">IF(COUNTIF('ค่าเสื่อม 2564'!$E$3:$E$399,"10870-รพ.อรัญประเทศ")&lt;$A19,"",INDEX('ค่าเสื่อม 2564'!V$3:V$399,SMALL(IF('ค่าเสื่อม 2564'!$E$3:$E$399="10870-รพ.อรัญประเทศ",ROW('ค่าเสื่อม 2564'!$E$3:$E$399)-ROW('ค่าเสื่อม 2564'!$E$3)+1),$A19)))</f>
        <v>0</v>
      </c>
      <c r="W19" s="7">
        <f t="array" ref="W19">IF(COUNTIF('ค่าเสื่อม 2564'!$E$3:$E$399,"10870-รพ.อรัญประเทศ")&lt;$A19,"",INDEX('ค่าเสื่อม 2564'!W$3:W$399,SMALL(IF('ค่าเสื่อม 2564'!$E$3:$E$399="10870-รพ.อรัญประเทศ",ROW('ค่าเสื่อม 2564'!$E$3:$E$399)-ROW('ค่าเสื่อม 2564'!$E$3)+1),$A19)))</f>
        <v>414717</v>
      </c>
    </row>
    <row r="20" spans="1:23" ht="43.5" customHeight="1">
      <c r="A20" s="3">
        <v>17</v>
      </c>
      <c r="B20" s="7" t="str">
        <f t="array" ref="B20">IF(COUNTIF('ค่าเสื่อม 2564'!$E$3:$E$399,"10870-รพ.อรัญประเทศ")&lt;$A20,"",INDEX('ค่าเสื่อม 2564'!B$3:B$399,SMALL(IF('ค่าเสื่อม 2564'!$E$3:$E$399="10870-รพ.อรัญประเทศ",ROW('ค่าเสื่อม 2564'!$E$3:$E$399)-ROW('ค่าเสื่อม 2564'!$E$3)+1),$A20)))</f>
        <v>เขต 06 ระยอง</v>
      </c>
      <c r="C20" s="7">
        <f t="array" ref="C20">IF(COUNTIF('ค่าเสื่อม 2564'!$E$3:$E$399,"10870-รพ.อรัญประเทศ")&lt;$A20,"",INDEX('ค่าเสื่อม 2564'!C$3:C$399,SMALL(IF('ค่าเสื่อม 2564'!$E$3:$E$399="10870-รพ.อรัญประเทศ",ROW('ค่าเสื่อม 2564'!$E$3:$E$399)-ROW('ค่าเสื่อม 2564'!$E$3)+1),$A20)))</f>
        <v>2700</v>
      </c>
      <c r="D20" s="7" t="str">
        <f t="array" ref="D20">IF(COUNTIF('ค่าเสื่อม 2564'!$E$3:$E$399,"10870-รพ.อรัญประเทศ")&lt;$A20,"",INDEX('ค่าเสื่อม 2564'!D$3:D$399,SMALL(IF('ค่าเสื่อม 2564'!$E$3:$E$399="10870-รพ.อรัญประเทศ",ROW('ค่าเสื่อม 2564'!$E$3:$E$399)-ROW('ค่าเสื่อม 2564'!$E$3)+1),$A20)))</f>
        <v>สระแก้ว</v>
      </c>
      <c r="E20" s="7" t="str">
        <f t="array" ref="E20">IF(COUNTIF('ค่าเสื่อม 2564'!$E$3:$E$399,"10870-รพ.อรัญประเทศ")&lt;$A20,"",INDEX('ค่าเสื่อม 2564'!E$3:E$399,SMALL(IF('ค่าเสื่อม 2564'!$E$3:$E$399="10870-รพ.อรัญประเทศ",ROW('ค่าเสื่อม 2564'!$E$3:$E$399)-ROW('ค่าเสื่อม 2564'!$E$3)+1),$A20)))</f>
        <v>10870-รพ.อรัญประเทศ</v>
      </c>
      <c r="F20" s="7" t="str">
        <f t="array" ref="F20">IF(COUNTIF('ค่าเสื่อม 2564'!$E$3:$E$399,"10870-รพ.อรัญประเทศ")&lt;$A20,"",INDEX('ค่าเสื่อม 2564'!F$3:F$399,SMALL(IF('ค่าเสื่อม 2564'!$E$3:$E$399="10870-รพ.อรัญประเทศ",ROW('ค่าเสื่อม 2564'!$E$3:$E$399)-ROW('ค่าเสื่อม 2564'!$E$3)+1),$A20)))</f>
        <v>10870-รพ.อรัญประเทศ</v>
      </c>
      <c r="G20" s="7" t="str">
        <f t="array" ref="G20">IF(COUNTIF('ค่าเสื่อม 2564'!$E$3:$E$399,"10870-รพ.อรัญประเทศ")&lt;$A20,"",INDEX('ค่าเสื่อม 2564'!G$3:G$399,SMALL(IF('ค่าเสื่อม 2564'!$E$3:$E$399="10870-รพ.อรัญประเทศ",ROW('ค่าเสื่อม 2564'!$E$3:$E$399)-ROW('ค่าเสื่อม 2564'!$E$3)+1),$A20)))</f>
        <v>วงเงินหน่วยบริการสังกัดสป.สธ.</v>
      </c>
      <c r="H20" s="7" t="str">
        <f t="array" ref="H20">IF(COUNTIF('ค่าเสื่อม 2564'!$E$3:$E$399,"10870-รพ.อรัญประเทศ")&lt;$A20,"",INDEX('ค่าเสื่อม 2564'!H$3:H$399,SMALL(IF('ค่าเสื่อม 2564'!$E$3:$E$399="10870-รพ.อรัญประเทศ",ROW('ค่าเสื่อม 2564'!$E$3:$E$399)-ROW('ค่าเสื่อม 2564'!$E$3)+1),$A20)))</f>
        <v>ครุภัณฑ์</v>
      </c>
      <c r="I20" s="7" t="str">
        <f t="array" ref="I20">IF(COUNTIF('ค่าเสื่อม 2564'!$E$3:$E$399,"10870-รพ.อรัญประเทศ")&lt;$A20,"",INDEX('ค่าเสื่อม 2564'!I$3:I$399,SMALL(IF('ค่าเสื่อม 2564'!$E$3:$E$399="10870-รพ.อรัญประเทศ",ROW('ค่าเสื่อม 2564'!$E$3:$E$399)-ROW('ค่าเสื่อม 2564'!$E$3)+1),$A20)))</f>
        <v>14-ครุภัณฑ์โรงงาน</v>
      </c>
      <c r="J20" s="7" t="str">
        <f t="array" ref="J20">IF(COUNTIF('ค่าเสื่อม 2564'!$E$3:$E$399,"10870-รพ.อรัญประเทศ")&lt;$A20,"",INDEX('ค่าเสื่อม 2564'!J$3:J$399,SMALL(IF('ค่าเสื่อม 2564'!$E$3:$E$399="10870-รพ.อรัญประเทศ",ROW('ค่าเสื่อม 2564'!$E$3:$E$399)-ROW('ค่าเสื่อม 2564'!$E$3)+1),$A20)))</f>
        <v>เครื่องเติมอากาศใต้ผิวน้ำ Jet Aerator 25 hp</v>
      </c>
      <c r="K20" s="7" t="str">
        <f t="array" ref="K20">IF(COUNTIF('ค่าเสื่อม 2564'!$E$3:$E$399,"10870-รพ.อรัญประเทศ")&lt;$A20,"",INDEX('ค่าเสื่อม 2564'!K$3:K$399,SMALL(IF('ค่าเสื่อม 2564'!$E$3:$E$399="10870-รพ.อรัญประเทศ",ROW('ค่าเสื่อม 2564'!$E$3:$E$399)-ROW('ค่าเสื่อม 2564'!$E$3)+1),$A20)))</f>
        <v>เครื่องเติมอากาศใต้ผิวน้ำ Jet Aerator 25 hp</v>
      </c>
      <c r="L20" s="4">
        <f t="array" ref="L20">IF(COUNTIF('ค่าเสื่อม 2564'!$E$3:$E$399,"10870-รพ.อรัญประเทศ")&lt;$A20,"",INDEX('ค่าเสื่อม 2564'!L$3:L$399,SMALL(IF('ค่าเสื่อม 2564'!$E$3:$E$399="10870-รพ.อรัญประเทศ",ROW('ค่าเสื่อม 2564'!$E$3:$E$399)-ROW('ค่าเสื่อม 2564'!$E$3)+1),$A20)))</f>
        <v>1</v>
      </c>
      <c r="M20" s="7" t="str">
        <f t="array" ref="M20">IF(COUNTIF('ค่าเสื่อม 2564'!$E$3:$E$399,"10870-รพ.อรัญประเทศ")&lt;$A20,"",INDEX('ค่าเสื่อม 2564'!M$3:M$399,SMALL(IF('ค่าเสื่อม 2564'!$E$3:$E$399="10870-รพ.อรัญประเทศ",ROW('ค่าเสื่อม 2564'!$E$3:$E$399)-ROW('ค่าเสื่อม 2564'!$E$3)+1),$A20)))</f>
        <v>0301-004-0002/1</v>
      </c>
      <c r="N20" s="10">
        <f t="array" ref="N20">IF(COUNTIF('ค่าเสื่อม 2564'!$E$3:$E$399,"10870-รพ.อรัญประเทศ")&lt;$A20,"",INDEX('ค่าเสื่อม 2564'!N$3:N$399,SMALL(IF('ค่าเสื่อม 2564'!$E$3:$E$399="10870-รพ.อรัญประเทศ",ROW('ค่าเสื่อม 2564'!$E$3:$E$399)-ROW('ค่าเสื่อม 2564'!$E$3)+1),$A20)))</f>
        <v>40000</v>
      </c>
      <c r="O20" s="10">
        <f t="array" ref="O20">IF(COUNTIF('ค่าเสื่อม 2564'!$E$3:$E$399,"10870-รพ.อรัญประเทศ")&lt;$A20,"",INDEX('ค่าเสื่อม 2564'!O$3:O$399,SMALL(IF('ค่าเสื่อม 2564'!$E$3:$E$399="10870-รพ.อรัญประเทศ",ROW('ค่าเสื่อม 2564'!$E$3:$E$399)-ROW('ค่าเสื่อม 2564'!$E$3)+1),$A20)))</f>
        <v>0</v>
      </c>
      <c r="P20" s="10">
        <f t="array" ref="P20">IF(COUNTIF('ค่าเสื่อม 2564'!$E$3:$E$399,"10870-รพ.อรัญประเทศ")&lt;$A20,"",INDEX('ค่าเสื่อม 2564'!P$3:P$399,SMALL(IF('ค่าเสื่อม 2564'!$E$3:$E$399="10870-รพ.อรัญประเทศ",ROW('ค่าเสื่อม 2564'!$E$3:$E$399)-ROW('ค่าเสื่อม 2564'!$E$3)+1),$A20)))</f>
        <v>0</v>
      </c>
      <c r="Q20" s="10">
        <f t="array" ref="Q20">IF(COUNTIF('ค่าเสื่อม 2564'!$E$3:$E$399,"10870-รพ.อรัญประเทศ")&lt;$A20,"",INDEX('ค่าเสื่อม 2564'!Q$3:Q$399,SMALL(IF('ค่าเสื่อม 2564'!$E$3:$E$399="10870-รพ.อรัญประเทศ",ROW('ค่าเสื่อม 2564'!$E$3:$E$399)-ROW('ค่าเสื่อม 2564'!$E$3)+1),$A20)))</f>
        <v>40000</v>
      </c>
      <c r="R20" s="7" t="str">
        <f t="array" ref="R20">IF(COUNTIF('ค่าเสื่อม 2564'!$E$3:$E$399,"10870-รพ.อรัญประเทศ")&lt;$A20,"",INDEX('ค่าเสื่อม 2564'!R$3:R$399,SMALL(IF('ค่าเสื่อม 2564'!$E$3:$E$399="10870-รพ.อรัญประเทศ",ROW('ค่าเสื่อม 2564'!$E$3:$E$399)-ROW('ค่าเสื่อม 2564'!$E$3)+1),$A20)))</f>
        <v>6/2563 (วันที่ 07/10/2563)</v>
      </c>
      <c r="S20" s="4" t="str">
        <f t="array" ref="S20">IF(COUNTIF('ค่าเสื่อม 2564'!$E$3:$E$399,"10870-รพ.อรัญประเทศ")&lt;$A20,"",INDEX('ค่าเสื่อม 2564'!S$3:S$399,SMALL(IF('ค่าเสื่อม 2564'!$E$3:$E$399="10870-รพ.อรัญประเทศ",ROW('ค่าเสื่อม 2564'!$E$3:$E$399)-ROW('ค่าเสื่อม 2564'!$E$3)+1),$A20)))</f>
        <v>-</v>
      </c>
      <c r="T20" s="10">
        <f t="array" ref="T20">IF(COUNTIF('ค่าเสื่อม 2564'!$E$3:$E$399,"10870-รพ.อรัญประเทศ")&lt;$A20,"",INDEX('ค่าเสื่อม 2564'!T$3:T$399,SMALL(IF('ค่าเสื่อม 2564'!$E$3:$E$399="10870-รพ.อรัญประเทศ",ROW('ค่าเสื่อม 2564'!$E$3:$E$399)-ROW('ค่าเสื่อม 2564'!$E$3)+1),$A20)))</f>
        <v>0</v>
      </c>
      <c r="U20" s="10">
        <f t="array" ref="U20">IF(COUNTIF('ค่าเสื่อม 2564'!$E$3:$E$399,"10870-รพ.อรัญประเทศ")&lt;$A20,"",INDEX('ค่าเสื่อม 2564'!U$3:U$399,SMALL(IF('ค่าเสื่อม 2564'!$E$3:$E$399="10870-รพ.อรัญประเทศ",ROW('ค่าเสื่อม 2564'!$E$3:$E$399)-ROW('ค่าเสื่อม 2564'!$E$3)+1),$A20)))</f>
        <v>0</v>
      </c>
      <c r="V20" s="7">
        <f t="array" ref="V20">IF(COUNTIF('ค่าเสื่อม 2564'!$E$3:$E$399,"10870-รพ.อรัญประเทศ")&lt;$A20,"",INDEX('ค่าเสื่อม 2564'!V$3:V$399,SMALL(IF('ค่าเสื่อม 2564'!$E$3:$E$399="10870-รพ.อรัญประเทศ",ROW('ค่าเสื่อม 2564'!$E$3:$E$399)-ROW('ค่าเสื่อม 2564'!$E$3)+1),$A20)))</f>
        <v>0</v>
      </c>
      <c r="W20" s="7">
        <f t="array" ref="W20">IF(COUNTIF('ค่าเสื่อม 2564'!$E$3:$E$399,"10870-รพ.อรัญประเทศ")&lt;$A20,"",INDEX('ค่าเสื่อม 2564'!W$3:W$399,SMALL(IF('ค่าเสื่อม 2564'!$E$3:$E$399="10870-รพ.อรัญประเทศ",ROW('ค่าเสื่อม 2564'!$E$3:$E$399)-ROW('ค่าเสื่อม 2564'!$E$3)+1),$A20)))</f>
        <v>414879</v>
      </c>
    </row>
    <row r="21" spans="1:23" ht="43.5" customHeight="1">
      <c r="A21" s="3">
        <v>18</v>
      </c>
      <c r="B21" s="7" t="str">
        <f t="array" ref="B21">IF(COUNTIF('ค่าเสื่อม 2564'!$E$3:$E$399,"10870-รพ.อรัญประเทศ")&lt;$A21,"",INDEX('ค่าเสื่อม 2564'!B$3:B$399,SMALL(IF('ค่าเสื่อม 2564'!$E$3:$E$399="10870-รพ.อรัญประเทศ",ROW('ค่าเสื่อม 2564'!$E$3:$E$399)-ROW('ค่าเสื่อม 2564'!$E$3)+1),$A21)))</f>
        <v>เขต 06 ระยอง</v>
      </c>
      <c r="C21" s="7">
        <f t="array" ref="C21">IF(COUNTIF('ค่าเสื่อม 2564'!$E$3:$E$399,"10870-รพ.อรัญประเทศ")&lt;$A21,"",INDEX('ค่าเสื่อม 2564'!C$3:C$399,SMALL(IF('ค่าเสื่อม 2564'!$E$3:$E$399="10870-รพ.อรัญประเทศ",ROW('ค่าเสื่อม 2564'!$E$3:$E$399)-ROW('ค่าเสื่อม 2564'!$E$3)+1),$A21)))</f>
        <v>2700</v>
      </c>
      <c r="D21" s="7" t="str">
        <f t="array" ref="D21">IF(COUNTIF('ค่าเสื่อม 2564'!$E$3:$E$399,"10870-รพ.อรัญประเทศ")&lt;$A21,"",INDEX('ค่าเสื่อม 2564'!D$3:D$399,SMALL(IF('ค่าเสื่อม 2564'!$E$3:$E$399="10870-รพ.อรัญประเทศ",ROW('ค่าเสื่อม 2564'!$E$3:$E$399)-ROW('ค่าเสื่อม 2564'!$E$3)+1),$A21)))</f>
        <v>สระแก้ว</v>
      </c>
      <c r="E21" s="7" t="str">
        <f t="array" ref="E21">IF(COUNTIF('ค่าเสื่อม 2564'!$E$3:$E$399,"10870-รพ.อรัญประเทศ")&lt;$A21,"",INDEX('ค่าเสื่อม 2564'!E$3:E$399,SMALL(IF('ค่าเสื่อม 2564'!$E$3:$E$399="10870-รพ.อรัญประเทศ",ROW('ค่าเสื่อม 2564'!$E$3:$E$399)-ROW('ค่าเสื่อม 2564'!$E$3)+1),$A21)))</f>
        <v>10870-รพ.อรัญประเทศ</v>
      </c>
      <c r="F21" s="7" t="str">
        <f t="array" ref="F21">IF(COUNTIF('ค่าเสื่อม 2564'!$E$3:$E$399,"10870-รพ.อรัญประเทศ")&lt;$A21,"",INDEX('ค่าเสื่อม 2564'!F$3:F$399,SMALL(IF('ค่าเสื่อม 2564'!$E$3:$E$399="10870-รพ.อรัญประเทศ",ROW('ค่าเสื่อม 2564'!$E$3:$E$399)-ROW('ค่าเสื่อม 2564'!$E$3)+1),$A21)))</f>
        <v>10870-รพ.อรัญประเทศ</v>
      </c>
      <c r="G21" s="7" t="str">
        <f t="array" ref="G21">IF(COUNTIF('ค่าเสื่อม 2564'!$E$3:$E$399,"10870-รพ.อรัญประเทศ")&lt;$A21,"",INDEX('ค่าเสื่อม 2564'!G$3:G$399,SMALL(IF('ค่าเสื่อม 2564'!$E$3:$E$399="10870-รพ.อรัญประเทศ",ROW('ค่าเสื่อม 2564'!$E$3:$E$399)-ROW('ค่าเสื่อม 2564'!$E$3)+1),$A21)))</f>
        <v>วงเงินหน่วยบริการสังกัดสป.สธ.</v>
      </c>
      <c r="H21" s="7" t="str">
        <f t="array" ref="H21">IF(COUNTIF('ค่าเสื่อม 2564'!$E$3:$E$399,"10870-รพ.อรัญประเทศ")&lt;$A21,"",INDEX('ค่าเสื่อม 2564'!H$3:H$399,SMALL(IF('ค่าเสื่อม 2564'!$E$3:$E$399="10870-รพ.อรัญประเทศ",ROW('ค่าเสื่อม 2564'!$E$3:$E$399)-ROW('ค่าเสื่อม 2564'!$E$3)+1),$A21)))</f>
        <v>ครุภัณฑ์</v>
      </c>
      <c r="I21" s="7" t="str">
        <f t="array" ref="I21">IF(COUNTIF('ค่าเสื่อม 2564'!$E$3:$E$399,"10870-รพ.อรัญประเทศ")&lt;$A21,"",INDEX('ค่าเสื่อม 2564'!I$3:I$399,SMALL(IF('ค่าเสื่อม 2564'!$E$3:$E$399="10870-รพ.อรัญประเทศ",ROW('ค่าเสื่อม 2564'!$E$3:$E$399)-ROW('ค่าเสื่อม 2564'!$E$3)+1),$A21)))</f>
        <v>03-ครุภัณฑ์การแพทย์</v>
      </c>
      <c r="J21" s="7" t="str">
        <f t="array" ref="J21">IF(COUNTIF('ค่าเสื่อม 2564'!$E$3:$E$399,"10870-รพ.อรัญประเทศ")&lt;$A21,"",INDEX('ค่าเสื่อม 2564'!J$3:J$399,SMALL(IF('ค่าเสื่อม 2564'!$E$3:$E$399="10870-รพ.อรัญประเทศ",ROW('ค่าเสื่อม 2564'!$E$3:$E$399)-ROW('ค่าเสื่อม 2564'!$E$3)+1),$A21)))</f>
        <v>เครื่องรักษาโรคตาด้วยแสงเลเซอร์เขียว</v>
      </c>
      <c r="K21" s="7" t="str">
        <f t="array" ref="K21">IF(COUNTIF('ค่าเสื่อม 2564'!$E$3:$E$399,"10870-รพ.อรัญประเทศ")&lt;$A21,"",INDEX('ค่าเสื่อม 2564'!K$3:K$399,SMALL(IF('ค่าเสื่อม 2564'!$E$3:$E$399="10870-รพ.อรัญประเทศ",ROW('ค่าเสื่อม 2564'!$E$3:$E$399)-ROW('ค่าเสื่อม 2564'!$E$3)+1),$A21)))</f>
        <v>เครื่องรักษาโรคตาด้วยแสงเลเซอร์เขียว</v>
      </c>
      <c r="L21" s="4">
        <f t="array" ref="L21">IF(COUNTIF('ค่าเสื่อม 2564'!$E$3:$E$399,"10870-รพ.อรัญประเทศ")&lt;$A21,"",INDEX('ค่าเสื่อม 2564'!L$3:L$399,SMALL(IF('ค่าเสื่อม 2564'!$E$3:$E$399="10870-รพ.อรัญประเทศ",ROW('ค่าเสื่อม 2564'!$E$3:$E$399)-ROW('ค่าเสื่อม 2564'!$E$3)+1),$A21)))</f>
        <v>1</v>
      </c>
      <c r="M21" s="7" t="str">
        <f t="array" ref="M21">IF(COUNTIF('ค่าเสื่อม 2564'!$E$3:$E$399,"10870-รพ.อรัญประเทศ")&lt;$A21,"",INDEX('ค่าเสื่อม 2564'!M$3:M$399,SMALL(IF('ค่าเสื่อม 2564'!$E$3:$E$399="10870-รพ.อรัญประเทศ",ROW('ค่าเสื่อม 2564'!$E$3:$E$399)-ROW('ค่าเสื่อม 2564'!$E$3)+1),$A21)))</f>
        <v>4390-1391-0002/1</v>
      </c>
      <c r="N21" s="10">
        <f t="array" ref="N21">IF(COUNTIF('ค่าเสื่อม 2564'!$E$3:$E$399,"10870-รพ.อรัญประเทศ")&lt;$A21,"",INDEX('ค่าเสื่อม 2564'!N$3:N$399,SMALL(IF('ค่าเสื่อม 2564'!$E$3:$E$399="10870-รพ.อรัญประเทศ",ROW('ค่าเสื่อม 2564'!$E$3:$E$399)-ROW('ค่าเสื่อม 2564'!$E$3)+1),$A21)))</f>
        <v>1550000</v>
      </c>
      <c r="O21" s="10">
        <f t="array" ref="O21">IF(COUNTIF('ค่าเสื่อม 2564'!$E$3:$E$399,"10870-รพ.อรัญประเทศ")&lt;$A21,"",INDEX('ค่าเสื่อม 2564'!O$3:O$399,SMALL(IF('ค่าเสื่อม 2564'!$E$3:$E$399="10870-รพ.อรัญประเทศ",ROW('ค่าเสื่อม 2564'!$E$3:$E$399)-ROW('ค่าเสื่อม 2564'!$E$3)+1),$A21)))</f>
        <v>0</v>
      </c>
      <c r="P21" s="10">
        <f t="array" ref="P21">IF(COUNTIF('ค่าเสื่อม 2564'!$E$3:$E$399,"10870-รพ.อรัญประเทศ")&lt;$A21,"",INDEX('ค่าเสื่อม 2564'!P$3:P$399,SMALL(IF('ค่าเสื่อม 2564'!$E$3:$E$399="10870-รพ.อรัญประเทศ",ROW('ค่าเสื่อม 2564'!$E$3:$E$399)-ROW('ค่าเสื่อม 2564'!$E$3)+1),$A21)))</f>
        <v>0</v>
      </c>
      <c r="Q21" s="10">
        <f t="array" ref="Q21">IF(COUNTIF('ค่าเสื่อม 2564'!$E$3:$E$399,"10870-รพ.อรัญประเทศ")&lt;$A21,"",INDEX('ค่าเสื่อม 2564'!Q$3:Q$399,SMALL(IF('ค่าเสื่อม 2564'!$E$3:$E$399="10870-รพ.อรัญประเทศ",ROW('ค่าเสื่อม 2564'!$E$3:$E$399)-ROW('ค่าเสื่อม 2564'!$E$3)+1),$A21)))</f>
        <v>1550000</v>
      </c>
      <c r="R21" s="7" t="str">
        <f t="array" ref="R21">IF(COUNTIF('ค่าเสื่อม 2564'!$E$3:$E$399,"10870-รพ.อรัญประเทศ")&lt;$A21,"",INDEX('ค่าเสื่อม 2564'!R$3:R$399,SMALL(IF('ค่าเสื่อม 2564'!$E$3:$E$399="10870-รพ.อรัญประเทศ",ROW('ค่าเสื่อม 2564'!$E$3:$E$399)-ROW('ค่าเสื่อม 2564'!$E$3)+1),$A21)))</f>
        <v>6/2563 (วันที่ 07/10/2563)</v>
      </c>
      <c r="S21" s="4" t="str">
        <f t="array" ref="S21">IF(COUNTIF('ค่าเสื่อม 2564'!$E$3:$E$399,"10870-รพ.อรัญประเทศ")&lt;$A21,"",INDEX('ค่าเสื่อม 2564'!S$3:S$399,SMALL(IF('ค่าเสื่อม 2564'!$E$3:$E$399="10870-รพ.อรัญประเทศ",ROW('ค่าเสื่อม 2564'!$E$3:$E$399)-ROW('ค่าเสื่อม 2564'!$E$3)+1),$A21)))</f>
        <v>-</v>
      </c>
      <c r="T21" s="10">
        <f t="array" ref="T21">IF(COUNTIF('ค่าเสื่อม 2564'!$E$3:$E$399,"10870-รพ.อรัญประเทศ")&lt;$A21,"",INDEX('ค่าเสื่อม 2564'!T$3:T$399,SMALL(IF('ค่าเสื่อม 2564'!$E$3:$E$399="10870-รพ.อรัญประเทศ",ROW('ค่าเสื่อม 2564'!$E$3:$E$399)-ROW('ค่าเสื่อม 2564'!$E$3)+1),$A21)))</f>
        <v>0</v>
      </c>
      <c r="U21" s="10">
        <f t="array" ref="U21">IF(COUNTIF('ค่าเสื่อม 2564'!$E$3:$E$399,"10870-รพ.อรัญประเทศ")&lt;$A21,"",INDEX('ค่าเสื่อม 2564'!U$3:U$399,SMALL(IF('ค่าเสื่อม 2564'!$E$3:$E$399="10870-รพ.อรัญประเทศ",ROW('ค่าเสื่อม 2564'!$E$3:$E$399)-ROW('ค่าเสื่อม 2564'!$E$3)+1),$A21)))</f>
        <v>0</v>
      </c>
      <c r="V21" s="7">
        <f t="array" ref="V21">IF(COUNTIF('ค่าเสื่อม 2564'!$E$3:$E$399,"10870-รพ.อรัญประเทศ")&lt;$A21,"",INDEX('ค่าเสื่อม 2564'!V$3:V$399,SMALL(IF('ค่าเสื่อม 2564'!$E$3:$E$399="10870-รพ.อรัญประเทศ",ROW('ค่าเสื่อม 2564'!$E$3:$E$399)-ROW('ค่าเสื่อม 2564'!$E$3)+1),$A21)))</f>
        <v>0</v>
      </c>
      <c r="W21" s="7">
        <f t="array" ref="W21">IF(COUNTIF('ค่าเสื่อม 2564'!$E$3:$E$399,"10870-รพ.อรัญประเทศ")&lt;$A21,"",INDEX('ค่าเสื่อม 2564'!W$3:W$399,SMALL(IF('ค่าเสื่อม 2564'!$E$3:$E$399="10870-รพ.อรัญประเทศ",ROW('ค่าเสื่อม 2564'!$E$3:$E$399)-ROW('ค่าเสื่อม 2564'!$E$3)+1),$A21)))</f>
        <v>414678</v>
      </c>
    </row>
    <row r="22" spans="1:23" ht="43.5" customHeight="1">
      <c r="A22" s="3">
        <v>19</v>
      </c>
      <c r="B22" s="7" t="str">
        <f t="array" ref="B22">IF(COUNTIF('ค่าเสื่อม 2564'!$E$3:$E$399,"10870-รพ.อรัญประเทศ")&lt;$A22,"",INDEX('ค่าเสื่อม 2564'!B$3:B$399,SMALL(IF('ค่าเสื่อม 2564'!$E$3:$E$399="10870-รพ.อรัญประเทศ",ROW('ค่าเสื่อม 2564'!$E$3:$E$399)-ROW('ค่าเสื่อม 2564'!$E$3)+1),$A22)))</f>
        <v>เขต 06 ระยอง</v>
      </c>
      <c r="C22" s="7">
        <f t="array" ref="C22">IF(COUNTIF('ค่าเสื่อม 2564'!$E$3:$E$399,"10870-รพ.อรัญประเทศ")&lt;$A22,"",INDEX('ค่าเสื่อม 2564'!C$3:C$399,SMALL(IF('ค่าเสื่อม 2564'!$E$3:$E$399="10870-รพ.อรัญประเทศ",ROW('ค่าเสื่อม 2564'!$E$3:$E$399)-ROW('ค่าเสื่อม 2564'!$E$3)+1),$A22)))</f>
        <v>2700</v>
      </c>
      <c r="D22" s="7" t="str">
        <f t="array" ref="D22">IF(COUNTIF('ค่าเสื่อม 2564'!$E$3:$E$399,"10870-รพ.อรัญประเทศ")&lt;$A22,"",INDEX('ค่าเสื่อม 2564'!D$3:D$399,SMALL(IF('ค่าเสื่อม 2564'!$E$3:$E$399="10870-รพ.อรัญประเทศ",ROW('ค่าเสื่อม 2564'!$E$3:$E$399)-ROW('ค่าเสื่อม 2564'!$E$3)+1),$A22)))</f>
        <v>สระแก้ว</v>
      </c>
      <c r="E22" s="7" t="str">
        <f t="array" ref="E22">IF(COUNTIF('ค่าเสื่อม 2564'!$E$3:$E$399,"10870-รพ.อรัญประเทศ")&lt;$A22,"",INDEX('ค่าเสื่อม 2564'!E$3:E$399,SMALL(IF('ค่าเสื่อม 2564'!$E$3:$E$399="10870-รพ.อรัญประเทศ",ROW('ค่าเสื่อม 2564'!$E$3:$E$399)-ROW('ค่าเสื่อม 2564'!$E$3)+1),$A22)))</f>
        <v>10870-รพ.อรัญประเทศ</v>
      </c>
      <c r="F22" s="7" t="str">
        <f t="array" ref="F22">IF(COUNTIF('ค่าเสื่อม 2564'!$E$3:$E$399,"10870-รพ.อรัญประเทศ")&lt;$A22,"",INDEX('ค่าเสื่อม 2564'!F$3:F$399,SMALL(IF('ค่าเสื่อม 2564'!$E$3:$E$399="10870-รพ.อรัญประเทศ",ROW('ค่าเสื่อม 2564'!$E$3:$E$399)-ROW('ค่าเสื่อม 2564'!$E$3)+1),$A22)))</f>
        <v>10870-รพ.อรัญประเทศ</v>
      </c>
      <c r="G22" s="7" t="str">
        <f t="array" ref="G22">IF(COUNTIF('ค่าเสื่อม 2564'!$E$3:$E$399,"10870-รพ.อรัญประเทศ")&lt;$A22,"",INDEX('ค่าเสื่อม 2564'!G$3:G$399,SMALL(IF('ค่าเสื่อม 2564'!$E$3:$E$399="10870-รพ.อรัญประเทศ",ROW('ค่าเสื่อม 2564'!$E$3:$E$399)-ROW('ค่าเสื่อม 2564'!$E$3)+1),$A22)))</f>
        <v>วงเงินหน่วยบริการสังกัดสป.สธ.</v>
      </c>
      <c r="H22" s="7" t="str">
        <f t="array" ref="H22">IF(COUNTIF('ค่าเสื่อม 2564'!$E$3:$E$399,"10870-รพ.อรัญประเทศ")&lt;$A22,"",INDEX('ค่าเสื่อม 2564'!H$3:H$399,SMALL(IF('ค่าเสื่อม 2564'!$E$3:$E$399="10870-รพ.อรัญประเทศ",ROW('ค่าเสื่อม 2564'!$E$3:$E$399)-ROW('ค่าเสื่อม 2564'!$E$3)+1),$A22)))</f>
        <v>ครุภัณฑ์</v>
      </c>
      <c r="I22" s="7" t="str">
        <f t="array" ref="I22">IF(COUNTIF('ค่าเสื่อม 2564'!$E$3:$E$399,"10870-รพ.อรัญประเทศ")&lt;$A22,"",INDEX('ค่าเสื่อม 2564'!I$3:I$399,SMALL(IF('ค่าเสื่อม 2564'!$E$3:$E$399="10870-รพ.อรัญประเทศ",ROW('ค่าเสื่อม 2564'!$E$3:$E$399)-ROW('ค่าเสื่อม 2564'!$E$3)+1),$A22)))</f>
        <v>03-ครุภัณฑ์การแพทย์</v>
      </c>
      <c r="J22" s="7" t="str">
        <f t="array" ref="J22">IF(COUNTIF('ค่าเสื่อม 2564'!$E$3:$E$399,"10870-รพ.อรัญประเทศ")&lt;$A22,"",INDEX('ค่าเสื่อม 2564'!J$3:J$399,SMALL(IF('ค่าเสื่อม 2564'!$E$3:$E$399="10870-รพ.อรัญประเทศ",ROW('ค่าเสื่อม 2564'!$E$3:$E$399)-ROW('ค่าเสื่อม 2564'!$E$3)+1),$A22)))</f>
        <v>เครื่องรักษาโรคตาด้วยแสงเลเซอร์แยก</v>
      </c>
      <c r="K22" s="7" t="str">
        <f t="array" ref="K22">IF(COUNTIF('ค่าเสื่อม 2564'!$E$3:$E$399,"10870-รพ.อรัญประเทศ")&lt;$A22,"",INDEX('ค่าเสื่อม 2564'!K$3:K$399,SMALL(IF('ค่าเสื่อม 2564'!$E$3:$E$399="10870-รพ.อรัญประเทศ",ROW('ค่าเสื่อม 2564'!$E$3:$E$399)-ROW('ค่าเสื่อม 2564'!$E$3)+1),$A22)))</f>
        <v>เครื่องรักษาโรคตาด้วยแสงเลเซอร์แยก</v>
      </c>
      <c r="L22" s="4">
        <f t="array" ref="L22">IF(COUNTIF('ค่าเสื่อม 2564'!$E$3:$E$399,"10870-รพ.อรัญประเทศ")&lt;$A22,"",INDEX('ค่าเสื่อม 2564'!L$3:L$399,SMALL(IF('ค่าเสื่อม 2564'!$E$3:$E$399="10870-รพ.อรัญประเทศ",ROW('ค่าเสื่อม 2564'!$E$3:$E$399)-ROW('ค่าเสื่อม 2564'!$E$3)+1),$A22)))</f>
        <v>1</v>
      </c>
      <c r="M22" s="7" t="str">
        <f t="array" ref="M22">IF(COUNTIF('ค่าเสื่อม 2564'!$E$3:$E$399,"10870-รพ.อรัญประเทศ")&lt;$A22,"",INDEX('ค่าเสื่อม 2564'!M$3:M$399,SMALL(IF('ค่าเสื่อม 2564'!$E$3:$E$399="10870-รพ.อรัญประเทศ",ROW('ค่าเสื่อม 2564'!$E$3:$E$399)-ROW('ค่าเสื่อม 2564'!$E$3)+1),$A22)))</f>
        <v>4390-1391-001/1</v>
      </c>
      <c r="N22" s="10">
        <f t="array" ref="N22">IF(COUNTIF('ค่าเสื่อม 2564'!$E$3:$E$399,"10870-รพ.อรัญประเทศ")&lt;$A22,"",INDEX('ค่าเสื่อม 2564'!N$3:N$399,SMALL(IF('ค่าเสื่อม 2564'!$E$3:$E$399="10870-รพ.อรัญประเทศ",ROW('ค่าเสื่อม 2564'!$E$3:$E$399)-ROW('ค่าเสื่อม 2564'!$E$3)+1),$A22)))</f>
        <v>1340000</v>
      </c>
      <c r="O22" s="10">
        <f t="array" ref="O22">IF(COUNTIF('ค่าเสื่อม 2564'!$E$3:$E$399,"10870-รพ.อรัญประเทศ")&lt;$A22,"",INDEX('ค่าเสื่อม 2564'!O$3:O$399,SMALL(IF('ค่าเสื่อม 2564'!$E$3:$E$399="10870-รพ.อรัญประเทศ",ROW('ค่าเสื่อม 2564'!$E$3:$E$399)-ROW('ค่าเสื่อม 2564'!$E$3)+1),$A22)))</f>
        <v>0</v>
      </c>
      <c r="P22" s="10">
        <f t="array" ref="P22">IF(COUNTIF('ค่าเสื่อม 2564'!$E$3:$E$399,"10870-รพ.อรัญประเทศ")&lt;$A22,"",INDEX('ค่าเสื่อม 2564'!P$3:P$399,SMALL(IF('ค่าเสื่อม 2564'!$E$3:$E$399="10870-รพ.อรัญประเทศ",ROW('ค่าเสื่อม 2564'!$E$3:$E$399)-ROW('ค่าเสื่อม 2564'!$E$3)+1),$A22)))</f>
        <v>0</v>
      </c>
      <c r="Q22" s="10">
        <f t="array" ref="Q22">IF(COUNTIF('ค่าเสื่อม 2564'!$E$3:$E$399,"10870-รพ.อรัญประเทศ")&lt;$A22,"",INDEX('ค่าเสื่อม 2564'!Q$3:Q$399,SMALL(IF('ค่าเสื่อม 2564'!$E$3:$E$399="10870-รพ.อรัญประเทศ",ROW('ค่าเสื่อม 2564'!$E$3:$E$399)-ROW('ค่าเสื่อม 2564'!$E$3)+1),$A22)))</f>
        <v>1340000</v>
      </c>
      <c r="R22" s="7" t="str">
        <f t="array" ref="R22">IF(COUNTIF('ค่าเสื่อม 2564'!$E$3:$E$399,"10870-รพ.อรัญประเทศ")&lt;$A22,"",INDEX('ค่าเสื่อม 2564'!R$3:R$399,SMALL(IF('ค่าเสื่อม 2564'!$E$3:$E$399="10870-รพ.อรัญประเทศ",ROW('ค่าเสื่อม 2564'!$E$3:$E$399)-ROW('ค่าเสื่อม 2564'!$E$3)+1),$A22)))</f>
        <v>6/2563 (วันที่ 07/10/2563)</v>
      </c>
      <c r="S22" s="4" t="str">
        <f t="array" ref="S22">IF(COUNTIF('ค่าเสื่อม 2564'!$E$3:$E$399,"10870-รพ.อรัญประเทศ")&lt;$A22,"",INDEX('ค่าเสื่อม 2564'!S$3:S$399,SMALL(IF('ค่าเสื่อม 2564'!$E$3:$E$399="10870-รพ.อรัญประเทศ",ROW('ค่าเสื่อม 2564'!$E$3:$E$399)-ROW('ค่าเสื่อม 2564'!$E$3)+1),$A22)))</f>
        <v>-</v>
      </c>
      <c r="T22" s="10">
        <f t="array" ref="T22">IF(COUNTIF('ค่าเสื่อม 2564'!$E$3:$E$399,"10870-รพ.อรัญประเทศ")&lt;$A22,"",INDEX('ค่าเสื่อม 2564'!T$3:T$399,SMALL(IF('ค่าเสื่อม 2564'!$E$3:$E$399="10870-รพ.อรัญประเทศ",ROW('ค่าเสื่อม 2564'!$E$3:$E$399)-ROW('ค่าเสื่อม 2564'!$E$3)+1),$A22)))</f>
        <v>0</v>
      </c>
      <c r="U22" s="10">
        <f t="array" ref="U22">IF(COUNTIF('ค่าเสื่อม 2564'!$E$3:$E$399,"10870-รพ.อรัญประเทศ")&lt;$A22,"",INDEX('ค่าเสื่อม 2564'!U$3:U$399,SMALL(IF('ค่าเสื่อม 2564'!$E$3:$E$399="10870-รพ.อรัญประเทศ",ROW('ค่าเสื่อม 2564'!$E$3:$E$399)-ROW('ค่าเสื่อม 2564'!$E$3)+1),$A22)))</f>
        <v>0</v>
      </c>
      <c r="V22" s="7">
        <f t="array" ref="V22">IF(COUNTIF('ค่าเสื่อม 2564'!$E$3:$E$399,"10870-รพ.อรัญประเทศ")&lt;$A22,"",INDEX('ค่าเสื่อม 2564'!V$3:V$399,SMALL(IF('ค่าเสื่อม 2564'!$E$3:$E$399="10870-รพ.อรัญประเทศ",ROW('ค่าเสื่อม 2564'!$E$3:$E$399)-ROW('ค่าเสื่อม 2564'!$E$3)+1),$A22)))</f>
        <v>0</v>
      </c>
      <c r="W22" s="7">
        <f t="array" ref="W22">IF(COUNTIF('ค่าเสื่อม 2564'!$E$3:$E$399,"10870-รพ.อรัญประเทศ")&lt;$A22,"",INDEX('ค่าเสื่อม 2564'!W$3:W$399,SMALL(IF('ค่าเสื่อม 2564'!$E$3:$E$399="10870-รพ.อรัญประเทศ",ROW('ค่าเสื่อม 2564'!$E$3:$E$399)-ROW('ค่าเสื่อม 2564'!$E$3)+1),$A22)))</f>
        <v>414671</v>
      </c>
    </row>
    <row r="23" spans="1:23" ht="43.5" customHeight="1">
      <c r="A23" s="3">
        <v>20</v>
      </c>
      <c r="B23" s="7" t="str">
        <f t="array" ref="B23">IF(COUNTIF('ค่าเสื่อม 2564'!$E$3:$E$399,"10870-รพ.อรัญประเทศ")&lt;$A23,"",INDEX('ค่าเสื่อม 2564'!B$3:B$399,SMALL(IF('ค่าเสื่อม 2564'!$E$3:$E$399="10870-รพ.อรัญประเทศ",ROW('ค่าเสื่อม 2564'!$E$3:$E$399)-ROW('ค่าเสื่อม 2564'!$E$3)+1),$A23)))</f>
        <v>เขต 06 ระยอง</v>
      </c>
      <c r="C23" s="7">
        <f t="array" ref="C23">IF(COUNTIF('ค่าเสื่อม 2564'!$E$3:$E$399,"10870-รพ.อรัญประเทศ")&lt;$A23,"",INDEX('ค่าเสื่อม 2564'!C$3:C$399,SMALL(IF('ค่าเสื่อม 2564'!$E$3:$E$399="10870-รพ.อรัญประเทศ",ROW('ค่าเสื่อม 2564'!$E$3:$E$399)-ROW('ค่าเสื่อม 2564'!$E$3)+1),$A23)))</f>
        <v>2700</v>
      </c>
      <c r="D23" s="7" t="str">
        <f t="array" ref="D23">IF(COUNTIF('ค่าเสื่อม 2564'!$E$3:$E$399,"10870-รพ.อรัญประเทศ")&lt;$A23,"",INDEX('ค่าเสื่อม 2564'!D$3:D$399,SMALL(IF('ค่าเสื่อม 2564'!$E$3:$E$399="10870-รพ.อรัญประเทศ",ROW('ค่าเสื่อม 2564'!$E$3:$E$399)-ROW('ค่าเสื่อม 2564'!$E$3)+1),$A23)))</f>
        <v>สระแก้ว</v>
      </c>
      <c r="E23" s="7" t="str">
        <f t="array" ref="E23">IF(COUNTIF('ค่าเสื่อม 2564'!$E$3:$E$399,"10870-รพ.อรัญประเทศ")&lt;$A23,"",INDEX('ค่าเสื่อม 2564'!E$3:E$399,SMALL(IF('ค่าเสื่อม 2564'!$E$3:$E$399="10870-รพ.อรัญประเทศ",ROW('ค่าเสื่อม 2564'!$E$3:$E$399)-ROW('ค่าเสื่อม 2564'!$E$3)+1),$A23)))</f>
        <v>10870-รพ.อรัญประเทศ</v>
      </c>
      <c r="F23" s="7" t="str">
        <f t="array" ref="F23">IF(COUNTIF('ค่าเสื่อม 2564'!$E$3:$E$399,"10870-รพ.อรัญประเทศ")&lt;$A23,"",INDEX('ค่าเสื่อม 2564'!F$3:F$399,SMALL(IF('ค่าเสื่อม 2564'!$E$3:$E$399="10870-รพ.อรัญประเทศ",ROW('ค่าเสื่อม 2564'!$E$3:$E$399)-ROW('ค่าเสื่อม 2564'!$E$3)+1),$A23)))</f>
        <v>10870-รพ.อรัญประเทศ</v>
      </c>
      <c r="G23" s="7" t="str">
        <f t="array" ref="G23">IF(COUNTIF('ค่าเสื่อม 2564'!$E$3:$E$399,"10870-รพ.อรัญประเทศ")&lt;$A23,"",INDEX('ค่าเสื่อม 2564'!G$3:G$399,SMALL(IF('ค่าเสื่อม 2564'!$E$3:$E$399="10870-รพ.อรัญประเทศ",ROW('ค่าเสื่อม 2564'!$E$3:$E$399)-ROW('ค่าเสื่อม 2564'!$E$3)+1),$A23)))</f>
        <v>วงเงินหน่วยบริการสังกัดสป.สธ.</v>
      </c>
      <c r="H23" s="7" t="str">
        <f t="array" ref="H23">IF(COUNTIF('ค่าเสื่อม 2564'!$E$3:$E$399,"10870-รพ.อรัญประเทศ")&lt;$A23,"",INDEX('ค่าเสื่อม 2564'!H$3:H$399,SMALL(IF('ค่าเสื่อม 2564'!$E$3:$E$399="10870-รพ.อรัญประเทศ",ROW('ค่าเสื่อม 2564'!$E$3:$E$399)-ROW('ค่าเสื่อม 2564'!$E$3)+1),$A23)))</f>
        <v>ครุภัณฑ์</v>
      </c>
      <c r="I23" s="7" t="str">
        <f t="array" ref="I23">IF(COUNTIF('ค่าเสื่อม 2564'!$E$3:$E$399,"10870-รพ.อรัญประเทศ")&lt;$A23,"",INDEX('ค่าเสื่อม 2564'!I$3:I$399,SMALL(IF('ค่าเสื่อม 2564'!$E$3:$E$399="10870-รพ.อรัญประเทศ",ROW('ค่าเสื่อม 2564'!$E$3:$E$399)-ROW('ค่าเสื่อม 2564'!$E$3)+1),$A23)))</f>
        <v>14-ครุภัณฑ์โรงงาน</v>
      </c>
      <c r="J23" s="7" t="str">
        <f t="array" ref="J23">IF(COUNTIF('ค่าเสื่อม 2564'!$E$3:$E$399,"10870-รพ.อรัญประเทศ")&lt;$A23,"",INDEX('ค่าเสื่อม 2564'!J$3:J$399,SMALL(IF('ค่าเสื่อม 2564'!$E$3:$E$399="10870-รพ.อรัญประเทศ",ROW('ค่าเสื่อม 2564'!$E$3:$E$399)-ROW('ค่าเสื่อม 2564'!$E$3)+1),$A23)))</f>
        <v>วาวส์น้ำ</v>
      </c>
      <c r="K23" s="7" t="str">
        <f t="array" ref="K23">IF(COUNTIF('ค่าเสื่อม 2564'!$E$3:$E$399,"10870-รพ.อรัญประเทศ")&lt;$A23,"",INDEX('ค่าเสื่อม 2564'!K$3:K$399,SMALL(IF('ค่าเสื่อม 2564'!$E$3:$E$399="10870-รพ.อรัญประเทศ",ROW('ค่าเสื่อม 2564'!$E$3:$E$399)-ROW('ค่าเสื่อม 2564'!$E$3)+1),$A23)))</f>
        <v>วาวส์น้ำ</v>
      </c>
      <c r="L23" s="4">
        <f t="array" ref="L23">IF(COUNTIF('ค่าเสื่อม 2564'!$E$3:$E$399,"10870-รพ.อรัญประเทศ")&lt;$A23,"",INDEX('ค่าเสื่อม 2564'!L$3:L$399,SMALL(IF('ค่าเสื่อม 2564'!$E$3:$E$399="10870-รพ.อรัญประเทศ",ROW('ค่าเสื่อม 2564'!$E$3:$E$399)-ROW('ค่าเสื่อม 2564'!$E$3)+1),$A23)))</f>
        <v>1</v>
      </c>
      <c r="M23" s="7" t="str">
        <f t="array" ref="M23">IF(COUNTIF('ค่าเสื่อม 2564'!$E$3:$E$399,"10870-รพ.อรัญประเทศ")&lt;$A23,"",INDEX('ค่าเสื่อม 2564'!M$3:M$399,SMALL(IF('ค่าเสื่อม 2564'!$E$3:$E$399="10870-รพ.อรัญประเทศ",ROW('ค่าเสื่อม 2564'!$E$3:$E$399)-ROW('ค่าเสื่อม 2564'!$E$3)+1),$A23)))</f>
        <v>4320-001-0002/1</v>
      </c>
      <c r="N23" s="10">
        <f t="array" ref="N23">IF(COUNTIF('ค่าเสื่อม 2564'!$E$3:$E$399,"10870-รพ.อรัญประเทศ")&lt;$A23,"",INDEX('ค่าเสื่อม 2564'!N$3:N$399,SMALL(IF('ค่าเสื่อม 2564'!$E$3:$E$399="10870-รพ.อรัญประเทศ",ROW('ค่าเสื่อม 2564'!$E$3:$E$399)-ROW('ค่าเสื่อม 2564'!$E$3)+1),$A23)))</f>
        <v>20000</v>
      </c>
      <c r="O23" s="10">
        <f t="array" ref="O23">IF(COUNTIF('ค่าเสื่อม 2564'!$E$3:$E$399,"10870-รพ.อรัญประเทศ")&lt;$A23,"",INDEX('ค่าเสื่อม 2564'!O$3:O$399,SMALL(IF('ค่าเสื่อม 2564'!$E$3:$E$399="10870-รพ.อรัญประเทศ",ROW('ค่าเสื่อม 2564'!$E$3:$E$399)-ROW('ค่าเสื่อม 2564'!$E$3)+1),$A23)))</f>
        <v>0</v>
      </c>
      <c r="P23" s="10">
        <f t="array" ref="P23">IF(COUNTIF('ค่าเสื่อม 2564'!$E$3:$E$399,"10870-รพ.อรัญประเทศ")&lt;$A23,"",INDEX('ค่าเสื่อม 2564'!P$3:P$399,SMALL(IF('ค่าเสื่อม 2564'!$E$3:$E$399="10870-รพ.อรัญประเทศ",ROW('ค่าเสื่อม 2564'!$E$3:$E$399)-ROW('ค่าเสื่อม 2564'!$E$3)+1),$A23)))</f>
        <v>0</v>
      </c>
      <c r="Q23" s="10">
        <f t="array" ref="Q23">IF(COUNTIF('ค่าเสื่อม 2564'!$E$3:$E$399,"10870-รพ.อรัญประเทศ")&lt;$A23,"",INDEX('ค่าเสื่อม 2564'!Q$3:Q$399,SMALL(IF('ค่าเสื่อม 2564'!$E$3:$E$399="10870-รพ.อรัญประเทศ",ROW('ค่าเสื่อม 2564'!$E$3:$E$399)-ROW('ค่าเสื่อม 2564'!$E$3)+1),$A23)))</f>
        <v>20000</v>
      </c>
      <c r="R23" s="7" t="str">
        <f t="array" ref="R23">IF(COUNTIF('ค่าเสื่อม 2564'!$E$3:$E$399,"10870-รพ.อรัญประเทศ")&lt;$A23,"",INDEX('ค่าเสื่อม 2564'!R$3:R$399,SMALL(IF('ค่าเสื่อม 2564'!$E$3:$E$399="10870-รพ.อรัญประเทศ",ROW('ค่าเสื่อม 2564'!$E$3:$E$399)-ROW('ค่าเสื่อม 2564'!$E$3)+1),$A23)))</f>
        <v>6/2563 (วันที่ 07/10/2563)</v>
      </c>
      <c r="S23" s="4" t="str">
        <f t="array" ref="S23">IF(COUNTIF('ค่าเสื่อม 2564'!$E$3:$E$399,"10870-รพ.อรัญประเทศ")&lt;$A23,"",INDEX('ค่าเสื่อม 2564'!S$3:S$399,SMALL(IF('ค่าเสื่อม 2564'!$E$3:$E$399="10870-รพ.อรัญประเทศ",ROW('ค่าเสื่อม 2564'!$E$3:$E$399)-ROW('ค่าเสื่อม 2564'!$E$3)+1),$A23)))</f>
        <v>-</v>
      </c>
      <c r="T23" s="10">
        <f t="array" ref="T23">IF(COUNTIF('ค่าเสื่อม 2564'!$E$3:$E$399,"10870-รพ.อรัญประเทศ")&lt;$A23,"",INDEX('ค่าเสื่อม 2564'!T$3:T$399,SMALL(IF('ค่าเสื่อม 2564'!$E$3:$E$399="10870-รพ.อรัญประเทศ",ROW('ค่าเสื่อม 2564'!$E$3:$E$399)-ROW('ค่าเสื่อม 2564'!$E$3)+1),$A23)))</f>
        <v>0</v>
      </c>
      <c r="U23" s="10">
        <f t="array" ref="U23">IF(COUNTIF('ค่าเสื่อม 2564'!$E$3:$E$399,"10870-รพ.อรัญประเทศ")&lt;$A23,"",INDEX('ค่าเสื่อม 2564'!U$3:U$399,SMALL(IF('ค่าเสื่อม 2564'!$E$3:$E$399="10870-รพ.อรัญประเทศ",ROW('ค่าเสื่อม 2564'!$E$3:$E$399)-ROW('ค่าเสื่อม 2564'!$E$3)+1),$A23)))</f>
        <v>0</v>
      </c>
      <c r="V23" s="7">
        <f t="array" ref="V23">IF(COUNTIF('ค่าเสื่อม 2564'!$E$3:$E$399,"10870-รพ.อรัญประเทศ")&lt;$A23,"",INDEX('ค่าเสื่อม 2564'!V$3:V$399,SMALL(IF('ค่าเสื่อม 2564'!$E$3:$E$399="10870-รพ.อรัญประเทศ",ROW('ค่าเสื่อม 2564'!$E$3:$E$399)-ROW('ค่าเสื่อม 2564'!$E$3)+1),$A23)))</f>
        <v>0</v>
      </c>
      <c r="W23" s="7">
        <f t="array" ref="W23">IF(COUNTIF('ค่าเสื่อม 2564'!$E$3:$E$399,"10870-รพ.อรัญประเทศ")&lt;$A23,"",INDEX('ค่าเสื่อม 2564'!W$3:W$399,SMALL(IF('ค่าเสื่อม 2564'!$E$3:$E$399="10870-รพ.อรัญประเทศ",ROW('ค่าเสื่อม 2564'!$E$3:$E$399)-ROW('ค่าเสื่อม 2564'!$E$3)+1),$A23)))</f>
        <v>414934</v>
      </c>
    </row>
    <row r="24" spans="1:23" ht="43.5" customHeight="1">
      <c r="A24" s="3">
        <v>21</v>
      </c>
      <c r="B24" s="7" t="str">
        <f t="array" ref="B24">IF(COUNTIF('ค่าเสื่อม 2564'!$E$3:$E$399,"10870-รพ.อรัญประเทศ")&lt;$A24,"",INDEX('ค่าเสื่อม 2564'!B$3:B$399,SMALL(IF('ค่าเสื่อม 2564'!$E$3:$E$399="10870-รพ.อรัญประเทศ",ROW('ค่าเสื่อม 2564'!$E$3:$E$399)-ROW('ค่าเสื่อม 2564'!$E$3)+1),$A24)))</f>
        <v>เขต 06 ระยอง</v>
      </c>
      <c r="C24" s="7">
        <f t="array" ref="C24">IF(COUNTIF('ค่าเสื่อม 2564'!$E$3:$E$399,"10870-รพ.อรัญประเทศ")&lt;$A24,"",INDEX('ค่าเสื่อม 2564'!C$3:C$399,SMALL(IF('ค่าเสื่อม 2564'!$E$3:$E$399="10870-รพ.อรัญประเทศ",ROW('ค่าเสื่อม 2564'!$E$3:$E$399)-ROW('ค่าเสื่อม 2564'!$E$3)+1),$A24)))</f>
        <v>2700</v>
      </c>
      <c r="D24" s="7" t="str">
        <f t="array" ref="D24">IF(COUNTIF('ค่าเสื่อม 2564'!$E$3:$E$399,"10870-รพ.อรัญประเทศ")&lt;$A24,"",INDEX('ค่าเสื่อม 2564'!D$3:D$399,SMALL(IF('ค่าเสื่อม 2564'!$E$3:$E$399="10870-รพ.อรัญประเทศ",ROW('ค่าเสื่อม 2564'!$E$3:$E$399)-ROW('ค่าเสื่อม 2564'!$E$3)+1),$A24)))</f>
        <v>สระแก้ว</v>
      </c>
      <c r="E24" s="7" t="str">
        <f t="array" ref="E24">IF(COUNTIF('ค่าเสื่อม 2564'!$E$3:$E$399,"10870-รพ.อรัญประเทศ")&lt;$A24,"",INDEX('ค่าเสื่อม 2564'!E$3:E$399,SMALL(IF('ค่าเสื่อม 2564'!$E$3:$E$399="10870-รพ.อรัญประเทศ",ROW('ค่าเสื่อม 2564'!$E$3:$E$399)-ROW('ค่าเสื่อม 2564'!$E$3)+1),$A24)))</f>
        <v>10870-รพ.อรัญประเทศ</v>
      </c>
      <c r="F24" s="7" t="str">
        <f t="array" ref="F24">IF(COUNTIF('ค่าเสื่อม 2564'!$E$3:$E$399,"10870-รพ.อรัญประเทศ")&lt;$A24,"",INDEX('ค่าเสื่อม 2564'!F$3:F$399,SMALL(IF('ค่าเสื่อม 2564'!$E$3:$E$399="10870-รพ.อรัญประเทศ",ROW('ค่าเสื่อม 2564'!$E$3:$E$399)-ROW('ค่าเสื่อม 2564'!$E$3)+1),$A24)))</f>
        <v>10870-รพ.อรัญประเทศ</v>
      </c>
      <c r="G24" s="7" t="str">
        <f t="array" ref="G24">IF(COUNTIF('ค่าเสื่อม 2564'!$E$3:$E$399,"10870-รพ.อรัญประเทศ")&lt;$A24,"",INDEX('ค่าเสื่อม 2564'!G$3:G$399,SMALL(IF('ค่าเสื่อม 2564'!$E$3:$E$399="10870-รพ.อรัญประเทศ",ROW('ค่าเสื่อม 2564'!$E$3:$E$399)-ROW('ค่าเสื่อม 2564'!$E$3)+1),$A24)))</f>
        <v>วงเงินหน่วยบริการสังกัดสป.สธ.</v>
      </c>
      <c r="H24" s="7" t="str">
        <f t="array" ref="H24">IF(COUNTIF('ค่าเสื่อม 2564'!$E$3:$E$399,"10870-รพ.อรัญประเทศ")&lt;$A24,"",INDEX('ค่าเสื่อม 2564'!H$3:H$399,SMALL(IF('ค่าเสื่อม 2564'!$E$3:$E$399="10870-รพ.อรัญประเทศ",ROW('ค่าเสื่อม 2564'!$E$3:$E$399)-ROW('ค่าเสื่อม 2564'!$E$3)+1),$A24)))</f>
        <v>ครุภัณฑ์</v>
      </c>
      <c r="I24" s="7" t="str">
        <f t="array" ref="I24">IF(COUNTIF('ค่าเสื่อม 2564'!$E$3:$E$399,"10870-รพ.อรัญประเทศ")&lt;$A24,"",INDEX('ค่าเสื่อม 2564'!I$3:I$399,SMALL(IF('ค่าเสื่อม 2564'!$E$3:$E$399="10870-รพ.อรัญประเทศ",ROW('ค่าเสื่อม 2564'!$E$3:$E$399)-ROW('ค่าเสื่อม 2564'!$E$3)+1),$A24)))</f>
        <v>03-ครุภัณฑ์การแพทย์</v>
      </c>
      <c r="J24" s="7" t="str">
        <f t="array" ref="J24">IF(COUNTIF('ค่าเสื่อม 2564'!$E$3:$E$399,"10870-รพ.อรัญประเทศ")&lt;$A24,"",INDEX('ค่าเสื่อม 2564'!J$3:J$399,SMALL(IF('ค่าเสื่อม 2564'!$E$3:$E$399="10870-รพ.อรัญประเทศ",ROW('ค่าเสื่อม 2564'!$E$3:$E$399)-ROW('ค่าเสื่อม 2564'!$E$3)+1),$A24)))</f>
        <v>เครื่องไมโครคอมพิวเตอร์สำหรับวินิจฉัยภาพทางการแพทย์ชนิดความละเอียดสูงไม่น้อยกว่า 6 ล้านพิกเซล</v>
      </c>
      <c r="K24" s="7" t="str">
        <f t="array" ref="K24">IF(COUNTIF('ค่าเสื่อม 2564'!$E$3:$E$399,"10870-รพ.อรัญประเทศ")&lt;$A24,"",INDEX('ค่าเสื่อม 2564'!K$3:K$399,SMALL(IF('ค่าเสื่อม 2564'!$E$3:$E$399="10870-รพ.อรัญประเทศ",ROW('ค่าเสื่อม 2564'!$E$3:$E$399)-ROW('ค่าเสื่อม 2564'!$E$3)+1),$A24)))</f>
        <v>เครื่องไมโครคอมพิวเตอร์สำหรับวินิจฉัยภาพทางการแพทย์ชนิดความละเอียดสูงไม่น้อยกว่า 6 ล้านพิกเซล</v>
      </c>
      <c r="L24" s="4">
        <f t="array" ref="L24">IF(COUNTIF('ค่าเสื่อม 2564'!$E$3:$E$399,"10870-รพ.อรัญประเทศ")&lt;$A24,"",INDEX('ค่าเสื่อม 2564'!L$3:L$399,SMALL(IF('ค่าเสื่อม 2564'!$E$3:$E$399="10870-รพ.อรัญประเทศ",ROW('ค่าเสื่อม 2564'!$E$3:$E$399)-ROW('ค่าเสื่อม 2564'!$E$3)+1),$A24)))</f>
        <v>1</v>
      </c>
      <c r="M24" s="7" t="str">
        <f t="array" ref="M24">IF(COUNTIF('ค่าเสื่อม 2564'!$E$3:$E$399,"10870-รพ.อรัญประเทศ")&lt;$A24,"",INDEX('ค่าเสื่อม 2564'!M$3:M$399,SMALL(IF('ค่าเสื่อม 2564'!$E$3:$E$399="10870-รพ.อรัญประเทศ",ROW('ค่าเสื่อม 2564'!$E$3:$E$399)-ROW('ค่าเสื่อม 2564'!$E$3)+1),$A24)))</f>
        <v>7440-011-014/1</v>
      </c>
      <c r="N24" s="10">
        <f t="array" ref="N24">IF(COUNTIF('ค่าเสื่อม 2564'!$E$3:$E$399,"10870-รพ.อรัญประเทศ")&lt;$A24,"",INDEX('ค่าเสื่อม 2564'!N$3:N$399,SMALL(IF('ค่าเสื่อม 2564'!$E$3:$E$399="10870-รพ.อรัญประเทศ",ROW('ค่าเสื่อม 2564'!$E$3:$E$399)-ROW('ค่าเสื่อม 2564'!$E$3)+1),$A24)))</f>
        <v>590918.36</v>
      </c>
      <c r="O24" s="10">
        <f t="array" ref="O24">IF(COUNTIF('ค่าเสื่อม 2564'!$E$3:$E$399,"10870-รพ.อรัญประเทศ")&lt;$A24,"",INDEX('ค่าเสื่อม 2564'!O$3:O$399,SMALL(IF('ค่าเสื่อม 2564'!$E$3:$E$399="10870-รพ.อรัญประเทศ",ROW('ค่าเสื่อม 2564'!$E$3:$E$399)-ROW('ค่าเสื่อม 2564'!$E$3)+1),$A24)))</f>
        <v>110016.22</v>
      </c>
      <c r="P24" s="10">
        <f t="array" ref="P24">IF(COUNTIF('ค่าเสื่อม 2564'!$E$3:$E$399,"10870-รพ.อรัญประเทศ")&lt;$A24,"",INDEX('ค่าเสื่อม 2564'!P$3:P$399,SMALL(IF('ค่าเสื่อม 2564'!$E$3:$E$399="10870-รพ.อรัญประเทศ",ROW('ค่าเสื่อม 2564'!$E$3:$E$399)-ROW('ค่าเสื่อม 2564'!$E$3)+1),$A24)))</f>
        <v>0</v>
      </c>
      <c r="Q24" s="10">
        <f t="array" ref="Q24">IF(COUNTIF('ค่าเสื่อม 2564'!$E$3:$E$399,"10870-รพ.อรัญประเทศ")&lt;$A24,"",INDEX('ค่าเสื่อม 2564'!Q$3:Q$399,SMALL(IF('ค่าเสื่อม 2564'!$E$3:$E$399="10870-รพ.อรัญประเทศ",ROW('ค่าเสื่อม 2564'!$E$3:$E$399)-ROW('ค่าเสื่อม 2564'!$E$3)+1),$A24)))</f>
        <v>700934.58</v>
      </c>
      <c r="R24" s="7" t="str">
        <f t="array" ref="R24">IF(COUNTIF('ค่าเสื่อม 2564'!$E$3:$E$399,"10870-รพ.อรัญประเทศ")&lt;$A24,"",INDEX('ค่าเสื่อม 2564'!R$3:R$399,SMALL(IF('ค่าเสื่อม 2564'!$E$3:$E$399="10870-รพ.อรัญประเทศ",ROW('ค่าเสื่อม 2564'!$E$3:$E$399)-ROW('ค่าเสื่อม 2564'!$E$3)+1),$A24)))</f>
        <v>6/2563 (วันที่ 07/10/2563)</v>
      </c>
      <c r="S24" s="4" t="str">
        <f t="array" ref="S24">IF(COUNTIF('ค่าเสื่อม 2564'!$E$3:$E$399,"10870-รพ.อรัญประเทศ")&lt;$A24,"",INDEX('ค่าเสื่อม 2564'!S$3:S$399,SMALL(IF('ค่าเสื่อม 2564'!$E$3:$E$399="10870-รพ.อรัญประเทศ",ROW('ค่าเสื่อม 2564'!$E$3:$E$399)-ROW('ค่าเสื่อม 2564'!$E$3)+1),$A24)))</f>
        <v>-</v>
      </c>
      <c r="T24" s="10">
        <f t="array" ref="T24">IF(COUNTIF('ค่าเสื่อม 2564'!$E$3:$E$399,"10870-รพ.อรัญประเทศ")&lt;$A24,"",INDEX('ค่าเสื่อม 2564'!T$3:T$399,SMALL(IF('ค่าเสื่อม 2564'!$E$3:$E$399="10870-รพ.อรัญประเทศ",ROW('ค่าเสื่อม 2564'!$E$3:$E$399)-ROW('ค่าเสื่อม 2564'!$E$3)+1),$A24)))</f>
        <v>0</v>
      </c>
      <c r="U24" s="10">
        <f t="array" ref="U24">IF(COUNTIF('ค่าเสื่อม 2564'!$E$3:$E$399,"10870-รพ.อรัญประเทศ")&lt;$A24,"",INDEX('ค่าเสื่อม 2564'!U$3:U$399,SMALL(IF('ค่าเสื่อม 2564'!$E$3:$E$399="10870-รพ.อรัญประเทศ",ROW('ค่าเสื่อม 2564'!$E$3:$E$399)-ROW('ค่าเสื่อม 2564'!$E$3)+1),$A24)))</f>
        <v>0</v>
      </c>
      <c r="V24" s="7">
        <f t="array" ref="V24">IF(COUNTIF('ค่าเสื่อม 2564'!$E$3:$E$399,"10870-รพ.อรัญประเทศ")&lt;$A24,"",INDEX('ค่าเสื่อม 2564'!V$3:V$399,SMALL(IF('ค่าเสื่อม 2564'!$E$3:$E$399="10870-รพ.อรัญประเทศ",ROW('ค่าเสื่อม 2564'!$E$3:$E$399)-ROW('ค่าเสื่อม 2564'!$E$3)+1),$A24)))</f>
        <v>0</v>
      </c>
      <c r="W24" s="7">
        <f t="array" ref="W24">IF(COUNTIF('ค่าเสื่อม 2564'!$E$3:$E$399,"10870-รพ.อรัญประเทศ")&lt;$A24,"",INDEX('ค่าเสื่อม 2564'!W$3:W$399,SMALL(IF('ค่าเสื่อม 2564'!$E$3:$E$399="10870-รพ.อรัญประเทศ",ROW('ค่าเสื่อม 2564'!$E$3:$E$399)-ROW('ค่าเสื่อม 2564'!$E$3)+1),$A24)))</f>
        <v>415126</v>
      </c>
    </row>
    <row r="25" spans="1:23" ht="43.5" customHeight="1">
      <c r="A25" s="3">
        <v>22</v>
      </c>
      <c r="B25" s="7" t="str">
        <f t="array" ref="B25">IF(COUNTIF('ค่าเสื่อม 2564'!$E$3:$E$399,"10870-รพ.อรัญประเทศ")&lt;$A25,"",INDEX('ค่าเสื่อม 2564'!B$3:B$399,SMALL(IF('ค่าเสื่อม 2564'!$E$3:$E$399="10870-รพ.อรัญประเทศ",ROW('ค่าเสื่อม 2564'!$E$3:$E$399)-ROW('ค่าเสื่อม 2564'!$E$3)+1),$A25)))</f>
        <v/>
      </c>
      <c r="C25" s="7" t="str">
        <f t="array" ref="C25">IF(COUNTIF('ค่าเสื่อม 2564'!$E$3:$E$399,"10870-รพ.อรัญประเทศ")&lt;$A25,"",INDEX('ค่าเสื่อม 2564'!C$3:C$399,SMALL(IF('ค่าเสื่อม 2564'!$E$3:$E$399="10870-รพ.อรัญประเทศ",ROW('ค่าเสื่อม 2564'!$E$3:$E$399)-ROW('ค่าเสื่อม 2564'!$E$3)+1),$A25)))</f>
        <v/>
      </c>
      <c r="D25" s="7" t="str">
        <f t="array" ref="D25">IF(COUNTIF('ค่าเสื่อม 2564'!$E$3:$E$399,"10870-รพ.อรัญประเทศ")&lt;$A25,"",INDEX('ค่าเสื่อม 2564'!D$3:D$399,SMALL(IF('ค่าเสื่อม 2564'!$E$3:$E$399="10870-รพ.อรัญประเทศ",ROW('ค่าเสื่อม 2564'!$E$3:$E$399)-ROW('ค่าเสื่อม 2564'!$E$3)+1),$A25)))</f>
        <v/>
      </c>
      <c r="E25" s="7" t="str">
        <f t="array" ref="E25">IF(COUNTIF('ค่าเสื่อม 2564'!$E$3:$E$399,"10870-รพ.อรัญประเทศ")&lt;$A25,"",INDEX('ค่าเสื่อม 2564'!E$3:E$399,SMALL(IF('ค่าเสื่อม 2564'!$E$3:$E$399="10870-รพ.อรัญประเทศ",ROW('ค่าเสื่อม 2564'!$E$3:$E$399)-ROW('ค่าเสื่อม 2564'!$E$3)+1),$A25)))</f>
        <v/>
      </c>
      <c r="F25" s="7" t="str">
        <f t="array" ref="F25">IF(COUNTIF('ค่าเสื่อม 2564'!$E$3:$E$399,"10870-รพ.อรัญประเทศ")&lt;$A25,"",INDEX('ค่าเสื่อม 2564'!F$3:F$399,SMALL(IF('ค่าเสื่อม 2564'!$E$3:$E$399="10870-รพ.อรัญประเทศ",ROW('ค่าเสื่อม 2564'!$E$3:$E$399)-ROW('ค่าเสื่อม 2564'!$E$3)+1),$A25)))</f>
        <v/>
      </c>
      <c r="G25" s="7" t="str">
        <f t="array" ref="G25">IF(COUNTIF('ค่าเสื่อม 2564'!$E$3:$E$399,"10870-รพ.อรัญประเทศ")&lt;$A25,"",INDEX('ค่าเสื่อม 2564'!G$3:G$399,SMALL(IF('ค่าเสื่อม 2564'!$E$3:$E$399="10870-รพ.อรัญประเทศ",ROW('ค่าเสื่อม 2564'!$E$3:$E$399)-ROW('ค่าเสื่อม 2564'!$E$3)+1),$A25)))</f>
        <v/>
      </c>
      <c r="H25" s="7" t="str">
        <f t="array" ref="H25">IF(COUNTIF('ค่าเสื่อม 2564'!$E$3:$E$399,"10870-รพ.อรัญประเทศ")&lt;$A25,"",INDEX('ค่าเสื่อม 2564'!H$3:H$399,SMALL(IF('ค่าเสื่อม 2564'!$E$3:$E$399="10870-รพ.อรัญประเทศ",ROW('ค่าเสื่อม 2564'!$E$3:$E$399)-ROW('ค่าเสื่อม 2564'!$E$3)+1),$A25)))</f>
        <v/>
      </c>
      <c r="I25" s="7" t="str">
        <f t="array" ref="I25">IF(COUNTIF('ค่าเสื่อม 2564'!$E$3:$E$399,"10870-รพ.อรัญประเทศ")&lt;$A25,"",INDEX('ค่าเสื่อม 2564'!I$3:I$399,SMALL(IF('ค่าเสื่อม 2564'!$E$3:$E$399="10870-รพ.อรัญประเทศ",ROW('ค่าเสื่อม 2564'!$E$3:$E$399)-ROW('ค่าเสื่อม 2564'!$E$3)+1),$A25)))</f>
        <v/>
      </c>
      <c r="J25" s="7" t="str">
        <f t="array" ref="J25">IF(COUNTIF('ค่าเสื่อม 2564'!$E$3:$E$399,"10870-รพ.อรัญประเทศ")&lt;$A25,"",INDEX('ค่าเสื่อม 2564'!J$3:J$399,SMALL(IF('ค่าเสื่อม 2564'!$E$3:$E$399="10870-รพ.อรัญประเทศ",ROW('ค่าเสื่อม 2564'!$E$3:$E$399)-ROW('ค่าเสื่อม 2564'!$E$3)+1),$A25)))</f>
        <v/>
      </c>
      <c r="K25" s="7" t="str">
        <f t="array" ref="K25">IF(COUNTIF('ค่าเสื่อม 2564'!$E$3:$E$399,"10870-รพ.อรัญประเทศ")&lt;$A25,"",INDEX('ค่าเสื่อม 2564'!K$3:K$399,SMALL(IF('ค่าเสื่อม 2564'!$E$3:$E$399="10870-รพ.อรัญประเทศ",ROW('ค่าเสื่อม 2564'!$E$3:$E$399)-ROW('ค่าเสื่อม 2564'!$E$3)+1),$A25)))</f>
        <v/>
      </c>
      <c r="L25" s="4" t="str">
        <f t="array" ref="L25">IF(COUNTIF('ค่าเสื่อม 2564'!$E$3:$E$399,"10870-รพ.อรัญประเทศ")&lt;$A25,"",INDEX('ค่าเสื่อม 2564'!L$3:L$399,SMALL(IF('ค่าเสื่อม 2564'!$E$3:$E$399="10870-รพ.อรัญประเทศ",ROW('ค่าเสื่อม 2564'!$E$3:$E$399)-ROW('ค่าเสื่อม 2564'!$E$3)+1),$A25)))</f>
        <v/>
      </c>
      <c r="M25" s="7" t="str">
        <f t="array" ref="M25">IF(COUNTIF('ค่าเสื่อม 2564'!$E$3:$E$399,"10870-รพ.อรัญประเทศ")&lt;$A25,"",INDEX('ค่าเสื่อม 2564'!M$3:M$399,SMALL(IF('ค่าเสื่อม 2564'!$E$3:$E$399="10870-รพ.อรัญประเทศ",ROW('ค่าเสื่อม 2564'!$E$3:$E$399)-ROW('ค่าเสื่อม 2564'!$E$3)+1),$A25)))</f>
        <v/>
      </c>
      <c r="N25" s="10" t="str">
        <f t="array" ref="N25">IF(COUNTIF('ค่าเสื่อม 2564'!$E$3:$E$399,"10870-รพ.อรัญประเทศ")&lt;$A25,"",INDEX('ค่าเสื่อม 2564'!N$3:N$399,SMALL(IF('ค่าเสื่อม 2564'!$E$3:$E$399="10870-รพ.อรัญประเทศ",ROW('ค่าเสื่อม 2564'!$E$3:$E$399)-ROW('ค่าเสื่อม 2564'!$E$3)+1),$A25)))</f>
        <v/>
      </c>
      <c r="O25" s="10" t="str">
        <f t="array" ref="O25">IF(COUNTIF('ค่าเสื่อม 2564'!$E$3:$E$399,"10870-รพ.อรัญประเทศ")&lt;$A25,"",INDEX('ค่าเสื่อม 2564'!O$3:O$399,SMALL(IF('ค่าเสื่อม 2564'!$E$3:$E$399="10870-รพ.อรัญประเทศ",ROW('ค่าเสื่อม 2564'!$E$3:$E$399)-ROW('ค่าเสื่อม 2564'!$E$3)+1),$A25)))</f>
        <v/>
      </c>
      <c r="P25" s="10" t="str">
        <f t="array" ref="P25">IF(COUNTIF('ค่าเสื่อม 2564'!$E$3:$E$399,"10870-รพ.อรัญประเทศ")&lt;$A25,"",INDEX('ค่าเสื่อม 2564'!P$3:P$399,SMALL(IF('ค่าเสื่อม 2564'!$E$3:$E$399="10870-รพ.อรัญประเทศ",ROW('ค่าเสื่อม 2564'!$E$3:$E$399)-ROW('ค่าเสื่อม 2564'!$E$3)+1),$A25)))</f>
        <v/>
      </c>
      <c r="Q25" s="10" t="str">
        <f t="array" ref="Q25">IF(COUNTIF('ค่าเสื่อม 2564'!$E$3:$E$399,"10870-รพ.อรัญประเทศ")&lt;$A25,"",INDEX('ค่าเสื่อม 2564'!Q$3:Q$399,SMALL(IF('ค่าเสื่อม 2564'!$E$3:$E$399="10870-รพ.อรัญประเทศ",ROW('ค่าเสื่อม 2564'!$E$3:$E$399)-ROW('ค่าเสื่อม 2564'!$E$3)+1),$A25)))</f>
        <v/>
      </c>
      <c r="R25" s="7" t="str">
        <f t="array" ref="R25">IF(COUNTIF('ค่าเสื่อม 2564'!$E$3:$E$399,"10870-รพ.อรัญประเทศ")&lt;$A25,"",INDEX('ค่าเสื่อม 2564'!R$3:R$399,SMALL(IF('ค่าเสื่อม 2564'!$E$3:$E$399="10870-รพ.อรัญประเทศ",ROW('ค่าเสื่อม 2564'!$E$3:$E$399)-ROW('ค่าเสื่อม 2564'!$E$3)+1),$A25)))</f>
        <v/>
      </c>
      <c r="S25" s="4" t="str">
        <f t="array" ref="S25">IF(COUNTIF('ค่าเสื่อม 2564'!$E$3:$E$399,"10870-รพ.อรัญประเทศ")&lt;$A25,"",INDEX('ค่าเสื่อม 2564'!S$3:S$399,SMALL(IF('ค่าเสื่อม 2564'!$E$3:$E$399="10870-รพ.อรัญประเทศ",ROW('ค่าเสื่อม 2564'!$E$3:$E$399)-ROW('ค่าเสื่อม 2564'!$E$3)+1),$A25)))</f>
        <v/>
      </c>
      <c r="T25" s="10" t="str">
        <f t="array" ref="T25">IF(COUNTIF('ค่าเสื่อม 2564'!$E$3:$E$399,"10870-รพ.อรัญประเทศ")&lt;$A25,"",INDEX('ค่าเสื่อม 2564'!T$3:T$399,SMALL(IF('ค่าเสื่อม 2564'!$E$3:$E$399="10870-รพ.อรัญประเทศ",ROW('ค่าเสื่อม 2564'!$E$3:$E$399)-ROW('ค่าเสื่อม 2564'!$E$3)+1),$A25)))</f>
        <v/>
      </c>
      <c r="U25" s="10" t="str">
        <f t="array" ref="U25">IF(COUNTIF('ค่าเสื่อม 2564'!$E$3:$E$399,"10870-รพ.อรัญประเทศ")&lt;$A25,"",INDEX('ค่าเสื่อม 2564'!U$3:U$399,SMALL(IF('ค่าเสื่อม 2564'!$E$3:$E$399="10870-รพ.อรัญประเทศ",ROW('ค่าเสื่อม 2564'!$E$3:$E$399)-ROW('ค่าเสื่อม 2564'!$E$3)+1),$A25)))</f>
        <v/>
      </c>
      <c r="V25" s="7" t="str">
        <f t="array" ref="V25">IF(COUNTIF('ค่าเสื่อม 2564'!$E$3:$E$399,"10870-รพ.อรัญประเทศ")&lt;$A25,"",INDEX('ค่าเสื่อม 2564'!V$3:V$399,SMALL(IF('ค่าเสื่อม 2564'!$E$3:$E$399="10870-รพ.อรัญประเทศ",ROW('ค่าเสื่อม 2564'!$E$3:$E$399)-ROW('ค่าเสื่อม 2564'!$E$3)+1),$A25)))</f>
        <v/>
      </c>
      <c r="W25" s="7" t="str">
        <f t="array" ref="W25">IF(COUNTIF('ค่าเสื่อม 2564'!$E$3:$E$399,"10870-รพ.อรัญประเทศ")&lt;$A25,"",INDEX('ค่าเสื่อม 2564'!W$3:W$399,SMALL(IF('ค่าเสื่อม 2564'!$E$3:$E$399="10870-รพ.อรัญประเทศ",ROW('ค่าเสื่อม 2564'!$E$3:$E$399)-ROW('ค่าเสื่อม 2564'!$E$3)+1),$A25)))</f>
        <v/>
      </c>
    </row>
    <row r="26" spans="1:23" ht="43.5" customHeight="1">
      <c r="A26" s="3">
        <v>23</v>
      </c>
      <c r="B26" s="7" t="str">
        <f t="array" ref="B26">IF(COUNTIF('ค่าเสื่อม 2564'!$E$3:$E$399,"10870-รพ.อรัญประเทศ")&lt;$A26,"",INDEX('ค่าเสื่อม 2564'!B$3:B$399,SMALL(IF('ค่าเสื่อม 2564'!$E$3:$E$399="10870-รพ.อรัญประเทศ",ROW('ค่าเสื่อม 2564'!$E$3:$E$399)-ROW('ค่าเสื่อม 2564'!$E$3)+1),$A26)))</f>
        <v/>
      </c>
      <c r="C26" s="7" t="str">
        <f t="array" ref="C26">IF(COUNTIF('ค่าเสื่อม 2564'!$E$3:$E$399,"10870-รพ.อรัญประเทศ")&lt;$A26,"",INDEX('ค่าเสื่อม 2564'!C$3:C$399,SMALL(IF('ค่าเสื่อม 2564'!$E$3:$E$399="10870-รพ.อรัญประเทศ",ROW('ค่าเสื่อม 2564'!$E$3:$E$399)-ROW('ค่าเสื่อม 2564'!$E$3)+1),$A26)))</f>
        <v/>
      </c>
      <c r="D26" s="7" t="str">
        <f t="array" ref="D26">IF(COUNTIF('ค่าเสื่อม 2564'!$E$3:$E$399,"10870-รพ.อรัญประเทศ")&lt;$A26,"",INDEX('ค่าเสื่อม 2564'!D$3:D$399,SMALL(IF('ค่าเสื่อม 2564'!$E$3:$E$399="10870-รพ.อรัญประเทศ",ROW('ค่าเสื่อม 2564'!$E$3:$E$399)-ROW('ค่าเสื่อม 2564'!$E$3)+1),$A26)))</f>
        <v/>
      </c>
      <c r="E26" s="7" t="str">
        <f t="array" ref="E26">IF(COUNTIF('ค่าเสื่อม 2564'!$E$3:$E$399,"10870-รพ.อรัญประเทศ")&lt;$A26,"",INDEX('ค่าเสื่อม 2564'!E$3:E$399,SMALL(IF('ค่าเสื่อม 2564'!$E$3:$E$399="10870-รพ.อรัญประเทศ",ROW('ค่าเสื่อม 2564'!$E$3:$E$399)-ROW('ค่าเสื่อม 2564'!$E$3)+1),$A26)))</f>
        <v/>
      </c>
      <c r="F26" s="7" t="str">
        <f t="array" ref="F26">IF(COUNTIF('ค่าเสื่อม 2564'!$E$3:$E$399,"10870-รพ.อรัญประเทศ")&lt;$A26,"",INDEX('ค่าเสื่อม 2564'!F$3:F$399,SMALL(IF('ค่าเสื่อม 2564'!$E$3:$E$399="10870-รพ.อรัญประเทศ",ROW('ค่าเสื่อม 2564'!$E$3:$E$399)-ROW('ค่าเสื่อม 2564'!$E$3)+1),$A26)))</f>
        <v/>
      </c>
      <c r="G26" s="7" t="str">
        <f t="array" ref="G26">IF(COUNTIF('ค่าเสื่อม 2564'!$E$3:$E$399,"10870-รพ.อรัญประเทศ")&lt;$A26,"",INDEX('ค่าเสื่อม 2564'!G$3:G$399,SMALL(IF('ค่าเสื่อม 2564'!$E$3:$E$399="10870-รพ.อรัญประเทศ",ROW('ค่าเสื่อม 2564'!$E$3:$E$399)-ROW('ค่าเสื่อม 2564'!$E$3)+1),$A26)))</f>
        <v/>
      </c>
      <c r="H26" s="7" t="str">
        <f t="array" ref="H26">IF(COUNTIF('ค่าเสื่อม 2564'!$E$3:$E$399,"10870-รพ.อรัญประเทศ")&lt;$A26,"",INDEX('ค่าเสื่อม 2564'!H$3:H$399,SMALL(IF('ค่าเสื่อม 2564'!$E$3:$E$399="10870-รพ.อรัญประเทศ",ROW('ค่าเสื่อม 2564'!$E$3:$E$399)-ROW('ค่าเสื่อม 2564'!$E$3)+1),$A26)))</f>
        <v/>
      </c>
      <c r="I26" s="7" t="str">
        <f t="array" ref="I26">IF(COUNTIF('ค่าเสื่อม 2564'!$E$3:$E$399,"10870-รพ.อรัญประเทศ")&lt;$A26,"",INDEX('ค่าเสื่อม 2564'!I$3:I$399,SMALL(IF('ค่าเสื่อม 2564'!$E$3:$E$399="10870-รพ.อรัญประเทศ",ROW('ค่าเสื่อม 2564'!$E$3:$E$399)-ROW('ค่าเสื่อม 2564'!$E$3)+1),$A26)))</f>
        <v/>
      </c>
      <c r="J26" s="7" t="str">
        <f t="array" ref="J26">IF(COUNTIF('ค่าเสื่อม 2564'!$E$3:$E$399,"10870-รพ.อรัญประเทศ")&lt;$A26,"",INDEX('ค่าเสื่อม 2564'!J$3:J$399,SMALL(IF('ค่าเสื่อม 2564'!$E$3:$E$399="10870-รพ.อรัญประเทศ",ROW('ค่าเสื่อม 2564'!$E$3:$E$399)-ROW('ค่าเสื่อม 2564'!$E$3)+1),$A26)))</f>
        <v/>
      </c>
      <c r="K26" s="7" t="str">
        <f t="array" ref="K26">IF(COUNTIF('ค่าเสื่อม 2564'!$E$3:$E$399,"10870-รพ.อรัญประเทศ")&lt;$A26,"",INDEX('ค่าเสื่อม 2564'!K$3:K$399,SMALL(IF('ค่าเสื่อม 2564'!$E$3:$E$399="10870-รพ.อรัญประเทศ",ROW('ค่าเสื่อม 2564'!$E$3:$E$399)-ROW('ค่าเสื่อม 2564'!$E$3)+1),$A26)))</f>
        <v/>
      </c>
      <c r="L26" s="4" t="str">
        <f t="array" ref="L26">IF(COUNTIF('ค่าเสื่อม 2564'!$E$3:$E$399,"10870-รพ.อรัญประเทศ")&lt;$A26,"",INDEX('ค่าเสื่อม 2564'!L$3:L$399,SMALL(IF('ค่าเสื่อม 2564'!$E$3:$E$399="10870-รพ.อรัญประเทศ",ROW('ค่าเสื่อม 2564'!$E$3:$E$399)-ROW('ค่าเสื่อม 2564'!$E$3)+1),$A26)))</f>
        <v/>
      </c>
      <c r="M26" s="7" t="str">
        <f t="array" ref="M26">IF(COUNTIF('ค่าเสื่อม 2564'!$E$3:$E$399,"10870-รพ.อรัญประเทศ")&lt;$A26,"",INDEX('ค่าเสื่อม 2564'!M$3:M$399,SMALL(IF('ค่าเสื่อม 2564'!$E$3:$E$399="10870-รพ.อรัญประเทศ",ROW('ค่าเสื่อม 2564'!$E$3:$E$399)-ROW('ค่าเสื่อม 2564'!$E$3)+1),$A26)))</f>
        <v/>
      </c>
      <c r="N26" s="10" t="str">
        <f t="array" ref="N26">IF(COUNTIF('ค่าเสื่อม 2564'!$E$3:$E$399,"10870-รพ.อรัญประเทศ")&lt;$A26,"",INDEX('ค่าเสื่อม 2564'!N$3:N$399,SMALL(IF('ค่าเสื่อม 2564'!$E$3:$E$399="10870-รพ.อรัญประเทศ",ROW('ค่าเสื่อม 2564'!$E$3:$E$399)-ROW('ค่าเสื่อม 2564'!$E$3)+1),$A26)))</f>
        <v/>
      </c>
      <c r="O26" s="10" t="str">
        <f t="array" ref="O26">IF(COUNTIF('ค่าเสื่อม 2564'!$E$3:$E$399,"10870-รพ.อรัญประเทศ")&lt;$A26,"",INDEX('ค่าเสื่อม 2564'!O$3:O$399,SMALL(IF('ค่าเสื่อม 2564'!$E$3:$E$399="10870-รพ.อรัญประเทศ",ROW('ค่าเสื่อม 2564'!$E$3:$E$399)-ROW('ค่าเสื่อม 2564'!$E$3)+1),$A26)))</f>
        <v/>
      </c>
      <c r="P26" s="10" t="str">
        <f t="array" ref="P26">IF(COUNTIF('ค่าเสื่อม 2564'!$E$3:$E$399,"10870-รพ.อรัญประเทศ")&lt;$A26,"",INDEX('ค่าเสื่อม 2564'!P$3:P$399,SMALL(IF('ค่าเสื่อม 2564'!$E$3:$E$399="10870-รพ.อรัญประเทศ",ROW('ค่าเสื่อม 2564'!$E$3:$E$399)-ROW('ค่าเสื่อม 2564'!$E$3)+1),$A26)))</f>
        <v/>
      </c>
      <c r="Q26" s="10" t="str">
        <f t="array" ref="Q26">IF(COUNTIF('ค่าเสื่อม 2564'!$E$3:$E$399,"10870-รพ.อรัญประเทศ")&lt;$A26,"",INDEX('ค่าเสื่อม 2564'!Q$3:Q$399,SMALL(IF('ค่าเสื่อม 2564'!$E$3:$E$399="10870-รพ.อรัญประเทศ",ROW('ค่าเสื่อม 2564'!$E$3:$E$399)-ROW('ค่าเสื่อม 2564'!$E$3)+1),$A26)))</f>
        <v/>
      </c>
      <c r="R26" s="7" t="str">
        <f t="array" ref="R26">IF(COUNTIF('ค่าเสื่อม 2564'!$E$3:$E$399,"10870-รพ.อรัญประเทศ")&lt;$A26,"",INDEX('ค่าเสื่อม 2564'!R$3:R$399,SMALL(IF('ค่าเสื่อม 2564'!$E$3:$E$399="10870-รพ.อรัญประเทศ",ROW('ค่าเสื่อม 2564'!$E$3:$E$399)-ROW('ค่าเสื่อม 2564'!$E$3)+1),$A26)))</f>
        <v/>
      </c>
      <c r="S26" s="4" t="str">
        <f t="array" ref="S26">IF(COUNTIF('ค่าเสื่อม 2564'!$E$3:$E$399,"10870-รพ.อรัญประเทศ")&lt;$A26,"",INDEX('ค่าเสื่อม 2564'!S$3:S$399,SMALL(IF('ค่าเสื่อม 2564'!$E$3:$E$399="10870-รพ.อรัญประเทศ",ROW('ค่าเสื่อม 2564'!$E$3:$E$399)-ROW('ค่าเสื่อม 2564'!$E$3)+1),$A26)))</f>
        <v/>
      </c>
      <c r="T26" s="10" t="str">
        <f t="array" ref="T26">IF(COUNTIF('ค่าเสื่อม 2564'!$E$3:$E$399,"10870-รพ.อรัญประเทศ")&lt;$A26,"",INDEX('ค่าเสื่อม 2564'!T$3:T$399,SMALL(IF('ค่าเสื่อม 2564'!$E$3:$E$399="10870-รพ.อรัญประเทศ",ROW('ค่าเสื่อม 2564'!$E$3:$E$399)-ROW('ค่าเสื่อม 2564'!$E$3)+1),$A26)))</f>
        <v/>
      </c>
      <c r="U26" s="10" t="str">
        <f t="array" ref="U26">IF(COUNTIF('ค่าเสื่อม 2564'!$E$3:$E$399,"10870-รพ.อรัญประเทศ")&lt;$A26,"",INDEX('ค่าเสื่อม 2564'!U$3:U$399,SMALL(IF('ค่าเสื่อม 2564'!$E$3:$E$399="10870-รพ.อรัญประเทศ",ROW('ค่าเสื่อม 2564'!$E$3:$E$399)-ROW('ค่าเสื่อม 2564'!$E$3)+1),$A26)))</f>
        <v/>
      </c>
      <c r="V26" s="7" t="str">
        <f t="array" ref="V26">IF(COUNTIF('ค่าเสื่อม 2564'!$E$3:$E$399,"10870-รพ.อรัญประเทศ")&lt;$A26,"",INDEX('ค่าเสื่อม 2564'!V$3:V$399,SMALL(IF('ค่าเสื่อม 2564'!$E$3:$E$399="10870-รพ.อรัญประเทศ",ROW('ค่าเสื่อม 2564'!$E$3:$E$399)-ROW('ค่าเสื่อม 2564'!$E$3)+1),$A26)))</f>
        <v/>
      </c>
      <c r="W26" s="7" t="str">
        <f t="array" ref="W26">IF(COUNTIF('ค่าเสื่อม 2564'!$E$3:$E$399,"10870-รพ.อรัญประเทศ")&lt;$A26,"",INDEX('ค่าเสื่อม 2564'!W$3:W$399,SMALL(IF('ค่าเสื่อม 2564'!$E$3:$E$399="10870-รพ.อรัญประเทศ",ROW('ค่าเสื่อม 2564'!$E$3:$E$399)-ROW('ค่าเสื่อม 2564'!$E$3)+1),$A26)))</f>
        <v/>
      </c>
    </row>
    <row r="27" spans="1:23" ht="43.5" customHeight="1">
      <c r="A27" s="3">
        <v>24</v>
      </c>
      <c r="B27" s="7" t="str">
        <f t="array" ref="B27">IF(COUNTIF('ค่าเสื่อม 2564'!$E$3:$E$399,"10870-รพ.อรัญประเทศ")&lt;$A27,"",INDEX('ค่าเสื่อม 2564'!B$3:B$399,SMALL(IF('ค่าเสื่อม 2564'!$E$3:$E$399="10870-รพ.อรัญประเทศ",ROW('ค่าเสื่อม 2564'!$E$3:$E$399)-ROW('ค่าเสื่อม 2564'!$E$3)+1),$A27)))</f>
        <v/>
      </c>
      <c r="C27" s="7" t="str">
        <f t="array" ref="C27">IF(COUNTIF('ค่าเสื่อม 2564'!$E$3:$E$399,"10870-รพ.อรัญประเทศ")&lt;$A27,"",INDEX('ค่าเสื่อม 2564'!C$3:C$399,SMALL(IF('ค่าเสื่อม 2564'!$E$3:$E$399="10870-รพ.อรัญประเทศ",ROW('ค่าเสื่อม 2564'!$E$3:$E$399)-ROW('ค่าเสื่อม 2564'!$E$3)+1),$A27)))</f>
        <v/>
      </c>
      <c r="D27" s="7" t="str">
        <f t="array" ref="D27">IF(COUNTIF('ค่าเสื่อม 2564'!$E$3:$E$399,"10870-รพ.อรัญประเทศ")&lt;$A27,"",INDEX('ค่าเสื่อม 2564'!D$3:D$399,SMALL(IF('ค่าเสื่อม 2564'!$E$3:$E$399="10870-รพ.อรัญประเทศ",ROW('ค่าเสื่อม 2564'!$E$3:$E$399)-ROW('ค่าเสื่อม 2564'!$E$3)+1),$A27)))</f>
        <v/>
      </c>
      <c r="E27" s="7" t="str">
        <f t="array" ref="E27">IF(COUNTIF('ค่าเสื่อม 2564'!$E$3:$E$399,"10870-รพ.อรัญประเทศ")&lt;$A27,"",INDEX('ค่าเสื่อม 2564'!E$3:E$399,SMALL(IF('ค่าเสื่อม 2564'!$E$3:$E$399="10870-รพ.อรัญประเทศ",ROW('ค่าเสื่อม 2564'!$E$3:$E$399)-ROW('ค่าเสื่อม 2564'!$E$3)+1),$A27)))</f>
        <v/>
      </c>
      <c r="F27" s="7" t="str">
        <f t="array" ref="F27">IF(COUNTIF('ค่าเสื่อม 2564'!$E$3:$E$399,"10870-รพ.อรัญประเทศ")&lt;$A27,"",INDEX('ค่าเสื่อม 2564'!F$3:F$399,SMALL(IF('ค่าเสื่อม 2564'!$E$3:$E$399="10870-รพ.อรัญประเทศ",ROW('ค่าเสื่อม 2564'!$E$3:$E$399)-ROW('ค่าเสื่อม 2564'!$E$3)+1),$A27)))</f>
        <v/>
      </c>
      <c r="G27" s="7" t="str">
        <f t="array" ref="G27">IF(COUNTIF('ค่าเสื่อม 2564'!$E$3:$E$399,"10870-รพ.อรัญประเทศ")&lt;$A27,"",INDEX('ค่าเสื่อม 2564'!G$3:G$399,SMALL(IF('ค่าเสื่อม 2564'!$E$3:$E$399="10870-รพ.อรัญประเทศ",ROW('ค่าเสื่อม 2564'!$E$3:$E$399)-ROW('ค่าเสื่อม 2564'!$E$3)+1),$A27)))</f>
        <v/>
      </c>
      <c r="H27" s="7" t="str">
        <f t="array" ref="H27">IF(COUNTIF('ค่าเสื่อม 2564'!$E$3:$E$399,"10870-รพ.อรัญประเทศ")&lt;$A27,"",INDEX('ค่าเสื่อม 2564'!H$3:H$399,SMALL(IF('ค่าเสื่อม 2564'!$E$3:$E$399="10870-รพ.อรัญประเทศ",ROW('ค่าเสื่อม 2564'!$E$3:$E$399)-ROW('ค่าเสื่อม 2564'!$E$3)+1),$A27)))</f>
        <v/>
      </c>
      <c r="I27" s="7" t="str">
        <f t="array" ref="I27">IF(COUNTIF('ค่าเสื่อม 2564'!$E$3:$E$399,"10870-รพ.อรัญประเทศ")&lt;$A27,"",INDEX('ค่าเสื่อม 2564'!I$3:I$399,SMALL(IF('ค่าเสื่อม 2564'!$E$3:$E$399="10870-รพ.อรัญประเทศ",ROW('ค่าเสื่อม 2564'!$E$3:$E$399)-ROW('ค่าเสื่อม 2564'!$E$3)+1),$A27)))</f>
        <v/>
      </c>
      <c r="J27" s="7" t="str">
        <f t="array" ref="J27">IF(COUNTIF('ค่าเสื่อม 2564'!$E$3:$E$399,"10870-รพ.อรัญประเทศ")&lt;$A27,"",INDEX('ค่าเสื่อม 2564'!J$3:J$399,SMALL(IF('ค่าเสื่อม 2564'!$E$3:$E$399="10870-รพ.อรัญประเทศ",ROW('ค่าเสื่อม 2564'!$E$3:$E$399)-ROW('ค่าเสื่อม 2564'!$E$3)+1),$A27)))</f>
        <v/>
      </c>
      <c r="K27" s="7" t="str">
        <f t="array" ref="K27">IF(COUNTIF('ค่าเสื่อม 2564'!$E$3:$E$399,"10870-รพ.อรัญประเทศ")&lt;$A27,"",INDEX('ค่าเสื่อม 2564'!K$3:K$399,SMALL(IF('ค่าเสื่อม 2564'!$E$3:$E$399="10870-รพ.อรัญประเทศ",ROW('ค่าเสื่อม 2564'!$E$3:$E$399)-ROW('ค่าเสื่อม 2564'!$E$3)+1),$A27)))</f>
        <v/>
      </c>
      <c r="L27" s="4" t="str">
        <f t="array" ref="L27">IF(COUNTIF('ค่าเสื่อม 2564'!$E$3:$E$399,"10870-รพ.อรัญประเทศ")&lt;$A27,"",INDEX('ค่าเสื่อม 2564'!L$3:L$399,SMALL(IF('ค่าเสื่อม 2564'!$E$3:$E$399="10870-รพ.อรัญประเทศ",ROW('ค่าเสื่อม 2564'!$E$3:$E$399)-ROW('ค่าเสื่อม 2564'!$E$3)+1),$A27)))</f>
        <v/>
      </c>
      <c r="M27" s="7" t="str">
        <f t="array" ref="M27">IF(COUNTIF('ค่าเสื่อม 2564'!$E$3:$E$399,"10870-รพ.อรัญประเทศ")&lt;$A27,"",INDEX('ค่าเสื่อม 2564'!M$3:M$399,SMALL(IF('ค่าเสื่อม 2564'!$E$3:$E$399="10870-รพ.อรัญประเทศ",ROW('ค่าเสื่อม 2564'!$E$3:$E$399)-ROW('ค่าเสื่อม 2564'!$E$3)+1),$A27)))</f>
        <v/>
      </c>
      <c r="N27" s="10" t="str">
        <f t="array" ref="N27">IF(COUNTIF('ค่าเสื่อม 2564'!$E$3:$E$399,"10870-รพ.อรัญประเทศ")&lt;$A27,"",INDEX('ค่าเสื่อม 2564'!N$3:N$399,SMALL(IF('ค่าเสื่อม 2564'!$E$3:$E$399="10870-รพ.อรัญประเทศ",ROW('ค่าเสื่อม 2564'!$E$3:$E$399)-ROW('ค่าเสื่อม 2564'!$E$3)+1),$A27)))</f>
        <v/>
      </c>
      <c r="O27" s="10" t="str">
        <f t="array" ref="O27">IF(COUNTIF('ค่าเสื่อม 2564'!$E$3:$E$399,"10870-รพ.อรัญประเทศ")&lt;$A27,"",INDEX('ค่าเสื่อม 2564'!O$3:O$399,SMALL(IF('ค่าเสื่อม 2564'!$E$3:$E$399="10870-รพ.อรัญประเทศ",ROW('ค่าเสื่อม 2564'!$E$3:$E$399)-ROW('ค่าเสื่อม 2564'!$E$3)+1),$A27)))</f>
        <v/>
      </c>
      <c r="P27" s="10" t="str">
        <f t="array" ref="P27">IF(COUNTIF('ค่าเสื่อม 2564'!$E$3:$E$399,"10870-รพ.อรัญประเทศ")&lt;$A27,"",INDEX('ค่าเสื่อม 2564'!P$3:P$399,SMALL(IF('ค่าเสื่อม 2564'!$E$3:$E$399="10870-รพ.อรัญประเทศ",ROW('ค่าเสื่อม 2564'!$E$3:$E$399)-ROW('ค่าเสื่อม 2564'!$E$3)+1),$A27)))</f>
        <v/>
      </c>
      <c r="Q27" s="10" t="str">
        <f t="array" ref="Q27">IF(COUNTIF('ค่าเสื่อม 2564'!$E$3:$E$399,"10870-รพ.อรัญประเทศ")&lt;$A27,"",INDEX('ค่าเสื่อม 2564'!Q$3:Q$399,SMALL(IF('ค่าเสื่อม 2564'!$E$3:$E$399="10870-รพ.อรัญประเทศ",ROW('ค่าเสื่อม 2564'!$E$3:$E$399)-ROW('ค่าเสื่อม 2564'!$E$3)+1),$A27)))</f>
        <v/>
      </c>
      <c r="R27" s="7" t="str">
        <f t="array" ref="R27">IF(COUNTIF('ค่าเสื่อม 2564'!$E$3:$E$399,"10870-รพ.อรัญประเทศ")&lt;$A27,"",INDEX('ค่าเสื่อม 2564'!R$3:R$399,SMALL(IF('ค่าเสื่อม 2564'!$E$3:$E$399="10870-รพ.อรัญประเทศ",ROW('ค่าเสื่อม 2564'!$E$3:$E$399)-ROW('ค่าเสื่อม 2564'!$E$3)+1),$A27)))</f>
        <v/>
      </c>
      <c r="S27" s="4" t="str">
        <f t="array" ref="S27">IF(COUNTIF('ค่าเสื่อม 2564'!$E$3:$E$399,"10870-รพ.อรัญประเทศ")&lt;$A27,"",INDEX('ค่าเสื่อม 2564'!S$3:S$399,SMALL(IF('ค่าเสื่อม 2564'!$E$3:$E$399="10870-รพ.อรัญประเทศ",ROW('ค่าเสื่อม 2564'!$E$3:$E$399)-ROW('ค่าเสื่อม 2564'!$E$3)+1),$A27)))</f>
        <v/>
      </c>
      <c r="T27" s="10" t="str">
        <f t="array" ref="T27">IF(COUNTIF('ค่าเสื่อม 2564'!$E$3:$E$399,"10870-รพ.อรัญประเทศ")&lt;$A27,"",INDEX('ค่าเสื่อม 2564'!T$3:T$399,SMALL(IF('ค่าเสื่อม 2564'!$E$3:$E$399="10870-รพ.อรัญประเทศ",ROW('ค่าเสื่อม 2564'!$E$3:$E$399)-ROW('ค่าเสื่อม 2564'!$E$3)+1),$A27)))</f>
        <v/>
      </c>
      <c r="U27" s="10" t="str">
        <f t="array" ref="U27">IF(COUNTIF('ค่าเสื่อม 2564'!$E$3:$E$399,"10870-รพ.อรัญประเทศ")&lt;$A27,"",INDEX('ค่าเสื่อม 2564'!U$3:U$399,SMALL(IF('ค่าเสื่อม 2564'!$E$3:$E$399="10870-รพ.อรัญประเทศ",ROW('ค่าเสื่อม 2564'!$E$3:$E$399)-ROW('ค่าเสื่อม 2564'!$E$3)+1),$A27)))</f>
        <v/>
      </c>
      <c r="V27" s="7" t="str">
        <f t="array" ref="V27">IF(COUNTIF('ค่าเสื่อม 2564'!$E$3:$E$399,"10870-รพ.อรัญประเทศ")&lt;$A27,"",INDEX('ค่าเสื่อม 2564'!V$3:V$399,SMALL(IF('ค่าเสื่อม 2564'!$E$3:$E$399="10870-รพ.อรัญประเทศ",ROW('ค่าเสื่อม 2564'!$E$3:$E$399)-ROW('ค่าเสื่อม 2564'!$E$3)+1),$A27)))</f>
        <v/>
      </c>
      <c r="W27" s="7" t="str">
        <f t="array" ref="W27">IF(COUNTIF('ค่าเสื่อม 2564'!$E$3:$E$399,"10870-รพ.อรัญประเทศ")&lt;$A27,"",INDEX('ค่าเสื่อม 2564'!W$3:W$399,SMALL(IF('ค่าเสื่อม 2564'!$E$3:$E$399="10870-รพ.อรัญประเทศ",ROW('ค่าเสื่อม 2564'!$E$3:$E$399)-ROW('ค่าเสื่อม 2564'!$E$3)+1),$A27)))</f>
        <v/>
      </c>
    </row>
    <row r="28" spans="1:23" ht="43.5" customHeight="1">
      <c r="A28" s="3">
        <v>25</v>
      </c>
      <c r="B28" s="7" t="str">
        <f t="array" ref="B28">IF(COUNTIF('ค่าเสื่อม 2564'!$E$3:$E$399,"10870-รพ.อรัญประเทศ")&lt;$A28,"",INDEX('ค่าเสื่อม 2564'!B$3:B$399,SMALL(IF('ค่าเสื่อม 2564'!$E$3:$E$399="10870-รพ.อรัญประเทศ",ROW('ค่าเสื่อม 2564'!$E$3:$E$399)-ROW('ค่าเสื่อม 2564'!$E$3)+1),$A28)))</f>
        <v/>
      </c>
      <c r="C28" s="7" t="str">
        <f t="array" ref="C28">IF(COUNTIF('ค่าเสื่อม 2564'!$E$3:$E$399,"10870-รพ.อรัญประเทศ")&lt;$A28,"",INDEX('ค่าเสื่อม 2564'!C$3:C$399,SMALL(IF('ค่าเสื่อม 2564'!$E$3:$E$399="10870-รพ.อรัญประเทศ",ROW('ค่าเสื่อม 2564'!$E$3:$E$399)-ROW('ค่าเสื่อม 2564'!$E$3)+1),$A28)))</f>
        <v/>
      </c>
      <c r="D28" s="7" t="str">
        <f t="array" ref="D28">IF(COUNTIF('ค่าเสื่อม 2564'!$E$3:$E$399,"10870-รพ.อรัญประเทศ")&lt;$A28,"",INDEX('ค่าเสื่อม 2564'!D$3:D$399,SMALL(IF('ค่าเสื่อม 2564'!$E$3:$E$399="10870-รพ.อรัญประเทศ",ROW('ค่าเสื่อม 2564'!$E$3:$E$399)-ROW('ค่าเสื่อม 2564'!$E$3)+1),$A28)))</f>
        <v/>
      </c>
      <c r="E28" s="7" t="str">
        <f t="array" ref="E28">IF(COUNTIF('ค่าเสื่อม 2564'!$E$3:$E$399,"10870-รพ.อรัญประเทศ")&lt;$A28,"",INDEX('ค่าเสื่อม 2564'!E$3:E$399,SMALL(IF('ค่าเสื่อม 2564'!$E$3:$E$399="10870-รพ.อรัญประเทศ",ROW('ค่าเสื่อม 2564'!$E$3:$E$399)-ROW('ค่าเสื่อม 2564'!$E$3)+1),$A28)))</f>
        <v/>
      </c>
      <c r="F28" s="7" t="str">
        <f t="array" ref="F28">IF(COUNTIF('ค่าเสื่อม 2564'!$E$3:$E$399,"10870-รพ.อรัญประเทศ")&lt;$A28,"",INDEX('ค่าเสื่อม 2564'!F$3:F$399,SMALL(IF('ค่าเสื่อม 2564'!$E$3:$E$399="10870-รพ.อรัญประเทศ",ROW('ค่าเสื่อม 2564'!$E$3:$E$399)-ROW('ค่าเสื่อม 2564'!$E$3)+1),$A28)))</f>
        <v/>
      </c>
      <c r="G28" s="7" t="str">
        <f t="array" ref="G28">IF(COUNTIF('ค่าเสื่อม 2564'!$E$3:$E$399,"10870-รพ.อรัญประเทศ")&lt;$A28,"",INDEX('ค่าเสื่อม 2564'!G$3:G$399,SMALL(IF('ค่าเสื่อม 2564'!$E$3:$E$399="10870-รพ.อรัญประเทศ",ROW('ค่าเสื่อม 2564'!$E$3:$E$399)-ROW('ค่าเสื่อม 2564'!$E$3)+1),$A28)))</f>
        <v/>
      </c>
      <c r="H28" s="7" t="str">
        <f t="array" ref="H28">IF(COUNTIF('ค่าเสื่อม 2564'!$E$3:$E$399,"10870-รพ.อรัญประเทศ")&lt;$A28,"",INDEX('ค่าเสื่อม 2564'!H$3:H$399,SMALL(IF('ค่าเสื่อม 2564'!$E$3:$E$399="10870-รพ.อรัญประเทศ",ROW('ค่าเสื่อม 2564'!$E$3:$E$399)-ROW('ค่าเสื่อม 2564'!$E$3)+1),$A28)))</f>
        <v/>
      </c>
      <c r="I28" s="7" t="str">
        <f t="array" ref="I28">IF(COUNTIF('ค่าเสื่อม 2564'!$E$3:$E$399,"10870-รพ.อรัญประเทศ")&lt;$A28,"",INDEX('ค่าเสื่อม 2564'!I$3:I$399,SMALL(IF('ค่าเสื่อม 2564'!$E$3:$E$399="10870-รพ.อรัญประเทศ",ROW('ค่าเสื่อม 2564'!$E$3:$E$399)-ROW('ค่าเสื่อม 2564'!$E$3)+1),$A28)))</f>
        <v/>
      </c>
      <c r="J28" s="7" t="str">
        <f t="array" ref="J28">IF(COUNTIF('ค่าเสื่อม 2564'!$E$3:$E$399,"10870-รพ.อรัญประเทศ")&lt;$A28,"",INDEX('ค่าเสื่อม 2564'!J$3:J$399,SMALL(IF('ค่าเสื่อม 2564'!$E$3:$E$399="10870-รพ.อรัญประเทศ",ROW('ค่าเสื่อม 2564'!$E$3:$E$399)-ROW('ค่าเสื่อม 2564'!$E$3)+1),$A28)))</f>
        <v/>
      </c>
      <c r="K28" s="7" t="str">
        <f t="array" ref="K28">IF(COUNTIF('ค่าเสื่อม 2564'!$E$3:$E$399,"10870-รพ.อรัญประเทศ")&lt;$A28,"",INDEX('ค่าเสื่อม 2564'!K$3:K$399,SMALL(IF('ค่าเสื่อม 2564'!$E$3:$E$399="10870-รพ.อรัญประเทศ",ROW('ค่าเสื่อม 2564'!$E$3:$E$399)-ROW('ค่าเสื่อม 2564'!$E$3)+1),$A28)))</f>
        <v/>
      </c>
      <c r="L28" s="4" t="str">
        <f t="array" ref="L28">IF(COUNTIF('ค่าเสื่อม 2564'!$E$3:$E$399,"10870-รพ.อรัญประเทศ")&lt;$A28,"",INDEX('ค่าเสื่อม 2564'!L$3:L$399,SMALL(IF('ค่าเสื่อม 2564'!$E$3:$E$399="10870-รพ.อรัญประเทศ",ROW('ค่าเสื่อม 2564'!$E$3:$E$399)-ROW('ค่าเสื่อม 2564'!$E$3)+1),$A28)))</f>
        <v/>
      </c>
      <c r="M28" s="7" t="str">
        <f t="array" ref="M28">IF(COUNTIF('ค่าเสื่อม 2564'!$E$3:$E$399,"10870-รพ.อรัญประเทศ")&lt;$A28,"",INDEX('ค่าเสื่อม 2564'!M$3:M$399,SMALL(IF('ค่าเสื่อม 2564'!$E$3:$E$399="10870-รพ.อรัญประเทศ",ROW('ค่าเสื่อม 2564'!$E$3:$E$399)-ROW('ค่าเสื่อม 2564'!$E$3)+1),$A28)))</f>
        <v/>
      </c>
      <c r="N28" s="10" t="str">
        <f t="array" ref="N28">IF(COUNTIF('ค่าเสื่อม 2564'!$E$3:$E$399,"10870-รพ.อรัญประเทศ")&lt;$A28,"",INDEX('ค่าเสื่อม 2564'!N$3:N$399,SMALL(IF('ค่าเสื่อม 2564'!$E$3:$E$399="10870-รพ.อรัญประเทศ",ROW('ค่าเสื่อม 2564'!$E$3:$E$399)-ROW('ค่าเสื่อม 2564'!$E$3)+1),$A28)))</f>
        <v/>
      </c>
      <c r="O28" s="10" t="str">
        <f t="array" ref="O28">IF(COUNTIF('ค่าเสื่อม 2564'!$E$3:$E$399,"10870-รพ.อรัญประเทศ")&lt;$A28,"",INDEX('ค่าเสื่อม 2564'!O$3:O$399,SMALL(IF('ค่าเสื่อม 2564'!$E$3:$E$399="10870-รพ.อรัญประเทศ",ROW('ค่าเสื่อม 2564'!$E$3:$E$399)-ROW('ค่าเสื่อม 2564'!$E$3)+1),$A28)))</f>
        <v/>
      </c>
      <c r="P28" s="10" t="str">
        <f t="array" ref="P28">IF(COUNTIF('ค่าเสื่อม 2564'!$E$3:$E$399,"10870-รพ.อรัญประเทศ")&lt;$A28,"",INDEX('ค่าเสื่อม 2564'!P$3:P$399,SMALL(IF('ค่าเสื่อม 2564'!$E$3:$E$399="10870-รพ.อรัญประเทศ",ROW('ค่าเสื่อม 2564'!$E$3:$E$399)-ROW('ค่าเสื่อม 2564'!$E$3)+1),$A28)))</f>
        <v/>
      </c>
      <c r="Q28" s="10" t="str">
        <f t="array" ref="Q28">IF(COUNTIF('ค่าเสื่อม 2564'!$E$3:$E$399,"10870-รพ.อรัญประเทศ")&lt;$A28,"",INDEX('ค่าเสื่อม 2564'!Q$3:Q$399,SMALL(IF('ค่าเสื่อม 2564'!$E$3:$E$399="10870-รพ.อรัญประเทศ",ROW('ค่าเสื่อม 2564'!$E$3:$E$399)-ROW('ค่าเสื่อม 2564'!$E$3)+1),$A28)))</f>
        <v/>
      </c>
      <c r="R28" s="7" t="str">
        <f t="array" ref="R28">IF(COUNTIF('ค่าเสื่อม 2564'!$E$3:$E$399,"10870-รพ.อรัญประเทศ")&lt;$A28,"",INDEX('ค่าเสื่อม 2564'!R$3:R$399,SMALL(IF('ค่าเสื่อม 2564'!$E$3:$E$399="10870-รพ.อรัญประเทศ",ROW('ค่าเสื่อม 2564'!$E$3:$E$399)-ROW('ค่าเสื่อม 2564'!$E$3)+1),$A28)))</f>
        <v/>
      </c>
      <c r="S28" s="4" t="str">
        <f t="array" ref="S28">IF(COUNTIF('ค่าเสื่อม 2564'!$E$3:$E$399,"10870-รพ.อรัญประเทศ")&lt;$A28,"",INDEX('ค่าเสื่อม 2564'!S$3:S$399,SMALL(IF('ค่าเสื่อม 2564'!$E$3:$E$399="10870-รพ.อรัญประเทศ",ROW('ค่าเสื่อม 2564'!$E$3:$E$399)-ROW('ค่าเสื่อม 2564'!$E$3)+1),$A28)))</f>
        <v/>
      </c>
      <c r="T28" s="10" t="str">
        <f t="array" ref="T28">IF(COUNTIF('ค่าเสื่อม 2564'!$E$3:$E$399,"10870-รพ.อรัญประเทศ")&lt;$A28,"",INDEX('ค่าเสื่อม 2564'!T$3:T$399,SMALL(IF('ค่าเสื่อม 2564'!$E$3:$E$399="10870-รพ.อรัญประเทศ",ROW('ค่าเสื่อม 2564'!$E$3:$E$399)-ROW('ค่าเสื่อม 2564'!$E$3)+1),$A28)))</f>
        <v/>
      </c>
      <c r="U28" s="10" t="str">
        <f t="array" ref="U28">IF(COUNTIF('ค่าเสื่อม 2564'!$E$3:$E$399,"10870-รพ.อรัญประเทศ")&lt;$A28,"",INDEX('ค่าเสื่อม 2564'!U$3:U$399,SMALL(IF('ค่าเสื่อม 2564'!$E$3:$E$399="10870-รพ.อรัญประเทศ",ROW('ค่าเสื่อม 2564'!$E$3:$E$399)-ROW('ค่าเสื่อม 2564'!$E$3)+1),$A28)))</f>
        <v/>
      </c>
      <c r="V28" s="7" t="str">
        <f t="array" ref="V28">IF(COUNTIF('ค่าเสื่อม 2564'!$E$3:$E$399,"10870-รพ.อรัญประเทศ")&lt;$A28,"",INDEX('ค่าเสื่อม 2564'!V$3:V$399,SMALL(IF('ค่าเสื่อม 2564'!$E$3:$E$399="10870-รพ.อรัญประเทศ",ROW('ค่าเสื่อม 2564'!$E$3:$E$399)-ROW('ค่าเสื่อม 2564'!$E$3)+1),$A28)))</f>
        <v/>
      </c>
      <c r="W28" s="7" t="str">
        <f t="array" ref="W28">IF(COUNTIF('ค่าเสื่อม 2564'!$E$3:$E$399,"10870-รพ.อรัญประเทศ")&lt;$A28,"",INDEX('ค่าเสื่อม 2564'!W$3:W$399,SMALL(IF('ค่าเสื่อม 2564'!$E$3:$E$399="10870-รพ.อรัญประเทศ",ROW('ค่าเสื่อม 2564'!$E$3:$E$399)-ROW('ค่าเสื่อม 2564'!$E$3)+1),$A28)))</f>
        <v/>
      </c>
    </row>
    <row r="29" spans="1:23" ht="43.5" customHeight="1">
      <c r="A29" s="3">
        <v>26</v>
      </c>
      <c r="B29" s="7" t="str">
        <f t="array" ref="B29">IF(COUNTIF('ค่าเสื่อม 2564'!$E$3:$E$399,"10870-รพ.อรัญประเทศ")&lt;$A29,"",INDEX('ค่าเสื่อม 2564'!B$3:B$399,SMALL(IF('ค่าเสื่อม 2564'!$E$3:$E$399="10870-รพ.อรัญประเทศ",ROW('ค่าเสื่อม 2564'!$E$3:$E$399)-ROW('ค่าเสื่อม 2564'!$E$3)+1),$A29)))</f>
        <v/>
      </c>
      <c r="C29" s="7" t="str">
        <f t="array" ref="C29">IF(COUNTIF('ค่าเสื่อม 2564'!$E$3:$E$399,"10870-รพ.อรัญประเทศ")&lt;$A29,"",INDEX('ค่าเสื่อม 2564'!C$3:C$399,SMALL(IF('ค่าเสื่อม 2564'!$E$3:$E$399="10870-รพ.อรัญประเทศ",ROW('ค่าเสื่อม 2564'!$E$3:$E$399)-ROW('ค่าเสื่อม 2564'!$E$3)+1),$A29)))</f>
        <v/>
      </c>
      <c r="D29" s="7" t="str">
        <f t="array" ref="D29">IF(COUNTIF('ค่าเสื่อม 2564'!$E$3:$E$399,"10870-รพ.อรัญประเทศ")&lt;$A29,"",INDEX('ค่าเสื่อม 2564'!D$3:D$399,SMALL(IF('ค่าเสื่อม 2564'!$E$3:$E$399="10870-รพ.อรัญประเทศ",ROW('ค่าเสื่อม 2564'!$E$3:$E$399)-ROW('ค่าเสื่อม 2564'!$E$3)+1),$A29)))</f>
        <v/>
      </c>
      <c r="E29" s="7" t="str">
        <f t="array" ref="E29">IF(COUNTIF('ค่าเสื่อม 2564'!$E$3:$E$399,"10870-รพ.อรัญประเทศ")&lt;$A29,"",INDEX('ค่าเสื่อม 2564'!E$3:E$399,SMALL(IF('ค่าเสื่อม 2564'!$E$3:$E$399="10870-รพ.อรัญประเทศ",ROW('ค่าเสื่อม 2564'!$E$3:$E$399)-ROW('ค่าเสื่อม 2564'!$E$3)+1),$A29)))</f>
        <v/>
      </c>
      <c r="F29" s="7" t="str">
        <f t="array" ref="F29">IF(COUNTIF('ค่าเสื่อม 2564'!$E$3:$E$399,"10870-รพ.อรัญประเทศ")&lt;$A29,"",INDEX('ค่าเสื่อม 2564'!F$3:F$399,SMALL(IF('ค่าเสื่อม 2564'!$E$3:$E$399="10870-รพ.อรัญประเทศ",ROW('ค่าเสื่อม 2564'!$E$3:$E$399)-ROW('ค่าเสื่อม 2564'!$E$3)+1),$A29)))</f>
        <v/>
      </c>
      <c r="G29" s="7" t="str">
        <f t="array" ref="G29">IF(COUNTIF('ค่าเสื่อม 2564'!$E$3:$E$399,"10870-รพ.อรัญประเทศ")&lt;$A29,"",INDEX('ค่าเสื่อม 2564'!G$3:G$399,SMALL(IF('ค่าเสื่อม 2564'!$E$3:$E$399="10870-รพ.อรัญประเทศ",ROW('ค่าเสื่อม 2564'!$E$3:$E$399)-ROW('ค่าเสื่อม 2564'!$E$3)+1),$A29)))</f>
        <v/>
      </c>
      <c r="H29" s="7" t="str">
        <f t="array" ref="H29">IF(COUNTIF('ค่าเสื่อม 2564'!$E$3:$E$399,"10870-รพ.อรัญประเทศ")&lt;$A29,"",INDEX('ค่าเสื่อม 2564'!H$3:H$399,SMALL(IF('ค่าเสื่อม 2564'!$E$3:$E$399="10870-รพ.อรัญประเทศ",ROW('ค่าเสื่อม 2564'!$E$3:$E$399)-ROW('ค่าเสื่อม 2564'!$E$3)+1),$A29)))</f>
        <v/>
      </c>
      <c r="I29" s="7" t="str">
        <f t="array" ref="I29">IF(COUNTIF('ค่าเสื่อม 2564'!$E$3:$E$399,"10870-รพ.อรัญประเทศ")&lt;$A29,"",INDEX('ค่าเสื่อม 2564'!I$3:I$399,SMALL(IF('ค่าเสื่อม 2564'!$E$3:$E$399="10870-รพ.อรัญประเทศ",ROW('ค่าเสื่อม 2564'!$E$3:$E$399)-ROW('ค่าเสื่อม 2564'!$E$3)+1),$A29)))</f>
        <v/>
      </c>
      <c r="J29" s="7" t="str">
        <f t="array" ref="J29">IF(COUNTIF('ค่าเสื่อม 2564'!$E$3:$E$399,"10870-รพ.อรัญประเทศ")&lt;$A29,"",INDEX('ค่าเสื่อม 2564'!J$3:J$399,SMALL(IF('ค่าเสื่อม 2564'!$E$3:$E$399="10870-รพ.อรัญประเทศ",ROW('ค่าเสื่อม 2564'!$E$3:$E$399)-ROW('ค่าเสื่อม 2564'!$E$3)+1),$A29)))</f>
        <v/>
      </c>
      <c r="K29" s="7" t="str">
        <f t="array" ref="K29">IF(COUNTIF('ค่าเสื่อม 2564'!$E$3:$E$399,"10870-รพ.อรัญประเทศ")&lt;$A29,"",INDEX('ค่าเสื่อม 2564'!K$3:K$399,SMALL(IF('ค่าเสื่อม 2564'!$E$3:$E$399="10870-รพ.อรัญประเทศ",ROW('ค่าเสื่อม 2564'!$E$3:$E$399)-ROW('ค่าเสื่อม 2564'!$E$3)+1),$A29)))</f>
        <v/>
      </c>
      <c r="L29" s="4" t="str">
        <f t="array" ref="L29">IF(COUNTIF('ค่าเสื่อม 2564'!$E$3:$E$399,"10870-รพ.อรัญประเทศ")&lt;$A29,"",INDEX('ค่าเสื่อม 2564'!L$3:L$399,SMALL(IF('ค่าเสื่อม 2564'!$E$3:$E$399="10870-รพ.อรัญประเทศ",ROW('ค่าเสื่อม 2564'!$E$3:$E$399)-ROW('ค่าเสื่อม 2564'!$E$3)+1),$A29)))</f>
        <v/>
      </c>
      <c r="M29" s="7" t="str">
        <f t="array" ref="M29">IF(COUNTIF('ค่าเสื่อม 2564'!$E$3:$E$399,"10870-รพ.อรัญประเทศ")&lt;$A29,"",INDEX('ค่าเสื่อม 2564'!M$3:M$399,SMALL(IF('ค่าเสื่อม 2564'!$E$3:$E$399="10870-รพ.อรัญประเทศ",ROW('ค่าเสื่อม 2564'!$E$3:$E$399)-ROW('ค่าเสื่อม 2564'!$E$3)+1),$A29)))</f>
        <v/>
      </c>
      <c r="N29" s="10" t="str">
        <f t="array" ref="N29">IF(COUNTIF('ค่าเสื่อม 2564'!$E$3:$E$399,"10870-รพ.อรัญประเทศ")&lt;$A29,"",INDEX('ค่าเสื่อม 2564'!N$3:N$399,SMALL(IF('ค่าเสื่อม 2564'!$E$3:$E$399="10870-รพ.อรัญประเทศ",ROW('ค่าเสื่อม 2564'!$E$3:$E$399)-ROW('ค่าเสื่อม 2564'!$E$3)+1),$A29)))</f>
        <v/>
      </c>
      <c r="O29" s="10" t="str">
        <f t="array" ref="O29">IF(COUNTIF('ค่าเสื่อม 2564'!$E$3:$E$399,"10870-รพ.อรัญประเทศ")&lt;$A29,"",INDEX('ค่าเสื่อม 2564'!O$3:O$399,SMALL(IF('ค่าเสื่อม 2564'!$E$3:$E$399="10870-รพ.อรัญประเทศ",ROW('ค่าเสื่อม 2564'!$E$3:$E$399)-ROW('ค่าเสื่อม 2564'!$E$3)+1),$A29)))</f>
        <v/>
      </c>
      <c r="P29" s="10" t="str">
        <f t="array" ref="P29">IF(COUNTIF('ค่าเสื่อม 2564'!$E$3:$E$399,"10870-รพ.อรัญประเทศ")&lt;$A29,"",INDEX('ค่าเสื่อม 2564'!P$3:P$399,SMALL(IF('ค่าเสื่อม 2564'!$E$3:$E$399="10870-รพ.อรัญประเทศ",ROW('ค่าเสื่อม 2564'!$E$3:$E$399)-ROW('ค่าเสื่อม 2564'!$E$3)+1),$A29)))</f>
        <v/>
      </c>
      <c r="Q29" s="10" t="str">
        <f t="array" ref="Q29">IF(COUNTIF('ค่าเสื่อม 2564'!$E$3:$E$399,"10870-รพ.อรัญประเทศ")&lt;$A29,"",INDEX('ค่าเสื่อม 2564'!Q$3:Q$399,SMALL(IF('ค่าเสื่อม 2564'!$E$3:$E$399="10870-รพ.อรัญประเทศ",ROW('ค่าเสื่อม 2564'!$E$3:$E$399)-ROW('ค่าเสื่อม 2564'!$E$3)+1),$A29)))</f>
        <v/>
      </c>
      <c r="R29" s="7" t="str">
        <f t="array" ref="R29">IF(COUNTIF('ค่าเสื่อม 2564'!$E$3:$E$399,"10870-รพ.อรัญประเทศ")&lt;$A29,"",INDEX('ค่าเสื่อม 2564'!R$3:R$399,SMALL(IF('ค่าเสื่อม 2564'!$E$3:$E$399="10870-รพ.อรัญประเทศ",ROW('ค่าเสื่อม 2564'!$E$3:$E$399)-ROW('ค่าเสื่อม 2564'!$E$3)+1),$A29)))</f>
        <v/>
      </c>
      <c r="S29" s="4" t="str">
        <f t="array" ref="S29">IF(COUNTIF('ค่าเสื่อม 2564'!$E$3:$E$399,"10870-รพ.อรัญประเทศ")&lt;$A29,"",INDEX('ค่าเสื่อม 2564'!S$3:S$399,SMALL(IF('ค่าเสื่อม 2564'!$E$3:$E$399="10870-รพ.อรัญประเทศ",ROW('ค่าเสื่อม 2564'!$E$3:$E$399)-ROW('ค่าเสื่อม 2564'!$E$3)+1),$A29)))</f>
        <v/>
      </c>
      <c r="T29" s="10" t="str">
        <f t="array" ref="T29">IF(COUNTIF('ค่าเสื่อม 2564'!$E$3:$E$399,"10870-รพ.อรัญประเทศ")&lt;$A29,"",INDEX('ค่าเสื่อม 2564'!T$3:T$399,SMALL(IF('ค่าเสื่อม 2564'!$E$3:$E$399="10870-รพ.อรัญประเทศ",ROW('ค่าเสื่อม 2564'!$E$3:$E$399)-ROW('ค่าเสื่อม 2564'!$E$3)+1),$A29)))</f>
        <v/>
      </c>
      <c r="U29" s="10" t="str">
        <f t="array" ref="U29">IF(COUNTIF('ค่าเสื่อม 2564'!$E$3:$E$399,"10870-รพ.อรัญประเทศ")&lt;$A29,"",INDEX('ค่าเสื่อม 2564'!U$3:U$399,SMALL(IF('ค่าเสื่อม 2564'!$E$3:$E$399="10870-รพ.อรัญประเทศ",ROW('ค่าเสื่อม 2564'!$E$3:$E$399)-ROW('ค่าเสื่อม 2564'!$E$3)+1),$A29)))</f>
        <v/>
      </c>
      <c r="V29" s="7" t="str">
        <f t="array" ref="V29">IF(COUNTIF('ค่าเสื่อม 2564'!$E$3:$E$399,"10870-รพ.อรัญประเทศ")&lt;$A29,"",INDEX('ค่าเสื่อม 2564'!V$3:V$399,SMALL(IF('ค่าเสื่อม 2564'!$E$3:$E$399="10870-รพ.อรัญประเทศ",ROW('ค่าเสื่อม 2564'!$E$3:$E$399)-ROW('ค่าเสื่อม 2564'!$E$3)+1),$A29)))</f>
        <v/>
      </c>
      <c r="W29" s="7" t="str">
        <f t="array" ref="W29">IF(COUNTIF('ค่าเสื่อม 2564'!$E$3:$E$399,"10870-รพ.อรัญประเทศ")&lt;$A29,"",INDEX('ค่าเสื่อม 2564'!W$3:W$399,SMALL(IF('ค่าเสื่อม 2564'!$E$3:$E$399="10870-รพ.อรัญประเทศ",ROW('ค่าเสื่อม 2564'!$E$3:$E$399)-ROW('ค่าเสื่อม 2564'!$E$3)+1),$A29)))</f>
        <v/>
      </c>
    </row>
    <row r="30" spans="1:23" ht="43.5" customHeight="1">
      <c r="A30" s="3">
        <v>27</v>
      </c>
      <c r="B30" s="7" t="str">
        <f t="array" ref="B30">IF(COUNTIF('ค่าเสื่อม 2564'!$E$3:$E$399,"10870-รพ.อรัญประเทศ")&lt;$A30,"",INDEX('ค่าเสื่อม 2564'!B$3:B$399,SMALL(IF('ค่าเสื่อม 2564'!$E$3:$E$399="10870-รพ.อรัญประเทศ",ROW('ค่าเสื่อม 2564'!$E$3:$E$399)-ROW('ค่าเสื่อม 2564'!$E$3)+1),$A30)))</f>
        <v/>
      </c>
      <c r="C30" s="7" t="str">
        <f t="array" ref="C30">IF(COUNTIF('ค่าเสื่อม 2564'!$E$3:$E$399,"10870-รพ.อรัญประเทศ")&lt;$A30,"",INDEX('ค่าเสื่อม 2564'!C$3:C$399,SMALL(IF('ค่าเสื่อม 2564'!$E$3:$E$399="10870-รพ.อรัญประเทศ",ROW('ค่าเสื่อม 2564'!$E$3:$E$399)-ROW('ค่าเสื่อม 2564'!$E$3)+1),$A30)))</f>
        <v/>
      </c>
      <c r="D30" s="7" t="str">
        <f t="array" ref="D30">IF(COUNTIF('ค่าเสื่อม 2564'!$E$3:$E$399,"10870-รพ.อรัญประเทศ")&lt;$A30,"",INDEX('ค่าเสื่อม 2564'!D$3:D$399,SMALL(IF('ค่าเสื่อม 2564'!$E$3:$E$399="10870-รพ.อรัญประเทศ",ROW('ค่าเสื่อม 2564'!$E$3:$E$399)-ROW('ค่าเสื่อม 2564'!$E$3)+1),$A30)))</f>
        <v/>
      </c>
      <c r="E30" s="7" t="str">
        <f t="array" ref="E30">IF(COUNTIF('ค่าเสื่อม 2564'!$E$3:$E$399,"10870-รพ.อรัญประเทศ")&lt;$A30,"",INDEX('ค่าเสื่อม 2564'!E$3:E$399,SMALL(IF('ค่าเสื่อม 2564'!$E$3:$E$399="10870-รพ.อรัญประเทศ",ROW('ค่าเสื่อม 2564'!$E$3:$E$399)-ROW('ค่าเสื่อม 2564'!$E$3)+1),$A30)))</f>
        <v/>
      </c>
      <c r="F30" s="7" t="str">
        <f t="array" ref="F30">IF(COUNTIF('ค่าเสื่อม 2564'!$E$3:$E$399,"10870-รพ.อรัญประเทศ")&lt;$A30,"",INDEX('ค่าเสื่อม 2564'!F$3:F$399,SMALL(IF('ค่าเสื่อม 2564'!$E$3:$E$399="10870-รพ.อรัญประเทศ",ROW('ค่าเสื่อม 2564'!$E$3:$E$399)-ROW('ค่าเสื่อม 2564'!$E$3)+1),$A30)))</f>
        <v/>
      </c>
      <c r="G30" s="7" t="str">
        <f t="array" ref="G30">IF(COUNTIF('ค่าเสื่อม 2564'!$E$3:$E$399,"10870-รพ.อรัญประเทศ")&lt;$A30,"",INDEX('ค่าเสื่อม 2564'!G$3:G$399,SMALL(IF('ค่าเสื่อม 2564'!$E$3:$E$399="10870-รพ.อรัญประเทศ",ROW('ค่าเสื่อม 2564'!$E$3:$E$399)-ROW('ค่าเสื่อม 2564'!$E$3)+1),$A30)))</f>
        <v/>
      </c>
      <c r="H30" s="7" t="str">
        <f t="array" ref="H30">IF(COUNTIF('ค่าเสื่อม 2564'!$E$3:$E$399,"10870-รพ.อรัญประเทศ")&lt;$A30,"",INDEX('ค่าเสื่อม 2564'!H$3:H$399,SMALL(IF('ค่าเสื่อม 2564'!$E$3:$E$399="10870-รพ.อรัญประเทศ",ROW('ค่าเสื่อม 2564'!$E$3:$E$399)-ROW('ค่าเสื่อม 2564'!$E$3)+1),$A30)))</f>
        <v/>
      </c>
      <c r="I30" s="7" t="str">
        <f t="array" ref="I30">IF(COUNTIF('ค่าเสื่อม 2564'!$E$3:$E$399,"10870-รพ.อรัญประเทศ")&lt;$A30,"",INDEX('ค่าเสื่อม 2564'!I$3:I$399,SMALL(IF('ค่าเสื่อม 2564'!$E$3:$E$399="10870-รพ.อรัญประเทศ",ROW('ค่าเสื่อม 2564'!$E$3:$E$399)-ROW('ค่าเสื่อม 2564'!$E$3)+1),$A30)))</f>
        <v/>
      </c>
      <c r="J30" s="7" t="str">
        <f t="array" ref="J30">IF(COUNTIF('ค่าเสื่อม 2564'!$E$3:$E$399,"10870-รพ.อรัญประเทศ")&lt;$A30,"",INDEX('ค่าเสื่อม 2564'!J$3:J$399,SMALL(IF('ค่าเสื่อม 2564'!$E$3:$E$399="10870-รพ.อรัญประเทศ",ROW('ค่าเสื่อม 2564'!$E$3:$E$399)-ROW('ค่าเสื่อม 2564'!$E$3)+1),$A30)))</f>
        <v/>
      </c>
      <c r="K30" s="7" t="str">
        <f t="array" ref="K30">IF(COUNTIF('ค่าเสื่อม 2564'!$E$3:$E$399,"10870-รพ.อรัญประเทศ")&lt;$A30,"",INDEX('ค่าเสื่อม 2564'!K$3:K$399,SMALL(IF('ค่าเสื่อม 2564'!$E$3:$E$399="10870-รพ.อรัญประเทศ",ROW('ค่าเสื่อม 2564'!$E$3:$E$399)-ROW('ค่าเสื่อม 2564'!$E$3)+1),$A30)))</f>
        <v/>
      </c>
      <c r="L30" s="4" t="str">
        <f t="array" ref="L30">IF(COUNTIF('ค่าเสื่อม 2564'!$E$3:$E$399,"10870-รพ.อรัญประเทศ")&lt;$A30,"",INDEX('ค่าเสื่อม 2564'!L$3:L$399,SMALL(IF('ค่าเสื่อม 2564'!$E$3:$E$399="10870-รพ.อรัญประเทศ",ROW('ค่าเสื่อม 2564'!$E$3:$E$399)-ROW('ค่าเสื่อม 2564'!$E$3)+1),$A30)))</f>
        <v/>
      </c>
      <c r="M30" s="7" t="str">
        <f t="array" ref="M30">IF(COUNTIF('ค่าเสื่อม 2564'!$E$3:$E$399,"10870-รพ.อรัญประเทศ")&lt;$A30,"",INDEX('ค่าเสื่อม 2564'!M$3:M$399,SMALL(IF('ค่าเสื่อม 2564'!$E$3:$E$399="10870-รพ.อรัญประเทศ",ROW('ค่าเสื่อม 2564'!$E$3:$E$399)-ROW('ค่าเสื่อม 2564'!$E$3)+1),$A30)))</f>
        <v/>
      </c>
      <c r="N30" s="10" t="str">
        <f t="array" ref="N30">IF(COUNTIF('ค่าเสื่อม 2564'!$E$3:$E$399,"10870-รพ.อรัญประเทศ")&lt;$A30,"",INDEX('ค่าเสื่อม 2564'!N$3:N$399,SMALL(IF('ค่าเสื่อม 2564'!$E$3:$E$399="10870-รพ.อรัญประเทศ",ROW('ค่าเสื่อม 2564'!$E$3:$E$399)-ROW('ค่าเสื่อม 2564'!$E$3)+1),$A30)))</f>
        <v/>
      </c>
      <c r="O30" s="10" t="str">
        <f t="array" ref="O30">IF(COUNTIF('ค่าเสื่อม 2564'!$E$3:$E$399,"10870-รพ.อรัญประเทศ")&lt;$A30,"",INDEX('ค่าเสื่อม 2564'!O$3:O$399,SMALL(IF('ค่าเสื่อม 2564'!$E$3:$E$399="10870-รพ.อรัญประเทศ",ROW('ค่าเสื่อม 2564'!$E$3:$E$399)-ROW('ค่าเสื่อม 2564'!$E$3)+1),$A30)))</f>
        <v/>
      </c>
      <c r="P30" s="10" t="str">
        <f t="array" ref="P30">IF(COUNTIF('ค่าเสื่อม 2564'!$E$3:$E$399,"10870-รพ.อรัญประเทศ")&lt;$A30,"",INDEX('ค่าเสื่อม 2564'!P$3:P$399,SMALL(IF('ค่าเสื่อม 2564'!$E$3:$E$399="10870-รพ.อรัญประเทศ",ROW('ค่าเสื่อม 2564'!$E$3:$E$399)-ROW('ค่าเสื่อม 2564'!$E$3)+1),$A30)))</f>
        <v/>
      </c>
      <c r="Q30" s="10" t="str">
        <f t="array" ref="Q30">IF(COUNTIF('ค่าเสื่อม 2564'!$E$3:$E$399,"10870-รพ.อรัญประเทศ")&lt;$A30,"",INDEX('ค่าเสื่อม 2564'!Q$3:Q$399,SMALL(IF('ค่าเสื่อม 2564'!$E$3:$E$399="10870-รพ.อรัญประเทศ",ROW('ค่าเสื่อม 2564'!$E$3:$E$399)-ROW('ค่าเสื่อม 2564'!$E$3)+1),$A30)))</f>
        <v/>
      </c>
      <c r="R30" s="7" t="str">
        <f t="array" ref="R30">IF(COUNTIF('ค่าเสื่อม 2564'!$E$3:$E$399,"10870-รพ.อรัญประเทศ")&lt;$A30,"",INDEX('ค่าเสื่อม 2564'!R$3:R$399,SMALL(IF('ค่าเสื่อม 2564'!$E$3:$E$399="10870-รพ.อรัญประเทศ",ROW('ค่าเสื่อม 2564'!$E$3:$E$399)-ROW('ค่าเสื่อม 2564'!$E$3)+1),$A30)))</f>
        <v/>
      </c>
      <c r="S30" s="4" t="str">
        <f t="array" ref="S30">IF(COUNTIF('ค่าเสื่อม 2564'!$E$3:$E$399,"10870-รพ.อรัญประเทศ")&lt;$A30,"",INDEX('ค่าเสื่อม 2564'!S$3:S$399,SMALL(IF('ค่าเสื่อม 2564'!$E$3:$E$399="10870-รพ.อรัญประเทศ",ROW('ค่าเสื่อม 2564'!$E$3:$E$399)-ROW('ค่าเสื่อม 2564'!$E$3)+1),$A30)))</f>
        <v/>
      </c>
      <c r="T30" s="10" t="str">
        <f t="array" ref="T30">IF(COUNTIF('ค่าเสื่อม 2564'!$E$3:$E$399,"10870-รพ.อรัญประเทศ")&lt;$A30,"",INDEX('ค่าเสื่อม 2564'!T$3:T$399,SMALL(IF('ค่าเสื่อม 2564'!$E$3:$E$399="10870-รพ.อรัญประเทศ",ROW('ค่าเสื่อม 2564'!$E$3:$E$399)-ROW('ค่าเสื่อม 2564'!$E$3)+1),$A30)))</f>
        <v/>
      </c>
      <c r="U30" s="10" t="str">
        <f t="array" ref="U30">IF(COUNTIF('ค่าเสื่อม 2564'!$E$3:$E$399,"10870-รพ.อรัญประเทศ")&lt;$A30,"",INDEX('ค่าเสื่อม 2564'!U$3:U$399,SMALL(IF('ค่าเสื่อม 2564'!$E$3:$E$399="10870-รพ.อรัญประเทศ",ROW('ค่าเสื่อม 2564'!$E$3:$E$399)-ROW('ค่าเสื่อม 2564'!$E$3)+1),$A30)))</f>
        <v/>
      </c>
      <c r="V30" s="7" t="str">
        <f t="array" ref="V30">IF(COUNTIF('ค่าเสื่อม 2564'!$E$3:$E$399,"10870-รพ.อรัญประเทศ")&lt;$A30,"",INDEX('ค่าเสื่อม 2564'!V$3:V$399,SMALL(IF('ค่าเสื่อม 2564'!$E$3:$E$399="10870-รพ.อรัญประเทศ",ROW('ค่าเสื่อม 2564'!$E$3:$E$399)-ROW('ค่าเสื่อม 2564'!$E$3)+1),$A30)))</f>
        <v/>
      </c>
      <c r="W30" s="7" t="str">
        <f t="array" ref="W30">IF(COUNTIF('ค่าเสื่อม 2564'!$E$3:$E$399,"10870-รพ.อรัญประเทศ")&lt;$A30,"",INDEX('ค่าเสื่อม 2564'!W$3:W$399,SMALL(IF('ค่าเสื่อม 2564'!$E$3:$E$399="10870-รพ.อรัญประเทศ",ROW('ค่าเสื่อม 2564'!$E$3:$E$399)-ROW('ค่าเสื่อม 2564'!$E$3)+1),$A30)))</f>
        <v/>
      </c>
    </row>
    <row r="31" spans="1:23" ht="43.5" customHeight="1">
      <c r="A31" s="3">
        <v>28</v>
      </c>
      <c r="B31" s="7" t="str">
        <f t="array" ref="B31">IF(COUNTIF('ค่าเสื่อม 2564'!$E$3:$E$399,"10870-รพ.อรัญประเทศ")&lt;$A31,"",INDEX('ค่าเสื่อม 2564'!B$3:B$399,SMALL(IF('ค่าเสื่อม 2564'!$E$3:$E$399="10870-รพ.อรัญประเทศ",ROW('ค่าเสื่อม 2564'!$E$3:$E$399)-ROW('ค่าเสื่อม 2564'!$E$3)+1),$A31)))</f>
        <v/>
      </c>
      <c r="C31" s="7" t="str">
        <f t="array" ref="C31">IF(COUNTIF('ค่าเสื่อม 2564'!$E$3:$E$399,"10870-รพ.อรัญประเทศ")&lt;$A31,"",INDEX('ค่าเสื่อม 2564'!C$3:C$399,SMALL(IF('ค่าเสื่อม 2564'!$E$3:$E$399="10870-รพ.อรัญประเทศ",ROW('ค่าเสื่อม 2564'!$E$3:$E$399)-ROW('ค่าเสื่อม 2564'!$E$3)+1),$A31)))</f>
        <v/>
      </c>
      <c r="D31" s="7" t="str">
        <f t="array" ref="D31">IF(COUNTIF('ค่าเสื่อม 2564'!$E$3:$E$399,"10870-รพ.อรัญประเทศ")&lt;$A31,"",INDEX('ค่าเสื่อม 2564'!D$3:D$399,SMALL(IF('ค่าเสื่อม 2564'!$E$3:$E$399="10870-รพ.อรัญประเทศ",ROW('ค่าเสื่อม 2564'!$E$3:$E$399)-ROW('ค่าเสื่อม 2564'!$E$3)+1),$A31)))</f>
        <v/>
      </c>
      <c r="E31" s="7" t="str">
        <f t="array" ref="E31">IF(COUNTIF('ค่าเสื่อม 2564'!$E$3:$E$399,"10870-รพ.อรัญประเทศ")&lt;$A31,"",INDEX('ค่าเสื่อม 2564'!E$3:E$399,SMALL(IF('ค่าเสื่อม 2564'!$E$3:$E$399="10870-รพ.อรัญประเทศ",ROW('ค่าเสื่อม 2564'!$E$3:$E$399)-ROW('ค่าเสื่อม 2564'!$E$3)+1),$A31)))</f>
        <v/>
      </c>
      <c r="F31" s="7" t="str">
        <f t="array" ref="F31">IF(COUNTIF('ค่าเสื่อม 2564'!$E$3:$E$399,"10870-รพ.อรัญประเทศ")&lt;$A31,"",INDEX('ค่าเสื่อม 2564'!F$3:F$399,SMALL(IF('ค่าเสื่อม 2564'!$E$3:$E$399="10870-รพ.อรัญประเทศ",ROW('ค่าเสื่อม 2564'!$E$3:$E$399)-ROW('ค่าเสื่อม 2564'!$E$3)+1),$A31)))</f>
        <v/>
      </c>
      <c r="G31" s="7" t="str">
        <f t="array" ref="G31">IF(COUNTIF('ค่าเสื่อม 2564'!$E$3:$E$399,"10870-รพ.อรัญประเทศ")&lt;$A31,"",INDEX('ค่าเสื่อม 2564'!G$3:G$399,SMALL(IF('ค่าเสื่อม 2564'!$E$3:$E$399="10870-รพ.อรัญประเทศ",ROW('ค่าเสื่อม 2564'!$E$3:$E$399)-ROW('ค่าเสื่อม 2564'!$E$3)+1),$A31)))</f>
        <v/>
      </c>
      <c r="H31" s="7" t="str">
        <f t="array" ref="H31">IF(COUNTIF('ค่าเสื่อม 2564'!$E$3:$E$399,"10870-รพ.อรัญประเทศ")&lt;$A31,"",INDEX('ค่าเสื่อม 2564'!H$3:H$399,SMALL(IF('ค่าเสื่อม 2564'!$E$3:$E$399="10870-รพ.อรัญประเทศ",ROW('ค่าเสื่อม 2564'!$E$3:$E$399)-ROW('ค่าเสื่อม 2564'!$E$3)+1),$A31)))</f>
        <v/>
      </c>
      <c r="I31" s="7" t="str">
        <f t="array" ref="I31">IF(COUNTIF('ค่าเสื่อม 2564'!$E$3:$E$399,"10870-รพ.อรัญประเทศ")&lt;$A31,"",INDEX('ค่าเสื่อม 2564'!I$3:I$399,SMALL(IF('ค่าเสื่อม 2564'!$E$3:$E$399="10870-รพ.อรัญประเทศ",ROW('ค่าเสื่อม 2564'!$E$3:$E$399)-ROW('ค่าเสื่อม 2564'!$E$3)+1),$A31)))</f>
        <v/>
      </c>
      <c r="J31" s="7" t="str">
        <f t="array" ref="J31">IF(COUNTIF('ค่าเสื่อม 2564'!$E$3:$E$399,"10870-รพ.อรัญประเทศ")&lt;$A31,"",INDEX('ค่าเสื่อม 2564'!J$3:J$399,SMALL(IF('ค่าเสื่อม 2564'!$E$3:$E$399="10870-รพ.อรัญประเทศ",ROW('ค่าเสื่อม 2564'!$E$3:$E$399)-ROW('ค่าเสื่อม 2564'!$E$3)+1),$A31)))</f>
        <v/>
      </c>
      <c r="K31" s="7" t="str">
        <f t="array" ref="K31">IF(COUNTIF('ค่าเสื่อม 2564'!$E$3:$E$399,"10870-รพ.อรัญประเทศ")&lt;$A31,"",INDEX('ค่าเสื่อม 2564'!K$3:K$399,SMALL(IF('ค่าเสื่อม 2564'!$E$3:$E$399="10870-รพ.อรัญประเทศ",ROW('ค่าเสื่อม 2564'!$E$3:$E$399)-ROW('ค่าเสื่อม 2564'!$E$3)+1),$A31)))</f>
        <v/>
      </c>
      <c r="L31" s="4" t="str">
        <f t="array" ref="L31">IF(COUNTIF('ค่าเสื่อม 2564'!$E$3:$E$399,"10870-รพ.อรัญประเทศ")&lt;$A31,"",INDEX('ค่าเสื่อม 2564'!L$3:L$399,SMALL(IF('ค่าเสื่อม 2564'!$E$3:$E$399="10870-รพ.อรัญประเทศ",ROW('ค่าเสื่อม 2564'!$E$3:$E$399)-ROW('ค่าเสื่อม 2564'!$E$3)+1),$A31)))</f>
        <v/>
      </c>
      <c r="M31" s="7" t="str">
        <f t="array" ref="M31">IF(COUNTIF('ค่าเสื่อม 2564'!$E$3:$E$399,"10870-รพ.อรัญประเทศ")&lt;$A31,"",INDEX('ค่าเสื่อม 2564'!M$3:M$399,SMALL(IF('ค่าเสื่อม 2564'!$E$3:$E$399="10870-รพ.อรัญประเทศ",ROW('ค่าเสื่อม 2564'!$E$3:$E$399)-ROW('ค่าเสื่อม 2564'!$E$3)+1),$A31)))</f>
        <v/>
      </c>
      <c r="N31" s="10" t="str">
        <f t="array" ref="N31">IF(COUNTIF('ค่าเสื่อม 2564'!$E$3:$E$399,"10870-รพ.อรัญประเทศ")&lt;$A31,"",INDEX('ค่าเสื่อม 2564'!N$3:N$399,SMALL(IF('ค่าเสื่อม 2564'!$E$3:$E$399="10870-รพ.อรัญประเทศ",ROW('ค่าเสื่อม 2564'!$E$3:$E$399)-ROW('ค่าเสื่อม 2564'!$E$3)+1),$A31)))</f>
        <v/>
      </c>
      <c r="O31" s="10" t="str">
        <f t="array" ref="O31">IF(COUNTIF('ค่าเสื่อม 2564'!$E$3:$E$399,"10870-รพ.อรัญประเทศ")&lt;$A31,"",INDEX('ค่าเสื่อม 2564'!O$3:O$399,SMALL(IF('ค่าเสื่อม 2564'!$E$3:$E$399="10870-รพ.อรัญประเทศ",ROW('ค่าเสื่อม 2564'!$E$3:$E$399)-ROW('ค่าเสื่อม 2564'!$E$3)+1),$A31)))</f>
        <v/>
      </c>
      <c r="P31" s="10" t="str">
        <f t="array" ref="P31">IF(COUNTIF('ค่าเสื่อม 2564'!$E$3:$E$399,"10870-รพ.อรัญประเทศ")&lt;$A31,"",INDEX('ค่าเสื่อม 2564'!P$3:P$399,SMALL(IF('ค่าเสื่อม 2564'!$E$3:$E$399="10870-รพ.อรัญประเทศ",ROW('ค่าเสื่อม 2564'!$E$3:$E$399)-ROW('ค่าเสื่อม 2564'!$E$3)+1),$A31)))</f>
        <v/>
      </c>
      <c r="Q31" s="10" t="str">
        <f t="array" ref="Q31">IF(COUNTIF('ค่าเสื่อม 2564'!$E$3:$E$399,"10870-รพ.อรัญประเทศ")&lt;$A31,"",INDEX('ค่าเสื่อม 2564'!Q$3:Q$399,SMALL(IF('ค่าเสื่อม 2564'!$E$3:$E$399="10870-รพ.อรัญประเทศ",ROW('ค่าเสื่อม 2564'!$E$3:$E$399)-ROW('ค่าเสื่อม 2564'!$E$3)+1),$A31)))</f>
        <v/>
      </c>
      <c r="R31" s="7" t="str">
        <f t="array" ref="R31">IF(COUNTIF('ค่าเสื่อม 2564'!$E$3:$E$399,"10870-รพ.อรัญประเทศ")&lt;$A31,"",INDEX('ค่าเสื่อม 2564'!R$3:R$399,SMALL(IF('ค่าเสื่อม 2564'!$E$3:$E$399="10870-รพ.อรัญประเทศ",ROW('ค่าเสื่อม 2564'!$E$3:$E$399)-ROW('ค่าเสื่อม 2564'!$E$3)+1),$A31)))</f>
        <v/>
      </c>
      <c r="S31" s="4" t="str">
        <f t="array" ref="S31">IF(COUNTIF('ค่าเสื่อม 2564'!$E$3:$E$399,"10870-รพ.อรัญประเทศ")&lt;$A31,"",INDEX('ค่าเสื่อม 2564'!S$3:S$399,SMALL(IF('ค่าเสื่อม 2564'!$E$3:$E$399="10870-รพ.อรัญประเทศ",ROW('ค่าเสื่อม 2564'!$E$3:$E$399)-ROW('ค่าเสื่อม 2564'!$E$3)+1),$A31)))</f>
        <v/>
      </c>
      <c r="T31" s="10" t="str">
        <f t="array" ref="T31">IF(COUNTIF('ค่าเสื่อม 2564'!$E$3:$E$399,"10870-รพ.อรัญประเทศ")&lt;$A31,"",INDEX('ค่าเสื่อม 2564'!T$3:T$399,SMALL(IF('ค่าเสื่อม 2564'!$E$3:$E$399="10870-รพ.อรัญประเทศ",ROW('ค่าเสื่อม 2564'!$E$3:$E$399)-ROW('ค่าเสื่อม 2564'!$E$3)+1),$A31)))</f>
        <v/>
      </c>
      <c r="U31" s="10" t="str">
        <f t="array" ref="U31">IF(COUNTIF('ค่าเสื่อม 2564'!$E$3:$E$399,"10870-รพ.อรัญประเทศ")&lt;$A31,"",INDEX('ค่าเสื่อม 2564'!U$3:U$399,SMALL(IF('ค่าเสื่อม 2564'!$E$3:$E$399="10870-รพ.อรัญประเทศ",ROW('ค่าเสื่อม 2564'!$E$3:$E$399)-ROW('ค่าเสื่อม 2564'!$E$3)+1),$A31)))</f>
        <v/>
      </c>
      <c r="V31" s="7" t="str">
        <f t="array" ref="V31">IF(COUNTIF('ค่าเสื่อม 2564'!$E$3:$E$399,"10870-รพ.อรัญประเทศ")&lt;$A31,"",INDEX('ค่าเสื่อม 2564'!V$3:V$399,SMALL(IF('ค่าเสื่อม 2564'!$E$3:$E$399="10870-รพ.อรัญประเทศ",ROW('ค่าเสื่อม 2564'!$E$3:$E$399)-ROW('ค่าเสื่อม 2564'!$E$3)+1),$A31)))</f>
        <v/>
      </c>
      <c r="W31" s="7" t="str">
        <f t="array" ref="W31">IF(COUNTIF('ค่าเสื่อม 2564'!$E$3:$E$399,"10870-รพ.อรัญประเทศ")&lt;$A31,"",INDEX('ค่าเสื่อม 2564'!W$3:W$399,SMALL(IF('ค่าเสื่อม 2564'!$E$3:$E$399="10870-รพ.อรัญประเทศ",ROW('ค่าเสื่อม 2564'!$E$3:$E$399)-ROW('ค่าเสื่อม 2564'!$E$3)+1),$A31)))</f>
        <v/>
      </c>
    </row>
    <row r="32" spans="1:23" ht="43.5" customHeight="1">
      <c r="A32" s="3">
        <v>29</v>
      </c>
      <c r="B32" s="7" t="str">
        <f t="array" ref="B32">IF(COUNTIF('ค่าเสื่อม 2564'!$E$3:$E$399,"10870-รพ.อรัญประเทศ")&lt;$A32,"",INDEX('ค่าเสื่อม 2564'!B$3:B$399,SMALL(IF('ค่าเสื่อม 2564'!$E$3:$E$399="10870-รพ.อรัญประเทศ",ROW('ค่าเสื่อม 2564'!$E$3:$E$399)-ROW('ค่าเสื่อม 2564'!$E$3)+1),$A32)))</f>
        <v/>
      </c>
      <c r="C32" s="7" t="str">
        <f t="array" ref="C32">IF(COUNTIF('ค่าเสื่อม 2564'!$E$3:$E$399,"10870-รพ.อรัญประเทศ")&lt;$A32,"",INDEX('ค่าเสื่อม 2564'!C$3:C$399,SMALL(IF('ค่าเสื่อม 2564'!$E$3:$E$399="10870-รพ.อรัญประเทศ",ROW('ค่าเสื่อม 2564'!$E$3:$E$399)-ROW('ค่าเสื่อม 2564'!$E$3)+1),$A32)))</f>
        <v/>
      </c>
      <c r="D32" s="7" t="str">
        <f t="array" ref="D32">IF(COUNTIF('ค่าเสื่อม 2564'!$E$3:$E$399,"10870-รพ.อรัญประเทศ")&lt;$A32,"",INDEX('ค่าเสื่อม 2564'!D$3:D$399,SMALL(IF('ค่าเสื่อม 2564'!$E$3:$E$399="10870-รพ.อรัญประเทศ",ROW('ค่าเสื่อม 2564'!$E$3:$E$399)-ROW('ค่าเสื่อม 2564'!$E$3)+1),$A32)))</f>
        <v/>
      </c>
      <c r="E32" s="7" t="str">
        <f t="array" ref="E32">IF(COUNTIF('ค่าเสื่อม 2564'!$E$3:$E$399,"10870-รพ.อรัญประเทศ")&lt;$A32,"",INDEX('ค่าเสื่อม 2564'!E$3:E$399,SMALL(IF('ค่าเสื่อม 2564'!$E$3:$E$399="10870-รพ.อรัญประเทศ",ROW('ค่าเสื่อม 2564'!$E$3:$E$399)-ROW('ค่าเสื่อม 2564'!$E$3)+1),$A32)))</f>
        <v/>
      </c>
      <c r="F32" s="7" t="str">
        <f t="array" ref="F32">IF(COUNTIF('ค่าเสื่อม 2564'!$E$3:$E$399,"10870-รพ.อรัญประเทศ")&lt;$A32,"",INDEX('ค่าเสื่อม 2564'!F$3:F$399,SMALL(IF('ค่าเสื่อม 2564'!$E$3:$E$399="10870-รพ.อรัญประเทศ",ROW('ค่าเสื่อม 2564'!$E$3:$E$399)-ROW('ค่าเสื่อม 2564'!$E$3)+1),$A32)))</f>
        <v/>
      </c>
      <c r="G32" s="7" t="str">
        <f t="array" ref="G32">IF(COUNTIF('ค่าเสื่อม 2564'!$E$3:$E$399,"10870-รพ.อรัญประเทศ")&lt;$A32,"",INDEX('ค่าเสื่อม 2564'!G$3:G$399,SMALL(IF('ค่าเสื่อม 2564'!$E$3:$E$399="10870-รพ.อรัญประเทศ",ROW('ค่าเสื่อม 2564'!$E$3:$E$399)-ROW('ค่าเสื่อม 2564'!$E$3)+1),$A32)))</f>
        <v/>
      </c>
      <c r="H32" s="7" t="str">
        <f t="array" ref="H32">IF(COUNTIF('ค่าเสื่อม 2564'!$E$3:$E$399,"10870-รพ.อรัญประเทศ")&lt;$A32,"",INDEX('ค่าเสื่อม 2564'!H$3:H$399,SMALL(IF('ค่าเสื่อม 2564'!$E$3:$E$399="10870-รพ.อรัญประเทศ",ROW('ค่าเสื่อม 2564'!$E$3:$E$399)-ROW('ค่าเสื่อม 2564'!$E$3)+1),$A32)))</f>
        <v/>
      </c>
      <c r="I32" s="7" t="str">
        <f t="array" ref="I32">IF(COUNTIF('ค่าเสื่อม 2564'!$E$3:$E$399,"10870-รพ.อรัญประเทศ")&lt;$A32,"",INDEX('ค่าเสื่อม 2564'!I$3:I$399,SMALL(IF('ค่าเสื่อม 2564'!$E$3:$E$399="10870-รพ.อรัญประเทศ",ROW('ค่าเสื่อม 2564'!$E$3:$E$399)-ROW('ค่าเสื่อม 2564'!$E$3)+1),$A32)))</f>
        <v/>
      </c>
      <c r="J32" s="7" t="str">
        <f t="array" ref="J32">IF(COUNTIF('ค่าเสื่อม 2564'!$E$3:$E$399,"10870-รพ.อรัญประเทศ")&lt;$A32,"",INDEX('ค่าเสื่อม 2564'!J$3:J$399,SMALL(IF('ค่าเสื่อม 2564'!$E$3:$E$399="10870-รพ.อรัญประเทศ",ROW('ค่าเสื่อม 2564'!$E$3:$E$399)-ROW('ค่าเสื่อม 2564'!$E$3)+1),$A32)))</f>
        <v/>
      </c>
      <c r="K32" s="7" t="str">
        <f t="array" ref="K32">IF(COUNTIF('ค่าเสื่อม 2564'!$E$3:$E$399,"10870-รพ.อรัญประเทศ")&lt;$A32,"",INDEX('ค่าเสื่อม 2564'!K$3:K$399,SMALL(IF('ค่าเสื่อม 2564'!$E$3:$E$399="10870-รพ.อรัญประเทศ",ROW('ค่าเสื่อม 2564'!$E$3:$E$399)-ROW('ค่าเสื่อม 2564'!$E$3)+1),$A32)))</f>
        <v/>
      </c>
      <c r="L32" s="4" t="str">
        <f t="array" ref="L32">IF(COUNTIF('ค่าเสื่อม 2564'!$E$3:$E$399,"10870-รพ.อรัญประเทศ")&lt;$A32,"",INDEX('ค่าเสื่อม 2564'!L$3:L$399,SMALL(IF('ค่าเสื่อม 2564'!$E$3:$E$399="10870-รพ.อรัญประเทศ",ROW('ค่าเสื่อม 2564'!$E$3:$E$399)-ROW('ค่าเสื่อม 2564'!$E$3)+1),$A32)))</f>
        <v/>
      </c>
      <c r="M32" s="7" t="str">
        <f t="array" ref="M32">IF(COUNTIF('ค่าเสื่อม 2564'!$E$3:$E$399,"10870-รพ.อรัญประเทศ")&lt;$A32,"",INDEX('ค่าเสื่อม 2564'!M$3:M$399,SMALL(IF('ค่าเสื่อม 2564'!$E$3:$E$399="10870-รพ.อรัญประเทศ",ROW('ค่าเสื่อม 2564'!$E$3:$E$399)-ROW('ค่าเสื่อม 2564'!$E$3)+1),$A32)))</f>
        <v/>
      </c>
      <c r="N32" s="10" t="str">
        <f t="array" ref="N32">IF(COUNTIF('ค่าเสื่อม 2564'!$E$3:$E$399,"10870-รพ.อรัญประเทศ")&lt;$A32,"",INDEX('ค่าเสื่อม 2564'!N$3:N$399,SMALL(IF('ค่าเสื่อม 2564'!$E$3:$E$399="10870-รพ.อรัญประเทศ",ROW('ค่าเสื่อม 2564'!$E$3:$E$399)-ROW('ค่าเสื่อม 2564'!$E$3)+1),$A32)))</f>
        <v/>
      </c>
      <c r="O32" s="10" t="str">
        <f t="array" ref="O32">IF(COUNTIF('ค่าเสื่อม 2564'!$E$3:$E$399,"10870-รพ.อรัญประเทศ")&lt;$A32,"",INDEX('ค่าเสื่อม 2564'!O$3:O$399,SMALL(IF('ค่าเสื่อม 2564'!$E$3:$E$399="10870-รพ.อรัญประเทศ",ROW('ค่าเสื่อม 2564'!$E$3:$E$399)-ROW('ค่าเสื่อม 2564'!$E$3)+1),$A32)))</f>
        <v/>
      </c>
      <c r="P32" s="10" t="str">
        <f t="array" ref="P32">IF(COUNTIF('ค่าเสื่อม 2564'!$E$3:$E$399,"10870-รพ.อรัญประเทศ")&lt;$A32,"",INDEX('ค่าเสื่อม 2564'!P$3:P$399,SMALL(IF('ค่าเสื่อม 2564'!$E$3:$E$399="10870-รพ.อรัญประเทศ",ROW('ค่าเสื่อม 2564'!$E$3:$E$399)-ROW('ค่าเสื่อม 2564'!$E$3)+1),$A32)))</f>
        <v/>
      </c>
      <c r="Q32" s="10" t="str">
        <f t="array" ref="Q32">IF(COUNTIF('ค่าเสื่อม 2564'!$E$3:$E$399,"10870-รพ.อรัญประเทศ")&lt;$A32,"",INDEX('ค่าเสื่อม 2564'!Q$3:Q$399,SMALL(IF('ค่าเสื่อม 2564'!$E$3:$E$399="10870-รพ.อรัญประเทศ",ROW('ค่าเสื่อม 2564'!$E$3:$E$399)-ROW('ค่าเสื่อม 2564'!$E$3)+1),$A32)))</f>
        <v/>
      </c>
      <c r="R32" s="7" t="str">
        <f t="array" ref="R32">IF(COUNTIF('ค่าเสื่อม 2564'!$E$3:$E$399,"10870-รพ.อรัญประเทศ")&lt;$A32,"",INDEX('ค่าเสื่อม 2564'!R$3:R$399,SMALL(IF('ค่าเสื่อม 2564'!$E$3:$E$399="10870-รพ.อรัญประเทศ",ROW('ค่าเสื่อม 2564'!$E$3:$E$399)-ROW('ค่าเสื่อม 2564'!$E$3)+1),$A32)))</f>
        <v/>
      </c>
      <c r="S32" s="4" t="str">
        <f t="array" ref="S32">IF(COUNTIF('ค่าเสื่อม 2564'!$E$3:$E$399,"10870-รพ.อรัญประเทศ")&lt;$A32,"",INDEX('ค่าเสื่อม 2564'!S$3:S$399,SMALL(IF('ค่าเสื่อม 2564'!$E$3:$E$399="10870-รพ.อรัญประเทศ",ROW('ค่าเสื่อม 2564'!$E$3:$E$399)-ROW('ค่าเสื่อม 2564'!$E$3)+1),$A32)))</f>
        <v/>
      </c>
      <c r="T32" s="10" t="str">
        <f t="array" ref="T32">IF(COUNTIF('ค่าเสื่อม 2564'!$E$3:$E$399,"10870-รพ.อรัญประเทศ")&lt;$A32,"",INDEX('ค่าเสื่อม 2564'!T$3:T$399,SMALL(IF('ค่าเสื่อม 2564'!$E$3:$E$399="10870-รพ.อรัญประเทศ",ROW('ค่าเสื่อม 2564'!$E$3:$E$399)-ROW('ค่าเสื่อม 2564'!$E$3)+1),$A32)))</f>
        <v/>
      </c>
      <c r="U32" s="10" t="str">
        <f t="array" ref="U32">IF(COUNTIF('ค่าเสื่อม 2564'!$E$3:$E$399,"10870-รพ.อรัญประเทศ")&lt;$A32,"",INDEX('ค่าเสื่อม 2564'!U$3:U$399,SMALL(IF('ค่าเสื่อม 2564'!$E$3:$E$399="10870-รพ.อรัญประเทศ",ROW('ค่าเสื่อม 2564'!$E$3:$E$399)-ROW('ค่าเสื่อม 2564'!$E$3)+1),$A32)))</f>
        <v/>
      </c>
      <c r="V32" s="7" t="str">
        <f t="array" ref="V32">IF(COUNTIF('ค่าเสื่อม 2564'!$E$3:$E$399,"10870-รพ.อรัญประเทศ")&lt;$A32,"",INDEX('ค่าเสื่อม 2564'!V$3:V$399,SMALL(IF('ค่าเสื่อม 2564'!$E$3:$E$399="10870-รพ.อรัญประเทศ",ROW('ค่าเสื่อม 2564'!$E$3:$E$399)-ROW('ค่าเสื่อม 2564'!$E$3)+1),$A32)))</f>
        <v/>
      </c>
      <c r="W32" s="7" t="str">
        <f t="array" ref="W32">IF(COUNTIF('ค่าเสื่อม 2564'!$E$3:$E$399,"10870-รพ.อรัญประเทศ")&lt;$A32,"",INDEX('ค่าเสื่อม 2564'!W$3:W$399,SMALL(IF('ค่าเสื่อม 2564'!$E$3:$E$399="10870-รพ.อรัญประเทศ",ROW('ค่าเสื่อม 2564'!$E$3:$E$399)-ROW('ค่าเสื่อม 2564'!$E$3)+1),$A32)))</f>
        <v/>
      </c>
    </row>
    <row r="33" spans="1:23" ht="43.5" customHeight="1">
      <c r="A33" s="3">
        <v>30</v>
      </c>
      <c r="B33" s="7" t="str">
        <f t="array" ref="B33">IF(COUNTIF('ค่าเสื่อม 2564'!$E$3:$E$399,"10870-รพ.อรัญประเทศ")&lt;$A33,"",INDEX('ค่าเสื่อม 2564'!B$3:B$399,SMALL(IF('ค่าเสื่อม 2564'!$E$3:$E$399="10870-รพ.อรัญประเทศ",ROW('ค่าเสื่อม 2564'!$E$3:$E$399)-ROW('ค่าเสื่อม 2564'!$E$3)+1),$A33)))</f>
        <v/>
      </c>
      <c r="C33" s="7" t="str">
        <f t="array" ref="C33">IF(COUNTIF('ค่าเสื่อม 2564'!$E$3:$E$399,"10870-รพ.อรัญประเทศ")&lt;$A33,"",INDEX('ค่าเสื่อม 2564'!C$3:C$399,SMALL(IF('ค่าเสื่อม 2564'!$E$3:$E$399="10870-รพ.อรัญประเทศ",ROW('ค่าเสื่อม 2564'!$E$3:$E$399)-ROW('ค่าเสื่อม 2564'!$E$3)+1),$A33)))</f>
        <v/>
      </c>
      <c r="D33" s="7" t="str">
        <f t="array" ref="D33">IF(COUNTIF('ค่าเสื่อม 2564'!$E$3:$E$399,"10870-รพ.อรัญประเทศ")&lt;$A33,"",INDEX('ค่าเสื่อม 2564'!D$3:D$399,SMALL(IF('ค่าเสื่อม 2564'!$E$3:$E$399="10870-รพ.อรัญประเทศ",ROW('ค่าเสื่อม 2564'!$E$3:$E$399)-ROW('ค่าเสื่อม 2564'!$E$3)+1),$A33)))</f>
        <v/>
      </c>
      <c r="E33" s="7" t="str">
        <f t="array" ref="E33">IF(COUNTIF('ค่าเสื่อม 2564'!$E$3:$E$399,"10870-รพ.อรัญประเทศ")&lt;$A33,"",INDEX('ค่าเสื่อม 2564'!E$3:E$399,SMALL(IF('ค่าเสื่อม 2564'!$E$3:$E$399="10870-รพ.อรัญประเทศ",ROW('ค่าเสื่อม 2564'!$E$3:$E$399)-ROW('ค่าเสื่อม 2564'!$E$3)+1),$A33)))</f>
        <v/>
      </c>
      <c r="F33" s="7" t="str">
        <f t="array" ref="F33">IF(COUNTIF('ค่าเสื่อม 2564'!$E$3:$E$399,"10870-รพ.อรัญประเทศ")&lt;$A33,"",INDEX('ค่าเสื่อม 2564'!F$3:F$399,SMALL(IF('ค่าเสื่อม 2564'!$E$3:$E$399="10870-รพ.อรัญประเทศ",ROW('ค่าเสื่อม 2564'!$E$3:$E$399)-ROW('ค่าเสื่อม 2564'!$E$3)+1),$A33)))</f>
        <v/>
      </c>
      <c r="G33" s="7" t="str">
        <f t="array" ref="G33">IF(COUNTIF('ค่าเสื่อม 2564'!$E$3:$E$399,"10870-รพ.อรัญประเทศ")&lt;$A33,"",INDEX('ค่าเสื่อม 2564'!G$3:G$399,SMALL(IF('ค่าเสื่อม 2564'!$E$3:$E$399="10870-รพ.อรัญประเทศ",ROW('ค่าเสื่อม 2564'!$E$3:$E$399)-ROW('ค่าเสื่อม 2564'!$E$3)+1),$A33)))</f>
        <v/>
      </c>
      <c r="H33" s="7" t="str">
        <f t="array" ref="H33">IF(COUNTIF('ค่าเสื่อม 2564'!$E$3:$E$399,"10870-รพ.อรัญประเทศ")&lt;$A33,"",INDEX('ค่าเสื่อม 2564'!H$3:H$399,SMALL(IF('ค่าเสื่อม 2564'!$E$3:$E$399="10870-รพ.อรัญประเทศ",ROW('ค่าเสื่อม 2564'!$E$3:$E$399)-ROW('ค่าเสื่อม 2564'!$E$3)+1),$A33)))</f>
        <v/>
      </c>
      <c r="I33" s="7" t="str">
        <f t="array" ref="I33">IF(COUNTIF('ค่าเสื่อม 2564'!$E$3:$E$399,"10870-รพ.อรัญประเทศ")&lt;$A33,"",INDEX('ค่าเสื่อม 2564'!I$3:I$399,SMALL(IF('ค่าเสื่อม 2564'!$E$3:$E$399="10870-รพ.อรัญประเทศ",ROW('ค่าเสื่อม 2564'!$E$3:$E$399)-ROW('ค่าเสื่อม 2564'!$E$3)+1),$A33)))</f>
        <v/>
      </c>
      <c r="J33" s="7" t="str">
        <f t="array" ref="J33">IF(COUNTIF('ค่าเสื่อม 2564'!$E$3:$E$399,"10870-รพ.อรัญประเทศ")&lt;$A33,"",INDEX('ค่าเสื่อม 2564'!J$3:J$399,SMALL(IF('ค่าเสื่อม 2564'!$E$3:$E$399="10870-รพ.อรัญประเทศ",ROW('ค่าเสื่อม 2564'!$E$3:$E$399)-ROW('ค่าเสื่อม 2564'!$E$3)+1),$A33)))</f>
        <v/>
      </c>
      <c r="K33" s="7" t="str">
        <f t="array" ref="K33">IF(COUNTIF('ค่าเสื่อม 2564'!$E$3:$E$399,"10870-รพ.อรัญประเทศ")&lt;$A33,"",INDEX('ค่าเสื่อม 2564'!K$3:K$399,SMALL(IF('ค่าเสื่อม 2564'!$E$3:$E$399="10870-รพ.อรัญประเทศ",ROW('ค่าเสื่อม 2564'!$E$3:$E$399)-ROW('ค่าเสื่อม 2564'!$E$3)+1),$A33)))</f>
        <v/>
      </c>
      <c r="L33" s="4" t="str">
        <f t="array" ref="L33">IF(COUNTIF('ค่าเสื่อม 2564'!$E$3:$E$399,"10870-รพ.อรัญประเทศ")&lt;$A33,"",INDEX('ค่าเสื่อม 2564'!L$3:L$399,SMALL(IF('ค่าเสื่อม 2564'!$E$3:$E$399="10870-รพ.อรัญประเทศ",ROW('ค่าเสื่อม 2564'!$E$3:$E$399)-ROW('ค่าเสื่อม 2564'!$E$3)+1),$A33)))</f>
        <v/>
      </c>
      <c r="M33" s="7" t="str">
        <f t="array" ref="M33">IF(COUNTIF('ค่าเสื่อม 2564'!$E$3:$E$399,"10870-รพ.อรัญประเทศ")&lt;$A33,"",INDEX('ค่าเสื่อม 2564'!M$3:M$399,SMALL(IF('ค่าเสื่อม 2564'!$E$3:$E$399="10870-รพ.อรัญประเทศ",ROW('ค่าเสื่อม 2564'!$E$3:$E$399)-ROW('ค่าเสื่อม 2564'!$E$3)+1),$A33)))</f>
        <v/>
      </c>
      <c r="N33" s="10" t="str">
        <f t="array" ref="N33">IF(COUNTIF('ค่าเสื่อม 2564'!$E$3:$E$399,"10870-รพ.อรัญประเทศ")&lt;$A33,"",INDEX('ค่าเสื่อม 2564'!N$3:N$399,SMALL(IF('ค่าเสื่อม 2564'!$E$3:$E$399="10870-รพ.อรัญประเทศ",ROW('ค่าเสื่อม 2564'!$E$3:$E$399)-ROW('ค่าเสื่อม 2564'!$E$3)+1),$A33)))</f>
        <v/>
      </c>
      <c r="O33" s="10" t="str">
        <f t="array" ref="O33">IF(COUNTIF('ค่าเสื่อม 2564'!$E$3:$E$399,"10870-รพ.อรัญประเทศ")&lt;$A33,"",INDEX('ค่าเสื่อม 2564'!O$3:O$399,SMALL(IF('ค่าเสื่อม 2564'!$E$3:$E$399="10870-รพ.อรัญประเทศ",ROW('ค่าเสื่อม 2564'!$E$3:$E$399)-ROW('ค่าเสื่อม 2564'!$E$3)+1),$A33)))</f>
        <v/>
      </c>
      <c r="P33" s="10" t="str">
        <f t="array" ref="P33">IF(COUNTIF('ค่าเสื่อม 2564'!$E$3:$E$399,"10870-รพ.อรัญประเทศ")&lt;$A33,"",INDEX('ค่าเสื่อม 2564'!P$3:P$399,SMALL(IF('ค่าเสื่อม 2564'!$E$3:$E$399="10870-รพ.อรัญประเทศ",ROW('ค่าเสื่อม 2564'!$E$3:$E$399)-ROW('ค่าเสื่อม 2564'!$E$3)+1),$A33)))</f>
        <v/>
      </c>
      <c r="Q33" s="10" t="str">
        <f t="array" ref="Q33">IF(COUNTIF('ค่าเสื่อม 2564'!$E$3:$E$399,"10870-รพ.อรัญประเทศ")&lt;$A33,"",INDEX('ค่าเสื่อม 2564'!Q$3:Q$399,SMALL(IF('ค่าเสื่อม 2564'!$E$3:$E$399="10870-รพ.อรัญประเทศ",ROW('ค่าเสื่อม 2564'!$E$3:$E$399)-ROW('ค่าเสื่อม 2564'!$E$3)+1),$A33)))</f>
        <v/>
      </c>
      <c r="R33" s="7" t="str">
        <f t="array" ref="R33">IF(COUNTIF('ค่าเสื่อม 2564'!$E$3:$E$399,"10870-รพ.อรัญประเทศ")&lt;$A33,"",INDEX('ค่าเสื่อม 2564'!R$3:R$399,SMALL(IF('ค่าเสื่อม 2564'!$E$3:$E$399="10870-รพ.อรัญประเทศ",ROW('ค่าเสื่อม 2564'!$E$3:$E$399)-ROW('ค่าเสื่อม 2564'!$E$3)+1),$A33)))</f>
        <v/>
      </c>
      <c r="S33" s="4" t="str">
        <f t="array" ref="S33">IF(COUNTIF('ค่าเสื่อม 2564'!$E$3:$E$399,"10870-รพ.อรัญประเทศ")&lt;$A33,"",INDEX('ค่าเสื่อม 2564'!S$3:S$399,SMALL(IF('ค่าเสื่อม 2564'!$E$3:$E$399="10870-รพ.อรัญประเทศ",ROW('ค่าเสื่อม 2564'!$E$3:$E$399)-ROW('ค่าเสื่อม 2564'!$E$3)+1),$A33)))</f>
        <v/>
      </c>
      <c r="T33" s="10" t="str">
        <f t="array" ref="T33">IF(COUNTIF('ค่าเสื่อม 2564'!$E$3:$E$399,"10870-รพ.อรัญประเทศ")&lt;$A33,"",INDEX('ค่าเสื่อม 2564'!T$3:T$399,SMALL(IF('ค่าเสื่อม 2564'!$E$3:$E$399="10870-รพ.อรัญประเทศ",ROW('ค่าเสื่อม 2564'!$E$3:$E$399)-ROW('ค่าเสื่อม 2564'!$E$3)+1),$A33)))</f>
        <v/>
      </c>
      <c r="U33" s="10" t="str">
        <f t="array" ref="U33">IF(COUNTIF('ค่าเสื่อม 2564'!$E$3:$E$399,"10870-รพ.อรัญประเทศ")&lt;$A33,"",INDEX('ค่าเสื่อม 2564'!U$3:U$399,SMALL(IF('ค่าเสื่อม 2564'!$E$3:$E$399="10870-รพ.อรัญประเทศ",ROW('ค่าเสื่อม 2564'!$E$3:$E$399)-ROW('ค่าเสื่อม 2564'!$E$3)+1),$A33)))</f>
        <v/>
      </c>
      <c r="V33" s="7" t="str">
        <f t="array" ref="V33">IF(COUNTIF('ค่าเสื่อม 2564'!$E$3:$E$399,"10870-รพ.อรัญประเทศ")&lt;$A33,"",INDEX('ค่าเสื่อม 2564'!V$3:V$399,SMALL(IF('ค่าเสื่อม 2564'!$E$3:$E$399="10870-รพ.อรัญประเทศ",ROW('ค่าเสื่อม 2564'!$E$3:$E$399)-ROW('ค่าเสื่อม 2564'!$E$3)+1),$A33)))</f>
        <v/>
      </c>
      <c r="W33" s="7" t="str">
        <f t="array" ref="W33">IF(COUNTIF('ค่าเสื่อม 2564'!$E$3:$E$399,"10870-รพ.อรัญประเทศ")&lt;$A33,"",INDEX('ค่าเสื่อม 2564'!W$3:W$399,SMALL(IF('ค่าเสื่อม 2564'!$E$3:$E$399="10870-รพ.อรัญประเทศ",ROW('ค่าเสื่อม 2564'!$E$3:$E$399)-ROW('ค่าเสื่อม 2564'!$E$3)+1),$A33)))</f>
        <v/>
      </c>
    </row>
    <row r="34" spans="1:23" ht="43.5" customHeight="1">
      <c r="A34" s="3">
        <v>31</v>
      </c>
      <c r="B34" s="7"/>
      <c r="C34" s="7"/>
      <c r="D34" s="7"/>
      <c r="E34" s="7" t="str">
        <f t="array" ref="E34">IF(COUNTIF('ค่าเสื่อม 2564'!$E$3:$E$399,"10870-รพ.อรัญประเทศ")&lt;$A34,"",INDEX('ค่าเสื่อม 2564'!E$3:E$399,SMALL(IF('ค่าเสื่อม 2564'!$E$3:$E$399="10870-รพ.อรัญประเทศ",ROW('ค่าเสื่อม 2564'!$E$3:$E$399)-ROW('ค่าเสื่อม 2564'!$E$3)+1),$A34)))</f>
        <v/>
      </c>
      <c r="F34" s="7" t="str">
        <f t="array" ref="F34">IF(COUNTIF('ค่าเสื่อม 2564'!$E$3:$E$399,"10870-รพ.อรัญประเทศ")&lt;$A34,"",INDEX('ค่าเสื่อม 2564'!F$3:F$399,SMALL(IF('ค่าเสื่อม 2564'!$E$3:$E$399="10870-รพ.อรัญประเทศ",ROW('ค่าเสื่อม 2564'!$E$3:$E$399)-ROW('ค่าเสื่อม 2564'!$E$3)+1),$A34)))</f>
        <v/>
      </c>
      <c r="G34" s="7" t="str">
        <f t="array" ref="G34">IF(COUNTIF('ค่าเสื่อม 2564'!$E$3:$E$399,"10870-รพ.อรัญประเทศ")&lt;$A34,"",INDEX('ค่าเสื่อม 2564'!G$3:G$399,SMALL(IF('ค่าเสื่อม 2564'!$E$3:$E$399="10870-รพ.อรัญประเทศ",ROW('ค่าเสื่อม 2564'!$E$3:$E$399)-ROW('ค่าเสื่อม 2564'!$E$3)+1),$A34)))</f>
        <v/>
      </c>
      <c r="H34" s="7" t="str">
        <f t="array" ref="H34">IF(COUNTIF('ค่าเสื่อม 2564'!$E$3:$E$399,"10870-รพ.อรัญประเทศ")&lt;$A34,"",INDEX('ค่าเสื่อม 2564'!H$3:H$399,SMALL(IF('ค่าเสื่อม 2564'!$E$3:$E$399="10870-รพ.อรัญประเทศ",ROW('ค่าเสื่อม 2564'!$E$3:$E$399)-ROW('ค่าเสื่อม 2564'!$E$3)+1),$A34)))</f>
        <v/>
      </c>
      <c r="I34" s="7" t="str">
        <f t="array" ref="I34">IF(COUNTIF('ค่าเสื่อม 2564'!$E$3:$E$399,"10870-รพ.อรัญประเทศ")&lt;$A34,"",INDEX('ค่าเสื่อม 2564'!I$3:I$399,SMALL(IF('ค่าเสื่อม 2564'!$E$3:$E$399="10870-รพ.อรัญประเทศ",ROW('ค่าเสื่อม 2564'!$E$3:$E$399)-ROW('ค่าเสื่อม 2564'!$E$3)+1),$A34)))</f>
        <v/>
      </c>
      <c r="J34" s="7" t="str">
        <f t="array" ref="J34">IF(COUNTIF('ค่าเสื่อม 2564'!$E$3:$E$399,"10870-รพ.อรัญประเทศ")&lt;$A34,"",INDEX('ค่าเสื่อม 2564'!J$3:J$399,SMALL(IF('ค่าเสื่อม 2564'!$E$3:$E$399="10870-รพ.อรัญประเทศ",ROW('ค่าเสื่อม 2564'!$E$3:$E$399)-ROW('ค่าเสื่อม 2564'!$E$3)+1),$A34)))</f>
        <v/>
      </c>
      <c r="K34" s="7" t="str">
        <f t="array" ref="K34">IF(COUNTIF('ค่าเสื่อม 2564'!$E$3:$E$399,"10870-รพ.อรัญประเทศ")&lt;$A34,"",INDEX('ค่าเสื่อม 2564'!K$3:K$399,SMALL(IF('ค่าเสื่อม 2564'!$E$3:$E$399="10870-รพ.อรัญประเทศ",ROW('ค่าเสื่อม 2564'!$E$3:$E$399)-ROW('ค่าเสื่อม 2564'!$E$3)+1),$A34)))</f>
        <v/>
      </c>
      <c r="L34" s="4" t="str">
        <f t="array" ref="L34">IF(COUNTIF('ค่าเสื่อม 2564'!$E$3:$E$399,"10870-รพ.อรัญประเทศ")&lt;$A34,"",INDEX('ค่าเสื่อม 2564'!L$3:L$399,SMALL(IF('ค่าเสื่อม 2564'!$E$3:$E$399="10870-รพ.อรัญประเทศ",ROW('ค่าเสื่อม 2564'!$E$3:$E$399)-ROW('ค่าเสื่อม 2564'!$E$3)+1),$A34)))</f>
        <v/>
      </c>
      <c r="M34" s="7" t="str">
        <f t="array" ref="M34">IF(COUNTIF('ค่าเสื่อม 2564'!$E$3:$E$399,"10870-รพ.อรัญประเทศ")&lt;$A34,"",INDEX('ค่าเสื่อม 2564'!M$3:M$399,SMALL(IF('ค่าเสื่อม 2564'!$E$3:$E$399="10870-รพ.อรัญประเทศ",ROW('ค่าเสื่อม 2564'!$E$3:$E$399)-ROW('ค่าเสื่อม 2564'!$E$3)+1),$A34)))</f>
        <v/>
      </c>
      <c r="N34" s="10" t="str">
        <f t="array" ref="N34">IF(COUNTIF('ค่าเสื่อม 2564'!$E$3:$E$399,"10870-รพ.อรัญประเทศ")&lt;$A34,"",INDEX('ค่าเสื่อม 2564'!N$3:N$399,SMALL(IF('ค่าเสื่อม 2564'!$E$3:$E$399="10870-รพ.อรัญประเทศ",ROW('ค่าเสื่อม 2564'!$E$3:$E$399)-ROW('ค่าเสื่อม 2564'!$E$3)+1),$A34)))</f>
        <v/>
      </c>
      <c r="O34" s="10" t="str">
        <f t="array" ref="O34">IF(COUNTIF('ค่าเสื่อม 2564'!$E$3:$E$399,"10870-รพ.อรัญประเทศ")&lt;$A34,"",INDEX('ค่าเสื่อม 2564'!O$3:O$399,SMALL(IF('ค่าเสื่อม 2564'!$E$3:$E$399="10870-รพ.อรัญประเทศ",ROW('ค่าเสื่อม 2564'!$E$3:$E$399)-ROW('ค่าเสื่อม 2564'!$E$3)+1),$A34)))</f>
        <v/>
      </c>
      <c r="P34" s="10" t="str">
        <f t="array" ref="P34">IF(COUNTIF('ค่าเสื่อม 2564'!$E$3:$E$399,"10870-รพ.อรัญประเทศ")&lt;$A34,"",INDEX('ค่าเสื่อม 2564'!P$3:P$399,SMALL(IF('ค่าเสื่อม 2564'!$E$3:$E$399="10870-รพ.อรัญประเทศ",ROW('ค่าเสื่อม 2564'!$E$3:$E$399)-ROW('ค่าเสื่อม 2564'!$E$3)+1),$A34)))</f>
        <v/>
      </c>
      <c r="Q34" s="10" t="str">
        <f t="array" ref="Q34">IF(COUNTIF('ค่าเสื่อม 2564'!$E$3:$E$399,"10870-รพ.อรัญประเทศ")&lt;$A34,"",INDEX('ค่าเสื่อม 2564'!Q$3:Q$399,SMALL(IF('ค่าเสื่อม 2564'!$E$3:$E$399="10870-รพ.อรัญประเทศ",ROW('ค่าเสื่อม 2564'!$E$3:$E$399)-ROW('ค่าเสื่อม 2564'!$E$3)+1),$A34)))</f>
        <v/>
      </c>
      <c r="R34" s="7" t="str">
        <f t="array" ref="R34">IF(COUNTIF('ค่าเสื่อม 2564'!$E$3:$E$399,"10870-รพ.อรัญประเทศ")&lt;$A34,"",INDEX('ค่าเสื่อม 2564'!R$3:R$399,SMALL(IF('ค่าเสื่อม 2564'!$E$3:$E$399="10870-รพ.อรัญประเทศ",ROW('ค่าเสื่อม 2564'!$E$3:$E$399)-ROW('ค่าเสื่อม 2564'!$E$3)+1),$A34)))</f>
        <v/>
      </c>
      <c r="S34" s="4" t="str">
        <f t="array" ref="S34">IF(COUNTIF('ค่าเสื่อม 2564'!$E$3:$E$399,"10870-รพ.อรัญประเทศ")&lt;$A34,"",INDEX('ค่าเสื่อม 2564'!S$3:S$399,SMALL(IF('ค่าเสื่อม 2564'!$E$3:$E$399="10870-รพ.อรัญประเทศ",ROW('ค่าเสื่อม 2564'!$E$3:$E$399)-ROW('ค่าเสื่อม 2564'!$E$3)+1),$A34)))</f>
        <v/>
      </c>
      <c r="T34" s="10" t="str">
        <f t="array" ref="T34">IF(COUNTIF('ค่าเสื่อม 2564'!$E$3:$E$399,"10870-รพ.อรัญประเทศ")&lt;$A34,"",INDEX('ค่าเสื่อม 2564'!T$3:T$399,SMALL(IF('ค่าเสื่อม 2564'!$E$3:$E$399="10870-รพ.อรัญประเทศ",ROW('ค่าเสื่อม 2564'!$E$3:$E$399)-ROW('ค่าเสื่อม 2564'!$E$3)+1),$A34)))</f>
        <v/>
      </c>
      <c r="U34" s="10" t="str">
        <f t="array" ref="U34">IF(COUNTIF('ค่าเสื่อม 2564'!$E$3:$E$399,"10870-รพ.อรัญประเทศ")&lt;$A34,"",INDEX('ค่าเสื่อม 2564'!U$3:U$399,SMALL(IF('ค่าเสื่อม 2564'!$E$3:$E$399="10870-รพ.อรัญประเทศ",ROW('ค่าเสื่อม 2564'!$E$3:$E$399)-ROW('ค่าเสื่อม 2564'!$E$3)+1),$A34)))</f>
        <v/>
      </c>
      <c r="V34" s="7"/>
      <c r="W34" s="7"/>
    </row>
    <row r="35" spans="1:23" ht="43.5" customHeight="1">
      <c r="A35" s="3">
        <v>32</v>
      </c>
      <c r="B35" s="7"/>
      <c r="C35" s="7"/>
      <c r="D35" s="7"/>
      <c r="E35" s="7" t="str">
        <f t="array" ref="E35">IF(COUNTIF('ค่าเสื่อม 2564'!$E$3:$E$399,"10870-รพ.อรัญประเทศ")&lt;$A35,"",INDEX('ค่าเสื่อม 2564'!E$3:E$399,SMALL(IF('ค่าเสื่อม 2564'!$E$3:$E$399="10870-รพ.อรัญประเทศ",ROW('ค่าเสื่อม 2564'!$E$3:$E$399)-ROW('ค่าเสื่อม 2564'!$E$3)+1),$A35)))</f>
        <v/>
      </c>
      <c r="F35" s="7" t="str">
        <f t="array" ref="F35">IF(COUNTIF('ค่าเสื่อม 2564'!$E$3:$E$399,"10870-รพ.อรัญประเทศ")&lt;$A35,"",INDEX('ค่าเสื่อม 2564'!F$3:F$399,SMALL(IF('ค่าเสื่อม 2564'!$E$3:$E$399="10870-รพ.อรัญประเทศ",ROW('ค่าเสื่อม 2564'!$E$3:$E$399)-ROW('ค่าเสื่อม 2564'!$E$3)+1),$A35)))</f>
        <v/>
      </c>
      <c r="G35" s="7" t="str">
        <f t="array" ref="G35">IF(COUNTIF('ค่าเสื่อม 2564'!$E$3:$E$399,"10870-รพ.อรัญประเทศ")&lt;$A35,"",INDEX('ค่าเสื่อม 2564'!G$3:G$399,SMALL(IF('ค่าเสื่อม 2564'!$E$3:$E$399="10870-รพ.อรัญประเทศ",ROW('ค่าเสื่อม 2564'!$E$3:$E$399)-ROW('ค่าเสื่อม 2564'!$E$3)+1),$A35)))</f>
        <v/>
      </c>
      <c r="H35" s="7" t="str">
        <f t="array" ref="H35">IF(COUNTIF('ค่าเสื่อม 2564'!$E$3:$E$399,"10870-รพ.อรัญประเทศ")&lt;$A35,"",INDEX('ค่าเสื่อม 2564'!H$3:H$399,SMALL(IF('ค่าเสื่อม 2564'!$E$3:$E$399="10870-รพ.อรัญประเทศ",ROW('ค่าเสื่อม 2564'!$E$3:$E$399)-ROW('ค่าเสื่อม 2564'!$E$3)+1),$A35)))</f>
        <v/>
      </c>
      <c r="I35" s="7" t="str">
        <f t="array" ref="I35">IF(COUNTIF('ค่าเสื่อม 2564'!$E$3:$E$399,"10870-รพ.อรัญประเทศ")&lt;$A35,"",INDEX('ค่าเสื่อม 2564'!I$3:I$399,SMALL(IF('ค่าเสื่อม 2564'!$E$3:$E$399="10870-รพ.อรัญประเทศ",ROW('ค่าเสื่อม 2564'!$E$3:$E$399)-ROW('ค่าเสื่อม 2564'!$E$3)+1),$A35)))</f>
        <v/>
      </c>
      <c r="J35" s="7" t="str">
        <f t="array" ref="J35">IF(COUNTIF('ค่าเสื่อม 2564'!$E$3:$E$399,"10870-รพ.อรัญประเทศ")&lt;$A35,"",INDEX('ค่าเสื่อม 2564'!J$3:J$399,SMALL(IF('ค่าเสื่อม 2564'!$E$3:$E$399="10870-รพ.อรัญประเทศ",ROW('ค่าเสื่อม 2564'!$E$3:$E$399)-ROW('ค่าเสื่อม 2564'!$E$3)+1),$A35)))</f>
        <v/>
      </c>
      <c r="K35" s="7" t="str">
        <f t="array" ref="K35">IF(COUNTIF('ค่าเสื่อม 2564'!$E$3:$E$399,"10870-รพ.อรัญประเทศ")&lt;$A35,"",INDEX('ค่าเสื่อม 2564'!K$3:K$399,SMALL(IF('ค่าเสื่อม 2564'!$E$3:$E$399="10870-รพ.อรัญประเทศ",ROW('ค่าเสื่อม 2564'!$E$3:$E$399)-ROW('ค่าเสื่อม 2564'!$E$3)+1),$A35)))</f>
        <v/>
      </c>
      <c r="L35" s="4" t="str">
        <f t="array" ref="L35">IF(COUNTIF('ค่าเสื่อม 2564'!$E$3:$E$399,"10870-รพ.อรัญประเทศ")&lt;$A35,"",INDEX('ค่าเสื่อม 2564'!L$3:L$399,SMALL(IF('ค่าเสื่อม 2564'!$E$3:$E$399="10870-รพ.อรัญประเทศ",ROW('ค่าเสื่อม 2564'!$E$3:$E$399)-ROW('ค่าเสื่อม 2564'!$E$3)+1),$A35)))</f>
        <v/>
      </c>
      <c r="M35" s="7" t="str">
        <f t="array" ref="M35">IF(COUNTIF('ค่าเสื่อม 2564'!$E$3:$E$399,"10870-รพ.อรัญประเทศ")&lt;$A35,"",INDEX('ค่าเสื่อม 2564'!M$3:M$399,SMALL(IF('ค่าเสื่อม 2564'!$E$3:$E$399="10870-รพ.อรัญประเทศ",ROW('ค่าเสื่อม 2564'!$E$3:$E$399)-ROW('ค่าเสื่อม 2564'!$E$3)+1),$A35)))</f>
        <v/>
      </c>
      <c r="N35" s="10" t="str">
        <f t="array" ref="N35">IF(COUNTIF('ค่าเสื่อม 2564'!$E$3:$E$399,"10870-รพ.อรัญประเทศ")&lt;$A35,"",INDEX('ค่าเสื่อม 2564'!N$3:N$399,SMALL(IF('ค่าเสื่อม 2564'!$E$3:$E$399="10870-รพ.อรัญประเทศ",ROW('ค่าเสื่อม 2564'!$E$3:$E$399)-ROW('ค่าเสื่อม 2564'!$E$3)+1),$A35)))</f>
        <v/>
      </c>
      <c r="O35" s="10" t="str">
        <f t="array" ref="O35">IF(COUNTIF('ค่าเสื่อม 2564'!$E$3:$E$399,"10870-รพ.อรัญประเทศ")&lt;$A35,"",INDEX('ค่าเสื่อม 2564'!O$3:O$399,SMALL(IF('ค่าเสื่อม 2564'!$E$3:$E$399="10870-รพ.อรัญประเทศ",ROW('ค่าเสื่อม 2564'!$E$3:$E$399)-ROW('ค่าเสื่อม 2564'!$E$3)+1),$A35)))</f>
        <v/>
      </c>
      <c r="P35" s="10" t="str">
        <f t="array" ref="P35">IF(COUNTIF('ค่าเสื่อม 2564'!$E$3:$E$399,"10870-รพ.อรัญประเทศ")&lt;$A35,"",INDEX('ค่าเสื่อม 2564'!P$3:P$399,SMALL(IF('ค่าเสื่อม 2564'!$E$3:$E$399="10870-รพ.อรัญประเทศ",ROW('ค่าเสื่อม 2564'!$E$3:$E$399)-ROW('ค่าเสื่อม 2564'!$E$3)+1),$A35)))</f>
        <v/>
      </c>
      <c r="Q35" s="10" t="str">
        <f t="array" ref="Q35">IF(COUNTIF('ค่าเสื่อม 2564'!$E$3:$E$399,"10870-รพ.อรัญประเทศ")&lt;$A35,"",INDEX('ค่าเสื่อม 2564'!Q$3:Q$399,SMALL(IF('ค่าเสื่อม 2564'!$E$3:$E$399="10870-รพ.อรัญประเทศ",ROW('ค่าเสื่อม 2564'!$E$3:$E$399)-ROW('ค่าเสื่อม 2564'!$E$3)+1),$A35)))</f>
        <v/>
      </c>
      <c r="R35" s="7" t="str">
        <f t="array" ref="R35">IF(COUNTIF('ค่าเสื่อม 2564'!$E$3:$E$399,"10870-รพ.อรัญประเทศ")&lt;$A35,"",INDEX('ค่าเสื่อม 2564'!R$3:R$399,SMALL(IF('ค่าเสื่อม 2564'!$E$3:$E$399="10870-รพ.อรัญประเทศ",ROW('ค่าเสื่อม 2564'!$E$3:$E$399)-ROW('ค่าเสื่อม 2564'!$E$3)+1),$A35)))</f>
        <v/>
      </c>
      <c r="S35" s="4" t="str">
        <f t="array" ref="S35">IF(COUNTIF('ค่าเสื่อม 2564'!$E$3:$E$399,"10870-รพ.อรัญประเทศ")&lt;$A35,"",INDEX('ค่าเสื่อม 2564'!S$3:S$399,SMALL(IF('ค่าเสื่อม 2564'!$E$3:$E$399="10870-รพ.อรัญประเทศ",ROW('ค่าเสื่อม 2564'!$E$3:$E$399)-ROW('ค่าเสื่อม 2564'!$E$3)+1),$A35)))</f>
        <v/>
      </c>
      <c r="T35" s="10" t="str">
        <f t="array" ref="T35">IF(COUNTIF('ค่าเสื่อม 2564'!$E$3:$E$399,"10870-รพ.อรัญประเทศ")&lt;$A35,"",INDEX('ค่าเสื่อม 2564'!T$3:T$399,SMALL(IF('ค่าเสื่อม 2564'!$E$3:$E$399="10870-รพ.อรัญประเทศ",ROW('ค่าเสื่อม 2564'!$E$3:$E$399)-ROW('ค่าเสื่อม 2564'!$E$3)+1),$A35)))</f>
        <v/>
      </c>
      <c r="U35" s="10" t="str">
        <f t="array" ref="U35">IF(COUNTIF('ค่าเสื่อม 2564'!$E$3:$E$399,"10870-รพ.อรัญประเทศ")&lt;$A35,"",INDEX('ค่าเสื่อม 2564'!U$3:U$399,SMALL(IF('ค่าเสื่อม 2564'!$E$3:$E$399="10870-รพ.อรัญประเทศ",ROW('ค่าเสื่อม 2564'!$E$3:$E$399)-ROW('ค่าเสื่อม 2564'!$E$3)+1),$A35)))</f>
        <v/>
      </c>
      <c r="V35" s="7"/>
      <c r="W35" s="7"/>
    </row>
    <row r="36" spans="1:23" ht="43.5" customHeight="1">
      <c r="A36" s="3">
        <v>33</v>
      </c>
      <c r="B36" s="7"/>
      <c r="C36" s="7"/>
      <c r="D36" s="7"/>
      <c r="E36" s="7" t="str">
        <f t="array" ref="E36">IF(COUNTIF('ค่าเสื่อม 2564'!$E$3:$E$399,"10870-รพ.อรัญประเทศ")&lt;$A36,"",INDEX('ค่าเสื่อม 2564'!E$3:E$399,SMALL(IF('ค่าเสื่อม 2564'!$E$3:$E$399="10870-รพ.อรัญประเทศ",ROW('ค่าเสื่อม 2564'!$E$3:$E$399)-ROW('ค่าเสื่อม 2564'!$E$3)+1),$A36)))</f>
        <v/>
      </c>
      <c r="F36" s="7" t="str">
        <f t="array" ref="F36">IF(COUNTIF('ค่าเสื่อม 2564'!$E$3:$E$399,"10870-รพ.อรัญประเทศ")&lt;$A36,"",INDEX('ค่าเสื่อม 2564'!F$3:F$399,SMALL(IF('ค่าเสื่อม 2564'!$E$3:$E$399="10870-รพ.อรัญประเทศ",ROW('ค่าเสื่อม 2564'!$E$3:$E$399)-ROW('ค่าเสื่อม 2564'!$E$3)+1),$A36)))</f>
        <v/>
      </c>
      <c r="G36" s="7" t="str">
        <f t="array" ref="G36">IF(COUNTIF('ค่าเสื่อม 2564'!$E$3:$E$399,"10870-รพ.อรัญประเทศ")&lt;$A36,"",INDEX('ค่าเสื่อม 2564'!G$3:G$399,SMALL(IF('ค่าเสื่อม 2564'!$E$3:$E$399="10870-รพ.อรัญประเทศ",ROW('ค่าเสื่อม 2564'!$E$3:$E$399)-ROW('ค่าเสื่อม 2564'!$E$3)+1),$A36)))</f>
        <v/>
      </c>
      <c r="H36" s="7" t="str">
        <f t="array" ref="H36">IF(COUNTIF('ค่าเสื่อม 2564'!$E$3:$E$399,"10870-รพ.อรัญประเทศ")&lt;$A36,"",INDEX('ค่าเสื่อม 2564'!H$3:H$399,SMALL(IF('ค่าเสื่อม 2564'!$E$3:$E$399="10870-รพ.อรัญประเทศ",ROW('ค่าเสื่อม 2564'!$E$3:$E$399)-ROW('ค่าเสื่อม 2564'!$E$3)+1),$A36)))</f>
        <v/>
      </c>
      <c r="I36" s="7" t="str">
        <f t="array" ref="I36">IF(COUNTIF('ค่าเสื่อม 2564'!$E$3:$E$399,"10870-รพ.อรัญประเทศ")&lt;$A36,"",INDEX('ค่าเสื่อม 2564'!I$3:I$399,SMALL(IF('ค่าเสื่อม 2564'!$E$3:$E$399="10870-รพ.อรัญประเทศ",ROW('ค่าเสื่อม 2564'!$E$3:$E$399)-ROW('ค่าเสื่อม 2564'!$E$3)+1),$A36)))</f>
        <v/>
      </c>
      <c r="J36" s="7" t="str">
        <f t="array" ref="J36">IF(COUNTIF('ค่าเสื่อม 2564'!$E$3:$E$399,"10870-รพ.อรัญประเทศ")&lt;$A36,"",INDEX('ค่าเสื่อม 2564'!J$3:J$399,SMALL(IF('ค่าเสื่อม 2564'!$E$3:$E$399="10870-รพ.อรัญประเทศ",ROW('ค่าเสื่อม 2564'!$E$3:$E$399)-ROW('ค่าเสื่อม 2564'!$E$3)+1),$A36)))</f>
        <v/>
      </c>
      <c r="K36" s="7" t="str">
        <f t="array" ref="K36">IF(COUNTIF('ค่าเสื่อม 2564'!$E$3:$E$399,"10870-รพ.อรัญประเทศ")&lt;$A36,"",INDEX('ค่าเสื่อม 2564'!K$3:K$399,SMALL(IF('ค่าเสื่อม 2564'!$E$3:$E$399="10870-รพ.อรัญประเทศ",ROW('ค่าเสื่อม 2564'!$E$3:$E$399)-ROW('ค่าเสื่อม 2564'!$E$3)+1),$A36)))</f>
        <v/>
      </c>
      <c r="L36" s="4" t="str">
        <f t="array" ref="L36">IF(COUNTIF('ค่าเสื่อม 2564'!$E$3:$E$399,"10870-รพ.อรัญประเทศ")&lt;$A36,"",INDEX('ค่าเสื่อม 2564'!L$3:L$399,SMALL(IF('ค่าเสื่อม 2564'!$E$3:$E$399="10870-รพ.อรัญประเทศ",ROW('ค่าเสื่อม 2564'!$E$3:$E$399)-ROW('ค่าเสื่อม 2564'!$E$3)+1),$A36)))</f>
        <v/>
      </c>
      <c r="M36" s="7" t="str">
        <f t="array" ref="M36">IF(COUNTIF('ค่าเสื่อม 2564'!$E$3:$E$399,"10870-รพ.อรัญประเทศ")&lt;$A36,"",INDEX('ค่าเสื่อม 2564'!M$3:M$399,SMALL(IF('ค่าเสื่อม 2564'!$E$3:$E$399="10870-รพ.อรัญประเทศ",ROW('ค่าเสื่อม 2564'!$E$3:$E$399)-ROW('ค่าเสื่อม 2564'!$E$3)+1),$A36)))</f>
        <v/>
      </c>
      <c r="N36" s="10" t="str">
        <f t="array" ref="N36">IF(COUNTIF('ค่าเสื่อม 2564'!$E$3:$E$399,"10870-รพ.อรัญประเทศ")&lt;$A36,"",INDEX('ค่าเสื่อม 2564'!N$3:N$399,SMALL(IF('ค่าเสื่อม 2564'!$E$3:$E$399="10870-รพ.อรัญประเทศ",ROW('ค่าเสื่อม 2564'!$E$3:$E$399)-ROW('ค่าเสื่อม 2564'!$E$3)+1),$A36)))</f>
        <v/>
      </c>
      <c r="O36" s="10" t="str">
        <f t="array" ref="O36">IF(COUNTIF('ค่าเสื่อม 2564'!$E$3:$E$399,"10870-รพ.อรัญประเทศ")&lt;$A36,"",INDEX('ค่าเสื่อม 2564'!O$3:O$399,SMALL(IF('ค่าเสื่อม 2564'!$E$3:$E$399="10870-รพ.อรัญประเทศ",ROW('ค่าเสื่อม 2564'!$E$3:$E$399)-ROW('ค่าเสื่อม 2564'!$E$3)+1),$A36)))</f>
        <v/>
      </c>
      <c r="P36" s="10" t="str">
        <f t="array" ref="P36">IF(COUNTIF('ค่าเสื่อม 2564'!$E$3:$E$399,"10870-รพ.อรัญประเทศ")&lt;$A36,"",INDEX('ค่าเสื่อม 2564'!P$3:P$399,SMALL(IF('ค่าเสื่อม 2564'!$E$3:$E$399="10870-รพ.อรัญประเทศ",ROW('ค่าเสื่อม 2564'!$E$3:$E$399)-ROW('ค่าเสื่อม 2564'!$E$3)+1),$A36)))</f>
        <v/>
      </c>
      <c r="Q36" s="10" t="str">
        <f t="array" ref="Q36">IF(COUNTIF('ค่าเสื่อม 2564'!$E$3:$E$399,"10870-รพ.อรัญประเทศ")&lt;$A36,"",INDEX('ค่าเสื่อม 2564'!Q$3:Q$399,SMALL(IF('ค่าเสื่อม 2564'!$E$3:$E$399="10870-รพ.อรัญประเทศ",ROW('ค่าเสื่อม 2564'!$E$3:$E$399)-ROW('ค่าเสื่อม 2564'!$E$3)+1),$A36)))</f>
        <v/>
      </c>
      <c r="R36" s="7" t="str">
        <f t="array" ref="R36">IF(COUNTIF('ค่าเสื่อม 2564'!$E$3:$E$399,"10870-รพ.อรัญประเทศ")&lt;$A36,"",INDEX('ค่าเสื่อม 2564'!R$3:R$399,SMALL(IF('ค่าเสื่อม 2564'!$E$3:$E$399="10870-รพ.อรัญประเทศ",ROW('ค่าเสื่อม 2564'!$E$3:$E$399)-ROW('ค่าเสื่อม 2564'!$E$3)+1),$A36)))</f>
        <v/>
      </c>
      <c r="S36" s="4" t="str">
        <f t="array" ref="S36">IF(COUNTIF('ค่าเสื่อม 2564'!$E$3:$E$399,"10870-รพ.อรัญประเทศ")&lt;$A36,"",INDEX('ค่าเสื่อม 2564'!S$3:S$399,SMALL(IF('ค่าเสื่อม 2564'!$E$3:$E$399="10870-รพ.อรัญประเทศ",ROW('ค่าเสื่อม 2564'!$E$3:$E$399)-ROW('ค่าเสื่อม 2564'!$E$3)+1),$A36)))</f>
        <v/>
      </c>
      <c r="T36" s="10" t="str">
        <f t="array" ref="T36">IF(COUNTIF('ค่าเสื่อม 2564'!$E$3:$E$399,"10870-รพ.อรัญประเทศ")&lt;$A36,"",INDEX('ค่าเสื่อม 2564'!T$3:T$399,SMALL(IF('ค่าเสื่อม 2564'!$E$3:$E$399="10870-รพ.อรัญประเทศ",ROW('ค่าเสื่อม 2564'!$E$3:$E$399)-ROW('ค่าเสื่อม 2564'!$E$3)+1),$A36)))</f>
        <v/>
      </c>
      <c r="U36" s="10" t="str">
        <f t="array" ref="U36">IF(COUNTIF('ค่าเสื่อม 2564'!$E$3:$E$399,"10870-รพ.อรัญประเทศ")&lt;$A36,"",INDEX('ค่าเสื่อม 2564'!U$3:U$399,SMALL(IF('ค่าเสื่อม 2564'!$E$3:$E$399="10870-รพ.อรัญประเทศ",ROW('ค่าเสื่อม 2564'!$E$3:$E$399)-ROW('ค่าเสื่อม 2564'!$E$3)+1),$A36)))</f>
        <v/>
      </c>
      <c r="V36" s="7"/>
      <c r="W36" s="7"/>
    </row>
    <row r="37" spans="1:23" ht="43.5" customHeight="1">
      <c r="A37" s="3">
        <v>34</v>
      </c>
      <c r="B37" s="7"/>
      <c r="C37" s="7"/>
      <c r="D37" s="7"/>
      <c r="E37" s="7" t="str">
        <f t="array" ref="E37">IF(COUNTIF('ค่าเสื่อม 2564'!$E$3:$E$399,"10870-รพ.อรัญประเทศ")&lt;$A37,"",INDEX('ค่าเสื่อม 2564'!E$3:E$399,SMALL(IF('ค่าเสื่อม 2564'!$E$3:$E$399="10870-รพ.อรัญประเทศ",ROW('ค่าเสื่อม 2564'!$E$3:$E$399)-ROW('ค่าเสื่อม 2564'!$E$3)+1),$A37)))</f>
        <v/>
      </c>
      <c r="F37" s="7" t="str">
        <f t="array" ref="F37">IF(COUNTIF('ค่าเสื่อม 2564'!$E$3:$E$399,"10870-รพ.อรัญประเทศ")&lt;$A37,"",INDEX('ค่าเสื่อม 2564'!F$3:F$399,SMALL(IF('ค่าเสื่อม 2564'!$E$3:$E$399="10870-รพ.อรัญประเทศ",ROW('ค่าเสื่อม 2564'!$E$3:$E$399)-ROW('ค่าเสื่อม 2564'!$E$3)+1),$A37)))</f>
        <v/>
      </c>
      <c r="G37" s="7" t="str">
        <f t="array" ref="G37">IF(COUNTIF('ค่าเสื่อม 2564'!$E$3:$E$399,"10870-รพ.อรัญประเทศ")&lt;$A37,"",INDEX('ค่าเสื่อม 2564'!G$3:G$399,SMALL(IF('ค่าเสื่อม 2564'!$E$3:$E$399="10870-รพ.อรัญประเทศ",ROW('ค่าเสื่อม 2564'!$E$3:$E$399)-ROW('ค่าเสื่อม 2564'!$E$3)+1),$A37)))</f>
        <v/>
      </c>
      <c r="H37" s="7" t="str">
        <f t="array" ref="H37">IF(COUNTIF('ค่าเสื่อม 2564'!$E$3:$E$399,"10870-รพ.อรัญประเทศ")&lt;$A37,"",INDEX('ค่าเสื่อม 2564'!H$3:H$399,SMALL(IF('ค่าเสื่อม 2564'!$E$3:$E$399="10870-รพ.อรัญประเทศ",ROW('ค่าเสื่อม 2564'!$E$3:$E$399)-ROW('ค่าเสื่อม 2564'!$E$3)+1),$A37)))</f>
        <v/>
      </c>
      <c r="I37" s="7" t="str">
        <f t="array" ref="I37">IF(COUNTIF('ค่าเสื่อม 2564'!$E$3:$E$399,"10870-รพ.อรัญประเทศ")&lt;$A37,"",INDEX('ค่าเสื่อม 2564'!I$3:I$399,SMALL(IF('ค่าเสื่อม 2564'!$E$3:$E$399="10870-รพ.อรัญประเทศ",ROW('ค่าเสื่อม 2564'!$E$3:$E$399)-ROW('ค่าเสื่อม 2564'!$E$3)+1),$A37)))</f>
        <v/>
      </c>
      <c r="J37" s="7" t="str">
        <f t="array" ref="J37">IF(COUNTIF('ค่าเสื่อม 2564'!$E$3:$E$399,"10870-รพ.อรัญประเทศ")&lt;$A37,"",INDEX('ค่าเสื่อม 2564'!J$3:J$399,SMALL(IF('ค่าเสื่อม 2564'!$E$3:$E$399="10870-รพ.อรัญประเทศ",ROW('ค่าเสื่อม 2564'!$E$3:$E$399)-ROW('ค่าเสื่อม 2564'!$E$3)+1),$A37)))</f>
        <v/>
      </c>
      <c r="K37" s="7" t="str">
        <f t="array" ref="K37">IF(COUNTIF('ค่าเสื่อม 2564'!$E$3:$E$399,"10870-รพ.อรัญประเทศ")&lt;$A37,"",INDEX('ค่าเสื่อม 2564'!K$3:K$399,SMALL(IF('ค่าเสื่อม 2564'!$E$3:$E$399="10870-รพ.อรัญประเทศ",ROW('ค่าเสื่อม 2564'!$E$3:$E$399)-ROW('ค่าเสื่อม 2564'!$E$3)+1),$A37)))</f>
        <v/>
      </c>
      <c r="L37" s="4" t="str">
        <f t="array" ref="L37">IF(COUNTIF('ค่าเสื่อม 2564'!$E$3:$E$399,"10870-รพ.อรัญประเทศ")&lt;$A37,"",INDEX('ค่าเสื่อม 2564'!L$3:L$399,SMALL(IF('ค่าเสื่อม 2564'!$E$3:$E$399="10870-รพ.อรัญประเทศ",ROW('ค่าเสื่อม 2564'!$E$3:$E$399)-ROW('ค่าเสื่อม 2564'!$E$3)+1),$A37)))</f>
        <v/>
      </c>
      <c r="M37" s="7" t="str">
        <f t="array" ref="M37">IF(COUNTIF('ค่าเสื่อม 2564'!$E$3:$E$399,"10870-รพ.อรัญประเทศ")&lt;$A37,"",INDEX('ค่าเสื่อม 2564'!M$3:M$399,SMALL(IF('ค่าเสื่อม 2564'!$E$3:$E$399="10870-รพ.อรัญประเทศ",ROW('ค่าเสื่อม 2564'!$E$3:$E$399)-ROW('ค่าเสื่อม 2564'!$E$3)+1),$A37)))</f>
        <v/>
      </c>
      <c r="N37" s="10" t="str">
        <f t="array" ref="N37">IF(COUNTIF('ค่าเสื่อม 2564'!$E$3:$E$399,"10870-รพ.อรัญประเทศ")&lt;$A37,"",INDEX('ค่าเสื่อม 2564'!N$3:N$399,SMALL(IF('ค่าเสื่อม 2564'!$E$3:$E$399="10870-รพ.อรัญประเทศ",ROW('ค่าเสื่อม 2564'!$E$3:$E$399)-ROW('ค่าเสื่อม 2564'!$E$3)+1),$A37)))</f>
        <v/>
      </c>
      <c r="O37" s="10" t="str">
        <f t="array" ref="O37">IF(COUNTIF('ค่าเสื่อม 2564'!$E$3:$E$399,"10870-รพ.อรัญประเทศ")&lt;$A37,"",INDEX('ค่าเสื่อม 2564'!O$3:O$399,SMALL(IF('ค่าเสื่อม 2564'!$E$3:$E$399="10870-รพ.อรัญประเทศ",ROW('ค่าเสื่อม 2564'!$E$3:$E$399)-ROW('ค่าเสื่อม 2564'!$E$3)+1),$A37)))</f>
        <v/>
      </c>
      <c r="P37" s="10" t="str">
        <f t="array" ref="P37">IF(COUNTIF('ค่าเสื่อม 2564'!$E$3:$E$399,"10870-รพ.อรัญประเทศ")&lt;$A37,"",INDEX('ค่าเสื่อม 2564'!P$3:P$399,SMALL(IF('ค่าเสื่อม 2564'!$E$3:$E$399="10870-รพ.อรัญประเทศ",ROW('ค่าเสื่อม 2564'!$E$3:$E$399)-ROW('ค่าเสื่อม 2564'!$E$3)+1),$A37)))</f>
        <v/>
      </c>
      <c r="Q37" s="10" t="str">
        <f t="array" ref="Q37">IF(COUNTIF('ค่าเสื่อม 2564'!$E$3:$E$399,"10870-รพ.อรัญประเทศ")&lt;$A37,"",INDEX('ค่าเสื่อม 2564'!Q$3:Q$399,SMALL(IF('ค่าเสื่อม 2564'!$E$3:$E$399="10870-รพ.อรัญประเทศ",ROW('ค่าเสื่อม 2564'!$E$3:$E$399)-ROW('ค่าเสื่อม 2564'!$E$3)+1),$A37)))</f>
        <v/>
      </c>
      <c r="R37" s="7" t="str">
        <f t="array" ref="R37">IF(COUNTIF('ค่าเสื่อม 2564'!$E$3:$E$399,"10870-รพ.อรัญประเทศ")&lt;$A37,"",INDEX('ค่าเสื่อม 2564'!R$3:R$399,SMALL(IF('ค่าเสื่อม 2564'!$E$3:$E$399="10870-รพ.อรัญประเทศ",ROW('ค่าเสื่อม 2564'!$E$3:$E$399)-ROW('ค่าเสื่อม 2564'!$E$3)+1),$A37)))</f>
        <v/>
      </c>
      <c r="S37" s="4" t="str">
        <f t="array" ref="S37">IF(COUNTIF('ค่าเสื่อม 2564'!$E$3:$E$399,"10870-รพ.อรัญประเทศ")&lt;$A37,"",INDEX('ค่าเสื่อม 2564'!S$3:S$399,SMALL(IF('ค่าเสื่อม 2564'!$E$3:$E$399="10870-รพ.อรัญประเทศ",ROW('ค่าเสื่อม 2564'!$E$3:$E$399)-ROW('ค่าเสื่อม 2564'!$E$3)+1),$A37)))</f>
        <v/>
      </c>
      <c r="T37" s="10" t="str">
        <f t="array" ref="T37">IF(COUNTIF('ค่าเสื่อม 2564'!$E$3:$E$399,"10870-รพ.อรัญประเทศ")&lt;$A37,"",INDEX('ค่าเสื่อม 2564'!T$3:T$399,SMALL(IF('ค่าเสื่อม 2564'!$E$3:$E$399="10870-รพ.อรัญประเทศ",ROW('ค่าเสื่อม 2564'!$E$3:$E$399)-ROW('ค่าเสื่อม 2564'!$E$3)+1),$A37)))</f>
        <v/>
      </c>
      <c r="U37" s="10" t="str">
        <f t="array" ref="U37">IF(COUNTIF('ค่าเสื่อม 2564'!$E$3:$E$399,"10870-รพ.อรัญประเทศ")&lt;$A37,"",INDEX('ค่าเสื่อม 2564'!U$3:U$399,SMALL(IF('ค่าเสื่อม 2564'!$E$3:$E$399="10870-รพ.อรัญประเทศ",ROW('ค่าเสื่อม 2564'!$E$3:$E$399)-ROW('ค่าเสื่อม 2564'!$E$3)+1),$A37)))</f>
        <v/>
      </c>
      <c r="V37" s="7"/>
      <c r="W37" s="7"/>
    </row>
    <row r="38" spans="1:23" ht="43.5" customHeight="1">
      <c r="A38" s="3">
        <v>35</v>
      </c>
      <c r="B38" s="7"/>
      <c r="C38" s="7"/>
      <c r="D38" s="7"/>
      <c r="E38" s="7" t="str">
        <f t="array" ref="E38">IF(COUNTIF('ค่าเสื่อม 2564'!$E$3:$E$399,"10870-รพ.อรัญประเทศ")&lt;$A38,"",INDEX('ค่าเสื่อม 2564'!E$3:E$399,SMALL(IF('ค่าเสื่อม 2564'!$E$3:$E$399="10870-รพ.อรัญประเทศ",ROW('ค่าเสื่อม 2564'!$E$3:$E$399)-ROW('ค่าเสื่อม 2564'!$E$3)+1),$A38)))</f>
        <v/>
      </c>
      <c r="F38" s="7" t="str">
        <f t="array" ref="F38">IF(COUNTIF('ค่าเสื่อม 2564'!$E$3:$E$399,"10870-รพ.อรัญประเทศ")&lt;$A38,"",INDEX('ค่าเสื่อม 2564'!F$3:F$399,SMALL(IF('ค่าเสื่อม 2564'!$E$3:$E$399="10870-รพ.อรัญประเทศ",ROW('ค่าเสื่อม 2564'!$E$3:$E$399)-ROW('ค่าเสื่อม 2564'!$E$3)+1),$A38)))</f>
        <v/>
      </c>
      <c r="G38" s="7" t="str">
        <f t="array" ref="G38">IF(COUNTIF('ค่าเสื่อม 2564'!$E$3:$E$399,"10870-รพ.อรัญประเทศ")&lt;$A38,"",INDEX('ค่าเสื่อม 2564'!G$3:G$399,SMALL(IF('ค่าเสื่อม 2564'!$E$3:$E$399="10870-รพ.อรัญประเทศ",ROW('ค่าเสื่อม 2564'!$E$3:$E$399)-ROW('ค่าเสื่อม 2564'!$E$3)+1),$A38)))</f>
        <v/>
      </c>
      <c r="H38" s="7" t="str">
        <f t="array" ref="H38">IF(COUNTIF('ค่าเสื่อม 2564'!$E$3:$E$399,"10870-รพ.อรัญประเทศ")&lt;$A38,"",INDEX('ค่าเสื่อม 2564'!H$3:H$399,SMALL(IF('ค่าเสื่อม 2564'!$E$3:$E$399="10870-รพ.อรัญประเทศ",ROW('ค่าเสื่อม 2564'!$E$3:$E$399)-ROW('ค่าเสื่อม 2564'!$E$3)+1),$A38)))</f>
        <v/>
      </c>
      <c r="I38" s="7" t="str">
        <f t="array" ref="I38">IF(COUNTIF('ค่าเสื่อม 2564'!$E$3:$E$399,"10870-รพ.อรัญประเทศ")&lt;$A38,"",INDEX('ค่าเสื่อม 2564'!I$3:I$399,SMALL(IF('ค่าเสื่อม 2564'!$E$3:$E$399="10870-รพ.อรัญประเทศ",ROW('ค่าเสื่อม 2564'!$E$3:$E$399)-ROW('ค่าเสื่อม 2564'!$E$3)+1),$A38)))</f>
        <v/>
      </c>
      <c r="J38" s="7" t="str">
        <f t="array" ref="J38">IF(COUNTIF('ค่าเสื่อม 2564'!$E$3:$E$399,"10870-รพ.อรัญประเทศ")&lt;$A38,"",INDEX('ค่าเสื่อม 2564'!J$3:J$399,SMALL(IF('ค่าเสื่อม 2564'!$E$3:$E$399="10870-รพ.อรัญประเทศ",ROW('ค่าเสื่อม 2564'!$E$3:$E$399)-ROW('ค่าเสื่อม 2564'!$E$3)+1),$A38)))</f>
        <v/>
      </c>
      <c r="K38" s="7" t="str">
        <f t="array" ref="K38">IF(COUNTIF('ค่าเสื่อม 2564'!$E$3:$E$399,"10870-รพ.อรัญประเทศ")&lt;$A38,"",INDEX('ค่าเสื่อม 2564'!K$3:K$399,SMALL(IF('ค่าเสื่อม 2564'!$E$3:$E$399="10870-รพ.อรัญประเทศ",ROW('ค่าเสื่อม 2564'!$E$3:$E$399)-ROW('ค่าเสื่อม 2564'!$E$3)+1),$A38)))</f>
        <v/>
      </c>
      <c r="L38" s="4" t="str">
        <f t="array" ref="L38">IF(COUNTIF('ค่าเสื่อม 2564'!$E$3:$E$399,"10870-รพ.อรัญประเทศ")&lt;$A38,"",INDEX('ค่าเสื่อม 2564'!L$3:L$399,SMALL(IF('ค่าเสื่อม 2564'!$E$3:$E$399="10870-รพ.อรัญประเทศ",ROW('ค่าเสื่อม 2564'!$E$3:$E$399)-ROW('ค่าเสื่อม 2564'!$E$3)+1),$A38)))</f>
        <v/>
      </c>
      <c r="M38" s="7" t="str">
        <f t="array" ref="M38">IF(COUNTIF('ค่าเสื่อม 2564'!$E$3:$E$399,"10870-รพ.อรัญประเทศ")&lt;$A38,"",INDEX('ค่าเสื่อม 2564'!M$3:M$399,SMALL(IF('ค่าเสื่อม 2564'!$E$3:$E$399="10870-รพ.อรัญประเทศ",ROW('ค่าเสื่อม 2564'!$E$3:$E$399)-ROW('ค่าเสื่อม 2564'!$E$3)+1),$A38)))</f>
        <v/>
      </c>
      <c r="N38" s="10" t="str">
        <f t="array" ref="N38">IF(COUNTIF('ค่าเสื่อม 2564'!$E$3:$E$399,"10870-รพ.อรัญประเทศ")&lt;$A38,"",INDEX('ค่าเสื่อม 2564'!N$3:N$399,SMALL(IF('ค่าเสื่อม 2564'!$E$3:$E$399="10870-รพ.อรัญประเทศ",ROW('ค่าเสื่อม 2564'!$E$3:$E$399)-ROW('ค่าเสื่อม 2564'!$E$3)+1),$A38)))</f>
        <v/>
      </c>
      <c r="O38" s="10" t="str">
        <f t="array" ref="O38">IF(COUNTIF('ค่าเสื่อม 2564'!$E$3:$E$399,"10870-รพ.อรัญประเทศ")&lt;$A38,"",INDEX('ค่าเสื่อม 2564'!O$3:O$399,SMALL(IF('ค่าเสื่อม 2564'!$E$3:$E$399="10870-รพ.อรัญประเทศ",ROW('ค่าเสื่อม 2564'!$E$3:$E$399)-ROW('ค่าเสื่อม 2564'!$E$3)+1),$A38)))</f>
        <v/>
      </c>
      <c r="P38" s="10" t="str">
        <f t="array" ref="P38">IF(COUNTIF('ค่าเสื่อม 2564'!$E$3:$E$399,"10870-รพ.อรัญประเทศ")&lt;$A38,"",INDEX('ค่าเสื่อม 2564'!P$3:P$399,SMALL(IF('ค่าเสื่อม 2564'!$E$3:$E$399="10870-รพ.อรัญประเทศ",ROW('ค่าเสื่อม 2564'!$E$3:$E$399)-ROW('ค่าเสื่อม 2564'!$E$3)+1),$A38)))</f>
        <v/>
      </c>
      <c r="Q38" s="10" t="str">
        <f t="array" ref="Q38">IF(COUNTIF('ค่าเสื่อม 2564'!$E$3:$E$399,"10870-รพ.อรัญประเทศ")&lt;$A38,"",INDEX('ค่าเสื่อม 2564'!Q$3:Q$399,SMALL(IF('ค่าเสื่อม 2564'!$E$3:$E$399="10870-รพ.อรัญประเทศ",ROW('ค่าเสื่อม 2564'!$E$3:$E$399)-ROW('ค่าเสื่อม 2564'!$E$3)+1),$A38)))</f>
        <v/>
      </c>
      <c r="R38" s="7" t="str">
        <f t="array" ref="R38">IF(COUNTIF('ค่าเสื่อม 2564'!$E$3:$E$399,"10870-รพ.อรัญประเทศ")&lt;$A38,"",INDEX('ค่าเสื่อม 2564'!R$3:R$399,SMALL(IF('ค่าเสื่อม 2564'!$E$3:$E$399="10870-รพ.อรัญประเทศ",ROW('ค่าเสื่อม 2564'!$E$3:$E$399)-ROW('ค่าเสื่อม 2564'!$E$3)+1),$A38)))</f>
        <v/>
      </c>
      <c r="S38" s="4" t="str">
        <f t="array" ref="S38">IF(COUNTIF('ค่าเสื่อม 2564'!$E$3:$E$399,"10870-รพ.อรัญประเทศ")&lt;$A38,"",INDEX('ค่าเสื่อม 2564'!S$3:S$399,SMALL(IF('ค่าเสื่อม 2564'!$E$3:$E$399="10870-รพ.อรัญประเทศ",ROW('ค่าเสื่อม 2564'!$E$3:$E$399)-ROW('ค่าเสื่อม 2564'!$E$3)+1),$A38)))</f>
        <v/>
      </c>
      <c r="T38" s="10" t="str">
        <f t="array" ref="T38">IF(COUNTIF('ค่าเสื่อม 2564'!$E$3:$E$399,"10870-รพ.อรัญประเทศ")&lt;$A38,"",INDEX('ค่าเสื่อม 2564'!T$3:T$399,SMALL(IF('ค่าเสื่อม 2564'!$E$3:$E$399="10870-รพ.อรัญประเทศ",ROW('ค่าเสื่อม 2564'!$E$3:$E$399)-ROW('ค่าเสื่อม 2564'!$E$3)+1),$A38)))</f>
        <v/>
      </c>
      <c r="U38" s="10" t="str">
        <f t="array" ref="U38">IF(COUNTIF('ค่าเสื่อม 2564'!$E$3:$E$399,"10870-รพ.อรัญประเทศ")&lt;$A38,"",INDEX('ค่าเสื่อม 2564'!U$3:U$399,SMALL(IF('ค่าเสื่อม 2564'!$E$3:$E$399="10870-รพ.อรัญประเทศ",ROW('ค่าเสื่อม 2564'!$E$3:$E$399)-ROW('ค่าเสื่อม 2564'!$E$3)+1),$A38)))</f>
        <v/>
      </c>
      <c r="V38" s="7"/>
      <c r="W38" s="7"/>
    </row>
    <row r="39" spans="1:23" ht="43.5" customHeight="1">
      <c r="A39" s="3">
        <v>36</v>
      </c>
      <c r="B39" s="7"/>
      <c r="C39" s="7"/>
      <c r="D39" s="7"/>
      <c r="E39" s="7" t="str">
        <f t="array" ref="E39">IF(COUNTIF('ค่าเสื่อม 2564'!$E$3:$E$399,"10870-รพ.อรัญประเทศ")&lt;$A39,"",INDEX('ค่าเสื่อม 2564'!E$3:E$399,SMALL(IF('ค่าเสื่อม 2564'!$E$3:$E$399="10870-รพ.อรัญประเทศ",ROW('ค่าเสื่อม 2564'!$E$3:$E$399)-ROW('ค่าเสื่อม 2564'!$E$3)+1),$A39)))</f>
        <v/>
      </c>
      <c r="F39" s="7" t="str">
        <f t="array" ref="F39">IF(COUNTIF('ค่าเสื่อม 2564'!$E$3:$E$399,"10870-รพ.อรัญประเทศ")&lt;$A39,"",INDEX('ค่าเสื่อม 2564'!F$3:F$399,SMALL(IF('ค่าเสื่อม 2564'!$E$3:$E$399="10870-รพ.อรัญประเทศ",ROW('ค่าเสื่อม 2564'!$E$3:$E$399)-ROW('ค่าเสื่อม 2564'!$E$3)+1),$A39)))</f>
        <v/>
      </c>
      <c r="G39" s="7" t="str">
        <f t="array" ref="G39">IF(COUNTIF('ค่าเสื่อม 2564'!$E$3:$E$399,"10870-รพ.อรัญประเทศ")&lt;$A39,"",INDEX('ค่าเสื่อม 2564'!G$3:G$399,SMALL(IF('ค่าเสื่อม 2564'!$E$3:$E$399="10870-รพ.อรัญประเทศ",ROW('ค่าเสื่อม 2564'!$E$3:$E$399)-ROW('ค่าเสื่อม 2564'!$E$3)+1),$A39)))</f>
        <v/>
      </c>
      <c r="H39" s="7" t="str">
        <f t="array" ref="H39">IF(COUNTIF('ค่าเสื่อม 2564'!$E$3:$E$399,"10870-รพ.อรัญประเทศ")&lt;$A39,"",INDEX('ค่าเสื่อม 2564'!H$3:H$399,SMALL(IF('ค่าเสื่อม 2564'!$E$3:$E$399="10870-รพ.อรัญประเทศ",ROW('ค่าเสื่อม 2564'!$E$3:$E$399)-ROW('ค่าเสื่อม 2564'!$E$3)+1),$A39)))</f>
        <v/>
      </c>
      <c r="I39" s="7" t="str">
        <f t="array" ref="I39">IF(COUNTIF('ค่าเสื่อม 2564'!$E$3:$E$399,"10870-รพ.อรัญประเทศ")&lt;$A39,"",INDEX('ค่าเสื่อม 2564'!I$3:I$399,SMALL(IF('ค่าเสื่อม 2564'!$E$3:$E$399="10870-รพ.อรัญประเทศ",ROW('ค่าเสื่อม 2564'!$E$3:$E$399)-ROW('ค่าเสื่อม 2564'!$E$3)+1),$A39)))</f>
        <v/>
      </c>
      <c r="J39" s="7" t="str">
        <f t="array" ref="J39">IF(COUNTIF('ค่าเสื่อม 2564'!$E$3:$E$399,"10870-รพ.อรัญประเทศ")&lt;$A39,"",INDEX('ค่าเสื่อม 2564'!J$3:J$399,SMALL(IF('ค่าเสื่อม 2564'!$E$3:$E$399="10870-รพ.อรัญประเทศ",ROW('ค่าเสื่อม 2564'!$E$3:$E$399)-ROW('ค่าเสื่อม 2564'!$E$3)+1),$A39)))</f>
        <v/>
      </c>
      <c r="K39" s="7" t="str">
        <f t="array" ref="K39">IF(COUNTIF('ค่าเสื่อม 2564'!$E$3:$E$399,"10870-รพ.อรัญประเทศ")&lt;$A39,"",INDEX('ค่าเสื่อม 2564'!K$3:K$399,SMALL(IF('ค่าเสื่อม 2564'!$E$3:$E$399="10870-รพ.อรัญประเทศ",ROW('ค่าเสื่อม 2564'!$E$3:$E$399)-ROW('ค่าเสื่อม 2564'!$E$3)+1),$A39)))</f>
        <v/>
      </c>
      <c r="L39" s="4" t="str">
        <f t="array" ref="L39">IF(COUNTIF('ค่าเสื่อม 2564'!$E$3:$E$399,"10870-รพ.อรัญประเทศ")&lt;$A39,"",INDEX('ค่าเสื่อม 2564'!L$3:L$399,SMALL(IF('ค่าเสื่อม 2564'!$E$3:$E$399="10870-รพ.อรัญประเทศ",ROW('ค่าเสื่อม 2564'!$E$3:$E$399)-ROW('ค่าเสื่อม 2564'!$E$3)+1),$A39)))</f>
        <v/>
      </c>
      <c r="M39" s="7" t="str">
        <f t="array" ref="M39">IF(COUNTIF('ค่าเสื่อม 2564'!$E$3:$E$399,"10870-รพ.อรัญประเทศ")&lt;$A39,"",INDEX('ค่าเสื่อม 2564'!M$3:M$399,SMALL(IF('ค่าเสื่อม 2564'!$E$3:$E$399="10870-รพ.อรัญประเทศ",ROW('ค่าเสื่อม 2564'!$E$3:$E$399)-ROW('ค่าเสื่อม 2564'!$E$3)+1),$A39)))</f>
        <v/>
      </c>
      <c r="N39" s="10" t="str">
        <f t="array" ref="N39">IF(COUNTIF('ค่าเสื่อม 2564'!$E$3:$E$399,"10870-รพ.อรัญประเทศ")&lt;$A39,"",INDEX('ค่าเสื่อม 2564'!N$3:N$399,SMALL(IF('ค่าเสื่อม 2564'!$E$3:$E$399="10870-รพ.อรัญประเทศ",ROW('ค่าเสื่อม 2564'!$E$3:$E$399)-ROW('ค่าเสื่อม 2564'!$E$3)+1),$A39)))</f>
        <v/>
      </c>
      <c r="O39" s="10" t="str">
        <f t="array" ref="O39">IF(COUNTIF('ค่าเสื่อม 2564'!$E$3:$E$399,"10870-รพ.อรัญประเทศ")&lt;$A39,"",INDEX('ค่าเสื่อม 2564'!O$3:O$399,SMALL(IF('ค่าเสื่อม 2564'!$E$3:$E$399="10870-รพ.อรัญประเทศ",ROW('ค่าเสื่อม 2564'!$E$3:$E$399)-ROW('ค่าเสื่อม 2564'!$E$3)+1),$A39)))</f>
        <v/>
      </c>
      <c r="P39" s="10" t="str">
        <f t="array" ref="P39">IF(COUNTIF('ค่าเสื่อม 2564'!$E$3:$E$399,"10870-รพ.อรัญประเทศ")&lt;$A39,"",INDEX('ค่าเสื่อม 2564'!P$3:P$399,SMALL(IF('ค่าเสื่อม 2564'!$E$3:$E$399="10870-รพ.อรัญประเทศ",ROW('ค่าเสื่อม 2564'!$E$3:$E$399)-ROW('ค่าเสื่อม 2564'!$E$3)+1),$A39)))</f>
        <v/>
      </c>
      <c r="Q39" s="10" t="str">
        <f t="array" ref="Q39">IF(COUNTIF('ค่าเสื่อม 2564'!$E$3:$E$399,"10870-รพ.อรัญประเทศ")&lt;$A39,"",INDEX('ค่าเสื่อม 2564'!Q$3:Q$399,SMALL(IF('ค่าเสื่อม 2564'!$E$3:$E$399="10870-รพ.อรัญประเทศ",ROW('ค่าเสื่อม 2564'!$E$3:$E$399)-ROW('ค่าเสื่อม 2564'!$E$3)+1),$A39)))</f>
        <v/>
      </c>
      <c r="R39" s="7" t="str">
        <f t="array" ref="R39">IF(COUNTIF('ค่าเสื่อม 2564'!$E$3:$E$399,"10870-รพ.อรัญประเทศ")&lt;$A39,"",INDEX('ค่าเสื่อม 2564'!R$3:R$399,SMALL(IF('ค่าเสื่อม 2564'!$E$3:$E$399="10870-รพ.อรัญประเทศ",ROW('ค่าเสื่อม 2564'!$E$3:$E$399)-ROW('ค่าเสื่อม 2564'!$E$3)+1),$A39)))</f>
        <v/>
      </c>
      <c r="S39" s="4" t="str">
        <f t="array" ref="S39">IF(COUNTIF('ค่าเสื่อม 2564'!$E$3:$E$399,"10870-รพ.อรัญประเทศ")&lt;$A39,"",INDEX('ค่าเสื่อม 2564'!S$3:S$399,SMALL(IF('ค่าเสื่อม 2564'!$E$3:$E$399="10870-รพ.อรัญประเทศ",ROW('ค่าเสื่อม 2564'!$E$3:$E$399)-ROW('ค่าเสื่อม 2564'!$E$3)+1),$A39)))</f>
        <v/>
      </c>
      <c r="T39" s="10" t="str">
        <f t="array" ref="T39">IF(COUNTIF('ค่าเสื่อม 2564'!$E$3:$E$399,"10870-รพ.อรัญประเทศ")&lt;$A39,"",INDEX('ค่าเสื่อม 2564'!T$3:T$399,SMALL(IF('ค่าเสื่อม 2564'!$E$3:$E$399="10870-รพ.อรัญประเทศ",ROW('ค่าเสื่อม 2564'!$E$3:$E$399)-ROW('ค่าเสื่อม 2564'!$E$3)+1),$A39)))</f>
        <v/>
      </c>
      <c r="U39" s="10" t="str">
        <f t="array" ref="U39">IF(COUNTIF('ค่าเสื่อม 2564'!$E$3:$E$399,"10870-รพ.อรัญประเทศ")&lt;$A39,"",INDEX('ค่าเสื่อม 2564'!U$3:U$399,SMALL(IF('ค่าเสื่อม 2564'!$E$3:$E$399="10870-รพ.อรัญประเทศ",ROW('ค่าเสื่อม 2564'!$E$3:$E$399)-ROW('ค่าเสื่อม 2564'!$E$3)+1),$A39)))</f>
        <v/>
      </c>
      <c r="V39" s="7"/>
      <c r="W39" s="7"/>
    </row>
    <row r="40" spans="1:23" ht="43.5" customHeight="1">
      <c r="A40" s="3">
        <v>37</v>
      </c>
      <c r="B40" s="7"/>
      <c r="C40" s="7"/>
      <c r="D40" s="7"/>
      <c r="E40" s="7" t="str">
        <f t="array" ref="E40">IF(COUNTIF('ค่าเสื่อม 2564'!$E$3:$E$399,"10870-รพ.อรัญประเทศ")&lt;$A40,"",INDEX('ค่าเสื่อม 2564'!E$3:E$399,SMALL(IF('ค่าเสื่อม 2564'!$E$3:$E$399="10870-รพ.อรัญประเทศ",ROW('ค่าเสื่อม 2564'!$E$3:$E$399)-ROW('ค่าเสื่อม 2564'!$E$3)+1),$A40)))</f>
        <v/>
      </c>
      <c r="F40" s="7" t="str">
        <f t="array" ref="F40">IF(COUNTIF('ค่าเสื่อม 2564'!$E$3:$E$399,"10870-รพ.อรัญประเทศ")&lt;$A40,"",INDEX('ค่าเสื่อม 2564'!F$3:F$399,SMALL(IF('ค่าเสื่อม 2564'!$E$3:$E$399="10870-รพ.อรัญประเทศ",ROW('ค่าเสื่อม 2564'!$E$3:$E$399)-ROW('ค่าเสื่อม 2564'!$E$3)+1),$A40)))</f>
        <v/>
      </c>
      <c r="G40" s="7" t="str">
        <f t="array" ref="G40">IF(COUNTIF('ค่าเสื่อม 2564'!$E$3:$E$399,"10870-รพ.อรัญประเทศ")&lt;$A40,"",INDEX('ค่าเสื่อม 2564'!G$3:G$399,SMALL(IF('ค่าเสื่อม 2564'!$E$3:$E$399="10870-รพ.อรัญประเทศ",ROW('ค่าเสื่อม 2564'!$E$3:$E$399)-ROW('ค่าเสื่อม 2564'!$E$3)+1),$A40)))</f>
        <v/>
      </c>
      <c r="H40" s="7" t="str">
        <f t="array" ref="H40">IF(COUNTIF('ค่าเสื่อม 2564'!$E$3:$E$399,"10870-รพ.อรัญประเทศ")&lt;$A40,"",INDEX('ค่าเสื่อม 2564'!H$3:H$399,SMALL(IF('ค่าเสื่อม 2564'!$E$3:$E$399="10870-รพ.อรัญประเทศ",ROW('ค่าเสื่อม 2564'!$E$3:$E$399)-ROW('ค่าเสื่อม 2564'!$E$3)+1),$A40)))</f>
        <v/>
      </c>
      <c r="I40" s="7" t="str">
        <f t="array" ref="I40">IF(COUNTIF('ค่าเสื่อม 2564'!$E$3:$E$399,"10870-รพ.อรัญประเทศ")&lt;$A40,"",INDEX('ค่าเสื่อม 2564'!I$3:I$399,SMALL(IF('ค่าเสื่อม 2564'!$E$3:$E$399="10870-รพ.อรัญประเทศ",ROW('ค่าเสื่อม 2564'!$E$3:$E$399)-ROW('ค่าเสื่อม 2564'!$E$3)+1),$A40)))</f>
        <v/>
      </c>
      <c r="J40" s="7" t="str">
        <f t="array" ref="J40">IF(COUNTIF('ค่าเสื่อม 2564'!$E$3:$E$399,"10870-รพ.อรัญประเทศ")&lt;$A40,"",INDEX('ค่าเสื่อม 2564'!J$3:J$399,SMALL(IF('ค่าเสื่อม 2564'!$E$3:$E$399="10870-รพ.อรัญประเทศ",ROW('ค่าเสื่อม 2564'!$E$3:$E$399)-ROW('ค่าเสื่อม 2564'!$E$3)+1),$A40)))</f>
        <v/>
      </c>
      <c r="K40" s="7" t="str">
        <f t="array" ref="K40">IF(COUNTIF('ค่าเสื่อม 2564'!$E$3:$E$399,"10870-รพ.อรัญประเทศ")&lt;$A40,"",INDEX('ค่าเสื่อม 2564'!K$3:K$399,SMALL(IF('ค่าเสื่อม 2564'!$E$3:$E$399="10870-รพ.อรัญประเทศ",ROW('ค่าเสื่อม 2564'!$E$3:$E$399)-ROW('ค่าเสื่อม 2564'!$E$3)+1),$A40)))</f>
        <v/>
      </c>
      <c r="L40" s="4" t="str">
        <f t="array" ref="L40">IF(COUNTIF('ค่าเสื่อม 2564'!$E$3:$E$399,"10870-รพ.อรัญประเทศ")&lt;$A40,"",INDEX('ค่าเสื่อม 2564'!L$3:L$399,SMALL(IF('ค่าเสื่อม 2564'!$E$3:$E$399="10870-รพ.อรัญประเทศ",ROW('ค่าเสื่อม 2564'!$E$3:$E$399)-ROW('ค่าเสื่อม 2564'!$E$3)+1),$A40)))</f>
        <v/>
      </c>
      <c r="M40" s="7" t="str">
        <f t="array" ref="M40">IF(COUNTIF('ค่าเสื่อม 2564'!$E$3:$E$399,"10870-รพ.อรัญประเทศ")&lt;$A40,"",INDEX('ค่าเสื่อม 2564'!M$3:M$399,SMALL(IF('ค่าเสื่อม 2564'!$E$3:$E$399="10870-รพ.อรัญประเทศ",ROW('ค่าเสื่อม 2564'!$E$3:$E$399)-ROW('ค่าเสื่อม 2564'!$E$3)+1),$A40)))</f>
        <v/>
      </c>
      <c r="N40" s="10" t="str">
        <f t="array" ref="N40">IF(COUNTIF('ค่าเสื่อม 2564'!$E$3:$E$399,"10870-รพ.อรัญประเทศ")&lt;$A40,"",INDEX('ค่าเสื่อม 2564'!N$3:N$399,SMALL(IF('ค่าเสื่อม 2564'!$E$3:$E$399="10870-รพ.อรัญประเทศ",ROW('ค่าเสื่อม 2564'!$E$3:$E$399)-ROW('ค่าเสื่อม 2564'!$E$3)+1),$A40)))</f>
        <v/>
      </c>
      <c r="O40" s="10" t="str">
        <f t="array" ref="O40">IF(COUNTIF('ค่าเสื่อม 2564'!$E$3:$E$399,"10870-รพ.อรัญประเทศ")&lt;$A40,"",INDEX('ค่าเสื่อม 2564'!O$3:O$399,SMALL(IF('ค่าเสื่อม 2564'!$E$3:$E$399="10870-รพ.อรัญประเทศ",ROW('ค่าเสื่อม 2564'!$E$3:$E$399)-ROW('ค่าเสื่อม 2564'!$E$3)+1),$A40)))</f>
        <v/>
      </c>
      <c r="P40" s="10" t="str">
        <f t="array" ref="P40">IF(COUNTIF('ค่าเสื่อม 2564'!$E$3:$E$399,"10870-รพ.อรัญประเทศ")&lt;$A40,"",INDEX('ค่าเสื่อม 2564'!P$3:P$399,SMALL(IF('ค่าเสื่อม 2564'!$E$3:$E$399="10870-รพ.อรัญประเทศ",ROW('ค่าเสื่อม 2564'!$E$3:$E$399)-ROW('ค่าเสื่อม 2564'!$E$3)+1),$A40)))</f>
        <v/>
      </c>
      <c r="Q40" s="10" t="str">
        <f t="array" ref="Q40">IF(COUNTIF('ค่าเสื่อม 2564'!$E$3:$E$399,"10870-รพ.อรัญประเทศ")&lt;$A40,"",INDEX('ค่าเสื่อม 2564'!Q$3:Q$399,SMALL(IF('ค่าเสื่อม 2564'!$E$3:$E$399="10870-รพ.อรัญประเทศ",ROW('ค่าเสื่อม 2564'!$E$3:$E$399)-ROW('ค่าเสื่อม 2564'!$E$3)+1),$A40)))</f>
        <v/>
      </c>
      <c r="R40" s="7" t="str">
        <f t="array" ref="R40">IF(COUNTIF('ค่าเสื่อม 2564'!$E$3:$E$399,"10870-รพ.อรัญประเทศ")&lt;$A40,"",INDEX('ค่าเสื่อม 2564'!R$3:R$399,SMALL(IF('ค่าเสื่อม 2564'!$E$3:$E$399="10870-รพ.อรัญประเทศ",ROW('ค่าเสื่อม 2564'!$E$3:$E$399)-ROW('ค่าเสื่อม 2564'!$E$3)+1),$A40)))</f>
        <v/>
      </c>
      <c r="S40" s="4" t="str">
        <f t="array" ref="S40">IF(COUNTIF('ค่าเสื่อม 2564'!$E$3:$E$399,"10870-รพ.อรัญประเทศ")&lt;$A40,"",INDEX('ค่าเสื่อม 2564'!S$3:S$399,SMALL(IF('ค่าเสื่อม 2564'!$E$3:$E$399="10870-รพ.อรัญประเทศ",ROW('ค่าเสื่อม 2564'!$E$3:$E$399)-ROW('ค่าเสื่อม 2564'!$E$3)+1),$A40)))</f>
        <v/>
      </c>
      <c r="T40" s="10" t="str">
        <f t="array" ref="T40">IF(COUNTIF('ค่าเสื่อม 2564'!$E$3:$E$399,"10870-รพ.อรัญประเทศ")&lt;$A40,"",INDEX('ค่าเสื่อม 2564'!T$3:T$399,SMALL(IF('ค่าเสื่อม 2564'!$E$3:$E$399="10870-รพ.อรัญประเทศ",ROW('ค่าเสื่อม 2564'!$E$3:$E$399)-ROW('ค่าเสื่อม 2564'!$E$3)+1),$A40)))</f>
        <v/>
      </c>
      <c r="U40" s="10" t="str">
        <f t="array" ref="U40">IF(COUNTIF('ค่าเสื่อม 2564'!$E$3:$E$399,"10870-รพ.อรัญประเทศ")&lt;$A40,"",INDEX('ค่าเสื่อม 2564'!U$3:U$399,SMALL(IF('ค่าเสื่อม 2564'!$E$3:$E$399="10870-รพ.อรัญประเทศ",ROW('ค่าเสื่อม 2564'!$E$3:$E$399)-ROW('ค่าเสื่อม 2564'!$E$3)+1),$A40)))</f>
        <v/>
      </c>
      <c r="V40" s="7"/>
      <c r="W40" s="7"/>
    </row>
    <row r="41" spans="1:23" ht="43.5" customHeight="1">
      <c r="A41" s="3">
        <v>38</v>
      </c>
      <c r="B41" s="7"/>
      <c r="C41" s="7"/>
      <c r="D41" s="7"/>
      <c r="E41" s="7" t="str">
        <f t="array" ref="E41">IF(COUNTIF('ค่าเสื่อม 2564'!$E$3:$E$399,"10870-รพ.อรัญประเทศ")&lt;$A41,"",INDEX('ค่าเสื่อม 2564'!E$3:E$399,SMALL(IF('ค่าเสื่อม 2564'!$E$3:$E$399="10870-รพ.อรัญประเทศ",ROW('ค่าเสื่อม 2564'!$E$3:$E$399)-ROW('ค่าเสื่อม 2564'!$E$3)+1),$A41)))</f>
        <v/>
      </c>
      <c r="F41" s="7" t="str">
        <f t="array" ref="F41">IF(COUNTIF('ค่าเสื่อม 2564'!$E$3:$E$399,"10870-รพ.อรัญประเทศ")&lt;$A41,"",INDEX('ค่าเสื่อม 2564'!F$3:F$399,SMALL(IF('ค่าเสื่อม 2564'!$E$3:$E$399="10870-รพ.อรัญประเทศ",ROW('ค่าเสื่อม 2564'!$E$3:$E$399)-ROW('ค่าเสื่อม 2564'!$E$3)+1),$A41)))</f>
        <v/>
      </c>
      <c r="G41" s="7" t="str">
        <f t="array" ref="G41">IF(COUNTIF('ค่าเสื่อม 2564'!$E$3:$E$399,"10870-รพ.อรัญประเทศ")&lt;$A41,"",INDEX('ค่าเสื่อม 2564'!G$3:G$399,SMALL(IF('ค่าเสื่อม 2564'!$E$3:$E$399="10870-รพ.อรัญประเทศ",ROW('ค่าเสื่อม 2564'!$E$3:$E$399)-ROW('ค่าเสื่อม 2564'!$E$3)+1),$A41)))</f>
        <v/>
      </c>
      <c r="H41" s="7" t="str">
        <f t="array" ref="H41">IF(COUNTIF('ค่าเสื่อม 2564'!$E$3:$E$399,"10870-รพ.อรัญประเทศ")&lt;$A41,"",INDEX('ค่าเสื่อม 2564'!H$3:H$399,SMALL(IF('ค่าเสื่อม 2564'!$E$3:$E$399="10870-รพ.อรัญประเทศ",ROW('ค่าเสื่อม 2564'!$E$3:$E$399)-ROW('ค่าเสื่อม 2564'!$E$3)+1),$A41)))</f>
        <v/>
      </c>
      <c r="I41" s="7" t="str">
        <f t="array" ref="I41">IF(COUNTIF('ค่าเสื่อม 2564'!$E$3:$E$399,"10870-รพ.อรัญประเทศ")&lt;$A41,"",INDEX('ค่าเสื่อม 2564'!I$3:I$399,SMALL(IF('ค่าเสื่อม 2564'!$E$3:$E$399="10870-รพ.อรัญประเทศ",ROW('ค่าเสื่อม 2564'!$E$3:$E$399)-ROW('ค่าเสื่อม 2564'!$E$3)+1),$A41)))</f>
        <v/>
      </c>
      <c r="J41" s="7" t="str">
        <f t="array" ref="J41">IF(COUNTIF('ค่าเสื่อม 2564'!$E$3:$E$399,"10870-รพ.อรัญประเทศ")&lt;$A41,"",INDEX('ค่าเสื่อม 2564'!J$3:J$399,SMALL(IF('ค่าเสื่อม 2564'!$E$3:$E$399="10870-รพ.อรัญประเทศ",ROW('ค่าเสื่อม 2564'!$E$3:$E$399)-ROW('ค่าเสื่อม 2564'!$E$3)+1),$A41)))</f>
        <v/>
      </c>
      <c r="K41" s="7" t="str">
        <f t="array" ref="K41">IF(COUNTIF('ค่าเสื่อม 2564'!$E$3:$E$399,"10870-รพ.อรัญประเทศ")&lt;$A41,"",INDEX('ค่าเสื่อม 2564'!K$3:K$399,SMALL(IF('ค่าเสื่อม 2564'!$E$3:$E$399="10870-รพ.อรัญประเทศ",ROW('ค่าเสื่อม 2564'!$E$3:$E$399)-ROW('ค่าเสื่อม 2564'!$E$3)+1),$A41)))</f>
        <v/>
      </c>
      <c r="L41" s="4" t="str">
        <f t="array" ref="L41">IF(COUNTIF('ค่าเสื่อม 2564'!$E$3:$E$399,"10870-รพ.อรัญประเทศ")&lt;$A41,"",INDEX('ค่าเสื่อม 2564'!L$3:L$399,SMALL(IF('ค่าเสื่อม 2564'!$E$3:$E$399="10870-รพ.อรัญประเทศ",ROW('ค่าเสื่อม 2564'!$E$3:$E$399)-ROW('ค่าเสื่อม 2564'!$E$3)+1),$A41)))</f>
        <v/>
      </c>
      <c r="M41" s="7" t="str">
        <f t="array" ref="M41">IF(COUNTIF('ค่าเสื่อม 2564'!$E$3:$E$399,"10870-รพ.อรัญประเทศ")&lt;$A41,"",INDEX('ค่าเสื่อม 2564'!M$3:M$399,SMALL(IF('ค่าเสื่อม 2564'!$E$3:$E$399="10870-รพ.อรัญประเทศ",ROW('ค่าเสื่อม 2564'!$E$3:$E$399)-ROW('ค่าเสื่อม 2564'!$E$3)+1),$A41)))</f>
        <v/>
      </c>
      <c r="N41" s="10" t="str">
        <f t="array" ref="N41">IF(COUNTIF('ค่าเสื่อม 2564'!$E$3:$E$399,"10870-รพ.อรัญประเทศ")&lt;$A41,"",INDEX('ค่าเสื่อม 2564'!N$3:N$399,SMALL(IF('ค่าเสื่อม 2564'!$E$3:$E$399="10870-รพ.อรัญประเทศ",ROW('ค่าเสื่อม 2564'!$E$3:$E$399)-ROW('ค่าเสื่อม 2564'!$E$3)+1),$A41)))</f>
        <v/>
      </c>
      <c r="O41" s="10" t="str">
        <f t="array" ref="O41">IF(COUNTIF('ค่าเสื่อม 2564'!$E$3:$E$399,"10870-รพ.อรัญประเทศ")&lt;$A41,"",INDEX('ค่าเสื่อม 2564'!O$3:O$399,SMALL(IF('ค่าเสื่อม 2564'!$E$3:$E$399="10870-รพ.อรัญประเทศ",ROW('ค่าเสื่อม 2564'!$E$3:$E$399)-ROW('ค่าเสื่อม 2564'!$E$3)+1),$A41)))</f>
        <v/>
      </c>
      <c r="P41" s="10" t="str">
        <f t="array" ref="P41">IF(COUNTIF('ค่าเสื่อม 2564'!$E$3:$E$399,"10870-รพ.อรัญประเทศ")&lt;$A41,"",INDEX('ค่าเสื่อม 2564'!P$3:P$399,SMALL(IF('ค่าเสื่อม 2564'!$E$3:$E$399="10870-รพ.อรัญประเทศ",ROW('ค่าเสื่อม 2564'!$E$3:$E$399)-ROW('ค่าเสื่อม 2564'!$E$3)+1),$A41)))</f>
        <v/>
      </c>
      <c r="Q41" s="10" t="str">
        <f t="array" ref="Q41">IF(COUNTIF('ค่าเสื่อม 2564'!$E$3:$E$399,"10870-รพ.อรัญประเทศ")&lt;$A41,"",INDEX('ค่าเสื่อม 2564'!Q$3:Q$399,SMALL(IF('ค่าเสื่อม 2564'!$E$3:$E$399="10870-รพ.อรัญประเทศ",ROW('ค่าเสื่อม 2564'!$E$3:$E$399)-ROW('ค่าเสื่อม 2564'!$E$3)+1),$A41)))</f>
        <v/>
      </c>
      <c r="R41" s="7" t="str">
        <f t="array" ref="R41">IF(COUNTIF('ค่าเสื่อม 2564'!$E$3:$E$399,"10870-รพ.อรัญประเทศ")&lt;$A41,"",INDEX('ค่าเสื่อม 2564'!R$3:R$399,SMALL(IF('ค่าเสื่อม 2564'!$E$3:$E$399="10870-รพ.อรัญประเทศ",ROW('ค่าเสื่อม 2564'!$E$3:$E$399)-ROW('ค่าเสื่อม 2564'!$E$3)+1),$A41)))</f>
        <v/>
      </c>
      <c r="S41" s="4" t="str">
        <f t="array" ref="S41">IF(COUNTIF('ค่าเสื่อม 2564'!$E$3:$E$399,"10870-รพ.อรัญประเทศ")&lt;$A41,"",INDEX('ค่าเสื่อม 2564'!S$3:S$399,SMALL(IF('ค่าเสื่อม 2564'!$E$3:$E$399="10870-รพ.อรัญประเทศ",ROW('ค่าเสื่อม 2564'!$E$3:$E$399)-ROW('ค่าเสื่อม 2564'!$E$3)+1),$A41)))</f>
        <v/>
      </c>
      <c r="T41" s="10" t="str">
        <f t="array" ref="T41">IF(COUNTIF('ค่าเสื่อม 2564'!$E$3:$E$399,"10870-รพ.อรัญประเทศ")&lt;$A41,"",INDEX('ค่าเสื่อม 2564'!T$3:T$399,SMALL(IF('ค่าเสื่อม 2564'!$E$3:$E$399="10870-รพ.อรัญประเทศ",ROW('ค่าเสื่อม 2564'!$E$3:$E$399)-ROW('ค่าเสื่อม 2564'!$E$3)+1),$A41)))</f>
        <v/>
      </c>
      <c r="U41" s="10" t="str">
        <f t="array" ref="U41">IF(COUNTIF('ค่าเสื่อม 2564'!$E$3:$E$399,"10870-รพ.อรัญประเทศ")&lt;$A41,"",INDEX('ค่าเสื่อม 2564'!U$3:U$399,SMALL(IF('ค่าเสื่อม 2564'!$E$3:$E$399="10870-รพ.อรัญประเทศ",ROW('ค่าเสื่อม 2564'!$E$3:$E$399)-ROW('ค่าเสื่อม 2564'!$E$3)+1),$A41)))</f>
        <v/>
      </c>
      <c r="V41" s="7"/>
      <c r="W41" s="7"/>
    </row>
    <row r="42" spans="1:23" ht="43.5" customHeight="1">
      <c r="A42" s="3">
        <v>39</v>
      </c>
      <c r="B42" s="7"/>
      <c r="C42" s="7"/>
      <c r="D42" s="7"/>
      <c r="E42" s="7" t="str">
        <f t="array" ref="E42">IF(COUNTIF('ค่าเสื่อม 2564'!$E$3:$E$399,"10870-รพ.อรัญประเทศ")&lt;$A42,"",INDEX('ค่าเสื่อม 2564'!E$3:E$399,SMALL(IF('ค่าเสื่อม 2564'!$E$3:$E$399="10870-รพ.อรัญประเทศ",ROW('ค่าเสื่อม 2564'!$E$3:$E$399)-ROW('ค่าเสื่อม 2564'!$E$3)+1),$A42)))</f>
        <v/>
      </c>
      <c r="F42" s="7" t="str">
        <f t="array" ref="F42">IF(COUNTIF('ค่าเสื่อม 2564'!$E$3:$E$399,"10870-รพ.อรัญประเทศ")&lt;$A42,"",INDEX('ค่าเสื่อม 2564'!F$3:F$399,SMALL(IF('ค่าเสื่อม 2564'!$E$3:$E$399="10870-รพ.อรัญประเทศ",ROW('ค่าเสื่อม 2564'!$E$3:$E$399)-ROW('ค่าเสื่อม 2564'!$E$3)+1),$A42)))</f>
        <v/>
      </c>
      <c r="G42" s="7" t="str">
        <f t="array" ref="G42">IF(COUNTIF('ค่าเสื่อม 2564'!$E$3:$E$399,"10870-รพ.อรัญประเทศ")&lt;$A42,"",INDEX('ค่าเสื่อม 2564'!G$3:G$399,SMALL(IF('ค่าเสื่อม 2564'!$E$3:$E$399="10870-รพ.อรัญประเทศ",ROW('ค่าเสื่อม 2564'!$E$3:$E$399)-ROW('ค่าเสื่อม 2564'!$E$3)+1),$A42)))</f>
        <v/>
      </c>
      <c r="H42" s="7" t="str">
        <f t="array" ref="H42">IF(COUNTIF('ค่าเสื่อม 2564'!$E$3:$E$399,"10870-รพ.อรัญประเทศ")&lt;$A42,"",INDEX('ค่าเสื่อม 2564'!H$3:H$399,SMALL(IF('ค่าเสื่อม 2564'!$E$3:$E$399="10870-รพ.อรัญประเทศ",ROW('ค่าเสื่อม 2564'!$E$3:$E$399)-ROW('ค่าเสื่อม 2564'!$E$3)+1),$A42)))</f>
        <v/>
      </c>
      <c r="I42" s="7" t="str">
        <f t="array" ref="I42">IF(COUNTIF('ค่าเสื่อม 2564'!$E$3:$E$399,"10870-รพ.อรัญประเทศ")&lt;$A42,"",INDEX('ค่าเสื่อม 2564'!I$3:I$399,SMALL(IF('ค่าเสื่อม 2564'!$E$3:$E$399="10870-รพ.อรัญประเทศ",ROW('ค่าเสื่อม 2564'!$E$3:$E$399)-ROW('ค่าเสื่อม 2564'!$E$3)+1),$A42)))</f>
        <v/>
      </c>
      <c r="J42" s="7" t="str">
        <f t="array" ref="J42">IF(COUNTIF('ค่าเสื่อม 2564'!$E$3:$E$399,"10870-รพ.อรัญประเทศ")&lt;$A42,"",INDEX('ค่าเสื่อม 2564'!J$3:J$399,SMALL(IF('ค่าเสื่อม 2564'!$E$3:$E$399="10870-รพ.อรัญประเทศ",ROW('ค่าเสื่อม 2564'!$E$3:$E$399)-ROW('ค่าเสื่อม 2564'!$E$3)+1),$A42)))</f>
        <v/>
      </c>
      <c r="K42" s="7" t="str">
        <f t="array" ref="K42">IF(COUNTIF('ค่าเสื่อม 2564'!$E$3:$E$399,"10870-รพ.อรัญประเทศ")&lt;$A42,"",INDEX('ค่าเสื่อม 2564'!K$3:K$399,SMALL(IF('ค่าเสื่อม 2564'!$E$3:$E$399="10870-รพ.อรัญประเทศ",ROW('ค่าเสื่อม 2564'!$E$3:$E$399)-ROW('ค่าเสื่อม 2564'!$E$3)+1),$A42)))</f>
        <v/>
      </c>
      <c r="L42" s="4" t="str">
        <f t="array" ref="L42">IF(COUNTIF('ค่าเสื่อม 2564'!$E$3:$E$399,"10870-รพ.อรัญประเทศ")&lt;$A42,"",INDEX('ค่าเสื่อม 2564'!L$3:L$399,SMALL(IF('ค่าเสื่อม 2564'!$E$3:$E$399="10870-รพ.อรัญประเทศ",ROW('ค่าเสื่อม 2564'!$E$3:$E$399)-ROW('ค่าเสื่อม 2564'!$E$3)+1),$A42)))</f>
        <v/>
      </c>
      <c r="M42" s="7" t="str">
        <f t="array" ref="M42">IF(COUNTIF('ค่าเสื่อม 2564'!$E$3:$E$399,"10870-รพ.อรัญประเทศ")&lt;$A42,"",INDEX('ค่าเสื่อม 2564'!M$3:M$399,SMALL(IF('ค่าเสื่อม 2564'!$E$3:$E$399="10870-รพ.อรัญประเทศ",ROW('ค่าเสื่อม 2564'!$E$3:$E$399)-ROW('ค่าเสื่อม 2564'!$E$3)+1),$A42)))</f>
        <v/>
      </c>
      <c r="N42" s="10" t="str">
        <f t="array" ref="N42">IF(COUNTIF('ค่าเสื่อม 2564'!$E$3:$E$399,"10870-รพ.อรัญประเทศ")&lt;$A42,"",INDEX('ค่าเสื่อม 2564'!N$3:N$399,SMALL(IF('ค่าเสื่อม 2564'!$E$3:$E$399="10870-รพ.อรัญประเทศ",ROW('ค่าเสื่อม 2564'!$E$3:$E$399)-ROW('ค่าเสื่อม 2564'!$E$3)+1),$A42)))</f>
        <v/>
      </c>
      <c r="O42" s="10" t="str">
        <f t="array" ref="O42">IF(COUNTIF('ค่าเสื่อม 2564'!$E$3:$E$399,"10870-รพ.อรัญประเทศ")&lt;$A42,"",INDEX('ค่าเสื่อม 2564'!O$3:O$399,SMALL(IF('ค่าเสื่อม 2564'!$E$3:$E$399="10870-รพ.อรัญประเทศ",ROW('ค่าเสื่อม 2564'!$E$3:$E$399)-ROW('ค่าเสื่อม 2564'!$E$3)+1),$A42)))</f>
        <v/>
      </c>
      <c r="P42" s="10" t="str">
        <f t="array" ref="P42">IF(COUNTIF('ค่าเสื่อม 2564'!$E$3:$E$399,"10870-รพ.อรัญประเทศ")&lt;$A42,"",INDEX('ค่าเสื่อม 2564'!P$3:P$399,SMALL(IF('ค่าเสื่อม 2564'!$E$3:$E$399="10870-รพ.อรัญประเทศ",ROW('ค่าเสื่อม 2564'!$E$3:$E$399)-ROW('ค่าเสื่อม 2564'!$E$3)+1),$A42)))</f>
        <v/>
      </c>
      <c r="Q42" s="10" t="str">
        <f t="array" ref="Q42">IF(COUNTIF('ค่าเสื่อม 2564'!$E$3:$E$399,"10870-รพ.อรัญประเทศ")&lt;$A42,"",INDEX('ค่าเสื่อม 2564'!Q$3:Q$399,SMALL(IF('ค่าเสื่อม 2564'!$E$3:$E$399="10870-รพ.อรัญประเทศ",ROW('ค่าเสื่อม 2564'!$E$3:$E$399)-ROW('ค่าเสื่อม 2564'!$E$3)+1),$A42)))</f>
        <v/>
      </c>
      <c r="R42" s="7" t="str">
        <f t="array" ref="R42">IF(COUNTIF('ค่าเสื่อม 2564'!$E$3:$E$399,"10870-รพ.อรัญประเทศ")&lt;$A42,"",INDEX('ค่าเสื่อม 2564'!R$3:R$399,SMALL(IF('ค่าเสื่อม 2564'!$E$3:$E$399="10870-รพ.อรัญประเทศ",ROW('ค่าเสื่อม 2564'!$E$3:$E$399)-ROW('ค่าเสื่อม 2564'!$E$3)+1),$A42)))</f>
        <v/>
      </c>
      <c r="S42" s="4" t="str">
        <f t="array" ref="S42">IF(COUNTIF('ค่าเสื่อม 2564'!$E$3:$E$399,"10870-รพ.อรัญประเทศ")&lt;$A42,"",INDEX('ค่าเสื่อม 2564'!S$3:S$399,SMALL(IF('ค่าเสื่อม 2564'!$E$3:$E$399="10870-รพ.อรัญประเทศ",ROW('ค่าเสื่อม 2564'!$E$3:$E$399)-ROW('ค่าเสื่อม 2564'!$E$3)+1),$A42)))</f>
        <v/>
      </c>
      <c r="T42" s="10" t="str">
        <f t="array" ref="T42">IF(COUNTIF('ค่าเสื่อม 2564'!$E$3:$E$399,"10870-รพ.อรัญประเทศ")&lt;$A42,"",INDEX('ค่าเสื่อม 2564'!T$3:T$399,SMALL(IF('ค่าเสื่อม 2564'!$E$3:$E$399="10870-รพ.อรัญประเทศ",ROW('ค่าเสื่อม 2564'!$E$3:$E$399)-ROW('ค่าเสื่อม 2564'!$E$3)+1),$A42)))</f>
        <v/>
      </c>
      <c r="U42" s="10" t="str">
        <f t="array" ref="U42">IF(COUNTIF('ค่าเสื่อม 2564'!$E$3:$E$399,"10870-รพ.อรัญประเทศ")&lt;$A42,"",INDEX('ค่าเสื่อม 2564'!U$3:U$399,SMALL(IF('ค่าเสื่อม 2564'!$E$3:$E$399="10870-รพ.อรัญประเทศ",ROW('ค่าเสื่อม 2564'!$E$3:$E$399)-ROW('ค่าเสื่อม 2564'!$E$3)+1),$A42)))</f>
        <v/>
      </c>
      <c r="V42" s="7"/>
      <c r="W42" s="7"/>
    </row>
    <row r="43" spans="1:23" ht="43.5" customHeight="1">
      <c r="A43" s="3">
        <v>40</v>
      </c>
      <c r="B43" s="7"/>
      <c r="C43" s="7"/>
      <c r="D43" s="7"/>
      <c r="E43" s="7" t="str">
        <f t="array" ref="E43">IF(COUNTIF('ค่าเสื่อม 2564'!$E$3:$E$399,"10870-รพ.อรัญประเทศ")&lt;$A43,"",INDEX('ค่าเสื่อม 2564'!E$3:E$399,SMALL(IF('ค่าเสื่อม 2564'!$E$3:$E$399="10870-รพ.อรัญประเทศ",ROW('ค่าเสื่อม 2564'!$E$3:$E$399)-ROW('ค่าเสื่อม 2564'!$E$3)+1),$A43)))</f>
        <v/>
      </c>
      <c r="F43" s="7" t="str">
        <f t="array" ref="F43">IF(COUNTIF('ค่าเสื่อม 2564'!$E$3:$E$399,"10870-รพ.อรัญประเทศ")&lt;$A43,"",INDEX('ค่าเสื่อม 2564'!F$3:F$399,SMALL(IF('ค่าเสื่อม 2564'!$E$3:$E$399="10870-รพ.อรัญประเทศ",ROW('ค่าเสื่อม 2564'!$E$3:$E$399)-ROW('ค่าเสื่อม 2564'!$E$3)+1),$A43)))</f>
        <v/>
      </c>
      <c r="G43" s="7" t="str">
        <f t="array" ref="G43">IF(COUNTIF('ค่าเสื่อม 2564'!$E$3:$E$399,"10870-รพ.อรัญประเทศ")&lt;$A43,"",INDEX('ค่าเสื่อม 2564'!G$3:G$399,SMALL(IF('ค่าเสื่อม 2564'!$E$3:$E$399="10870-รพ.อรัญประเทศ",ROW('ค่าเสื่อม 2564'!$E$3:$E$399)-ROW('ค่าเสื่อม 2564'!$E$3)+1),$A43)))</f>
        <v/>
      </c>
      <c r="H43" s="7" t="str">
        <f t="array" ref="H43">IF(COUNTIF('ค่าเสื่อม 2564'!$E$3:$E$399,"10870-รพ.อรัญประเทศ")&lt;$A43,"",INDEX('ค่าเสื่อม 2564'!H$3:H$399,SMALL(IF('ค่าเสื่อม 2564'!$E$3:$E$399="10870-รพ.อรัญประเทศ",ROW('ค่าเสื่อม 2564'!$E$3:$E$399)-ROW('ค่าเสื่อม 2564'!$E$3)+1),$A43)))</f>
        <v/>
      </c>
      <c r="I43" s="7" t="str">
        <f t="array" ref="I43">IF(COUNTIF('ค่าเสื่อม 2564'!$E$3:$E$399,"10870-รพ.อรัญประเทศ")&lt;$A43,"",INDEX('ค่าเสื่อม 2564'!I$3:I$399,SMALL(IF('ค่าเสื่อม 2564'!$E$3:$E$399="10870-รพ.อรัญประเทศ",ROW('ค่าเสื่อม 2564'!$E$3:$E$399)-ROW('ค่าเสื่อม 2564'!$E$3)+1),$A43)))</f>
        <v/>
      </c>
      <c r="J43" s="7" t="str">
        <f t="array" ref="J43">IF(COUNTIF('ค่าเสื่อม 2564'!$E$3:$E$399,"10870-รพ.อรัญประเทศ")&lt;$A43,"",INDEX('ค่าเสื่อม 2564'!J$3:J$399,SMALL(IF('ค่าเสื่อม 2564'!$E$3:$E$399="10870-รพ.อรัญประเทศ",ROW('ค่าเสื่อม 2564'!$E$3:$E$399)-ROW('ค่าเสื่อม 2564'!$E$3)+1),$A43)))</f>
        <v/>
      </c>
      <c r="K43" s="7" t="str">
        <f t="array" ref="K43">IF(COUNTIF('ค่าเสื่อม 2564'!$E$3:$E$399,"10870-รพ.อรัญประเทศ")&lt;$A43,"",INDEX('ค่าเสื่อม 2564'!K$3:K$399,SMALL(IF('ค่าเสื่อม 2564'!$E$3:$E$399="10870-รพ.อรัญประเทศ",ROW('ค่าเสื่อม 2564'!$E$3:$E$399)-ROW('ค่าเสื่อม 2564'!$E$3)+1),$A43)))</f>
        <v/>
      </c>
      <c r="L43" s="4" t="str">
        <f t="array" ref="L43">IF(COUNTIF('ค่าเสื่อม 2564'!$E$3:$E$399,"10870-รพ.อรัญประเทศ")&lt;$A43,"",INDEX('ค่าเสื่อม 2564'!L$3:L$399,SMALL(IF('ค่าเสื่อม 2564'!$E$3:$E$399="10870-รพ.อรัญประเทศ",ROW('ค่าเสื่อม 2564'!$E$3:$E$399)-ROW('ค่าเสื่อม 2564'!$E$3)+1),$A43)))</f>
        <v/>
      </c>
      <c r="M43" s="7" t="str">
        <f t="array" ref="M43">IF(COUNTIF('ค่าเสื่อม 2564'!$E$3:$E$399,"10870-รพ.อรัญประเทศ")&lt;$A43,"",INDEX('ค่าเสื่อม 2564'!M$3:M$399,SMALL(IF('ค่าเสื่อม 2564'!$E$3:$E$399="10870-รพ.อรัญประเทศ",ROW('ค่าเสื่อม 2564'!$E$3:$E$399)-ROW('ค่าเสื่อม 2564'!$E$3)+1),$A43)))</f>
        <v/>
      </c>
      <c r="N43" s="10" t="str">
        <f t="array" ref="N43">IF(COUNTIF('ค่าเสื่อม 2564'!$E$3:$E$399,"10870-รพ.อรัญประเทศ")&lt;$A43,"",INDEX('ค่าเสื่อม 2564'!N$3:N$399,SMALL(IF('ค่าเสื่อม 2564'!$E$3:$E$399="10870-รพ.อรัญประเทศ",ROW('ค่าเสื่อม 2564'!$E$3:$E$399)-ROW('ค่าเสื่อม 2564'!$E$3)+1),$A43)))</f>
        <v/>
      </c>
      <c r="O43" s="10" t="str">
        <f t="array" ref="O43">IF(COUNTIF('ค่าเสื่อม 2564'!$E$3:$E$399,"10870-รพ.อรัญประเทศ")&lt;$A43,"",INDEX('ค่าเสื่อม 2564'!O$3:O$399,SMALL(IF('ค่าเสื่อม 2564'!$E$3:$E$399="10870-รพ.อรัญประเทศ",ROW('ค่าเสื่อม 2564'!$E$3:$E$399)-ROW('ค่าเสื่อม 2564'!$E$3)+1),$A43)))</f>
        <v/>
      </c>
      <c r="P43" s="10" t="str">
        <f t="array" ref="P43">IF(COUNTIF('ค่าเสื่อม 2564'!$E$3:$E$399,"10870-รพ.อรัญประเทศ")&lt;$A43,"",INDEX('ค่าเสื่อม 2564'!P$3:P$399,SMALL(IF('ค่าเสื่อม 2564'!$E$3:$E$399="10870-รพ.อรัญประเทศ",ROW('ค่าเสื่อม 2564'!$E$3:$E$399)-ROW('ค่าเสื่อม 2564'!$E$3)+1),$A43)))</f>
        <v/>
      </c>
      <c r="Q43" s="10" t="str">
        <f t="array" ref="Q43">IF(COUNTIF('ค่าเสื่อม 2564'!$E$3:$E$399,"10870-รพ.อรัญประเทศ")&lt;$A43,"",INDEX('ค่าเสื่อม 2564'!Q$3:Q$399,SMALL(IF('ค่าเสื่อม 2564'!$E$3:$E$399="10870-รพ.อรัญประเทศ",ROW('ค่าเสื่อม 2564'!$E$3:$E$399)-ROW('ค่าเสื่อม 2564'!$E$3)+1),$A43)))</f>
        <v/>
      </c>
      <c r="R43" s="7" t="str">
        <f t="array" ref="R43">IF(COUNTIF('ค่าเสื่อม 2564'!$E$3:$E$399,"10870-รพ.อรัญประเทศ")&lt;$A43,"",INDEX('ค่าเสื่อม 2564'!R$3:R$399,SMALL(IF('ค่าเสื่อม 2564'!$E$3:$E$399="10870-รพ.อรัญประเทศ",ROW('ค่าเสื่อม 2564'!$E$3:$E$399)-ROW('ค่าเสื่อม 2564'!$E$3)+1),$A43)))</f>
        <v/>
      </c>
      <c r="S43" s="4" t="str">
        <f t="array" ref="S43">IF(COUNTIF('ค่าเสื่อม 2564'!$E$3:$E$399,"10870-รพ.อรัญประเทศ")&lt;$A43,"",INDEX('ค่าเสื่อม 2564'!S$3:S$399,SMALL(IF('ค่าเสื่อม 2564'!$E$3:$E$399="10870-รพ.อรัญประเทศ",ROW('ค่าเสื่อม 2564'!$E$3:$E$399)-ROW('ค่าเสื่อม 2564'!$E$3)+1),$A43)))</f>
        <v/>
      </c>
      <c r="T43" s="10" t="str">
        <f t="array" ref="T43">IF(COUNTIF('ค่าเสื่อม 2564'!$E$3:$E$399,"10870-รพ.อรัญประเทศ")&lt;$A43,"",INDEX('ค่าเสื่อม 2564'!T$3:T$399,SMALL(IF('ค่าเสื่อม 2564'!$E$3:$E$399="10870-รพ.อรัญประเทศ",ROW('ค่าเสื่อม 2564'!$E$3:$E$399)-ROW('ค่าเสื่อม 2564'!$E$3)+1),$A43)))</f>
        <v/>
      </c>
      <c r="U43" s="10" t="str">
        <f t="array" ref="U43">IF(COUNTIF('ค่าเสื่อม 2564'!$E$3:$E$399,"10870-รพ.อรัญประเทศ")&lt;$A43,"",INDEX('ค่าเสื่อม 2564'!U$3:U$399,SMALL(IF('ค่าเสื่อม 2564'!$E$3:$E$399="10870-รพ.อรัญประเทศ",ROW('ค่าเสื่อม 2564'!$E$3:$E$399)-ROW('ค่าเสื่อม 2564'!$E$3)+1),$A43)))</f>
        <v/>
      </c>
      <c r="V43" s="7"/>
      <c r="W43" s="7"/>
    </row>
    <row r="44" spans="1:23" ht="43.5" customHeight="1">
      <c r="A44" s="3">
        <v>41</v>
      </c>
      <c r="B44" s="7"/>
      <c r="C44" s="7"/>
      <c r="D44" s="7"/>
      <c r="E44" s="7" t="str">
        <f t="array" ref="E44">IF(COUNTIF('ค่าเสื่อม 2564'!$E$3:$E$399,"10870-รพ.อรัญประเทศ")&lt;$A44,"",INDEX('ค่าเสื่อม 2564'!E$3:E$399,SMALL(IF('ค่าเสื่อม 2564'!$E$3:$E$399="10870-รพ.อรัญประเทศ",ROW('ค่าเสื่อม 2564'!$E$3:$E$399)-ROW('ค่าเสื่อม 2564'!$E$3)+1),$A44)))</f>
        <v/>
      </c>
      <c r="F44" s="7" t="str">
        <f t="array" ref="F44">IF(COUNTIF('ค่าเสื่อม 2564'!$E$3:$E$399,"10870-รพ.อรัญประเทศ")&lt;$A44,"",INDEX('ค่าเสื่อม 2564'!F$3:F$399,SMALL(IF('ค่าเสื่อม 2564'!$E$3:$E$399="10870-รพ.อรัญประเทศ",ROW('ค่าเสื่อม 2564'!$E$3:$E$399)-ROW('ค่าเสื่อม 2564'!$E$3)+1),$A44)))</f>
        <v/>
      </c>
      <c r="G44" s="7" t="str">
        <f t="array" ref="G44">IF(COUNTIF('ค่าเสื่อม 2564'!$E$3:$E$399,"10870-รพ.อรัญประเทศ")&lt;$A44,"",INDEX('ค่าเสื่อม 2564'!G$3:G$399,SMALL(IF('ค่าเสื่อม 2564'!$E$3:$E$399="10870-รพ.อรัญประเทศ",ROW('ค่าเสื่อม 2564'!$E$3:$E$399)-ROW('ค่าเสื่อม 2564'!$E$3)+1),$A44)))</f>
        <v/>
      </c>
      <c r="H44" s="7" t="str">
        <f t="array" ref="H44">IF(COUNTIF('ค่าเสื่อม 2564'!$E$3:$E$399,"10870-รพ.อรัญประเทศ")&lt;$A44,"",INDEX('ค่าเสื่อม 2564'!H$3:H$399,SMALL(IF('ค่าเสื่อม 2564'!$E$3:$E$399="10870-รพ.อรัญประเทศ",ROW('ค่าเสื่อม 2564'!$E$3:$E$399)-ROW('ค่าเสื่อม 2564'!$E$3)+1),$A44)))</f>
        <v/>
      </c>
      <c r="I44" s="7" t="str">
        <f t="array" ref="I44">IF(COUNTIF('ค่าเสื่อม 2564'!$E$3:$E$399,"10870-รพ.อรัญประเทศ")&lt;$A44,"",INDEX('ค่าเสื่อม 2564'!I$3:I$399,SMALL(IF('ค่าเสื่อม 2564'!$E$3:$E$399="10870-รพ.อรัญประเทศ",ROW('ค่าเสื่อม 2564'!$E$3:$E$399)-ROW('ค่าเสื่อม 2564'!$E$3)+1),$A44)))</f>
        <v/>
      </c>
      <c r="J44" s="7" t="str">
        <f t="array" ref="J44">IF(COUNTIF('ค่าเสื่อม 2564'!$E$3:$E$399,"10870-รพ.อรัญประเทศ")&lt;$A44,"",INDEX('ค่าเสื่อม 2564'!J$3:J$399,SMALL(IF('ค่าเสื่อม 2564'!$E$3:$E$399="10870-รพ.อรัญประเทศ",ROW('ค่าเสื่อม 2564'!$E$3:$E$399)-ROW('ค่าเสื่อม 2564'!$E$3)+1),$A44)))</f>
        <v/>
      </c>
      <c r="K44" s="7" t="str">
        <f t="array" ref="K44">IF(COUNTIF('ค่าเสื่อม 2564'!$E$3:$E$399,"10870-รพ.อรัญประเทศ")&lt;$A44,"",INDEX('ค่าเสื่อม 2564'!K$3:K$399,SMALL(IF('ค่าเสื่อม 2564'!$E$3:$E$399="10870-รพ.อรัญประเทศ",ROW('ค่าเสื่อม 2564'!$E$3:$E$399)-ROW('ค่าเสื่อม 2564'!$E$3)+1),$A44)))</f>
        <v/>
      </c>
      <c r="L44" s="4" t="str">
        <f t="array" ref="L44">IF(COUNTIF('ค่าเสื่อม 2564'!$E$3:$E$399,"10870-รพ.อรัญประเทศ")&lt;$A44,"",INDEX('ค่าเสื่อม 2564'!L$3:L$399,SMALL(IF('ค่าเสื่อม 2564'!$E$3:$E$399="10870-รพ.อรัญประเทศ",ROW('ค่าเสื่อม 2564'!$E$3:$E$399)-ROW('ค่าเสื่อม 2564'!$E$3)+1),$A44)))</f>
        <v/>
      </c>
      <c r="M44" s="7" t="str">
        <f t="array" ref="M44">IF(COUNTIF('ค่าเสื่อม 2564'!$E$3:$E$399,"10870-รพ.อรัญประเทศ")&lt;$A44,"",INDEX('ค่าเสื่อม 2564'!M$3:M$399,SMALL(IF('ค่าเสื่อม 2564'!$E$3:$E$399="10870-รพ.อรัญประเทศ",ROW('ค่าเสื่อม 2564'!$E$3:$E$399)-ROW('ค่าเสื่อม 2564'!$E$3)+1),$A44)))</f>
        <v/>
      </c>
      <c r="N44" s="10" t="str">
        <f t="array" ref="N44">IF(COUNTIF('ค่าเสื่อม 2564'!$E$3:$E$399,"10870-รพ.อรัญประเทศ")&lt;$A44,"",INDEX('ค่าเสื่อม 2564'!N$3:N$399,SMALL(IF('ค่าเสื่อม 2564'!$E$3:$E$399="10870-รพ.อรัญประเทศ",ROW('ค่าเสื่อม 2564'!$E$3:$E$399)-ROW('ค่าเสื่อม 2564'!$E$3)+1),$A44)))</f>
        <v/>
      </c>
      <c r="O44" s="10" t="str">
        <f t="array" ref="O44">IF(COUNTIF('ค่าเสื่อม 2564'!$E$3:$E$399,"10870-รพ.อรัญประเทศ")&lt;$A44,"",INDEX('ค่าเสื่อม 2564'!O$3:O$399,SMALL(IF('ค่าเสื่อม 2564'!$E$3:$E$399="10870-รพ.อรัญประเทศ",ROW('ค่าเสื่อม 2564'!$E$3:$E$399)-ROW('ค่าเสื่อม 2564'!$E$3)+1),$A44)))</f>
        <v/>
      </c>
      <c r="P44" s="10" t="str">
        <f t="array" ref="P44">IF(COUNTIF('ค่าเสื่อม 2564'!$E$3:$E$399,"10870-รพ.อรัญประเทศ")&lt;$A44,"",INDEX('ค่าเสื่อม 2564'!P$3:P$399,SMALL(IF('ค่าเสื่อม 2564'!$E$3:$E$399="10870-รพ.อรัญประเทศ",ROW('ค่าเสื่อม 2564'!$E$3:$E$399)-ROW('ค่าเสื่อม 2564'!$E$3)+1),$A44)))</f>
        <v/>
      </c>
      <c r="Q44" s="10" t="str">
        <f t="array" ref="Q44">IF(COUNTIF('ค่าเสื่อม 2564'!$E$3:$E$399,"10870-รพ.อรัญประเทศ")&lt;$A44,"",INDEX('ค่าเสื่อม 2564'!Q$3:Q$399,SMALL(IF('ค่าเสื่อม 2564'!$E$3:$E$399="10870-รพ.อรัญประเทศ",ROW('ค่าเสื่อม 2564'!$E$3:$E$399)-ROW('ค่าเสื่อม 2564'!$E$3)+1),$A44)))</f>
        <v/>
      </c>
      <c r="R44" s="7" t="str">
        <f t="array" ref="R44">IF(COUNTIF('ค่าเสื่อม 2564'!$E$3:$E$399,"10870-รพ.อรัญประเทศ")&lt;$A44,"",INDEX('ค่าเสื่อม 2564'!R$3:R$399,SMALL(IF('ค่าเสื่อม 2564'!$E$3:$E$399="10870-รพ.อรัญประเทศ",ROW('ค่าเสื่อม 2564'!$E$3:$E$399)-ROW('ค่าเสื่อม 2564'!$E$3)+1),$A44)))</f>
        <v/>
      </c>
      <c r="S44" s="4" t="str">
        <f t="array" ref="S44">IF(COUNTIF('ค่าเสื่อม 2564'!$E$3:$E$399,"10870-รพ.อรัญประเทศ")&lt;$A44,"",INDEX('ค่าเสื่อม 2564'!S$3:S$399,SMALL(IF('ค่าเสื่อม 2564'!$E$3:$E$399="10870-รพ.อรัญประเทศ",ROW('ค่าเสื่อม 2564'!$E$3:$E$399)-ROW('ค่าเสื่อม 2564'!$E$3)+1),$A44)))</f>
        <v/>
      </c>
      <c r="T44" s="10" t="str">
        <f t="array" ref="T44">IF(COUNTIF('ค่าเสื่อม 2564'!$E$3:$E$399,"10870-รพ.อรัญประเทศ")&lt;$A44,"",INDEX('ค่าเสื่อม 2564'!T$3:T$399,SMALL(IF('ค่าเสื่อม 2564'!$E$3:$E$399="10870-รพ.อรัญประเทศ",ROW('ค่าเสื่อม 2564'!$E$3:$E$399)-ROW('ค่าเสื่อม 2564'!$E$3)+1),$A44)))</f>
        <v/>
      </c>
      <c r="U44" s="10" t="str">
        <f t="array" ref="U44">IF(COUNTIF('ค่าเสื่อม 2564'!$E$3:$E$399,"10870-รพ.อรัญประเทศ")&lt;$A44,"",INDEX('ค่าเสื่อม 2564'!U$3:U$399,SMALL(IF('ค่าเสื่อม 2564'!$E$3:$E$399="10870-รพ.อรัญประเทศ",ROW('ค่าเสื่อม 2564'!$E$3:$E$399)-ROW('ค่าเสื่อม 2564'!$E$3)+1),$A44)))</f>
        <v/>
      </c>
      <c r="V44" s="7"/>
      <c r="W44" s="7"/>
    </row>
    <row r="45" spans="1:23" ht="43.5" customHeight="1">
      <c r="A45" s="3">
        <v>42</v>
      </c>
      <c r="B45" s="7"/>
      <c r="C45" s="7"/>
      <c r="D45" s="7"/>
      <c r="E45" s="7" t="str">
        <f t="array" ref="E45">IF(COUNTIF('ค่าเสื่อม 2564'!$E$3:$E$399,"10870-รพ.อรัญประเทศ")&lt;$A45,"",INDEX('ค่าเสื่อม 2564'!E$3:E$399,SMALL(IF('ค่าเสื่อม 2564'!$E$3:$E$399="10870-รพ.อรัญประเทศ",ROW('ค่าเสื่อม 2564'!$E$3:$E$399)-ROW('ค่าเสื่อม 2564'!$E$3)+1),$A45)))</f>
        <v/>
      </c>
      <c r="F45" s="7" t="str">
        <f t="array" ref="F45">IF(COUNTIF('ค่าเสื่อม 2564'!$E$3:$E$399,"10870-รพ.อรัญประเทศ")&lt;$A45,"",INDEX('ค่าเสื่อม 2564'!F$3:F$399,SMALL(IF('ค่าเสื่อม 2564'!$E$3:$E$399="10870-รพ.อรัญประเทศ",ROW('ค่าเสื่อม 2564'!$E$3:$E$399)-ROW('ค่าเสื่อม 2564'!$E$3)+1),$A45)))</f>
        <v/>
      </c>
      <c r="G45" s="7" t="str">
        <f t="array" ref="G45">IF(COUNTIF('ค่าเสื่อม 2564'!$E$3:$E$399,"10870-รพ.อรัญประเทศ")&lt;$A45,"",INDEX('ค่าเสื่อม 2564'!G$3:G$399,SMALL(IF('ค่าเสื่อม 2564'!$E$3:$E$399="10870-รพ.อรัญประเทศ",ROW('ค่าเสื่อม 2564'!$E$3:$E$399)-ROW('ค่าเสื่อม 2564'!$E$3)+1),$A45)))</f>
        <v/>
      </c>
      <c r="H45" s="7" t="str">
        <f t="array" ref="H45">IF(COUNTIF('ค่าเสื่อม 2564'!$E$3:$E$399,"10870-รพ.อรัญประเทศ")&lt;$A45,"",INDEX('ค่าเสื่อม 2564'!H$3:H$399,SMALL(IF('ค่าเสื่อม 2564'!$E$3:$E$399="10870-รพ.อรัญประเทศ",ROW('ค่าเสื่อม 2564'!$E$3:$E$399)-ROW('ค่าเสื่อม 2564'!$E$3)+1),$A45)))</f>
        <v/>
      </c>
      <c r="I45" s="7" t="str">
        <f t="array" ref="I45">IF(COUNTIF('ค่าเสื่อม 2564'!$E$3:$E$399,"10870-รพ.อรัญประเทศ")&lt;$A45,"",INDEX('ค่าเสื่อม 2564'!I$3:I$399,SMALL(IF('ค่าเสื่อม 2564'!$E$3:$E$399="10870-รพ.อรัญประเทศ",ROW('ค่าเสื่อม 2564'!$E$3:$E$399)-ROW('ค่าเสื่อม 2564'!$E$3)+1),$A45)))</f>
        <v/>
      </c>
      <c r="J45" s="7" t="str">
        <f t="array" ref="J45">IF(COUNTIF('ค่าเสื่อม 2564'!$E$3:$E$399,"10870-รพ.อรัญประเทศ")&lt;$A45,"",INDEX('ค่าเสื่อม 2564'!J$3:J$399,SMALL(IF('ค่าเสื่อม 2564'!$E$3:$E$399="10870-รพ.อรัญประเทศ",ROW('ค่าเสื่อม 2564'!$E$3:$E$399)-ROW('ค่าเสื่อม 2564'!$E$3)+1),$A45)))</f>
        <v/>
      </c>
      <c r="K45" s="7" t="str">
        <f t="array" ref="K45">IF(COUNTIF('ค่าเสื่อม 2564'!$E$3:$E$399,"10870-รพ.อรัญประเทศ")&lt;$A45,"",INDEX('ค่าเสื่อม 2564'!K$3:K$399,SMALL(IF('ค่าเสื่อม 2564'!$E$3:$E$399="10870-รพ.อรัญประเทศ",ROW('ค่าเสื่อม 2564'!$E$3:$E$399)-ROW('ค่าเสื่อม 2564'!$E$3)+1),$A45)))</f>
        <v/>
      </c>
      <c r="L45" s="4" t="str">
        <f t="array" ref="L45">IF(COUNTIF('ค่าเสื่อม 2564'!$E$3:$E$399,"10870-รพ.อรัญประเทศ")&lt;$A45,"",INDEX('ค่าเสื่อม 2564'!L$3:L$399,SMALL(IF('ค่าเสื่อม 2564'!$E$3:$E$399="10870-รพ.อรัญประเทศ",ROW('ค่าเสื่อม 2564'!$E$3:$E$399)-ROW('ค่าเสื่อม 2564'!$E$3)+1),$A45)))</f>
        <v/>
      </c>
      <c r="M45" s="7" t="str">
        <f t="array" ref="M45">IF(COUNTIF('ค่าเสื่อม 2564'!$E$3:$E$399,"10870-รพ.อรัญประเทศ")&lt;$A45,"",INDEX('ค่าเสื่อม 2564'!M$3:M$399,SMALL(IF('ค่าเสื่อม 2564'!$E$3:$E$399="10870-รพ.อรัญประเทศ",ROW('ค่าเสื่อม 2564'!$E$3:$E$399)-ROW('ค่าเสื่อม 2564'!$E$3)+1),$A45)))</f>
        <v/>
      </c>
      <c r="N45" s="10" t="str">
        <f t="array" ref="N45">IF(COUNTIF('ค่าเสื่อม 2564'!$E$3:$E$399,"10870-รพ.อรัญประเทศ")&lt;$A45,"",INDEX('ค่าเสื่อม 2564'!N$3:N$399,SMALL(IF('ค่าเสื่อม 2564'!$E$3:$E$399="10870-รพ.อรัญประเทศ",ROW('ค่าเสื่อม 2564'!$E$3:$E$399)-ROW('ค่าเสื่อม 2564'!$E$3)+1),$A45)))</f>
        <v/>
      </c>
      <c r="O45" s="10" t="str">
        <f t="array" ref="O45">IF(COUNTIF('ค่าเสื่อม 2564'!$E$3:$E$399,"10870-รพ.อรัญประเทศ")&lt;$A45,"",INDEX('ค่าเสื่อม 2564'!O$3:O$399,SMALL(IF('ค่าเสื่อม 2564'!$E$3:$E$399="10870-รพ.อรัญประเทศ",ROW('ค่าเสื่อม 2564'!$E$3:$E$399)-ROW('ค่าเสื่อม 2564'!$E$3)+1),$A45)))</f>
        <v/>
      </c>
      <c r="P45" s="10" t="str">
        <f t="array" ref="P45">IF(COUNTIF('ค่าเสื่อม 2564'!$E$3:$E$399,"10870-รพ.อรัญประเทศ")&lt;$A45,"",INDEX('ค่าเสื่อม 2564'!P$3:P$399,SMALL(IF('ค่าเสื่อม 2564'!$E$3:$E$399="10870-รพ.อรัญประเทศ",ROW('ค่าเสื่อม 2564'!$E$3:$E$399)-ROW('ค่าเสื่อม 2564'!$E$3)+1),$A45)))</f>
        <v/>
      </c>
      <c r="Q45" s="10" t="str">
        <f t="array" ref="Q45">IF(COUNTIF('ค่าเสื่อม 2564'!$E$3:$E$399,"10870-รพ.อรัญประเทศ")&lt;$A45,"",INDEX('ค่าเสื่อม 2564'!Q$3:Q$399,SMALL(IF('ค่าเสื่อม 2564'!$E$3:$E$399="10870-รพ.อรัญประเทศ",ROW('ค่าเสื่อม 2564'!$E$3:$E$399)-ROW('ค่าเสื่อม 2564'!$E$3)+1),$A45)))</f>
        <v/>
      </c>
      <c r="R45" s="7" t="str">
        <f t="array" ref="R45">IF(COUNTIF('ค่าเสื่อม 2564'!$E$3:$E$399,"10870-รพ.อรัญประเทศ")&lt;$A45,"",INDEX('ค่าเสื่อม 2564'!R$3:R$399,SMALL(IF('ค่าเสื่อม 2564'!$E$3:$E$399="10870-รพ.อรัญประเทศ",ROW('ค่าเสื่อม 2564'!$E$3:$E$399)-ROW('ค่าเสื่อม 2564'!$E$3)+1),$A45)))</f>
        <v/>
      </c>
      <c r="S45" s="4" t="str">
        <f t="array" ref="S45">IF(COUNTIF('ค่าเสื่อม 2564'!$E$3:$E$399,"10870-รพ.อรัญประเทศ")&lt;$A45,"",INDEX('ค่าเสื่อม 2564'!S$3:S$399,SMALL(IF('ค่าเสื่อม 2564'!$E$3:$E$399="10870-รพ.อรัญประเทศ",ROW('ค่าเสื่อม 2564'!$E$3:$E$399)-ROW('ค่าเสื่อม 2564'!$E$3)+1),$A45)))</f>
        <v/>
      </c>
      <c r="T45" s="10" t="str">
        <f t="array" ref="T45">IF(COUNTIF('ค่าเสื่อม 2564'!$E$3:$E$399,"10870-รพ.อรัญประเทศ")&lt;$A45,"",INDEX('ค่าเสื่อม 2564'!T$3:T$399,SMALL(IF('ค่าเสื่อม 2564'!$E$3:$E$399="10870-รพ.อรัญประเทศ",ROW('ค่าเสื่อม 2564'!$E$3:$E$399)-ROW('ค่าเสื่อม 2564'!$E$3)+1),$A45)))</f>
        <v/>
      </c>
      <c r="U45" s="10" t="str">
        <f t="array" ref="U45">IF(COUNTIF('ค่าเสื่อม 2564'!$E$3:$E$399,"10870-รพ.อรัญประเทศ")&lt;$A45,"",INDEX('ค่าเสื่อม 2564'!U$3:U$399,SMALL(IF('ค่าเสื่อม 2564'!$E$3:$E$399="10870-รพ.อรัญประเทศ",ROW('ค่าเสื่อม 2564'!$E$3:$E$399)-ROW('ค่าเสื่อม 2564'!$E$3)+1),$A45)))</f>
        <v/>
      </c>
      <c r="V45" s="7"/>
      <c r="W45" s="7"/>
    </row>
    <row r="46" spans="1:23" ht="43.5" customHeight="1">
      <c r="A46" s="3">
        <v>43</v>
      </c>
      <c r="B46" s="7"/>
      <c r="C46" s="7"/>
      <c r="D46" s="7"/>
      <c r="E46" s="7" t="str">
        <f t="array" ref="E46">IF(COUNTIF('ค่าเสื่อม 2564'!$E$3:$E$399,"10870-รพ.อรัญประเทศ")&lt;$A46,"",INDEX('ค่าเสื่อม 2564'!E$3:E$399,SMALL(IF('ค่าเสื่อม 2564'!$E$3:$E$399="10870-รพ.อรัญประเทศ",ROW('ค่าเสื่อม 2564'!$E$3:$E$399)-ROW('ค่าเสื่อม 2564'!$E$3)+1),$A46)))</f>
        <v/>
      </c>
      <c r="F46" s="7" t="str">
        <f t="array" ref="F46">IF(COUNTIF('ค่าเสื่อม 2564'!$E$3:$E$399,"10870-รพ.อรัญประเทศ")&lt;$A46,"",INDEX('ค่าเสื่อม 2564'!F$3:F$399,SMALL(IF('ค่าเสื่อม 2564'!$E$3:$E$399="10870-รพ.อรัญประเทศ",ROW('ค่าเสื่อม 2564'!$E$3:$E$399)-ROW('ค่าเสื่อม 2564'!$E$3)+1),$A46)))</f>
        <v/>
      </c>
      <c r="G46" s="7" t="str">
        <f t="array" ref="G46">IF(COUNTIF('ค่าเสื่อม 2564'!$E$3:$E$399,"10870-รพ.อรัญประเทศ")&lt;$A46,"",INDEX('ค่าเสื่อม 2564'!G$3:G$399,SMALL(IF('ค่าเสื่อม 2564'!$E$3:$E$399="10870-รพ.อรัญประเทศ",ROW('ค่าเสื่อม 2564'!$E$3:$E$399)-ROW('ค่าเสื่อม 2564'!$E$3)+1),$A46)))</f>
        <v/>
      </c>
      <c r="H46" s="7" t="str">
        <f t="array" ref="H46">IF(COUNTIF('ค่าเสื่อม 2564'!$E$3:$E$399,"10870-รพ.อรัญประเทศ")&lt;$A46,"",INDEX('ค่าเสื่อม 2564'!H$3:H$399,SMALL(IF('ค่าเสื่อม 2564'!$E$3:$E$399="10870-รพ.อรัญประเทศ",ROW('ค่าเสื่อม 2564'!$E$3:$E$399)-ROW('ค่าเสื่อม 2564'!$E$3)+1),$A46)))</f>
        <v/>
      </c>
      <c r="I46" s="7" t="str">
        <f t="array" ref="I46">IF(COUNTIF('ค่าเสื่อม 2564'!$E$3:$E$399,"10870-รพ.อรัญประเทศ")&lt;$A46,"",INDEX('ค่าเสื่อม 2564'!I$3:I$399,SMALL(IF('ค่าเสื่อม 2564'!$E$3:$E$399="10870-รพ.อรัญประเทศ",ROW('ค่าเสื่อม 2564'!$E$3:$E$399)-ROW('ค่าเสื่อม 2564'!$E$3)+1),$A46)))</f>
        <v/>
      </c>
      <c r="J46" s="7" t="str">
        <f t="array" ref="J46">IF(COUNTIF('ค่าเสื่อม 2564'!$E$3:$E$399,"10870-รพ.อรัญประเทศ")&lt;$A46,"",INDEX('ค่าเสื่อม 2564'!J$3:J$399,SMALL(IF('ค่าเสื่อม 2564'!$E$3:$E$399="10870-รพ.อรัญประเทศ",ROW('ค่าเสื่อม 2564'!$E$3:$E$399)-ROW('ค่าเสื่อม 2564'!$E$3)+1),$A46)))</f>
        <v/>
      </c>
      <c r="K46" s="7" t="str">
        <f t="array" ref="K46">IF(COUNTIF('ค่าเสื่อม 2564'!$E$3:$E$399,"10870-รพ.อรัญประเทศ")&lt;$A46,"",INDEX('ค่าเสื่อม 2564'!K$3:K$399,SMALL(IF('ค่าเสื่อม 2564'!$E$3:$E$399="10870-รพ.อรัญประเทศ",ROW('ค่าเสื่อม 2564'!$E$3:$E$399)-ROW('ค่าเสื่อม 2564'!$E$3)+1),$A46)))</f>
        <v/>
      </c>
      <c r="L46" s="4" t="str">
        <f t="array" ref="L46">IF(COUNTIF('ค่าเสื่อม 2564'!$E$3:$E$399,"10870-รพ.อรัญประเทศ")&lt;$A46,"",INDEX('ค่าเสื่อม 2564'!L$3:L$399,SMALL(IF('ค่าเสื่อม 2564'!$E$3:$E$399="10870-รพ.อรัญประเทศ",ROW('ค่าเสื่อม 2564'!$E$3:$E$399)-ROW('ค่าเสื่อม 2564'!$E$3)+1),$A46)))</f>
        <v/>
      </c>
      <c r="M46" s="7" t="str">
        <f t="array" ref="M46">IF(COUNTIF('ค่าเสื่อม 2564'!$E$3:$E$399,"10870-รพ.อรัญประเทศ")&lt;$A46,"",INDEX('ค่าเสื่อม 2564'!M$3:M$399,SMALL(IF('ค่าเสื่อม 2564'!$E$3:$E$399="10870-รพ.อรัญประเทศ",ROW('ค่าเสื่อม 2564'!$E$3:$E$399)-ROW('ค่าเสื่อม 2564'!$E$3)+1),$A46)))</f>
        <v/>
      </c>
      <c r="N46" s="10" t="str">
        <f t="array" ref="N46">IF(COUNTIF('ค่าเสื่อม 2564'!$E$3:$E$399,"10870-รพ.อรัญประเทศ")&lt;$A46,"",INDEX('ค่าเสื่อม 2564'!N$3:N$399,SMALL(IF('ค่าเสื่อม 2564'!$E$3:$E$399="10870-รพ.อรัญประเทศ",ROW('ค่าเสื่อม 2564'!$E$3:$E$399)-ROW('ค่าเสื่อม 2564'!$E$3)+1),$A46)))</f>
        <v/>
      </c>
      <c r="O46" s="10" t="str">
        <f t="array" ref="O46">IF(COUNTIF('ค่าเสื่อม 2564'!$E$3:$E$399,"10870-รพ.อรัญประเทศ")&lt;$A46,"",INDEX('ค่าเสื่อม 2564'!O$3:O$399,SMALL(IF('ค่าเสื่อม 2564'!$E$3:$E$399="10870-รพ.อรัญประเทศ",ROW('ค่าเสื่อม 2564'!$E$3:$E$399)-ROW('ค่าเสื่อม 2564'!$E$3)+1),$A46)))</f>
        <v/>
      </c>
      <c r="P46" s="10" t="str">
        <f t="array" ref="P46">IF(COUNTIF('ค่าเสื่อม 2564'!$E$3:$E$399,"10870-รพ.อรัญประเทศ")&lt;$A46,"",INDEX('ค่าเสื่อม 2564'!P$3:P$399,SMALL(IF('ค่าเสื่อม 2564'!$E$3:$E$399="10870-รพ.อรัญประเทศ",ROW('ค่าเสื่อม 2564'!$E$3:$E$399)-ROW('ค่าเสื่อม 2564'!$E$3)+1),$A46)))</f>
        <v/>
      </c>
      <c r="Q46" s="10" t="str">
        <f t="array" ref="Q46">IF(COUNTIF('ค่าเสื่อม 2564'!$E$3:$E$399,"10870-รพ.อรัญประเทศ")&lt;$A46,"",INDEX('ค่าเสื่อม 2564'!Q$3:Q$399,SMALL(IF('ค่าเสื่อม 2564'!$E$3:$E$399="10870-รพ.อรัญประเทศ",ROW('ค่าเสื่อม 2564'!$E$3:$E$399)-ROW('ค่าเสื่อม 2564'!$E$3)+1),$A46)))</f>
        <v/>
      </c>
      <c r="R46" s="7" t="str">
        <f t="array" ref="R46">IF(COUNTIF('ค่าเสื่อม 2564'!$E$3:$E$399,"10870-รพ.อรัญประเทศ")&lt;$A46,"",INDEX('ค่าเสื่อม 2564'!R$3:R$399,SMALL(IF('ค่าเสื่อม 2564'!$E$3:$E$399="10870-รพ.อรัญประเทศ",ROW('ค่าเสื่อม 2564'!$E$3:$E$399)-ROW('ค่าเสื่อม 2564'!$E$3)+1),$A46)))</f>
        <v/>
      </c>
      <c r="S46" s="4" t="str">
        <f t="array" ref="S46">IF(COUNTIF('ค่าเสื่อม 2564'!$E$3:$E$399,"10870-รพ.อรัญประเทศ")&lt;$A46,"",INDEX('ค่าเสื่อม 2564'!S$3:S$399,SMALL(IF('ค่าเสื่อม 2564'!$E$3:$E$399="10870-รพ.อรัญประเทศ",ROW('ค่าเสื่อม 2564'!$E$3:$E$399)-ROW('ค่าเสื่อม 2564'!$E$3)+1),$A46)))</f>
        <v/>
      </c>
      <c r="T46" s="10" t="str">
        <f t="array" ref="T46">IF(COUNTIF('ค่าเสื่อม 2564'!$E$3:$E$399,"10870-รพ.อรัญประเทศ")&lt;$A46,"",INDEX('ค่าเสื่อม 2564'!T$3:T$399,SMALL(IF('ค่าเสื่อม 2564'!$E$3:$E$399="10870-รพ.อรัญประเทศ",ROW('ค่าเสื่อม 2564'!$E$3:$E$399)-ROW('ค่าเสื่อม 2564'!$E$3)+1),$A46)))</f>
        <v/>
      </c>
      <c r="U46" s="10" t="str">
        <f t="array" ref="U46">IF(COUNTIF('ค่าเสื่อม 2564'!$E$3:$E$399,"10870-รพ.อรัญประเทศ")&lt;$A46,"",INDEX('ค่าเสื่อม 2564'!U$3:U$399,SMALL(IF('ค่าเสื่อม 2564'!$E$3:$E$399="10870-รพ.อรัญประเทศ",ROW('ค่าเสื่อม 2564'!$E$3:$E$399)-ROW('ค่าเสื่อม 2564'!$E$3)+1),$A46)))</f>
        <v/>
      </c>
      <c r="V46" s="7"/>
      <c r="W46" s="7"/>
    </row>
    <row r="47" spans="1:23" ht="43.5" customHeight="1">
      <c r="A47" s="3">
        <v>44</v>
      </c>
      <c r="B47" s="7"/>
      <c r="C47" s="7"/>
      <c r="D47" s="7"/>
      <c r="E47" s="7" t="str">
        <f t="array" ref="E47">IF(COUNTIF('ค่าเสื่อม 2564'!$E$3:$E$399,"10870-รพ.อรัญประเทศ")&lt;$A47,"",INDEX('ค่าเสื่อม 2564'!E$3:E$399,SMALL(IF('ค่าเสื่อม 2564'!$E$3:$E$399="10870-รพ.อรัญประเทศ",ROW('ค่าเสื่อม 2564'!$E$3:$E$399)-ROW('ค่าเสื่อม 2564'!$E$3)+1),$A47)))</f>
        <v/>
      </c>
      <c r="F47" s="7" t="str">
        <f t="array" ref="F47">IF(COUNTIF('ค่าเสื่อม 2564'!$E$3:$E$399,"10870-รพ.อรัญประเทศ")&lt;$A47,"",INDEX('ค่าเสื่อม 2564'!F$3:F$399,SMALL(IF('ค่าเสื่อม 2564'!$E$3:$E$399="10870-รพ.อรัญประเทศ",ROW('ค่าเสื่อม 2564'!$E$3:$E$399)-ROW('ค่าเสื่อม 2564'!$E$3)+1),$A47)))</f>
        <v/>
      </c>
      <c r="G47" s="7" t="str">
        <f t="array" ref="G47">IF(COUNTIF('ค่าเสื่อม 2564'!$E$3:$E$399,"10870-รพ.อรัญประเทศ")&lt;$A47,"",INDEX('ค่าเสื่อม 2564'!G$3:G$399,SMALL(IF('ค่าเสื่อม 2564'!$E$3:$E$399="10870-รพ.อรัญประเทศ",ROW('ค่าเสื่อม 2564'!$E$3:$E$399)-ROW('ค่าเสื่อม 2564'!$E$3)+1),$A47)))</f>
        <v/>
      </c>
      <c r="H47" s="7" t="str">
        <f t="array" ref="H47">IF(COUNTIF('ค่าเสื่อม 2564'!$E$3:$E$399,"10870-รพ.อรัญประเทศ")&lt;$A47,"",INDEX('ค่าเสื่อม 2564'!H$3:H$399,SMALL(IF('ค่าเสื่อม 2564'!$E$3:$E$399="10870-รพ.อรัญประเทศ",ROW('ค่าเสื่อม 2564'!$E$3:$E$399)-ROW('ค่าเสื่อม 2564'!$E$3)+1),$A47)))</f>
        <v/>
      </c>
      <c r="I47" s="7" t="str">
        <f t="array" ref="I47">IF(COUNTIF('ค่าเสื่อม 2564'!$E$3:$E$399,"10870-รพ.อรัญประเทศ")&lt;$A47,"",INDEX('ค่าเสื่อม 2564'!I$3:I$399,SMALL(IF('ค่าเสื่อม 2564'!$E$3:$E$399="10870-รพ.อรัญประเทศ",ROW('ค่าเสื่อม 2564'!$E$3:$E$399)-ROW('ค่าเสื่อม 2564'!$E$3)+1),$A47)))</f>
        <v/>
      </c>
      <c r="J47" s="7" t="str">
        <f t="array" ref="J47">IF(COUNTIF('ค่าเสื่อม 2564'!$E$3:$E$399,"10870-รพ.อรัญประเทศ")&lt;$A47,"",INDEX('ค่าเสื่อม 2564'!J$3:J$399,SMALL(IF('ค่าเสื่อม 2564'!$E$3:$E$399="10870-รพ.อรัญประเทศ",ROW('ค่าเสื่อม 2564'!$E$3:$E$399)-ROW('ค่าเสื่อม 2564'!$E$3)+1),$A47)))</f>
        <v/>
      </c>
      <c r="K47" s="7" t="str">
        <f t="array" ref="K47">IF(COUNTIF('ค่าเสื่อม 2564'!$E$3:$E$399,"10870-รพ.อรัญประเทศ")&lt;$A47,"",INDEX('ค่าเสื่อม 2564'!K$3:K$399,SMALL(IF('ค่าเสื่อม 2564'!$E$3:$E$399="10870-รพ.อรัญประเทศ",ROW('ค่าเสื่อม 2564'!$E$3:$E$399)-ROW('ค่าเสื่อม 2564'!$E$3)+1),$A47)))</f>
        <v/>
      </c>
      <c r="L47" s="4" t="str">
        <f t="array" ref="L47">IF(COUNTIF('ค่าเสื่อม 2564'!$E$3:$E$399,"10870-รพ.อรัญประเทศ")&lt;$A47,"",INDEX('ค่าเสื่อม 2564'!L$3:L$399,SMALL(IF('ค่าเสื่อม 2564'!$E$3:$E$399="10870-รพ.อรัญประเทศ",ROW('ค่าเสื่อม 2564'!$E$3:$E$399)-ROW('ค่าเสื่อม 2564'!$E$3)+1),$A47)))</f>
        <v/>
      </c>
      <c r="M47" s="7" t="str">
        <f t="array" ref="M47">IF(COUNTIF('ค่าเสื่อม 2564'!$E$3:$E$399,"10870-รพ.อรัญประเทศ")&lt;$A47,"",INDEX('ค่าเสื่อม 2564'!M$3:M$399,SMALL(IF('ค่าเสื่อม 2564'!$E$3:$E$399="10870-รพ.อรัญประเทศ",ROW('ค่าเสื่อม 2564'!$E$3:$E$399)-ROW('ค่าเสื่อม 2564'!$E$3)+1),$A47)))</f>
        <v/>
      </c>
      <c r="N47" s="10" t="str">
        <f t="array" ref="N47">IF(COUNTIF('ค่าเสื่อม 2564'!$E$3:$E$399,"10870-รพ.อรัญประเทศ")&lt;$A47,"",INDEX('ค่าเสื่อม 2564'!N$3:N$399,SMALL(IF('ค่าเสื่อม 2564'!$E$3:$E$399="10870-รพ.อรัญประเทศ",ROW('ค่าเสื่อม 2564'!$E$3:$E$399)-ROW('ค่าเสื่อม 2564'!$E$3)+1),$A47)))</f>
        <v/>
      </c>
      <c r="O47" s="10" t="str">
        <f t="array" ref="O47">IF(COUNTIF('ค่าเสื่อม 2564'!$E$3:$E$399,"10870-รพ.อรัญประเทศ")&lt;$A47,"",INDEX('ค่าเสื่อม 2564'!O$3:O$399,SMALL(IF('ค่าเสื่อม 2564'!$E$3:$E$399="10870-รพ.อรัญประเทศ",ROW('ค่าเสื่อม 2564'!$E$3:$E$399)-ROW('ค่าเสื่อม 2564'!$E$3)+1),$A47)))</f>
        <v/>
      </c>
      <c r="P47" s="10" t="str">
        <f t="array" ref="P47">IF(COUNTIF('ค่าเสื่อม 2564'!$E$3:$E$399,"10870-รพ.อรัญประเทศ")&lt;$A47,"",INDEX('ค่าเสื่อม 2564'!P$3:P$399,SMALL(IF('ค่าเสื่อม 2564'!$E$3:$E$399="10870-รพ.อรัญประเทศ",ROW('ค่าเสื่อม 2564'!$E$3:$E$399)-ROW('ค่าเสื่อม 2564'!$E$3)+1),$A47)))</f>
        <v/>
      </c>
      <c r="Q47" s="10" t="str">
        <f t="array" ref="Q47">IF(COUNTIF('ค่าเสื่อม 2564'!$E$3:$E$399,"10870-รพ.อรัญประเทศ")&lt;$A47,"",INDEX('ค่าเสื่อม 2564'!Q$3:Q$399,SMALL(IF('ค่าเสื่อม 2564'!$E$3:$E$399="10870-รพ.อรัญประเทศ",ROW('ค่าเสื่อม 2564'!$E$3:$E$399)-ROW('ค่าเสื่อม 2564'!$E$3)+1),$A47)))</f>
        <v/>
      </c>
      <c r="R47" s="7" t="str">
        <f t="array" ref="R47">IF(COUNTIF('ค่าเสื่อม 2564'!$E$3:$E$399,"10870-รพ.อรัญประเทศ")&lt;$A47,"",INDEX('ค่าเสื่อม 2564'!R$3:R$399,SMALL(IF('ค่าเสื่อม 2564'!$E$3:$E$399="10870-รพ.อรัญประเทศ",ROW('ค่าเสื่อม 2564'!$E$3:$E$399)-ROW('ค่าเสื่อม 2564'!$E$3)+1),$A47)))</f>
        <v/>
      </c>
      <c r="S47" s="4" t="str">
        <f t="array" ref="S47">IF(COUNTIF('ค่าเสื่อม 2564'!$E$3:$E$399,"10870-รพ.อรัญประเทศ")&lt;$A47,"",INDEX('ค่าเสื่อม 2564'!S$3:S$399,SMALL(IF('ค่าเสื่อม 2564'!$E$3:$E$399="10870-รพ.อรัญประเทศ",ROW('ค่าเสื่อม 2564'!$E$3:$E$399)-ROW('ค่าเสื่อม 2564'!$E$3)+1),$A47)))</f>
        <v/>
      </c>
      <c r="T47" s="10" t="str">
        <f t="array" ref="T47">IF(COUNTIF('ค่าเสื่อม 2564'!$E$3:$E$399,"10870-รพ.อรัญประเทศ")&lt;$A47,"",INDEX('ค่าเสื่อม 2564'!T$3:T$399,SMALL(IF('ค่าเสื่อม 2564'!$E$3:$E$399="10870-รพ.อรัญประเทศ",ROW('ค่าเสื่อม 2564'!$E$3:$E$399)-ROW('ค่าเสื่อม 2564'!$E$3)+1),$A47)))</f>
        <v/>
      </c>
      <c r="U47" s="10" t="str">
        <f t="array" ref="U47">IF(COUNTIF('ค่าเสื่อม 2564'!$E$3:$E$399,"10870-รพ.อรัญประเทศ")&lt;$A47,"",INDEX('ค่าเสื่อม 2564'!U$3:U$399,SMALL(IF('ค่าเสื่อม 2564'!$E$3:$E$399="10870-รพ.อรัญประเทศ",ROW('ค่าเสื่อม 2564'!$E$3:$E$399)-ROW('ค่าเสื่อม 2564'!$E$3)+1),$A47)))</f>
        <v/>
      </c>
      <c r="V47" s="7"/>
      <c r="W47" s="7"/>
    </row>
    <row r="48" spans="1:23" ht="43.5" customHeight="1">
      <c r="A48" s="3">
        <v>45</v>
      </c>
      <c r="B48" s="7"/>
      <c r="C48" s="7"/>
      <c r="D48" s="7"/>
      <c r="E48" s="7" t="str">
        <f t="array" ref="E48">IF(COUNTIF('ค่าเสื่อม 2564'!$E$3:$E$399,"10870-รพ.อรัญประเทศ")&lt;$A48,"",INDEX('ค่าเสื่อม 2564'!E$3:E$399,SMALL(IF('ค่าเสื่อม 2564'!$E$3:$E$399="10870-รพ.อรัญประเทศ",ROW('ค่าเสื่อม 2564'!$E$3:$E$399)-ROW('ค่าเสื่อม 2564'!$E$3)+1),$A48)))</f>
        <v/>
      </c>
      <c r="F48" s="7" t="str">
        <f t="array" ref="F48">IF(COUNTIF('ค่าเสื่อม 2564'!$E$3:$E$399,"10870-รพ.อรัญประเทศ")&lt;$A48,"",INDEX('ค่าเสื่อม 2564'!F$3:F$399,SMALL(IF('ค่าเสื่อม 2564'!$E$3:$E$399="10870-รพ.อรัญประเทศ",ROW('ค่าเสื่อม 2564'!$E$3:$E$399)-ROW('ค่าเสื่อม 2564'!$E$3)+1),$A48)))</f>
        <v/>
      </c>
      <c r="G48" s="7" t="str">
        <f t="array" ref="G48">IF(COUNTIF('ค่าเสื่อม 2564'!$E$3:$E$399,"10870-รพ.อรัญประเทศ")&lt;$A48,"",INDEX('ค่าเสื่อม 2564'!G$3:G$399,SMALL(IF('ค่าเสื่อม 2564'!$E$3:$E$399="10870-รพ.อรัญประเทศ",ROW('ค่าเสื่อม 2564'!$E$3:$E$399)-ROW('ค่าเสื่อม 2564'!$E$3)+1),$A48)))</f>
        <v/>
      </c>
      <c r="H48" s="7" t="str">
        <f t="array" ref="H48">IF(COUNTIF('ค่าเสื่อม 2564'!$E$3:$E$399,"10870-รพ.อรัญประเทศ")&lt;$A48,"",INDEX('ค่าเสื่อม 2564'!H$3:H$399,SMALL(IF('ค่าเสื่อม 2564'!$E$3:$E$399="10870-รพ.อรัญประเทศ",ROW('ค่าเสื่อม 2564'!$E$3:$E$399)-ROW('ค่าเสื่อม 2564'!$E$3)+1),$A48)))</f>
        <v/>
      </c>
      <c r="I48" s="7" t="str">
        <f t="array" ref="I48">IF(COUNTIF('ค่าเสื่อม 2564'!$E$3:$E$399,"10870-รพ.อรัญประเทศ")&lt;$A48,"",INDEX('ค่าเสื่อม 2564'!I$3:I$399,SMALL(IF('ค่าเสื่อม 2564'!$E$3:$E$399="10870-รพ.อรัญประเทศ",ROW('ค่าเสื่อม 2564'!$E$3:$E$399)-ROW('ค่าเสื่อม 2564'!$E$3)+1),$A48)))</f>
        <v/>
      </c>
      <c r="J48" s="7" t="str">
        <f t="array" ref="J48">IF(COUNTIF('ค่าเสื่อม 2564'!$E$3:$E$399,"10870-รพ.อรัญประเทศ")&lt;$A48,"",INDEX('ค่าเสื่อม 2564'!J$3:J$399,SMALL(IF('ค่าเสื่อม 2564'!$E$3:$E$399="10870-รพ.อรัญประเทศ",ROW('ค่าเสื่อม 2564'!$E$3:$E$399)-ROW('ค่าเสื่อม 2564'!$E$3)+1),$A48)))</f>
        <v/>
      </c>
      <c r="K48" s="7" t="str">
        <f t="array" ref="K48">IF(COUNTIF('ค่าเสื่อม 2564'!$E$3:$E$399,"10870-รพ.อรัญประเทศ")&lt;$A48,"",INDEX('ค่าเสื่อม 2564'!K$3:K$399,SMALL(IF('ค่าเสื่อม 2564'!$E$3:$E$399="10870-รพ.อรัญประเทศ",ROW('ค่าเสื่อม 2564'!$E$3:$E$399)-ROW('ค่าเสื่อม 2564'!$E$3)+1),$A48)))</f>
        <v/>
      </c>
      <c r="L48" s="4" t="str">
        <f t="array" ref="L48">IF(COUNTIF('ค่าเสื่อม 2564'!$E$3:$E$399,"10870-รพ.อรัญประเทศ")&lt;$A48,"",INDEX('ค่าเสื่อม 2564'!L$3:L$399,SMALL(IF('ค่าเสื่อม 2564'!$E$3:$E$399="10870-รพ.อรัญประเทศ",ROW('ค่าเสื่อม 2564'!$E$3:$E$399)-ROW('ค่าเสื่อม 2564'!$E$3)+1),$A48)))</f>
        <v/>
      </c>
      <c r="M48" s="7" t="str">
        <f t="array" ref="M48">IF(COUNTIF('ค่าเสื่อม 2564'!$E$3:$E$399,"10870-รพ.อรัญประเทศ")&lt;$A48,"",INDEX('ค่าเสื่อม 2564'!M$3:M$399,SMALL(IF('ค่าเสื่อม 2564'!$E$3:$E$399="10870-รพ.อรัญประเทศ",ROW('ค่าเสื่อม 2564'!$E$3:$E$399)-ROW('ค่าเสื่อม 2564'!$E$3)+1),$A48)))</f>
        <v/>
      </c>
      <c r="N48" s="10" t="str">
        <f t="array" ref="N48">IF(COUNTIF('ค่าเสื่อม 2564'!$E$3:$E$399,"10870-รพ.อรัญประเทศ")&lt;$A48,"",INDEX('ค่าเสื่อม 2564'!N$3:N$399,SMALL(IF('ค่าเสื่อม 2564'!$E$3:$E$399="10870-รพ.อรัญประเทศ",ROW('ค่าเสื่อม 2564'!$E$3:$E$399)-ROW('ค่าเสื่อม 2564'!$E$3)+1),$A48)))</f>
        <v/>
      </c>
      <c r="O48" s="10" t="str">
        <f t="array" ref="O48">IF(COUNTIF('ค่าเสื่อม 2564'!$E$3:$E$399,"10870-รพ.อรัญประเทศ")&lt;$A48,"",INDEX('ค่าเสื่อม 2564'!O$3:O$399,SMALL(IF('ค่าเสื่อม 2564'!$E$3:$E$399="10870-รพ.อรัญประเทศ",ROW('ค่าเสื่อม 2564'!$E$3:$E$399)-ROW('ค่าเสื่อม 2564'!$E$3)+1),$A48)))</f>
        <v/>
      </c>
      <c r="P48" s="10" t="str">
        <f t="array" ref="P48">IF(COUNTIF('ค่าเสื่อม 2564'!$E$3:$E$399,"10870-รพ.อรัญประเทศ")&lt;$A48,"",INDEX('ค่าเสื่อม 2564'!P$3:P$399,SMALL(IF('ค่าเสื่อม 2564'!$E$3:$E$399="10870-รพ.อรัญประเทศ",ROW('ค่าเสื่อม 2564'!$E$3:$E$399)-ROW('ค่าเสื่อม 2564'!$E$3)+1),$A48)))</f>
        <v/>
      </c>
      <c r="Q48" s="10" t="str">
        <f t="array" ref="Q48">IF(COUNTIF('ค่าเสื่อม 2564'!$E$3:$E$399,"10870-รพ.อรัญประเทศ")&lt;$A48,"",INDEX('ค่าเสื่อม 2564'!Q$3:Q$399,SMALL(IF('ค่าเสื่อม 2564'!$E$3:$E$399="10870-รพ.อรัญประเทศ",ROW('ค่าเสื่อม 2564'!$E$3:$E$399)-ROW('ค่าเสื่อม 2564'!$E$3)+1),$A48)))</f>
        <v/>
      </c>
      <c r="R48" s="7" t="str">
        <f t="array" ref="R48">IF(COUNTIF('ค่าเสื่อม 2564'!$E$3:$E$399,"10870-รพ.อรัญประเทศ")&lt;$A48,"",INDEX('ค่าเสื่อม 2564'!R$3:R$399,SMALL(IF('ค่าเสื่อม 2564'!$E$3:$E$399="10870-รพ.อรัญประเทศ",ROW('ค่าเสื่อม 2564'!$E$3:$E$399)-ROW('ค่าเสื่อม 2564'!$E$3)+1),$A48)))</f>
        <v/>
      </c>
      <c r="S48" s="4" t="str">
        <f t="array" ref="S48">IF(COUNTIF('ค่าเสื่อม 2564'!$E$3:$E$399,"10870-รพ.อรัญประเทศ")&lt;$A48,"",INDEX('ค่าเสื่อม 2564'!S$3:S$399,SMALL(IF('ค่าเสื่อม 2564'!$E$3:$E$399="10870-รพ.อรัญประเทศ",ROW('ค่าเสื่อม 2564'!$E$3:$E$399)-ROW('ค่าเสื่อม 2564'!$E$3)+1),$A48)))</f>
        <v/>
      </c>
      <c r="T48" s="10" t="str">
        <f t="array" ref="T48">IF(COUNTIF('ค่าเสื่อม 2564'!$E$3:$E$399,"10870-รพ.อรัญประเทศ")&lt;$A48,"",INDEX('ค่าเสื่อม 2564'!T$3:T$399,SMALL(IF('ค่าเสื่อม 2564'!$E$3:$E$399="10870-รพ.อรัญประเทศ",ROW('ค่าเสื่อม 2564'!$E$3:$E$399)-ROW('ค่าเสื่อม 2564'!$E$3)+1),$A48)))</f>
        <v/>
      </c>
      <c r="U48" s="10" t="str">
        <f t="array" ref="U48">IF(COUNTIF('ค่าเสื่อม 2564'!$E$3:$E$399,"10870-รพ.อรัญประเทศ")&lt;$A48,"",INDEX('ค่าเสื่อม 2564'!U$3:U$399,SMALL(IF('ค่าเสื่อม 2564'!$E$3:$E$399="10870-รพ.อรัญประเทศ",ROW('ค่าเสื่อม 2564'!$E$3:$E$399)-ROW('ค่าเสื่อม 2564'!$E$3)+1),$A48)))</f>
        <v/>
      </c>
      <c r="V48" s="7"/>
      <c r="W48" s="7"/>
    </row>
    <row r="49" spans="1:23" ht="43.5" customHeight="1">
      <c r="A49" s="3">
        <v>46</v>
      </c>
      <c r="B49" s="7"/>
      <c r="C49" s="7"/>
      <c r="D49" s="7"/>
      <c r="E49" s="7" t="str">
        <f t="array" ref="E49">IF(COUNTIF('ค่าเสื่อม 2564'!$E$3:$E$399,"10870-รพ.อรัญประเทศ")&lt;$A49,"",INDEX('ค่าเสื่อม 2564'!E$3:E$399,SMALL(IF('ค่าเสื่อม 2564'!$E$3:$E$399="10870-รพ.อรัญประเทศ",ROW('ค่าเสื่อม 2564'!$E$3:$E$399)-ROW('ค่าเสื่อม 2564'!$E$3)+1),$A49)))</f>
        <v/>
      </c>
      <c r="F49" s="7" t="str">
        <f t="array" ref="F49">IF(COUNTIF('ค่าเสื่อม 2564'!$E$3:$E$399,"10870-รพ.อรัญประเทศ")&lt;$A49,"",INDEX('ค่าเสื่อม 2564'!F$3:F$399,SMALL(IF('ค่าเสื่อม 2564'!$E$3:$E$399="10870-รพ.อรัญประเทศ",ROW('ค่าเสื่อม 2564'!$E$3:$E$399)-ROW('ค่าเสื่อม 2564'!$E$3)+1),$A49)))</f>
        <v/>
      </c>
      <c r="G49" s="7" t="str">
        <f t="array" ref="G49">IF(COUNTIF('ค่าเสื่อม 2564'!$E$3:$E$399,"10870-รพ.อรัญประเทศ")&lt;$A49,"",INDEX('ค่าเสื่อม 2564'!G$3:G$399,SMALL(IF('ค่าเสื่อม 2564'!$E$3:$E$399="10870-รพ.อรัญประเทศ",ROW('ค่าเสื่อม 2564'!$E$3:$E$399)-ROW('ค่าเสื่อม 2564'!$E$3)+1),$A49)))</f>
        <v/>
      </c>
      <c r="H49" s="7" t="str">
        <f t="array" ref="H49">IF(COUNTIF('ค่าเสื่อม 2564'!$E$3:$E$399,"10870-รพ.อรัญประเทศ")&lt;$A49,"",INDEX('ค่าเสื่อม 2564'!H$3:H$399,SMALL(IF('ค่าเสื่อม 2564'!$E$3:$E$399="10870-รพ.อรัญประเทศ",ROW('ค่าเสื่อม 2564'!$E$3:$E$399)-ROW('ค่าเสื่อม 2564'!$E$3)+1),$A49)))</f>
        <v/>
      </c>
      <c r="I49" s="7" t="str">
        <f t="array" ref="I49">IF(COUNTIF('ค่าเสื่อม 2564'!$E$3:$E$399,"10870-รพ.อรัญประเทศ")&lt;$A49,"",INDEX('ค่าเสื่อม 2564'!I$3:I$399,SMALL(IF('ค่าเสื่อม 2564'!$E$3:$E$399="10870-รพ.อรัญประเทศ",ROW('ค่าเสื่อม 2564'!$E$3:$E$399)-ROW('ค่าเสื่อม 2564'!$E$3)+1),$A49)))</f>
        <v/>
      </c>
      <c r="J49" s="7" t="str">
        <f t="array" ref="J49">IF(COUNTIF('ค่าเสื่อม 2564'!$E$3:$E$399,"10870-รพ.อรัญประเทศ")&lt;$A49,"",INDEX('ค่าเสื่อม 2564'!J$3:J$399,SMALL(IF('ค่าเสื่อม 2564'!$E$3:$E$399="10870-รพ.อรัญประเทศ",ROW('ค่าเสื่อม 2564'!$E$3:$E$399)-ROW('ค่าเสื่อม 2564'!$E$3)+1),$A49)))</f>
        <v/>
      </c>
      <c r="K49" s="7" t="str">
        <f t="array" ref="K49">IF(COUNTIF('ค่าเสื่อม 2564'!$E$3:$E$399,"10870-รพ.อรัญประเทศ")&lt;$A49,"",INDEX('ค่าเสื่อม 2564'!K$3:K$399,SMALL(IF('ค่าเสื่อม 2564'!$E$3:$E$399="10870-รพ.อรัญประเทศ",ROW('ค่าเสื่อม 2564'!$E$3:$E$399)-ROW('ค่าเสื่อม 2564'!$E$3)+1),$A49)))</f>
        <v/>
      </c>
      <c r="L49" s="4" t="str">
        <f t="array" ref="L49">IF(COUNTIF('ค่าเสื่อม 2564'!$E$3:$E$399,"10870-รพ.อรัญประเทศ")&lt;$A49,"",INDEX('ค่าเสื่อม 2564'!L$3:L$399,SMALL(IF('ค่าเสื่อม 2564'!$E$3:$E$399="10870-รพ.อรัญประเทศ",ROW('ค่าเสื่อม 2564'!$E$3:$E$399)-ROW('ค่าเสื่อม 2564'!$E$3)+1),$A49)))</f>
        <v/>
      </c>
      <c r="M49" s="7" t="str">
        <f t="array" ref="M49">IF(COUNTIF('ค่าเสื่อม 2564'!$E$3:$E$399,"10870-รพ.อรัญประเทศ")&lt;$A49,"",INDEX('ค่าเสื่อม 2564'!M$3:M$399,SMALL(IF('ค่าเสื่อม 2564'!$E$3:$E$399="10870-รพ.อรัญประเทศ",ROW('ค่าเสื่อม 2564'!$E$3:$E$399)-ROW('ค่าเสื่อม 2564'!$E$3)+1),$A49)))</f>
        <v/>
      </c>
      <c r="N49" s="10" t="str">
        <f t="array" ref="N49">IF(COUNTIF('ค่าเสื่อม 2564'!$E$3:$E$399,"10870-รพ.อรัญประเทศ")&lt;$A49,"",INDEX('ค่าเสื่อม 2564'!N$3:N$399,SMALL(IF('ค่าเสื่อม 2564'!$E$3:$E$399="10870-รพ.อรัญประเทศ",ROW('ค่าเสื่อม 2564'!$E$3:$E$399)-ROW('ค่าเสื่อม 2564'!$E$3)+1),$A49)))</f>
        <v/>
      </c>
      <c r="O49" s="10" t="str">
        <f t="array" ref="O49">IF(COUNTIF('ค่าเสื่อม 2564'!$E$3:$E$399,"10870-รพ.อรัญประเทศ")&lt;$A49,"",INDEX('ค่าเสื่อม 2564'!O$3:O$399,SMALL(IF('ค่าเสื่อม 2564'!$E$3:$E$399="10870-รพ.อรัญประเทศ",ROW('ค่าเสื่อม 2564'!$E$3:$E$399)-ROW('ค่าเสื่อม 2564'!$E$3)+1),$A49)))</f>
        <v/>
      </c>
      <c r="P49" s="10" t="str">
        <f t="array" ref="P49">IF(COUNTIF('ค่าเสื่อม 2564'!$E$3:$E$399,"10870-รพ.อรัญประเทศ")&lt;$A49,"",INDEX('ค่าเสื่อม 2564'!P$3:P$399,SMALL(IF('ค่าเสื่อม 2564'!$E$3:$E$399="10870-รพ.อรัญประเทศ",ROW('ค่าเสื่อม 2564'!$E$3:$E$399)-ROW('ค่าเสื่อม 2564'!$E$3)+1),$A49)))</f>
        <v/>
      </c>
      <c r="Q49" s="10" t="str">
        <f t="array" ref="Q49">IF(COUNTIF('ค่าเสื่อม 2564'!$E$3:$E$399,"10870-รพ.อรัญประเทศ")&lt;$A49,"",INDEX('ค่าเสื่อม 2564'!Q$3:Q$399,SMALL(IF('ค่าเสื่อม 2564'!$E$3:$E$399="10870-รพ.อรัญประเทศ",ROW('ค่าเสื่อม 2564'!$E$3:$E$399)-ROW('ค่าเสื่อม 2564'!$E$3)+1),$A49)))</f>
        <v/>
      </c>
      <c r="R49" s="7" t="str">
        <f t="array" ref="R49">IF(COUNTIF('ค่าเสื่อม 2564'!$E$3:$E$399,"10870-รพ.อรัญประเทศ")&lt;$A49,"",INDEX('ค่าเสื่อม 2564'!R$3:R$399,SMALL(IF('ค่าเสื่อม 2564'!$E$3:$E$399="10870-รพ.อรัญประเทศ",ROW('ค่าเสื่อม 2564'!$E$3:$E$399)-ROW('ค่าเสื่อม 2564'!$E$3)+1),$A49)))</f>
        <v/>
      </c>
      <c r="S49" s="4" t="str">
        <f t="array" ref="S49">IF(COUNTIF('ค่าเสื่อม 2564'!$E$3:$E$399,"10870-รพ.อรัญประเทศ")&lt;$A49,"",INDEX('ค่าเสื่อม 2564'!S$3:S$399,SMALL(IF('ค่าเสื่อม 2564'!$E$3:$E$399="10870-รพ.อรัญประเทศ",ROW('ค่าเสื่อม 2564'!$E$3:$E$399)-ROW('ค่าเสื่อม 2564'!$E$3)+1),$A49)))</f>
        <v/>
      </c>
      <c r="T49" s="10" t="str">
        <f t="array" ref="T49">IF(COUNTIF('ค่าเสื่อม 2564'!$E$3:$E$399,"10870-รพ.อรัญประเทศ")&lt;$A49,"",INDEX('ค่าเสื่อม 2564'!T$3:T$399,SMALL(IF('ค่าเสื่อม 2564'!$E$3:$E$399="10870-รพ.อรัญประเทศ",ROW('ค่าเสื่อม 2564'!$E$3:$E$399)-ROW('ค่าเสื่อม 2564'!$E$3)+1),$A49)))</f>
        <v/>
      </c>
      <c r="U49" s="10" t="str">
        <f t="array" ref="U49">IF(COUNTIF('ค่าเสื่อม 2564'!$E$3:$E$399,"10870-รพ.อรัญประเทศ")&lt;$A49,"",INDEX('ค่าเสื่อม 2564'!U$3:U$399,SMALL(IF('ค่าเสื่อม 2564'!$E$3:$E$399="10870-รพ.อรัญประเทศ",ROW('ค่าเสื่อม 2564'!$E$3:$E$399)-ROW('ค่าเสื่อม 2564'!$E$3)+1),$A49)))</f>
        <v/>
      </c>
      <c r="V49" s="7"/>
      <c r="W49" s="7"/>
    </row>
    <row r="50" spans="1:23" ht="43.5" customHeight="1">
      <c r="A50" s="3">
        <v>47</v>
      </c>
      <c r="B50" s="7"/>
      <c r="C50" s="7"/>
      <c r="D50" s="7"/>
      <c r="E50" s="7" t="str">
        <f t="array" ref="E50">IF(COUNTIF('ค่าเสื่อม 2564'!$E$3:$E$399,"10870-รพ.อรัญประเทศ")&lt;$A50,"",INDEX('ค่าเสื่อม 2564'!E$3:E$399,SMALL(IF('ค่าเสื่อม 2564'!$E$3:$E$399="10870-รพ.อรัญประเทศ",ROW('ค่าเสื่อม 2564'!$E$3:$E$399)-ROW('ค่าเสื่อม 2564'!$E$3)+1),$A50)))</f>
        <v/>
      </c>
      <c r="F50" s="7" t="str">
        <f t="array" ref="F50">IF(COUNTIF('ค่าเสื่อม 2564'!$E$3:$E$399,"10870-รพ.อรัญประเทศ")&lt;$A50,"",INDEX('ค่าเสื่อม 2564'!F$3:F$399,SMALL(IF('ค่าเสื่อม 2564'!$E$3:$E$399="10870-รพ.อรัญประเทศ",ROW('ค่าเสื่อม 2564'!$E$3:$E$399)-ROW('ค่าเสื่อม 2564'!$E$3)+1),$A50)))</f>
        <v/>
      </c>
      <c r="G50" s="7" t="str">
        <f t="array" ref="G50">IF(COUNTIF('ค่าเสื่อม 2564'!$E$3:$E$399,"10870-รพ.อรัญประเทศ")&lt;$A50,"",INDEX('ค่าเสื่อม 2564'!G$3:G$399,SMALL(IF('ค่าเสื่อม 2564'!$E$3:$E$399="10870-รพ.อรัญประเทศ",ROW('ค่าเสื่อม 2564'!$E$3:$E$399)-ROW('ค่าเสื่อม 2564'!$E$3)+1),$A50)))</f>
        <v/>
      </c>
      <c r="H50" s="7" t="str">
        <f t="array" ref="H50">IF(COUNTIF('ค่าเสื่อม 2564'!$E$3:$E$399,"10870-รพ.อรัญประเทศ")&lt;$A50,"",INDEX('ค่าเสื่อม 2564'!H$3:H$399,SMALL(IF('ค่าเสื่อม 2564'!$E$3:$E$399="10870-รพ.อรัญประเทศ",ROW('ค่าเสื่อม 2564'!$E$3:$E$399)-ROW('ค่าเสื่อม 2564'!$E$3)+1),$A50)))</f>
        <v/>
      </c>
      <c r="I50" s="7" t="str">
        <f t="array" ref="I50">IF(COUNTIF('ค่าเสื่อม 2564'!$E$3:$E$399,"10870-รพ.อรัญประเทศ")&lt;$A50,"",INDEX('ค่าเสื่อม 2564'!I$3:I$399,SMALL(IF('ค่าเสื่อม 2564'!$E$3:$E$399="10870-รพ.อรัญประเทศ",ROW('ค่าเสื่อม 2564'!$E$3:$E$399)-ROW('ค่าเสื่อม 2564'!$E$3)+1),$A50)))</f>
        <v/>
      </c>
      <c r="J50" s="7" t="str">
        <f t="array" ref="J50">IF(COUNTIF('ค่าเสื่อม 2564'!$E$3:$E$399,"10870-รพ.อรัญประเทศ")&lt;$A50,"",INDEX('ค่าเสื่อม 2564'!J$3:J$399,SMALL(IF('ค่าเสื่อม 2564'!$E$3:$E$399="10870-รพ.อรัญประเทศ",ROW('ค่าเสื่อม 2564'!$E$3:$E$399)-ROW('ค่าเสื่อม 2564'!$E$3)+1),$A50)))</f>
        <v/>
      </c>
      <c r="K50" s="7" t="str">
        <f t="array" ref="K50">IF(COUNTIF('ค่าเสื่อม 2564'!$E$3:$E$399,"10870-รพ.อรัญประเทศ")&lt;$A50,"",INDEX('ค่าเสื่อม 2564'!K$3:K$399,SMALL(IF('ค่าเสื่อม 2564'!$E$3:$E$399="10870-รพ.อรัญประเทศ",ROW('ค่าเสื่อม 2564'!$E$3:$E$399)-ROW('ค่าเสื่อม 2564'!$E$3)+1),$A50)))</f>
        <v/>
      </c>
      <c r="L50" s="4" t="str">
        <f t="array" ref="L50">IF(COUNTIF('ค่าเสื่อม 2564'!$E$3:$E$399,"10870-รพ.อรัญประเทศ")&lt;$A50,"",INDEX('ค่าเสื่อม 2564'!L$3:L$399,SMALL(IF('ค่าเสื่อม 2564'!$E$3:$E$399="10870-รพ.อรัญประเทศ",ROW('ค่าเสื่อม 2564'!$E$3:$E$399)-ROW('ค่าเสื่อม 2564'!$E$3)+1),$A50)))</f>
        <v/>
      </c>
      <c r="M50" s="7" t="str">
        <f t="array" ref="M50">IF(COUNTIF('ค่าเสื่อม 2564'!$E$3:$E$399,"10870-รพ.อรัญประเทศ")&lt;$A50,"",INDEX('ค่าเสื่อม 2564'!M$3:M$399,SMALL(IF('ค่าเสื่อม 2564'!$E$3:$E$399="10870-รพ.อรัญประเทศ",ROW('ค่าเสื่อม 2564'!$E$3:$E$399)-ROW('ค่าเสื่อม 2564'!$E$3)+1),$A50)))</f>
        <v/>
      </c>
      <c r="N50" s="10" t="str">
        <f t="array" ref="N50">IF(COUNTIF('ค่าเสื่อม 2564'!$E$3:$E$399,"10870-รพ.อรัญประเทศ")&lt;$A50,"",INDEX('ค่าเสื่อม 2564'!N$3:N$399,SMALL(IF('ค่าเสื่อม 2564'!$E$3:$E$399="10870-รพ.อรัญประเทศ",ROW('ค่าเสื่อม 2564'!$E$3:$E$399)-ROW('ค่าเสื่อม 2564'!$E$3)+1),$A50)))</f>
        <v/>
      </c>
      <c r="O50" s="10" t="str">
        <f t="array" ref="O50">IF(COUNTIF('ค่าเสื่อม 2564'!$E$3:$E$399,"10870-รพ.อรัญประเทศ")&lt;$A50,"",INDEX('ค่าเสื่อม 2564'!O$3:O$399,SMALL(IF('ค่าเสื่อม 2564'!$E$3:$E$399="10870-รพ.อรัญประเทศ",ROW('ค่าเสื่อม 2564'!$E$3:$E$399)-ROW('ค่าเสื่อม 2564'!$E$3)+1),$A50)))</f>
        <v/>
      </c>
      <c r="P50" s="10" t="str">
        <f t="array" ref="P50">IF(COUNTIF('ค่าเสื่อม 2564'!$E$3:$E$399,"10870-รพ.อรัญประเทศ")&lt;$A50,"",INDEX('ค่าเสื่อม 2564'!P$3:P$399,SMALL(IF('ค่าเสื่อม 2564'!$E$3:$E$399="10870-รพ.อรัญประเทศ",ROW('ค่าเสื่อม 2564'!$E$3:$E$399)-ROW('ค่าเสื่อม 2564'!$E$3)+1),$A50)))</f>
        <v/>
      </c>
      <c r="Q50" s="10" t="str">
        <f t="array" ref="Q50">IF(COUNTIF('ค่าเสื่อม 2564'!$E$3:$E$399,"10870-รพ.อรัญประเทศ")&lt;$A50,"",INDEX('ค่าเสื่อม 2564'!Q$3:Q$399,SMALL(IF('ค่าเสื่อม 2564'!$E$3:$E$399="10870-รพ.อรัญประเทศ",ROW('ค่าเสื่อม 2564'!$E$3:$E$399)-ROW('ค่าเสื่อม 2564'!$E$3)+1),$A50)))</f>
        <v/>
      </c>
      <c r="R50" s="7" t="str">
        <f t="array" ref="R50">IF(COUNTIF('ค่าเสื่อม 2564'!$E$3:$E$399,"10870-รพ.อรัญประเทศ")&lt;$A50,"",INDEX('ค่าเสื่อม 2564'!R$3:R$399,SMALL(IF('ค่าเสื่อม 2564'!$E$3:$E$399="10870-รพ.อรัญประเทศ",ROW('ค่าเสื่อม 2564'!$E$3:$E$399)-ROW('ค่าเสื่อม 2564'!$E$3)+1),$A50)))</f>
        <v/>
      </c>
      <c r="S50" s="4" t="str">
        <f t="array" ref="S50">IF(COUNTIF('ค่าเสื่อม 2564'!$E$3:$E$399,"10870-รพ.อรัญประเทศ")&lt;$A50,"",INDEX('ค่าเสื่อม 2564'!S$3:S$399,SMALL(IF('ค่าเสื่อม 2564'!$E$3:$E$399="10870-รพ.อรัญประเทศ",ROW('ค่าเสื่อม 2564'!$E$3:$E$399)-ROW('ค่าเสื่อม 2564'!$E$3)+1),$A50)))</f>
        <v/>
      </c>
      <c r="T50" s="10" t="str">
        <f t="array" ref="T50">IF(COUNTIF('ค่าเสื่อม 2564'!$E$3:$E$399,"10870-รพ.อรัญประเทศ")&lt;$A50,"",INDEX('ค่าเสื่อม 2564'!T$3:T$399,SMALL(IF('ค่าเสื่อม 2564'!$E$3:$E$399="10870-รพ.อรัญประเทศ",ROW('ค่าเสื่อม 2564'!$E$3:$E$399)-ROW('ค่าเสื่อม 2564'!$E$3)+1),$A50)))</f>
        <v/>
      </c>
      <c r="U50" s="10" t="str">
        <f t="array" ref="U50">IF(COUNTIF('ค่าเสื่อม 2564'!$E$3:$E$399,"10870-รพ.อรัญประเทศ")&lt;$A50,"",INDEX('ค่าเสื่อม 2564'!U$3:U$399,SMALL(IF('ค่าเสื่อม 2564'!$E$3:$E$399="10870-รพ.อรัญประเทศ",ROW('ค่าเสื่อม 2564'!$E$3:$E$399)-ROW('ค่าเสื่อม 2564'!$E$3)+1),$A50)))</f>
        <v/>
      </c>
      <c r="V50" s="7"/>
      <c r="W50" s="7"/>
    </row>
    <row r="51" spans="1:23" ht="43.5" customHeight="1">
      <c r="A51" s="3">
        <v>48</v>
      </c>
      <c r="B51" s="7"/>
      <c r="C51" s="7"/>
      <c r="D51" s="7"/>
      <c r="E51" s="7" t="str">
        <f t="array" ref="E51">IF(COUNTIF('ค่าเสื่อม 2564'!$E$3:$E$399,"10870-รพ.อรัญประเทศ")&lt;$A51,"",INDEX('ค่าเสื่อม 2564'!E$3:E$399,SMALL(IF('ค่าเสื่อม 2564'!$E$3:$E$399="10870-รพ.อรัญประเทศ",ROW('ค่าเสื่อม 2564'!$E$3:$E$399)-ROW('ค่าเสื่อม 2564'!$E$3)+1),$A51)))</f>
        <v/>
      </c>
      <c r="F51" s="7" t="str">
        <f t="array" ref="F51">IF(COUNTIF('ค่าเสื่อม 2564'!$E$3:$E$399,"10870-รพ.อรัญประเทศ")&lt;$A51,"",INDEX('ค่าเสื่อม 2564'!F$3:F$399,SMALL(IF('ค่าเสื่อม 2564'!$E$3:$E$399="10870-รพ.อรัญประเทศ",ROW('ค่าเสื่อม 2564'!$E$3:$E$399)-ROW('ค่าเสื่อม 2564'!$E$3)+1),$A51)))</f>
        <v/>
      </c>
      <c r="G51" s="7" t="str">
        <f t="array" ref="G51">IF(COUNTIF('ค่าเสื่อม 2564'!$E$3:$E$399,"10870-รพ.อรัญประเทศ")&lt;$A51,"",INDEX('ค่าเสื่อม 2564'!G$3:G$399,SMALL(IF('ค่าเสื่อม 2564'!$E$3:$E$399="10870-รพ.อรัญประเทศ",ROW('ค่าเสื่อม 2564'!$E$3:$E$399)-ROW('ค่าเสื่อม 2564'!$E$3)+1),$A51)))</f>
        <v/>
      </c>
      <c r="H51" s="7" t="str">
        <f t="array" ref="H51">IF(COUNTIF('ค่าเสื่อม 2564'!$E$3:$E$399,"10870-รพ.อรัญประเทศ")&lt;$A51,"",INDEX('ค่าเสื่อม 2564'!H$3:H$399,SMALL(IF('ค่าเสื่อม 2564'!$E$3:$E$399="10870-รพ.อรัญประเทศ",ROW('ค่าเสื่อม 2564'!$E$3:$E$399)-ROW('ค่าเสื่อม 2564'!$E$3)+1),$A51)))</f>
        <v/>
      </c>
      <c r="I51" s="7" t="str">
        <f t="array" ref="I51">IF(COUNTIF('ค่าเสื่อม 2564'!$E$3:$E$399,"10870-รพ.อรัญประเทศ")&lt;$A51,"",INDEX('ค่าเสื่อม 2564'!I$3:I$399,SMALL(IF('ค่าเสื่อม 2564'!$E$3:$E$399="10870-รพ.อรัญประเทศ",ROW('ค่าเสื่อม 2564'!$E$3:$E$399)-ROW('ค่าเสื่อม 2564'!$E$3)+1),$A51)))</f>
        <v/>
      </c>
      <c r="J51" s="7" t="str">
        <f t="array" ref="J51">IF(COUNTIF('ค่าเสื่อม 2564'!$E$3:$E$399,"10870-รพ.อรัญประเทศ")&lt;$A51,"",INDEX('ค่าเสื่อม 2564'!J$3:J$399,SMALL(IF('ค่าเสื่อม 2564'!$E$3:$E$399="10870-รพ.อรัญประเทศ",ROW('ค่าเสื่อม 2564'!$E$3:$E$399)-ROW('ค่าเสื่อม 2564'!$E$3)+1),$A51)))</f>
        <v/>
      </c>
      <c r="K51" s="7" t="str">
        <f t="array" ref="K51">IF(COUNTIF('ค่าเสื่อม 2564'!$E$3:$E$399,"10870-รพ.อรัญประเทศ")&lt;$A51,"",INDEX('ค่าเสื่อม 2564'!K$3:K$399,SMALL(IF('ค่าเสื่อม 2564'!$E$3:$E$399="10870-รพ.อรัญประเทศ",ROW('ค่าเสื่อม 2564'!$E$3:$E$399)-ROW('ค่าเสื่อม 2564'!$E$3)+1),$A51)))</f>
        <v/>
      </c>
      <c r="L51" s="4" t="str">
        <f t="array" ref="L51">IF(COUNTIF('ค่าเสื่อม 2564'!$E$3:$E$399,"10870-รพ.อรัญประเทศ")&lt;$A51,"",INDEX('ค่าเสื่อม 2564'!L$3:L$399,SMALL(IF('ค่าเสื่อม 2564'!$E$3:$E$399="10870-รพ.อรัญประเทศ",ROW('ค่าเสื่อม 2564'!$E$3:$E$399)-ROW('ค่าเสื่อม 2564'!$E$3)+1),$A51)))</f>
        <v/>
      </c>
      <c r="M51" s="7" t="str">
        <f t="array" ref="M51">IF(COUNTIF('ค่าเสื่อม 2564'!$E$3:$E$399,"10870-รพ.อรัญประเทศ")&lt;$A51,"",INDEX('ค่าเสื่อม 2564'!M$3:M$399,SMALL(IF('ค่าเสื่อม 2564'!$E$3:$E$399="10870-รพ.อรัญประเทศ",ROW('ค่าเสื่อม 2564'!$E$3:$E$399)-ROW('ค่าเสื่อม 2564'!$E$3)+1),$A51)))</f>
        <v/>
      </c>
      <c r="N51" s="10" t="str">
        <f t="array" ref="N51">IF(COUNTIF('ค่าเสื่อม 2564'!$E$3:$E$399,"10870-รพ.อรัญประเทศ")&lt;$A51,"",INDEX('ค่าเสื่อม 2564'!N$3:N$399,SMALL(IF('ค่าเสื่อม 2564'!$E$3:$E$399="10870-รพ.อรัญประเทศ",ROW('ค่าเสื่อม 2564'!$E$3:$E$399)-ROW('ค่าเสื่อม 2564'!$E$3)+1),$A51)))</f>
        <v/>
      </c>
      <c r="O51" s="10" t="str">
        <f t="array" ref="O51">IF(COUNTIF('ค่าเสื่อม 2564'!$E$3:$E$399,"10870-รพ.อรัญประเทศ")&lt;$A51,"",INDEX('ค่าเสื่อม 2564'!O$3:O$399,SMALL(IF('ค่าเสื่อม 2564'!$E$3:$E$399="10870-รพ.อรัญประเทศ",ROW('ค่าเสื่อม 2564'!$E$3:$E$399)-ROW('ค่าเสื่อม 2564'!$E$3)+1),$A51)))</f>
        <v/>
      </c>
      <c r="P51" s="10" t="str">
        <f t="array" ref="P51">IF(COUNTIF('ค่าเสื่อม 2564'!$E$3:$E$399,"10870-รพ.อรัญประเทศ")&lt;$A51,"",INDEX('ค่าเสื่อม 2564'!P$3:P$399,SMALL(IF('ค่าเสื่อม 2564'!$E$3:$E$399="10870-รพ.อรัญประเทศ",ROW('ค่าเสื่อม 2564'!$E$3:$E$399)-ROW('ค่าเสื่อม 2564'!$E$3)+1),$A51)))</f>
        <v/>
      </c>
      <c r="Q51" s="10" t="str">
        <f t="array" ref="Q51">IF(COUNTIF('ค่าเสื่อม 2564'!$E$3:$E$399,"10870-รพ.อรัญประเทศ")&lt;$A51,"",INDEX('ค่าเสื่อม 2564'!Q$3:Q$399,SMALL(IF('ค่าเสื่อม 2564'!$E$3:$E$399="10870-รพ.อรัญประเทศ",ROW('ค่าเสื่อม 2564'!$E$3:$E$399)-ROW('ค่าเสื่อม 2564'!$E$3)+1),$A51)))</f>
        <v/>
      </c>
      <c r="R51" s="7" t="str">
        <f t="array" ref="R51">IF(COUNTIF('ค่าเสื่อม 2564'!$E$3:$E$399,"10870-รพ.อรัญประเทศ")&lt;$A51,"",INDEX('ค่าเสื่อม 2564'!R$3:R$399,SMALL(IF('ค่าเสื่อม 2564'!$E$3:$E$399="10870-รพ.อรัญประเทศ",ROW('ค่าเสื่อม 2564'!$E$3:$E$399)-ROW('ค่าเสื่อม 2564'!$E$3)+1),$A51)))</f>
        <v/>
      </c>
      <c r="S51" s="4" t="str">
        <f t="array" ref="S51">IF(COUNTIF('ค่าเสื่อม 2564'!$E$3:$E$399,"10870-รพ.อรัญประเทศ")&lt;$A51,"",INDEX('ค่าเสื่อม 2564'!S$3:S$399,SMALL(IF('ค่าเสื่อม 2564'!$E$3:$E$399="10870-รพ.อรัญประเทศ",ROW('ค่าเสื่อม 2564'!$E$3:$E$399)-ROW('ค่าเสื่อม 2564'!$E$3)+1),$A51)))</f>
        <v/>
      </c>
      <c r="T51" s="10" t="str">
        <f t="array" ref="T51">IF(COUNTIF('ค่าเสื่อม 2564'!$E$3:$E$399,"10870-รพ.อรัญประเทศ")&lt;$A51,"",INDEX('ค่าเสื่อม 2564'!T$3:T$399,SMALL(IF('ค่าเสื่อม 2564'!$E$3:$E$399="10870-รพ.อรัญประเทศ",ROW('ค่าเสื่อม 2564'!$E$3:$E$399)-ROW('ค่าเสื่อม 2564'!$E$3)+1),$A51)))</f>
        <v/>
      </c>
      <c r="U51" s="10" t="str">
        <f t="array" ref="U51">IF(COUNTIF('ค่าเสื่อม 2564'!$E$3:$E$399,"10870-รพ.อรัญประเทศ")&lt;$A51,"",INDEX('ค่าเสื่อม 2564'!U$3:U$399,SMALL(IF('ค่าเสื่อม 2564'!$E$3:$E$399="10870-รพ.อรัญประเทศ",ROW('ค่าเสื่อม 2564'!$E$3:$E$399)-ROW('ค่าเสื่อม 2564'!$E$3)+1),$A51)))</f>
        <v/>
      </c>
      <c r="V51" s="7"/>
      <c r="W51" s="7"/>
    </row>
    <row r="52" spans="1:23" ht="43.5" customHeight="1">
      <c r="A52" s="3">
        <v>49</v>
      </c>
      <c r="B52" s="7"/>
      <c r="C52" s="7"/>
      <c r="D52" s="7"/>
      <c r="E52" s="7" t="str">
        <f t="array" ref="E52">IF(COUNTIF('ค่าเสื่อม 2564'!$E$3:$E$399,"10870-รพ.อรัญประเทศ")&lt;$A52,"",INDEX('ค่าเสื่อม 2564'!E$3:E$399,SMALL(IF('ค่าเสื่อม 2564'!$E$3:$E$399="10870-รพ.อรัญประเทศ",ROW('ค่าเสื่อม 2564'!$E$3:$E$399)-ROW('ค่าเสื่อม 2564'!$E$3)+1),$A52)))</f>
        <v/>
      </c>
      <c r="F52" s="7" t="str">
        <f t="array" ref="F52">IF(COUNTIF('ค่าเสื่อม 2564'!$E$3:$E$399,"10870-รพ.อรัญประเทศ")&lt;$A52,"",INDEX('ค่าเสื่อม 2564'!F$3:F$399,SMALL(IF('ค่าเสื่อม 2564'!$E$3:$E$399="10870-รพ.อรัญประเทศ",ROW('ค่าเสื่อม 2564'!$E$3:$E$399)-ROW('ค่าเสื่อม 2564'!$E$3)+1),$A52)))</f>
        <v/>
      </c>
      <c r="G52" s="7" t="str">
        <f t="array" ref="G52">IF(COUNTIF('ค่าเสื่อม 2564'!$E$3:$E$399,"10870-รพ.อรัญประเทศ")&lt;$A52,"",INDEX('ค่าเสื่อม 2564'!G$3:G$399,SMALL(IF('ค่าเสื่อม 2564'!$E$3:$E$399="10870-รพ.อรัญประเทศ",ROW('ค่าเสื่อม 2564'!$E$3:$E$399)-ROW('ค่าเสื่อม 2564'!$E$3)+1),$A52)))</f>
        <v/>
      </c>
      <c r="H52" s="7" t="str">
        <f t="array" ref="H52">IF(COUNTIF('ค่าเสื่อม 2564'!$E$3:$E$399,"10870-รพ.อรัญประเทศ")&lt;$A52,"",INDEX('ค่าเสื่อม 2564'!H$3:H$399,SMALL(IF('ค่าเสื่อม 2564'!$E$3:$E$399="10870-รพ.อรัญประเทศ",ROW('ค่าเสื่อม 2564'!$E$3:$E$399)-ROW('ค่าเสื่อม 2564'!$E$3)+1),$A52)))</f>
        <v/>
      </c>
      <c r="I52" s="7" t="str">
        <f t="array" ref="I52">IF(COUNTIF('ค่าเสื่อม 2564'!$E$3:$E$399,"10870-รพ.อรัญประเทศ")&lt;$A52,"",INDEX('ค่าเสื่อม 2564'!I$3:I$399,SMALL(IF('ค่าเสื่อม 2564'!$E$3:$E$399="10870-รพ.อรัญประเทศ",ROW('ค่าเสื่อม 2564'!$E$3:$E$399)-ROW('ค่าเสื่อม 2564'!$E$3)+1),$A52)))</f>
        <v/>
      </c>
      <c r="J52" s="7" t="str">
        <f t="array" ref="J52">IF(COUNTIF('ค่าเสื่อม 2564'!$E$3:$E$399,"10870-รพ.อรัญประเทศ")&lt;$A52,"",INDEX('ค่าเสื่อม 2564'!J$3:J$399,SMALL(IF('ค่าเสื่อม 2564'!$E$3:$E$399="10870-รพ.อรัญประเทศ",ROW('ค่าเสื่อม 2564'!$E$3:$E$399)-ROW('ค่าเสื่อม 2564'!$E$3)+1),$A52)))</f>
        <v/>
      </c>
      <c r="K52" s="7" t="str">
        <f t="array" ref="K52">IF(COUNTIF('ค่าเสื่อม 2564'!$E$3:$E$399,"10870-รพ.อรัญประเทศ")&lt;$A52,"",INDEX('ค่าเสื่อม 2564'!K$3:K$399,SMALL(IF('ค่าเสื่อม 2564'!$E$3:$E$399="10870-รพ.อรัญประเทศ",ROW('ค่าเสื่อม 2564'!$E$3:$E$399)-ROW('ค่าเสื่อม 2564'!$E$3)+1),$A52)))</f>
        <v/>
      </c>
      <c r="L52" s="4" t="str">
        <f t="array" ref="L52">IF(COUNTIF('ค่าเสื่อม 2564'!$E$3:$E$399,"10870-รพ.อรัญประเทศ")&lt;$A52,"",INDEX('ค่าเสื่อม 2564'!L$3:L$399,SMALL(IF('ค่าเสื่อม 2564'!$E$3:$E$399="10870-รพ.อรัญประเทศ",ROW('ค่าเสื่อม 2564'!$E$3:$E$399)-ROW('ค่าเสื่อม 2564'!$E$3)+1),$A52)))</f>
        <v/>
      </c>
      <c r="M52" s="7" t="str">
        <f t="array" ref="M52">IF(COUNTIF('ค่าเสื่อม 2564'!$E$3:$E$399,"10870-รพ.อรัญประเทศ")&lt;$A52,"",INDEX('ค่าเสื่อม 2564'!M$3:M$399,SMALL(IF('ค่าเสื่อม 2564'!$E$3:$E$399="10870-รพ.อรัญประเทศ",ROW('ค่าเสื่อม 2564'!$E$3:$E$399)-ROW('ค่าเสื่อม 2564'!$E$3)+1),$A52)))</f>
        <v/>
      </c>
      <c r="N52" s="10" t="str">
        <f t="array" ref="N52">IF(COUNTIF('ค่าเสื่อม 2564'!$E$3:$E$399,"10870-รพ.อรัญประเทศ")&lt;$A52,"",INDEX('ค่าเสื่อม 2564'!N$3:N$399,SMALL(IF('ค่าเสื่อม 2564'!$E$3:$E$399="10870-รพ.อรัญประเทศ",ROW('ค่าเสื่อม 2564'!$E$3:$E$399)-ROW('ค่าเสื่อม 2564'!$E$3)+1),$A52)))</f>
        <v/>
      </c>
      <c r="O52" s="10" t="str">
        <f t="array" ref="O52">IF(COUNTIF('ค่าเสื่อม 2564'!$E$3:$E$399,"10870-รพ.อรัญประเทศ")&lt;$A52,"",INDEX('ค่าเสื่อม 2564'!O$3:O$399,SMALL(IF('ค่าเสื่อม 2564'!$E$3:$E$399="10870-รพ.อรัญประเทศ",ROW('ค่าเสื่อม 2564'!$E$3:$E$399)-ROW('ค่าเสื่อม 2564'!$E$3)+1),$A52)))</f>
        <v/>
      </c>
      <c r="P52" s="10" t="str">
        <f t="array" ref="P52">IF(COUNTIF('ค่าเสื่อม 2564'!$E$3:$E$399,"10870-รพ.อรัญประเทศ")&lt;$A52,"",INDEX('ค่าเสื่อม 2564'!P$3:P$399,SMALL(IF('ค่าเสื่อม 2564'!$E$3:$E$399="10870-รพ.อรัญประเทศ",ROW('ค่าเสื่อม 2564'!$E$3:$E$399)-ROW('ค่าเสื่อม 2564'!$E$3)+1),$A52)))</f>
        <v/>
      </c>
      <c r="Q52" s="10" t="str">
        <f t="array" ref="Q52">IF(COUNTIF('ค่าเสื่อม 2564'!$E$3:$E$399,"10870-รพ.อรัญประเทศ")&lt;$A52,"",INDEX('ค่าเสื่อม 2564'!Q$3:Q$399,SMALL(IF('ค่าเสื่อม 2564'!$E$3:$E$399="10870-รพ.อรัญประเทศ",ROW('ค่าเสื่อม 2564'!$E$3:$E$399)-ROW('ค่าเสื่อม 2564'!$E$3)+1),$A52)))</f>
        <v/>
      </c>
      <c r="R52" s="7" t="str">
        <f t="array" ref="R52">IF(COUNTIF('ค่าเสื่อม 2564'!$E$3:$E$399,"10870-รพ.อรัญประเทศ")&lt;$A52,"",INDEX('ค่าเสื่อม 2564'!R$3:R$399,SMALL(IF('ค่าเสื่อม 2564'!$E$3:$E$399="10870-รพ.อรัญประเทศ",ROW('ค่าเสื่อม 2564'!$E$3:$E$399)-ROW('ค่าเสื่อม 2564'!$E$3)+1),$A52)))</f>
        <v/>
      </c>
      <c r="S52" s="4" t="str">
        <f t="array" ref="S52">IF(COUNTIF('ค่าเสื่อม 2564'!$E$3:$E$399,"10870-รพ.อรัญประเทศ")&lt;$A52,"",INDEX('ค่าเสื่อม 2564'!S$3:S$399,SMALL(IF('ค่าเสื่อม 2564'!$E$3:$E$399="10870-รพ.อรัญประเทศ",ROW('ค่าเสื่อม 2564'!$E$3:$E$399)-ROW('ค่าเสื่อม 2564'!$E$3)+1),$A52)))</f>
        <v/>
      </c>
      <c r="T52" s="10" t="str">
        <f t="array" ref="T52">IF(COUNTIF('ค่าเสื่อม 2564'!$E$3:$E$399,"10870-รพ.อรัญประเทศ")&lt;$A52,"",INDEX('ค่าเสื่อม 2564'!T$3:T$399,SMALL(IF('ค่าเสื่อม 2564'!$E$3:$E$399="10870-รพ.อรัญประเทศ",ROW('ค่าเสื่อม 2564'!$E$3:$E$399)-ROW('ค่าเสื่อม 2564'!$E$3)+1),$A52)))</f>
        <v/>
      </c>
      <c r="U52" s="10" t="str">
        <f t="array" ref="U52">IF(COUNTIF('ค่าเสื่อม 2564'!$E$3:$E$399,"10870-รพ.อรัญประเทศ")&lt;$A52,"",INDEX('ค่าเสื่อม 2564'!U$3:U$399,SMALL(IF('ค่าเสื่อม 2564'!$E$3:$E$399="10870-รพ.อรัญประเทศ",ROW('ค่าเสื่อม 2564'!$E$3:$E$399)-ROW('ค่าเสื่อม 2564'!$E$3)+1),$A52)))</f>
        <v/>
      </c>
      <c r="V52" s="7"/>
      <c r="W52" s="7"/>
    </row>
    <row r="53" spans="1:23" ht="43.5" customHeight="1">
      <c r="A53" s="3">
        <v>50</v>
      </c>
      <c r="B53" s="7"/>
      <c r="C53" s="7"/>
      <c r="D53" s="7"/>
      <c r="E53" s="7" t="str">
        <f t="array" ref="E53">IF(COUNTIF('ค่าเสื่อม 2564'!$E$3:$E$399,"10870-รพ.อรัญประเทศ")&lt;$A53,"",INDEX('ค่าเสื่อม 2564'!E$3:E$399,SMALL(IF('ค่าเสื่อม 2564'!$E$3:$E$399="10870-รพ.อรัญประเทศ",ROW('ค่าเสื่อม 2564'!$E$3:$E$399)-ROW('ค่าเสื่อม 2564'!$E$3)+1),$A53)))</f>
        <v/>
      </c>
      <c r="F53" s="7" t="str">
        <f t="array" ref="F53">IF(COUNTIF('ค่าเสื่อม 2564'!$E$3:$E$399,"10870-รพ.อรัญประเทศ")&lt;$A53,"",INDEX('ค่าเสื่อม 2564'!F$3:F$399,SMALL(IF('ค่าเสื่อม 2564'!$E$3:$E$399="10870-รพ.อรัญประเทศ",ROW('ค่าเสื่อม 2564'!$E$3:$E$399)-ROW('ค่าเสื่อม 2564'!$E$3)+1),$A53)))</f>
        <v/>
      </c>
      <c r="G53" s="7" t="str">
        <f t="array" ref="G53">IF(COUNTIF('ค่าเสื่อม 2564'!$E$3:$E$399,"10870-รพ.อรัญประเทศ")&lt;$A53,"",INDEX('ค่าเสื่อม 2564'!G$3:G$399,SMALL(IF('ค่าเสื่อม 2564'!$E$3:$E$399="10870-รพ.อรัญประเทศ",ROW('ค่าเสื่อม 2564'!$E$3:$E$399)-ROW('ค่าเสื่อม 2564'!$E$3)+1),$A53)))</f>
        <v/>
      </c>
      <c r="H53" s="7" t="str">
        <f t="array" ref="H53">IF(COUNTIF('ค่าเสื่อม 2564'!$E$3:$E$399,"10870-รพ.อรัญประเทศ")&lt;$A53,"",INDEX('ค่าเสื่อม 2564'!H$3:H$399,SMALL(IF('ค่าเสื่อม 2564'!$E$3:$E$399="10870-รพ.อรัญประเทศ",ROW('ค่าเสื่อม 2564'!$E$3:$E$399)-ROW('ค่าเสื่อม 2564'!$E$3)+1),$A53)))</f>
        <v/>
      </c>
      <c r="I53" s="7" t="str">
        <f t="array" ref="I53">IF(COUNTIF('ค่าเสื่อม 2564'!$E$3:$E$399,"10870-รพ.อรัญประเทศ")&lt;$A53,"",INDEX('ค่าเสื่อม 2564'!I$3:I$399,SMALL(IF('ค่าเสื่อม 2564'!$E$3:$E$399="10870-รพ.อรัญประเทศ",ROW('ค่าเสื่อม 2564'!$E$3:$E$399)-ROW('ค่าเสื่อม 2564'!$E$3)+1),$A53)))</f>
        <v/>
      </c>
      <c r="J53" s="7" t="str">
        <f t="array" ref="J53">IF(COUNTIF('ค่าเสื่อม 2564'!$E$3:$E$399,"10870-รพ.อรัญประเทศ")&lt;$A53,"",INDEX('ค่าเสื่อม 2564'!J$3:J$399,SMALL(IF('ค่าเสื่อม 2564'!$E$3:$E$399="10870-รพ.อรัญประเทศ",ROW('ค่าเสื่อม 2564'!$E$3:$E$399)-ROW('ค่าเสื่อม 2564'!$E$3)+1),$A53)))</f>
        <v/>
      </c>
      <c r="K53" s="7" t="str">
        <f t="array" ref="K53">IF(COUNTIF('ค่าเสื่อม 2564'!$E$3:$E$399,"10870-รพ.อรัญประเทศ")&lt;$A53,"",INDEX('ค่าเสื่อม 2564'!K$3:K$399,SMALL(IF('ค่าเสื่อม 2564'!$E$3:$E$399="10870-รพ.อรัญประเทศ",ROW('ค่าเสื่อม 2564'!$E$3:$E$399)-ROW('ค่าเสื่อม 2564'!$E$3)+1),$A53)))</f>
        <v/>
      </c>
      <c r="L53" s="4" t="str">
        <f t="array" ref="L53">IF(COUNTIF('ค่าเสื่อม 2564'!$E$3:$E$399,"10870-รพ.อรัญประเทศ")&lt;$A53,"",INDEX('ค่าเสื่อม 2564'!L$3:L$399,SMALL(IF('ค่าเสื่อม 2564'!$E$3:$E$399="10870-รพ.อรัญประเทศ",ROW('ค่าเสื่อม 2564'!$E$3:$E$399)-ROW('ค่าเสื่อม 2564'!$E$3)+1),$A53)))</f>
        <v/>
      </c>
      <c r="M53" s="7" t="str">
        <f t="array" ref="M53">IF(COUNTIF('ค่าเสื่อม 2564'!$E$3:$E$399,"10870-รพ.อรัญประเทศ")&lt;$A53,"",INDEX('ค่าเสื่อม 2564'!M$3:M$399,SMALL(IF('ค่าเสื่อม 2564'!$E$3:$E$399="10870-รพ.อรัญประเทศ",ROW('ค่าเสื่อม 2564'!$E$3:$E$399)-ROW('ค่าเสื่อม 2564'!$E$3)+1),$A53)))</f>
        <v/>
      </c>
      <c r="N53" s="10" t="str">
        <f t="array" ref="N53">IF(COUNTIF('ค่าเสื่อม 2564'!$E$3:$E$399,"10870-รพ.อรัญประเทศ")&lt;$A53,"",INDEX('ค่าเสื่อม 2564'!N$3:N$399,SMALL(IF('ค่าเสื่อม 2564'!$E$3:$E$399="10870-รพ.อรัญประเทศ",ROW('ค่าเสื่อม 2564'!$E$3:$E$399)-ROW('ค่าเสื่อม 2564'!$E$3)+1),$A53)))</f>
        <v/>
      </c>
      <c r="O53" s="10" t="str">
        <f t="array" ref="O53">IF(COUNTIF('ค่าเสื่อม 2564'!$E$3:$E$399,"10870-รพ.อรัญประเทศ")&lt;$A53,"",INDEX('ค่าเสื่อม 2564'!O$3:O$399,SMALL(IF('ค่าเสื่อม 2564'!$E$3:$E$399="10870-รพ.อรัญประเทศ",ROW('ค่าเสื่อม 2564'!$E$3:$E$399)-ROW('ค่าเสื่อม 2564'!$E$3)+1),$A53)))</f>
        <v/>
      </c>
      <c r="P53" s="10" t="str">
        <f t="array" ref="P53">IF(COUNTIF('ค่าเสื่อม 2564'!$E$3:$E$399,"10870-รพ.อรัญประเทศ")&lt;$A53,"",INDEX('ค่าเสื่อม 2564'!P$3:P$399,SMALL(IF('ค่าเสื่อม 2564'!$E$3:$E$399="10870-รพ.อรัญประเทศ",ROW('ค่าเสื่อม 2564'!$E$3:$E$399)-ROW('ค่าเสื่อม 2564'!$E$3)+1),$A53)))</f>
        <v/>
      </c>
      <c r="Q53" s="10" t="str">
        <f t="array" ref="Q53">IF(COUNTIF('ค่าเสื่อม 2564'!$E$3:$E$399,"10870-รพ.อรัญประเทศ")&lt;$A53,"",INDEX('ค่าเสื่อม 2564'!Q$3:Q$399,SMALL(IF('ค่าเสื่อม 2564'!$E$3:$E$399="10870-รพ.อรัญประเทศ",ROW('ค่าเสื่อม 2564'!$E$3:$E$399)-ROW('ค่าเสื่อม 2564'!$E$3)+1),$A53)))</f>
        <v/>
      </c>
      <c r="R53" s="7" t="str">
        <f t="array" ref="R53">IF(COUNTIF('ค่าเสื่อม 2564'!$E$3:$E$399,"10870-รพ.อรัญประเทศ")&lt;$A53,"",INDEX('ค่าเสื่อม 2564'!R$3:R$399,SMALL(IF('ค่าเสื่อม 2564'!$E$3:$E$399="10870-รพ.อรัญประเทศ",ROW('ค่าเสื่อม 2564'!$E$3:$E$399)-ROW('ค่าเสื่อม 2564'!$E$3)+1),$A53)))</f>
        <v/>
      </c>
      <c r="S53" s="4" t="str">
        <f t="array" ref="S53">IF(COUNTIF('ค่าเสื่อม 2564'!$E$3:$E$399,"10870-รพ.อรัญประเทศ")&lt;$A53,"",INDEX('ค่าเสื่อม 2564'!S$3:S$399,SMALL(IF('ค่าเสื่อม 2564'!$E$3:$E$399="10870-รพ.อรัญประเทศ",ROW('ค่าเสื่อม 2564'!$E$3:$E$399)-ROW('ค่าเสื่อม 2564'!$E$3)+1),$A53)))</f>
        <v/>
      </c>
      <c r="T53" s="10" t="str">
        <f t="array" ref="T53">IF(COUNTIF('ค่าเสื่อม 2564'!$E$3:$E$399,"10870-รพ.อรัญประเทศ")&lt;$A53,"",INDEX('ค่าเสื่อม 2564'!T$3:T$399,SMALL(IF('ค่าเสื่อม 2564'!$E$3:$E$399="10870-รพ.อรัญประเทศ",ROW('ค่าเสื่อม 2564'!$E$3:$E$399)-ROW('ค่าเสื่อม 2564'!$E$3)+1),$A53)))</f>
        <v/>
      </c>
      <c r="U53" s="10" t="str">
        <f t="array" ref="U53">IF(COUNTIF('ค่าเสื่อม 2564'!$E$3:$E$399,"10870-รพ.อรัญประเทศ")&lt;$A53,"",INDEX('ค่าเสื่อม 2564'!U$3:U$399,SMALL(IF('ค่าเสื่อม 2564'!$E$3:$E$399="10870-รพ.อรัญประเทศ",ROW('ค่าเสื่อม 2564'!$E$3:$E$399)-ROW('ค่าเสื่อม 2564'!$E$3)+1),$A53)))</f>
        <v/>
      </c>
      <c r="V53" s="7"/>
      <c r="W53" s="7"/>
    </row>
    <row r="54" spans="1:23" ht="43.5" customHeight="1">
      <c r="A54" s="3">
        <v>51</v>
      </c>
      <c r="B54" s="7"/>
      <c r="C54" s="7"/>
      <c r="D54" s="7"/>
      <c r="E54" s="7" t="str">
        <f t="array" ref="E54">IF(COUNTIF('ค่าเสื่อม 2564'!$E$3:$E$399,"10870-รพ.อรัญประเทศ")&lt;$A54,"",INDEX('ค่าเสื่อม 2564'!E$3:E$399,SMALL(IF('ค่าเสื่อม 2564'!$E$3:$E$399="10870-รพ.อรัญประเทศ",ROW('ค่าเสื่อม 2564'!$E$3:$E$399)-ROW('ค่าเสื่อม 2564'!$E$3)+1),$A54)))</f>
        <v/>
      </c>
      <c r="F54" s="7" t="str">
        <f t="array" ref="F54">IF(COUNTIF('ค่าเสื่อม 2564'!$E$3:$E$399,"10870-รพ.อรัญประเทศ")&lt;$A54,"",INDEX('ค่าเสื่อม 2564'!F$3:F$399,SMALL(IF('ค่าเสื่อม 2564'!$E$3:$E$399="10870-รพ.อรัญประเทศ",ROW('ค่าเสื่อม 2564'!$E$3:$E$399)-ROW('ค่าเสื่อม 2564'!$E$3)+1),$A54)))</f>
        <v/>
      </c>
      <c r="G54" s="7" t="str">
        <f t="array" ref="G54">IF(COUNTIF('ค่าเสื่อม 2564'!$E$3:$E$399,"10870-รพ.อรัญประเทศ")&lt;$A54,"",INDEX('ค่าเสื่อม 2564'!G$3:G$399,SMALL(IF('ค่าเสื่อม 2564'!$E$3:$E$399="10870-รพ.อรัญประเทศ",ROW('ค่าเสื่อม 2564'!$E$3:$E$399)-ROW('ค่าเสื่อม 2564'!$E$3)+1),$A54)))</f>
        <v/>
      </c>
      <c r="H54" s="7" t="str">
        <f t="array" ref="H54">IF(COUNTIF('ค่าเสื่อม 2564'!$E$3:$E$399,"10870-รพ.อรัญประเทศ")&lt;$A54,"",INDEX('ค่าเสื่อม 2564'!H$3:H$399,SMALL(IF('ค่าเสื่อม 2564'!$E$3:$E$399="10870-รพ.อรัญประเทศ",ROW('ค่าเสื่อม 2564'!$E$3:$E$399)-ROW('ค่าเสื่อม 2564'!$E$3)+1),$A54)))</f>
        <v/>
      </c>
      <c r="I54" s="7" t="str">
        <f t="array" ref="I54">IF(COUNTIF('ค่าเสื่อม 2564'!$E$3:$E$399,"10870-รพ.อรัญประเทศ")&lt;$A54,"",INDEX('ค่าเสื่อม 2564'!I$3:I$399,SMALL(IF('ค่าเสื่อม 2564'!$E$3:$E$399="10870-รพ.อรัญประเทศ",ROW('ค่าเสื่อม 2564'!$E$3:$E$399)-ROW('ค่าเสื่อม 2564'!$E$3)+1),$A54)))</f>
        <v/>
      </c>
      <c r="J54" s="7" t="str">
        <f t="array" ref="J54">IF(COUNTIF('ค่าเสื่อม 2564'!$E$3:$E$399,"10870-รพ.อรัญประเทศ")&lt;$A54,"",INDEX('ค่าเสื่อม 2564'!J$3:J$399,SMALL(IF('ค่าเสื่อม 2564'!$E$3:$E$399="10870-รพ.อรัญประเทศ",ROW('ค่าเสื่อม 2564'!$E$3:$E$399)-ROW('ค่าเสื่อม 2564'!$E$3)+1),$A54)))</f>
        <v/>
      </c>
      <c r="K54" s="7" t="str">
        <f t="array" ref="K54">IF(COUNTIF('ค่าเสื่อม 2564'!$E$3:$E$399,"10870-รพ.อรัญประเทศ")&lt;$A54,"",INDEX('ค่าเสื่อม 2564'!K$3:K$399,SMALL(IF('ค่าเสื่อม 2564'!$E$3:$E$399="10870-รพ.อรัญประเทศ",ROW('ค่าเสื่อม 2564'!$E$3:$E$399)-ROW('ค่าเสื่อม 2564'!$E$3)+1),$A54)))</f>
        <v/>
      </c>
      <c r="L54" s="4" t="str">
        <f t="array" ref="L54">IF(COUNTIF('ค่าเสื่อม 2564'!$E$3:$E$399,"10870-รพ.อรัญประเทศ")&lt;$A54,"",INDEX('ค่าเสื่อม 2564'!L$3:L$399,SMALL(IF('ค่าเสื่อม 2564'!$E$3:$E$399="10870-รพ.อรัญประเทศ",ROW('ค่าเสื่อม 2564'!$E$3:$E$399)-ROW('ค่าเสื่อม 2564'!$E$3)+1),$A54)))</f>
        <v/>
      </c>
      <c r="M54" s="7" t="str">
        <f t="array" ref="M54">IF(COUNTIF('ค่าเสื่อม 2564'!$E$3:$E$399,"10870-รพ.อรัญประเทศ")&lt;$A54,"",INDEX('ค่าเสื่อม 2564'!M$3:M$399,SMALL(IF('ค่าเสื่อม 2564'!$E$3:$E$399="10870-รพ.อรัญประเทศ",ROW('ค่าเสื่อม 2564'!$E$3:$E$399)-ROW('ค่าเสื่อม 2564'!$E$3)+1),$A54)))</f>
        <v/>
      </c>
      <c r="N54" s="10" t="str">
        <f t="array" ref="N54">IF(COUNTIF('ค่าเสื่อม 2564'!$E$3:$E$399,"10870-รพ.อรัญประเทศ")&lt;$A54,"",INDEX('ค่าเสื่อม 2564'!N$3:N$399,SMALL(IF('ค่าเสื่อม 2564'!$E$3:$E$399="10870-รพ.อรัญประเทศ",ROW('ค่าเสื่อม 2564'!$E$3:$E$399)-ROW('ค่าเสื่อม 2564'!$E$3)+1),$A54)))</f>
        <v/>
      </c>
      <c r="O54" s="10" t="str">
        <f t="array" ref="O54">IF(COUNTIF('ค่าเสื่อม 2564'!$E$3:$E$399,"10870-รพ.อรัญประเทศ")&lt;$A54,"",INDEX('ค่าเสื่อม 2564'!O$3:O$399,SMALL(IF('ค่าเสื่อม 2564'!$E$3:$E$399="10870-รพ.อรัญประเทศ",ROW('ค่าเสื่อม 2564'!$E$3:$E$399)-ROW('ค่าเสื่อม 2564'!$E$3)+1),$A54)))</f>
        <v/>
      </c>
      <c r="P54" s="10" t="str">
        <f t="array" ref="P54">IF(COUNTIF('ค่าเสื่อม 2564'!$E$3:$E$399,"10870-รพ.อรัญประเทศ")&lt;$A54,"",INDEX('ค่าเสื่อม 2564'!P$3:P$399,SMALL(IF('ค่าเสื่อม 2564'!$E$3:$E$399="10870-รพ.อรัญประเทศ",ROW('ค่าเสื่อม 2564'!$E$3:$E$399)-ROW('ค่าเสื่อม 2564'!$E$3)+1),$A54)))</f>
        <v/>
      </c>
      <c r="Q54" s="10" t="str">
        <f t="array" ref="Q54">IF(COUNTIF('ค่าเสื่อม 2564'!$E$3:$E$399,"10870-รพ.อรัญประเทศ")&lt;$A54,"",INDEX('ค่าเสื่อม 2564'!Q$3:Q$399,SMALL(IF('ค่าเสื่อม 2564'!$E$3:$E$399="10870-รพ.อรัญประเทศ",ROW('ค่าเสื่อม 2564'!$E$3:$E$399)-ROW('ค่าเสื่อม 2564'!$E$3)+1),$A54)))</f>
        <v/>
      </c>
      <c r="R54" s="7" t="str">
        <f t="array" ref="R54">IF(COUNTIF('ค่าเสื่อม 2564'!$E$3:$E$399,"10870-รพ.อรัญประเทศ")&lt;$A54,"",INDEX('ค่าเสื่อม 2564'!R$3:R$399,SMALL(IF('ค่าเสื่อม 2564'!$E$3:$E$399="10870-รพ.อรัญประเทศ",ROW('ค่าเสื่อม 2564'!$E$3:$E$399)-ROW('ค่าเสื่อม 2564'!$E$3)+1),$A54)))</f>
        <v/>
      </c>
      <c r="S54" s="4" t="str">
        <f t="array" ref="S54">IF(COUNTIF('ค่าเสื่อม 2564'!$E$3:$E$399,"10870-รพ.อรัญประเทศ")&lt;$A54,"",INDEX('ค่าเสื่อม 2564'!S$3:S$399,SMALL(IF('ค่าเสื่อม 2564'!$E$3:$E$399="10870-รพ.อรัญประเทศ",ROW('ค่าเสื่อม 2564'!$E$3:$E$399)-ROW('ค่าเสื่อม 2564'!$E$3)+1),$A54)))</f>
        <v/>
      </c>
      <c r="T54" s="10" t="str">
        <f t="array" ref="T54">IF(COUNTIF('ค่าเสื่อม 2564'!$E$3:$E$399,"10870-รพ.อรัญประเทศ")&lt;$A54,"",INDEX('ค่าเสื่อม 2564'!T$3:T$399,SMALL(IF('ค่าเสื่อม 2564'!$E$3:$E$399="10870-รพ.อรัญประเทศ",ROW('ค่าเสื่อม 2564'!$E$3:$E$399)-ROW('ค่าเสื่อม 2564'!$E$3)+1),$A54)))</f>
        <v/>
      </c>
      <c r="U54" s="10" t="str">
        <f t="array" ref="U54">IF(COUNTIF('ค่าเสื่อม 2564'!$E$3:$E$399,"10870-รพ.อรัญประเทศ")&lt;$A54,"",INDEX('ค่าเสื่อม 2564'!U$3:U$399,SMALL(IF('ค่าเสื่อม 2564'!$E$3:$E$399="10870-รพ.อรัญประเทศ",ROW('ค่าเสื่อม 2564'!$E$3:$E$399)-ROW('ค่าเสื่อม 2564'!$E$3)+1),$A54)))</f>
        <v/>
      </c>
      <c r="V54" s="7"/>
      <c r="W54" s="7"/>
    </row>
    <row r="55" spans="1:23" ht="43.5" customHeight="1">
      <c r="A55" s="3">
        <v>52</v>
      </c>
      <c r="B55" s="7"/>
      <c r="C55" s="7"/>
      <c r="D55" s="7"/>
      <c r="E55" s="7" t="str">
        <f t="array" ref="E55">IF(COUNTIF('ค่าเสื่อม 2564'!$E$3:$E$399,"10870-รพ.อรัญประเทศ")&lt;$A55,"",INDEX('ค่าเสื่อม 2564'!E$3:E$399,SMALL(IF('ค่าเสื่อม 2564'!$E$3:$E$399="10870-รพ.อรัญประเทศ",ROW('ค่าเสื่อม 2564'!$E$3:$E$399)-ROW('ค่าเสื่อม 2564'!$E$3)+1),$A55)))</f>
        <v/>
      </c>
      <c r="F55" s="7" t="str">
        <f t="array" ref="F55">IF(COUNTIF('ค่าเสื่อม 2564'!$E$3:$E$399,"10870-รพ.อรัญประเทศ")&lt;$A55,"",INDEX('ค่าเสื่อม 2564'!F$3:F$399,SMALL(IF('ค่าเสื่อม 2564'!$E$3:$E$399="10870-รพ.อรัญประเทศ",ROW('ค่าเสื่อม 2564'!$E$3:$E$399)-ROW('ค่าเสื่อม 2564'!$E$3)+1),$A55)))</f>
        <v/>
      </c>
      <c r="G55" s="7" t="str">
        <f t="array" ref="G55">IF(COUNTIF('ค่าเสื่อม 2564'!$E$3:$E$399,"10870-รพ.อรัญประเทศ")&lt;$A55,"",INDEX('ค่าเสื่อม 2564'!G$3:G$399,SMALL(IF('ค่าเสื่อม 2564'!$E$3:$E$399="10870-รพ.อรัญประเทศ",ROW('ค่าเสื่อม 2564'!$E$3:$E$399)-ROW('ค่าเสื่อม 2564'!$E$3)+1),$A55)))</f>
        <v/>
      </c>
      <c r="H55" s="7" t="str">
        <f t="array" ref="H55">IF(COUNTIF('ค่าเสื่อม 2564'!$E$3:$E$399,"10870-รพ.อรัญประเทศ")&lt;$A55,"",INDEX('ค่าเสื่อม 2564'!H$3:H$399,SMALL(IF('ค่าเสื่อม 2564'!$E$3:$E$399="10870-รพ.อรัญประเทศ",ROW('ค่าเสื่อม 2564'!$E$3:$E$399)-ROW('ค่าเสื่อม 2564'!$E$3)+1),$A55)))</f>
        <v/>
      </c>
      <c r="I55" s="7" t="str">
        <f t="array" ref="I55">IF(COUNTIF('ค่าเสื่อม 2564'!$E$3:$E$399,"10870-รพ.อรัญประเทศ")&lt;$A55,"",INDEX('ค่าเสื่อม 2564'!I$3:I$399,SMALL(IF('ค่าเสื่อม 2564'!$E$3:$E$399="10870-รพ.อรัญประเทศ",ROW('ค่าเสื่อม 2564'!$E$3:$E$399)-ROW('ค่าเสื่อม 2564'!$E$3)+1),$A55)))</f>
        <v/>
      </c>
      <c r="J55" s="7" t="str">
        <f t="array" ref="J55">IF(COUNTIF('ค่าเสื่อม 2564'!$E$3:$E$399,"10870-รพ.อรัญประเทศ")&lt;$A55,"",INDEX('ค่าเสื่อม 2564'!J$3:J$399,SMALL(IF('ค่าเสื่อม 2564'!$E$3:$E$399="10870-รพ.อรัญประเทศ",ROW('ค่าเสื่อม 2564'!$E$3:$E$399)-ROW('ค่าเสื่อม 2564'!$E$3)+1),$A55)))</f>
        <v/>
      </c>
      <c r="K55" s="7" t="str">
        <f t="array" ref="K55">IF(COUNTIF('ค่าเสื่อม 2564'!$E$3:$E$399,"10870-รพ.อรัญประเทศ")&lt;$A55,"",INDEX('ค่าเสื่อม 2564'!K$3:K$399,SMALL(IF('ค่าเสื่อม 2564'!$E$3:$E$399="10870-รพ.อรัญประเทศ",ROW('ค่าเสื่อม 2564'!$E$3:$E$399)-ROW('ค่าเสื่อม 2564'!$E$3)+1),$A55)))</f>
        <v/>
      </c>
      <c r="L55" s="4" t="str">
        <f t="array" ref="L55">IF(COUNTIF('ค่าเสื่อม 2564'!$E$3:$E$399,"10870-รพ.อรัญประเทศ")&lt;$A55,"",INDEX('ค่าเสื่อม 2564'!L$3:L$399,SMALL(IF('ค่าเสื่อม 2564'!$E$3:$E$399="10870-รพ.อรัญประเทศ",ROW('ค่าเสื่อม 2564'!$E$3:$E$399)-ROW('ค่าเสื่อม 2564'!$E$3)+1),$A55)))</f>
        <v/>
      </c>
      <c r="M55" s="7" t="str">
        <f t="array" ref="M55">IF(COUNTIF('ค่าเสื่อม 2564'!$E$3:$E$399,"10870-รพ.อรัญประเทศ")&lt;$A55,"",INDEX('ค่าเสื่อม 2564'!M$3:M$399,SMALL(IF('ค่าเสื่อม 2564'!$E$3:$E$399="10870-รพ.อรัญประเทศ",ROW('ค่าเสื่อม 2564'!$E$3:$E$399)-ROW('ค่าเสื่อม 2564'!$E$3)+1),$A55)))</f>
        <v/>
      </c>
      <c r="N55" s="10" t="str">
        <f t="array" ref="N55">IF(COUNTIF('ค่าเสื่อม 2564'!$E$3:$E$399,"10870-รพ.อรัญประเทศ")&lt;$A55,"",INDEX('ค่าเสื่อม 2564'!N$3:N$399,SMALL(IF('ค่าเสื่อม 2564'!$E$3:$E$399="10870-รพ.อรัญประเทศ",ROW('ค่าเสื่อม 2564'!$E$3:$E$399)-ROW('ค่าเสื่อม 2564'!$E$3)+1),$A55)))</f>
        <v/>
      </c>
      <c r="O55" s="10" t="str">
        <f t="array" ref="O55">IF(COUNTIF('ค่าเสื่อม 2564'!$E$3:$E$399,"10870-รพ.อรัญประเทศ")&lt;$A55,"",INDEX('ค่าเสื่อม 2564'!O$3:O$399,SMALL(IF('ค่าเสื่อม 2564'!$E$3:$E$399="10870-รพ.อรัญประเทศ",ROW('ค่าเสื่อม 2564'!$E$3:$E$399)-ROW('ค่าเสื่อม 2564'!$E$3)+1),$A55)))</f>
        <v/>
      </c>
      <c r="P55" s="10" t="str">
        <f t="array" ref="P55">IF(COUNTIF('ค่าเสื่อม 2564'!$E$3:$E$399,"10870-รพ.อรัญประเทศ")&lt;$A55,"",INDEX('ค่าเสื่อม 2564'!P$3:P$399,SMALL(IF('ค่าเสื่อม 2564'!$E$3:$E$399="10870-รพ.อรัญประเทศ",ROW('ค่าเสื่อม 2564'!$E$3:$E$399)-ROW('ค่าเสื่อม 2564'!$E$3)+1),$A55)))</f>
        <v/>
      </c>
      <c r="Q55" s="10" t="str">
        <f t="array" ref="Q55">IF(COUNTIF('ค่าเสื่อม 2564'!$E$3:$E$399,"10870-รพ.อรัญประเทศ")&lt;$A55,"",INDEX('ค่าเสื่อม 2564'!Q$3:Q$399,SMALL(IF('ค่าเสื่อม 2564'!$E$3:$E$399="10870-รพ.อรัญประเทศ",ROW('ค่าเสื่อม 2564'!$E$3:$E$399)-ROW('ค่าเสื่อม 2564'!$E$3)+1),$A55)))</f>
        <v/>
      </c>
      <c r="R55" s="7" t="str">
        <f t="array" ref="R55">IF(COUNTIF('ค่าเสื่อม 2564'!$E$3:$E$399,"10870-รพ.อรัญประเทศ")&lt;$A55,"",INDEX('ค่าเสื่อม 2564'!R$3:R$399,SMALL(IF('ค่าเสื่อม 2564'!$E$3:$E$399="10870-รพ.อรัญประเทศ",ROW('ค่าเสื่อม 2564'!$E$3:$E$399)-ROW('ค่าเสื่อม 2564'!$E$3)+1),$A55)))</f>
        <v/>
      </c>
      <c r="S55" s="4" t="str">
        <f t="array" ref="S55">IF(COUNTIF('ค่าเสื่อม 2564'!$E$3:$E$399,"10870-รพ.อรัญประเทศ")&lt;$A55,"",INDEX('ค่าเสื่อม 2564'!S$3:S$399,SMALL(IF('ค่าเสื่อม 2564'!$E$3:$E$399="10870-รพ.อรัญประเทศ",ROW('ค่าเสื่อม 2564'!$E$3:$E$399)-ROW('ค่าเสื่อม 2564'!$E$3)+1),$A55)))</f>
        <v/>
      </c>
      <c r="T55" s="10" t="str">
        <f t="array" ref="T55">IF(COUNTIF('ค่าเสื่อม 2564'!$E$3:$E$399,"10870-รพ.อรัญประเทศ")&lt;$A55,"",INDEX('ค่าเสื่อม 2564'!T$3:T$399,SMALL(IF('ค่าเสื่อม 2564'!$E$3:$E$399="10870-รพ.อรัญประเทศ",ROW('ค่าเสื่อม 2564'!$E$3:$E$399)-ROW('ค่าเสื่อม 2564'!$E$3)+1),$A55)))</f>
        <v/>
      </c>
      <c r="U55" s="10" t="str">
        <f t="array" ref="U55">IF(COUNTIF('ค่าเสื่อม 2564'!$E$3:$E$399,"10870-รพ.อรัญประเทศ")&lt;$A55,"",INDEX('ค่าเสื่อม 2564'!U$3:U$399,SMALL(IF('ค่าเสื่อม 2564'!$E$3:$E$399="10870-รพ.อรัญประเทศ",ROW('ค่าเสื่อม 2564'!$E$3:$E$399)-ROW('ค่าเสื่อม 2564'!$E$3)+1),$A55)))</f>
        <v/>
      </c>
      <c r="V55" s="7"/>
      <c r="W55" s="7"/>
    </row>
    <row r="56" spans="1:23" ht="43.5" customHeight="1">
      <c r="A56" s="3">
        <v>53</v>
      </c>
      <c r="B56" s="7"/>
      <c r="C56" s="7"/>
      <c r="D56" s="7"/>
      <c r="E56" s="7" t="str">
        <f t="array" ref="E56">IF(COUNTIF('ค่าเสื่อม 2564'!$E$3:$E$399,"10870-รพ.อรัญประเทศ")&lt;$A56,"",INDEX('ค่าเสื่อม 2564'!E$3:E$399,SMALL(IF('ค่าเสื่อม 2564'!$E$3:$E$399="10870-รพ.อรัญประเทศ",ROW('ค่าเสื่อม 2564'!$E$3:$E$399)-ROW('ค่าเสื่อม 2564'!$E$3)+1),$A56)))</f>
        <v/>
      </c>
      <c r="F56" s="7" t="str">
        <f t="array" ref="F56">IF(COUNTIF('ค่าเสื่อม 2564'!$E$3:$E$399,"10870-รพ.อรัญประเทศ")&lt;$A56,"",INDEX('ค่าเสื่อม 2564'!F$3:F$399,SMALL(IF('ค่าเสื่อม 2564'!$E$3:$E$399="10870-รพ.อรัญประเทศ",ROW('ค่าเสื่อม 2564'!$E$3:$E$399)-ROW('ค่าเสื่อม 2564'!$E$3)+1),$A56)))</f>
        <v/>
      </c>
      <c r="G56" s="7" t="str">
        <f t="array" ref="G56">IF(COUNTIF('ค่าเสื่อม 2564'!$E$3:$E$399,"10870-รพ.อรัญประเทศ")&lt;$A56,"",INDEX('ค่าเสื่อม 2564'!G$3:G$399,SMALL(IF('ค่าเสื่อม 2564'!$E$3:$E$399="10870-รพ.อรัญประเทศ",ROW('ค่าเสื่อม 2564'!$E$3:$E$399)-ROW('ค่าเสื่อม 2564'!$E$3)+1),$A56)))</f>
        <v/>
      </c>
      <c r="H56" s="7" t="str">
        <f t="array" ref="H56">IF(COUNTIF('ค่าเสื่อม 2564'!$E$3:$E$399,"10870-รพ.อรัญประเทศ")&lt;$A56,"",INDEX('ค่าเสื่อม 2564'!H$3:H$399,SMALL(IF('ค่าเสื่อม 2564'!$E$3:$E$399="10870-รพ.อรัญประเทศ",ROW('ค่าเสื่อม 2564'!$E$3:$E$399)-ROW('ค่าเสื่อม 2564'!$E$3)+1),$A56)))</f>
        <v/>
      </c>
      <c r="I56" s="7" t="str">
        <f t="array" ref="I56">IF(COUNTIF('ค่าเสื่อม 2564'!$E$3:$E$399,"10870-รพ.อรัญประเทศ")&lt;$A56,"",INDEX('ค่าเสื่อม 2564'!I$3:I$399,SMALL(IF('ค่าเสื่อม 2564'!$E$3:$E$399="10870-รพ.อรัญประเทศ",ROW('ค่าเสื่อม 2564'!$E$3:$E$399)-ROW('ค่าเสื่อม 2564'!$E$3)+1),$A56)))</f>
        <v/>
      </c>
      <c r="J56" s="7" t="str">
        <f t="array" ref="J56">IF(COUNTIF('ค่าเสื่อม 2564'!$E$3:$E$399,"10870-รพ.อรัญประเทศ")&lt;$A56,"",INDEX('ค่าเสื่อม 2564'!J$3:J$399,SMALL(IF('ค่าเสื่อม 2564'!$E$3:$E$399="10870-รพ.อรัญประเทศ",ROW('ค่าเสื่อม 2564'!$E$3:$E$399)-ROW('ค่าเสื่อม 2564'!$E$3)+1),$A56)))</f>
        <v/>
      </c>
      <c r="K56" s="7" t="str">
        <f t="array" ref="K56">IF(COUNTIF('ค่าเสื่อม 2564'!$E$3:$E$399,"10870-รพ.อรัญประเทศ")&lt;$A56,"",INDEX('ค่าเสื่อม 2564'!K$3:K$399,SMALL(IF('ค่าเสื่อม 2564'!$E$3:$E$399="10870-รพ.อรัญประเทศ",ROW('ค่าเสื่อม 2564'!$E$3:$E$399)-ROW('ค่าเสื่อม 2564'!$E$3)+1),$A56)))</f>
        <v/>
      </c>
      <c r="L56" s="4" t="str">
        <f t="array" ref="L56">IF(COUNTIF('ค่าเสื่อม 2564'!$E$3:$E$399,"10870-รพ.อรัญประเทศ")&lt;$A56,"",INDEX('ค่าเสื่อม 2564'!L$3:L$399,SMALL(IF('ค่าเสื่อม 2564'!$E$3:$E$399="10870-รพ.อรัญประเทศ",ROW('ค่าเสื่อม 2564'!$E$3:$E$399)-ROW('ค่าเสื่อม 2564'!$E$3)+1),$A56)))</f>
        <v/>
      </c>
      <c r="M56" s="7" t="str">
        <f t="array" ref="M56">IF(COUNTIF('ค่าเสื่อม 2564'!$E$3:$E$399,"10870-รพ.อรัญประเทศ")&lt;$A56,"",INDEX('ค่าเสื่อม 2564'!M$3:M$399,SMALL(IF('ค่าเสื่อม 2564'!$E$3:$E$399="10870-รพ.อรัญประเทศ",ROW('ค่าเสื่อม 2564'!$E$3:$E$399)-ROW('ค่าเสื่อม 2564'!$E$3)+1),$A56)))</f>
        <v/>
      </c>
      <c r="N56" s="10" t="str">
        <f t="array" ref="N56">IF(COUNTIF('ค่าเสื่อม 2564'!$E$3:$E$399,"10870-รพ.อรัญประเทศ")&lt;$A56,"",INDEX('ค่าเสื่อม 2564'!N$3:N$399,SMALL(IF('ค่าเสื่อม 2564'!$E$3:$E$399="10870-รพ.อรัญประเทศ",ROW('ค่าเสื่อม 2564'!$E$3:$E$399)-ROW('ค่าเสื่อม 2564'!$E$3)+1),$A56)))</f>
        <v/>
      </c>
      <c r="O56" s="10" t="str">
        <f t="array" ref="O56">IF(COUNTIF('ค่าเสื่อม 2564'!$E$3:$E$399,"10870-รพ.อรัญประเทศ")&lt;$A56,"",INDEX('ค่าเสื่อม 2564'!O$3:O$399,SMALL(IF('ค่าเสื่อม 2564'!$E$3:$E$399="10870-รพ.อรัญประเทศ",ROW('ค่าเสื่อม 2564'!$E$3:$E$399)-ROW('ค่าเสื่อม 2564'!$E$3)+1),$A56)))</f>
        <v/>
      </c>
      <c r="P56" s="10" t="str">
        <f t="array" ref="P56">IF(COUNTIF('ค่าเสื่อม 2564'!$E$3:$E$399,"10870-รพ.อรัญประเทศ")&lt;$A56,"",INDEX('ค่าเสื่อม 2564'!P$3:P$399,SMALL(IF('ค่าเสื่อม 2564'!$E$3:$E$399="10870-รพ.อรัญประเทศ",ROW('ค่าเสื่อม 2564'!$E$3:$E$399)-ROW('ค่าเสื่อม 2564'!$E$3)+1),$A56)))</f>
        <v/>
      </c>
      <c r="Q56" s="10" t="str">
        <f t="array" ref="Q56">IF(COUNTIF('ค่าเสื่อม 2564'!$E$3:$E$399,"10870-รพ.อรัญประเทศ")&lt;$A56,"",INDEX('ค่าเสื่อม 2564'!Q$3:Q$399,SMALL(IF('ค่าเสื่อม 2564'!$E$3:$E$399="10870-รพ.อรัญประเทศ",ROW('ค่าเสื่อม 2564'!$E$3:$E$399)-ROW('ค่าเสื่อม 2564'!$E$3)+1),$A56)))</f>
        <v/>
      </c>
      <c r="R56" s="7" t="str">
        <f t="array" ref="R56">IF(COUNTIF('ค่าเสื่อม 2564'!$E$3:$E$399,"10870-รพ.อรัญประเทศ")&lt;$A56,"",INDEX('ค่าเสื่อม 2564'!R$3:R$399,SMALL(IF('ค่าเสื่อม 2564'!$E$3:$E$399="10870-รพ.อรัญประเทศ",ROW('ค่าเสื่อม 2564'!$E$3:$E$399)-ROW('ค่าเสื่อม 2564'!$E$3)+1),$A56)))</f>
        <v/>
      </c>
      <c r="S56" s="4" t="str">
        <f t="array" ref="S56">IF(COUNTIF('ค่าเสื่อม 2564'!$E$3:$E$399,"10870-รพ.อรัญประเทศ")&lt;$A56,"",INDEX('ค่าเสื่อม 2564'!S$3:S$399,SMALL(IF('ค่าเสื่อม 2564'!$E$3:$E$399="10870-รพ.อรัญประเทศ",ROW('ค่าเสื่อม 2564'!$E$3:$E$399)-ROW('ค่าเสื่อม 2564'!$E$3)+1),$A56)))</f>
        <v/>
      </c>
      <c r="T56" s="10" t="str">
        <f t="array" ref="T56">IF(COUNTIF('ค่าเสื่อม 2564'!$E$3:$E$399,"10870-รพ.อรัญประเทศ")&lt;$A56,"",INDEX('ค่าเสื่อม 2564'!T$3:T$399,SMALL(IF('ค่าเสื่อม 2564'!$E$3:$E$399="10870-รพ.อรัญประเทศ",ROW('ค่าเสื่อม 2564'!$E$3:$E$399)-ROW('ค่าเสื่อม 2564'!$E$3)+1),$A56)))</f>
        <v/>
      </c>
      <c r="U56" s="10" t="str">
        <f t="array" ref="U56">IF(COUNTIF('ค่าเสื่อม 2564'!$E$3:$E$399,"10870-รพ.อรัญประเทศ")&lt;$A56,"",INDEX('ค่าเสื่อม 2564'!U$3:U$399,SMALL(IF('ค่าเสื่อม 2564'!$E$3:$E$399="10870-รพ.อรัญประเทศ",ROW('ค่าเสื่อม 2564'!$E$3:$E$399)-ROW('ค่าเสื่อม 2564'!$E$3)+1),$A56)))</f>
        <v/>
      </c>
      <c r="V56" s="7"/>
      <c r="W56" s="7"/>
    </row>
    <row r="57" spans="1:23" ht="43.5" customHeight="1">
      <c r="A57" s="3">
        <v>54</v>
      </c>
      <c r="B57" s="7"/>
      <c r="C57" s="7"/>
      <c r="D57" s="7"/>
      <c r="E57" s="7" t="str">
        <f t="array" ref="E57">IF(COUNTIF('ค่าเสื่อม 2564'!$E$3:$E$399,"10870-รพ.อรัญประเทศ")&lt;$A57,"",INDEX('ค่าเสื่อม 2564'!E$3:E$399,SMALL(IF('ค่าเสื่อม 2564'!$E$3:$E$399="10870-รพ.อรัญประเทศ",ROW('ค่าเสื่อม 2564'!$E$3:$E$399)-ROW('ค่าเสื่อม 2564'!$E$3)+1),$A57)))</f>
        <v/>
      </c>
      <c r="F57" s="7" t="str">
        <f t="array" ref="F57">IF(COUNTIF('ค่าเสื่อม 2564'!$E$3:$E$399,"10870-รพ.อรัญประเทศ")&lt;$A57,"",INDEX('ค่าเสื่อม 2564'!F$3:F$399,SMALL(IF('ค่าเสื่อม 2564'!$E$3:$E$399="10870-รพ.อรัญประเทศ",ROW('ค่าเสื่อม 2564'!$E$3:$E$399)-ROW('ค่าเสื่อม 2564'!$E$3)+1),$A57)))</f>
        <v/>
      </c>
      <c r="G57" s="7" t="str">
        <f t="array" ref="G57">IF(COUNTIF('ค่าเสื่อม 2564'!$E$3:$E$399,"10870-รพ.อรัญประเทศ")&lt;$A57,"",INDEX('ค่าเสื่อม 2564'!G$3:G$399,SMALL(IF('ค่าเสื่อม 2564'!$E$3:$E$399="10870-รพ.อรัญประเทศ",ROW('ค่าเสื่อม 2564'!$E$3:$E$399)-ROW('ค่าเสื่อม 2564'!$E$3)+1),$A57)))</f>
        <v/>
      </c>
      <c r="H57" s="7" t="str">
        <f t="array" ref="H57">IF(COUNTIF('ค่าเสื่อม 2564'!$E$3:$E$399,"10870-รพ.อรัญประเทศ")&lt;$A57,"",INDEX('ค่าเสื่อม 2564'!H$3:H$399,SMALL(IF('ค่าเสื่อม 2564'!$E$3:$E$399="10870-รพ.อรัญประเทศ",ROW('ค่าเสื่อม 2564'!$E$3:$E$399)-ROW('ค่าเสื่อม 2564'!$E$3)+1),$A57)))</f>
        <v/>
      </c>
      <c r="I57" s="7" t="str">
        <f t="array" ref="I57">IF(COUNTIF('ค่าเสื่อม 2564'!$E$3:$E$399,"10870-รพ.อรัญประเทศ")&lt;$A57,"",INDEX('ค่าเสื่อม 2564'!I$3:I$399,SMALL(IF('ค่าเสื่อม 2564'!$E$3:$E$399="10870-รพ.อรัญประเทศ",ROW('ค่าเสื่อม 2564'!$E$3:$E$399)-ROW('ค่าเสื่อม 2564'!$E$3)+1),$A57)))</f>
        <v/>
      </c>
      <c r="J57" s="7" t="str">
        <f t="array" ref="J57">IF(COUNTIF('ค่าเสื่อม 2564'!$E$3:$E$399,"10870-รพ.อรัญประเทศ")&lt;$A57,"",INDEX('ค่าเสื่อม 2564'!J$3:J$399,SMALL(IF('ค่าเสื่อม 2564'!$E$3:$E$399="10870-รพ.อรัญประเทศ",ROW('ค่าเสื่อม 2564'!$E$3:$E$399)-ROW('ค่าเสื่อม 2564'!$E$3)+1),$A57)))</f>
        <v/>
      </c>
      <c r="K57" s="7" t="str">
        <f t="array" ref="K57">IF(COUNTIF('ค่าเสื่อม 2564'!$E$3:$E$399,"10870-รพ.อรัญประเทศ")&lt;$A57,"",INDEX('ค่าเสื่อม 2564'!K$3:K$399,SMALL(IF('ค่าเสื่อม 2564'!$E$3:$E$399="10870-รพ.อรัญประเทศ",ROW('ค่าเสื่อม 2564'!$E$3:$E$399)-ROW('ค่าเสื่อม 2564'!$E$3)+1),$A57)))</f>
        <v/>
      </c>
      <c r="L57" s="4" t="str">
        <f t="array" ref="L57">IF(COUNTIF('ค่าเสื่อม 2564'!$E$3:$E$399,"10870-รพ.อรัญประเทศ")&lt;$A57,"",INDEX('ค่าเสื่อม 2564'!L$3:L$399,SMALL(IF('ค่าเสื่อม 2564'!$E$3:$E$399="10870-รพ.อรัญประเทศ",ROW('ค่าเสื่อม 2564'!$E$3:$E$399)-ROW('ค่าเสื่อม 2564'!$E$3)+1),$A57)))</f>
        <v/>
      </c>
      <c r="M57" s="7" t="str">
        <f t="array" ref="M57">IF(COUNTIF('ค่าเสื่อม 2564'!$E$3:$E$399,"10870-รพ.อรัญประเทศ")&lt;$A57,"",INDEX('ค่าเสื่อม 2564'!M$3:M$399,SMALL(IF('ค่าเสื่อม 2564'!$E$3:$E$399="10870-รพ.อรัญประเทศ",ROW('ค่าเสื่อม 2564'!$E$3:$E$399)-ROW('ค่าเสื่อม 2564'!$E$3)+1),$A57)))</f>
        <v/>
      </c>
      <c r="N57" s="10" t="str">
        <f t="array" ref="N57">IF(COUNTIF('ค่าเสื่อม 2564'!$E$3:$E$399,"10870-รพ.อรัญประเทศ")&lt;$A57,"",INDEX('ค่าเสื่อม 2564'!N$3:N$399,SMALL(IF('ค่าเสื่อม 2564'!$E$3:$E$399="10870-รพ.อรัญประเทศ",ROW('ค่าเสื่อม 2564'!$E$3:$E$399)-ROW('ค่าเสื่อม 2564'!$E$3)+1),$A57)))</f>
        <v/>
      </c>
      <c r="O57" s="10" t="str">
        <f t="array" ref="O57">IF(COUNTIF('ค่าเสื่อม 2564'!$E$3:$E$399,"10870-รพ.อรัญประเทศ")&lt;$A57,"",INDEX('ค่าเสื่อม 2564'!O$3:O$399,SMALL(IF('ค่าเสื่อม 2564'!$E$3:$E$399="10870-รพ.อรัญประเทศ",ROW('ค่าเสื่อม 2564'!$E$3:$E$399)-ROW('ค่าเสื่อม 2564'!$E$3)+1),$A57)))</f>
        <v/>
      </c>
      <c r="P57" s="10" t="str">
        <f t="array" ref="P57">IF(COUNTIF('ค่าเสื่อม 2564'!$E$3:$E$399,"10870-รพ.อรัญประเทศ")&lt;$A57,"",INDEX('ค่าเสื่อม 2564'!P$3:P$399,SMALL(IF('ค่าเสื่อม 2564'!$E$3:$E$399="10870-รพ.อรัญประเทศ",ROW('ค่าเสื่อม 2564'!$E$3:$E$399)-ROW('ค่าเสื่อม 2564'!$E$3)+1),$A57)))</f>
        <v/>
      </c>
      <c r="Q57" s="10" t="str">
        <f t="array" ref="Q57">IF(COUNTIF('ค่าเสื่อม 2564'!$E$3:$E$399,"10870-รพ.อรัญประเทศ")&lt;$A57,"",INDEX('ค่าเสื่อม 2564'!Q$3:Q$399,SMALL(IF('ค่าเสื่อม 2564'!$E$3:$E$399="10870-รพ.อรัญประเทศ",ROW('ค่าเสื่อม 2564'!$E$3:$E$399)-ROW('ค่าเสื่อม 2564'!$E$3)+1),$A57)))</f>
        <v/>
      </c>
      <c r="R57" s="7" t="str">
        <f t="array" ref="R57">IF(COUNTIF('ค่าเสื่อม 2564'!$E$3:$E$399,"10870-รพ.อรัญประเทศ")&lt;$A57,"",INDEX('ค่าเสื่อม 2564'!R$3:R$399,SMALL(IF('ค่าเสื่อม 2564'!$E$3:$E$399="10870-รพ.อรัญประเทศ",ROW('ค่าเสื่อม 2564'!$E$3:$E$399)-ROW('ค่าเสื่อม 2564'!$E$3)+1),$A57)))</f>
        <v/>
      </c>
      <c r="S57" s="4" t="str">
        <f t="array" ref="S57">IF(COUNTIF('ค่าเสื่อม 2564'!$E$3:$E$399,"10870-รพ.อรัญประเทศ")&lt;$A57,"",INDEX('ค่าเสื่อม 2564'!S$3:S$399,SMALL(IF('ค่าเสื่อม 2564'!$E$3:$E$399="10870-รพ.อรัญประเทศ",ROW('ค่าเสื่อม 2564'!$E$3:$E$399)-ROW('ค่าเสื่อม 2564'!$E$3)+1),$A57)))</f>
        <v/>
      </c>
      <c r="T57" s="10" t="str">
        <f t="array" ref="T57">IF(COUNTIF('ค่าเสื่อม 2564'!$E$3:$E$399,"10870-รพ.อรัญประเทศ")&lt;$A57,"",INDEX('ค่าเสื่อม 2564'!T$3:T$399,SMALL(IF('ค่าเสื่อม 2564'!$E$3:$E$399="10870-รพ.อรัญประเทศ",ROW('ค่าเสื่อม 2564'!$E$3:$E$399)-ROW('ค่าเสื่อม 2564'!$E$3)+1),$A57)))</f>
        <v/>
      </c>
      <c r="U57" s="10" t="str">
        <f t="array" ref="U57">IF(COUNTIF('ค่าเสื่อม 2564'!$E$3:$E$399,"10870-รพ.อรัญประเทศ")&lt;$A57,"",INDEX('ค่าเสื่อม 2564'!U$3:U$399,SMALL(IF('ค่าเสื่อม 2564'!$E$3:$E$399="10870-รพ.อรัญประเทศ",ROW('ค่าเสื่อม 2564'!$E$3:$E$399)-ROW('ค่าเสื่อม 2564'!$E$3)+1),$A57)))</f>
        <v/>
      </c>
      <c r="V57" s="7"/>
      <c r="W57" s="7"/>
    </row>
    <row r="58" spans="1:23" ht="43.5" customHeight="1">
      <c r="A58" s="3">
        <v>55</v>
      </c>
      <c r="B58" s="7"/>
      <c r="C58" s="7"/>
      <c r="D58" s="7"/>
      <c r="E58" s="7" t="str">
        <f t="array" ref="E58">IF(COUNTIF('ค่าเสื่อม 2564'!$E$3:$E$399,"10870-รพ.อรัญประเทศ")&lt;$A58,"",INDEX('ค่าเสื่อม 2564'!E$3:E$399,SMALL(IF('ค่าเสื่อม 2564'!$E$3:$E$399="10870-รพ.อรัญประเทศ",ROW('ค่าเสื่อม 2564'!$E$3:$E$399)-ROW('ค่าเสื่อม 2564'!$E$3)+1),$A58)))</f>
        <v/>
      </c>
      <c r="F58" s="7" t="str">
        <f t="array" ref="F58">IF(COUNTIF('ค่าเสื่อม 2564'!$E$3:$E$399,"10870-รพ.อรัญประเทศ")&lt;$A58,"",INDEX('ค่าเสื่อม 2564'!F$3:F$399,SMALL(IF('ค่าเสื่อม 2564'!$E$3:$E$399="10870-รพ.อรัญประเทศ",ROW('ค่าเสื่อม 2564'!$E$3:$E$399)-ROW('ค่าเสื่อม 2564'!$E$3)+1),$A58)))</f>
        <v/>
      </c>
      <c r="G58" s="7" t="str">
        <f t="array" ref="G58">IF(COUNTIF('ค่าเสื่อม 2564'!$E$3:$E$399,"10870-รพ.อรัญประเทศ")&lt;$A58,"",INDEX('ค่าเสื่อม 2564'!G$3:G$399,SMALL(IF('ค่าเสื่อม 2564'!$E$3:$E$399="10870-รพ.อรัญประเทศ",ROW('ค่าเสื่อม 2564'!$E$3:$E$399)-ROW('ค่าเสื่อม 2564'!$E$3)+1),$A58)))</f>
        <v/>
      </c>
      <c r="H58" s="7" t="str">
        <f t="array" ref="H58">IF(COUNTIF('ค่าเสื่อม 2564'!$E$3:$E$399,"10870-รพ.อรัญประเทศ")&lt;$A58,"",INDEX('ค่าเสื่อม 2564'!H$3:H$399,SMALL(IF('ค่าเสื่อม 2564'!$E$3:$E$399="10870-รพ.อรัญประเทศ",ROW('ค่าเสื่อม 2564'!$E$3:$E$399)-ROW('ค่าเสื่อม 2564'!$E$3)+1),$A58)))</f>
        <v/>
      </c>
      <c r="I58" s="7" t="str">
        <f t="array" ref="I58">IF(COUNTIF('ค่าเสื่อม 2564'!$E$3:$E$399,"10870-รพ.อรัญประเทศ")&lt;$A58,"",INDEX('ค่าเสื่อม 2564'!I$3:I$399,SMALL(IF('ค่าเสื่อม 2564'!$E$3:$E$399="10870-รพ.อรัญประเทศ",ROW('ค่าเสื่อม 2564'!$E$3:$E$399)-ROW('ค่าเสื่อม 2564'!$E$3)+1),$A58)))</f>
        <v/>
      </c>
      <c r="J58" s="7" t="str">
        <f t="array" ref="J58">IF(COUNTIF('ค่าเสื่อม 2564'!$E$3:$E$399,"10870-รพ.อรัญประเทศ")&lt;$A58,"",INDEX('ค่าเสื่อม 2564'!J$3:J$399,SMALL(IF('ค่าเสื่อม 2564'!$E$3:$E$399="10870-รพ.อรัญประเทศ",ROW('ค่าเสื่อม 2564'!$E$3:$E$399)-ROW('ค่าเสื่อม 2564'!$E$3)+1),$A58)))</f>
        <v/>
      </c>
      <c r="K58" s="7" t="str">
        <f t="array" ref="K58">IF(COUNTIF('ค่าเสื่อม 2564'!$E$3:$E$399,"10870-รพ.อรัญประเทศ")&lt;$A58,"",INDEX('ค่าเสื่อม 2564'!K$3:K$399,SMALL(IF('ค่าเสื่อม 2564'!$E$3:$E$399="10870-รพ.อรัญประเทศ",ROW('ค่าเสื่อม 2564'!$E$3:$E$399)-ROW('ค่าเสื่อม 2564'!$E$3)+1),$A58)))</f>
        <v/>
      </c>
      <c r="L58" s="4" t="str">
        <f t="array" ref="L58">IF(COUNTIF('ค่าเสื่อม 2564'!$E$3:$E$399,"10870-รพ.อรัญประเทศ")&lt;$A58,"",INDEX('ค่าเสื่อม 2564'!L$3:L$399,SMALL(IF('ค่าเสื่อม 2564'!$E$3:$E$399="10870-รพ.อรัญประเทศ",ROW('ค่าเสื่อม 2564'!$E$3:$E$399)-ROW('ค่าเสื่อม 2564'!$E$3)+1),$A58)))</f>
        <v/>
      </c>
      <c r="M58" s="7" t="str">
        <f t="array" ref="M58">IF(COUNTIF('ค่าเสื่อม 2564'!$E$3:$E$399,"10870-รพ.อรัญประเทศ")&lt;$A58,"",INDEX('ค่าเสื่อม 2564'!M$3:M$399,SMALL(IF('ค่าเสื่อม 2564'!$E$3:$E$399="10870-รพ.อรัญประเทศ",ROW('ค่าเสื่อม 2564'!$E$3:$E$399)-ROW('ค่าเสื่อม 2564'!$E$3)+1),$A58)))</f>
        <v/>
      </c>
      <c r="N58" s="10" t="str">
        <f t="array" ref="N58">IF(COUNTIF('ค่าเสื่อม 2564'!$E$3:$E$399,"10870-รพ.อรัญประเทศ")&lt;$A58,"",INDEX('ค่าเสื่อม 2564'!N$3:N$399,SMALL(IF('ค่าเสื่อม 2564'!$E$3:$E$399="10870-รพ.อรัญประเทศ",ROW('ค่าเสื่อม 2564'!$E$3:$E$399)-ROW('ค่าเสื่อม 2564'!$E$3)+1),$A58)))</f>
        <v/>
      </c>
      <c r="O58" s="10" t="str">
        <f t="array" ref="O58">IF(COUNTIF('ค่าเสื่อม 2564'!$E$3:$E$399,"10870-รพ.อรัญประเทศ")&lt;$A58,"",INDEX('ค่าเสื่อม 2564'!O$3:O$399,SMALL(IF('ค่าเสื่อม 2564'!$E$3:$E$399="10870-รพ.อรัญประเทศ",ROW('ค่าเสื่อม 2564'!$E$3:$E$399)-ROW('ค่าเสื่อม 2564'!$E$3)+1),$A58)))</f>
        <v/>
      </c>
      <c r="P58" s="10" t="str">
        <f t="array" ref="P58">IF(COUNTIF('ค่าเสื่อม 2564'!$E$3:$E$399,"10870-รพ.อรัญประเทศ")&lt;$A58,"",INDEX('ค่าเสื่อม 2564'!P$3:P$399,SMALL(IF('ค่าเสื่อม 2564'!$E$3:$E$399="10870-รพ.อรัญประเทศ",ROW('ค่าเสื่อม 2564'!$E$3:$E$399)-ROW('ค่าเสื่อม 2564'!$E$3)+1),$A58)))</f>
        <v/>
      </c>
      <c r="Q58" s="10" t="str">
        <f t="array" ref="Q58">IF(COUNTIF('ค่าเสื่อม 2564'!$E$3:$E$399,"10870-รพ.อรัญประเทศ")&lt;$A58,"",INDEX('ค่าเสื่อม 2564'!Q$3:Q$399,SMALL(IF('ค่าเสื่อม 2564'!$E$3:$E$399="10870-รพ.อรัญประเทศ",ROW('ค่าเสื่อม 2564'!$E$3:$E$399)-ROW('ค่าเสื่อม 2564'!$E$3)+1),$A58)))</f>
        <v/>
      </c>
      <c r="R58" s="7" t="str">
        <f t="array" ref="R58">IF(COUNTIF('ค่าเสื่อม 2564'!$E$3:$E$399,"10870-รพ.อรัญประเทศ")&lt;$A58,"",INDEX('ค่าเสื่อม 2564'!R$3:R$399,SMALL(IF('ค่าเสื่อม 2564'!$E$3:$E$399="10870-รพ.อรัญประเทศ",ROW('ค่าเสื่อม 2564'!$E$3:$E$399)-ROW('ค่าเสื่อม 2564'!$E$3)+1),$A58)))</f>
        <v/>
      </c>
      <c r="S58" s="4" t="str">
        <f t="array" ref="S58">IF(COUNTIF('ค่าเสื่อม 2564'!$E$3:$E$399,"10870-รพ.อรัญประเทศ")&lt;$A58,"",INDEX('ค่าเสื่อม 2564'!S$3:S$399,SMALL(IF('ค่าเสื่อม 2564'!$E$3:$E$399="10870-รพ.อรัญประเทศ",ROW('ค่าเสื่อม 2564'!$E$3:$E$399)-ROW('ค่าเสื่อม 2564'!$E$3)+1),$A58)))</f>
        <v/>
      </c>
      <c r="T58" s="10" t="str">
        <f t="array" ref="T58">IF(COUNTIF('ค่าเสื่อม 2564'!$E$3:$E$399,"10870-รพ.อรัญประเทศ")&lt;$A58,"",INDEX('ค่าเสื่อม 2564'!T$3:T$399,SMALL(IF('ค่าเสื่อม 2564'!$E$3:$E$399="10870-รพ.อรัญประเทศ",ROW('ค่าเสื่อม 2564'!$E$3:$E$399)-ROW('ค่าเสื่อม 2564'!$E$3)+1),$A58)))</f>
        <v/>
      </c>
      <c r="U58" s="10" t="str">
        <f t="array" ref="U58">IF(COUNTIF('ค่าเสื่อม 2564'!$E$3:$E$399,"10870-รพ.อรัญประเทศ")&lt;$A58,"",INDEX('ค่าเสื่อม 2564'!U$3:U$399,SMALL(IF('ค่าเสื่อม 2564'!$E$3:$E$399="10870-รพ.อรัญประเทศ",ROW('ค่าเสื่อม 2564'!$E$3:$E$399)-ROW('ค่าเสื่อม 2564'!$E$3)+1),$A58)))</f>
        <v/>
      </c>
      <c r="V58" s="7"/>
      <c r="W58" s="7"/>
    </row>
    <row r="59" spans="1:23" ht="43.5" customHeight="1">
      <c r="A59" s="3">
        <v>56</v>
      </c>
      <c r="B59" s="7"/>
      <c r="C59" s="7"/>
      <c r="D59" s="7"/>
      <c r="E59" s="7" t="str">
        <f t="array" ref="E59">IF(COUNTIF('ค่าเสื่อม 2564'!$E$3:$E$399,"10870-รพ.อรัญประเทศ")&lt;$A59,"",INDEX('ค่าเสื่อม 2564'!E$3:E$399,SMALL(IF('ค่าเสื่อม 2564'!$E$3:$E$399="10870-รพ.อรัญประเทศ",ROW('ค่าเสื่อม 2564'!$E$3:$E$399)-ROW('ค่าเสื่อม 2564'!$E$3)+1),$A59)))</f>
        <v/>
      </c>
      <c r="F59" s="7" t="str">
        <f t="array" ref="F59">IF(COUNTIF('ค่าเสื่อม 2564'!$E$3:$E$399,"10870-รพ.อรัญประเทศ")&lt;$A59,"",INDEX('ค่าเสื่อม 2564'!F$3:F$399,SMALL(IF('ค่าเสื่อม 2564'!$E$3:$E$399="10870-รพ.อรัญประเทศ",ROW('ค่าเสื่อม 2564'!$E$3:$E$399)-ROW('ค่าเสื่อม 2564'!$E$3)+1),$A59)))</f>
        <v/>
      </c>
      <c r="G59" s="7" t="str">
        <f t="array" ref="G59">IF(COUNTIF('ค่าเสื่อม 2564'!$E$3:$E$399,"10870-รพ.อรัญประเทศ")&lt;$A59,"",INDEX('ค่าเสื่อม 2564'!G$3:G$399,SMALL(IF('ค่าเสื่อม 2564'!$E$3:$E$399="10870-รพ.อรัญประเทศ",ROW('ค่าเสื่อม 2564'!$E$3:$E$399)-ROW('ค่าเสื่อม 2564'!$E$3)+1),$A59)))</f>
        <v/>
      </c>
      <c r="H59" s="7" t="str">
        <f t="array" ref="H59">IF(COUNTIF('ค่าเสื่อม 2564'!$E$3:$E$399,"10870-รพ.อรัญประเทศ")&lt;$A59,"",INDEX('ค่าเสื่อม 2564'!H$3:H$399,SMALL(IF('ค่าเสื่อม 2564'!$E$3:$E$399="10870-รพ.อรัญประเทศ",ROW('ค่าเสื่อม 2564'!$E$3:$E$399)-ROW('ค่าเสื่อม 2564'!$E$3)+1),$A59)))</f>
        <v/>
      </c>
      <c r="I59" s="7" t="str">
        <f t="array" ref="I59">IF(COUNTIF('ค่าเสื่อม 2564'!$E$3:$E$399,"10870-รพ.อรัญประเทศ")&lt;$A59,"",INDEX('ค่าเสื่อม 2564'!I$3:I$399,SMALL(IF('ค่าเสื่อม 2564'!$E$3:$E$399="10870-รพ.อรัญประเทศ",ROW('ค่าเสื่อม 2564'!$E$3:$E$399)-ROW('ค่าเสื่อม 2564'!$E$3)+1),$A59)))</f>
        <v/>
      </c>
      <c r="J59" s="7" t="str">
        <f t="array" ref="J59">IF(COUNTIF('ค่าเสื่อม 2564'!$E$3:$E$399,"10870-รพ.อรัญประเทศ")&lt;$A59,"",INDEX('ค่าเสื่อม 2564'!J$3:J$399,SMALL(IF('ค่าเสื่อม 2564'!$E$3:$E$399="10870-รพ.อรัญประเทศ",ROW('ค่าเสื่อม 2564'!$E$3:$E$399)-ROW('ค่าเสื่อม 2564'!$E$3)+1),$A59)))</f>
        <v/>
      </c>
      <c r="K59" s="7" t="str">
        <f t="array" ref="K59">IF(COUNTIF('ค่าเสื่อม 2564'!$E$3:$E$399,"10870-รพ.อรัญประเทศ")&lt;$A59,"",INDEX('ค่าเสื่อม 2564'!K$3:K$399,SMALL(IF('ค่าเสื่อม 2564'!$E$3:$E$399="10870-รพ.อรัญประเทศ",ROW('ค่าเสื่อม 2564'!$E$3:$E$399)-ROW('ค่าเสื่อม 2564'!$E$3)+1),$A59)))</f>
        <v/>
      </c>
      <c r="L59" s="4" t="str">
        <f t="array" ref="L59">IF(COUNTIF('ค่าเสื่อม 2564'!$E$3:$E$399,"10870-รพ.อรัญประเทศ")&lt;$A59,"",INDEX('ค่าเสื่อม 2564'!L$3:L$399,SMALL(IF('ค่าเสื่อม 2564'!$E$3:$E$399="10870-รพ.อรัญประเทศ",ROW('ค่าเสื่อม 2564'!$E$3:$E$399)-ROW('ค่าเสื่อม 2564'!$E$3)+1),$A59)))</f>
        <v/>
      </c>
      <c r="M59" s="7" t="str">
        <f t="array" ref="M59">IF(COUNTIF('ค่าเสื่อม 2564'!$E$3:$E$399,"10870-รพ.อรัญประเทศ")&lt;$A59,"",INDEX('ค่าเสื่อม 2564'!M$3:M$399,SMALL(IF('ค่าเสื่อม 2564'!$E$3:$E$399="10870-รพ.อรัญประเทศ",ROW('ค่าเสื่อม 2564'!$E$3:$E$399)-ROW('ค่าเสื่อม 2564'!$E$3)+1),$A59)))</f>
        <v/>
      </c>
      <c r="N59" s="10" t="str">
        <f t="array" ref="N59">IF(COUNTIF('ค่าเสื่อม 2564'!$E$3:$E$399,"10870-รพ.อรัญประเทศ")&lt;$A59,"",INDEX('ค่าเสื่อม 2564'!N$3:N$399,SMALL(IF('ค่าเสื่อม 2564'!$E$3:$E$399="10870-รพ.อรัญประเทศ",ROW('ค่าเสื่อม 2564'!$E$3:$E$399)-ROW('ค่าเสื่อม 2564'!$E$3)+1),$A59)))</f>
        <v/>
      </c>
      <c r="O59" s="10" t="str">
        <f t="array" ref="O59">IF(COUNTIF('ค่าเสื่อม 2564'!$E$3:$E$399,"10870-รพ.อรัญประเทศ")&lt;$A59,"",INDEX('ค่าเสื่อม 2564'!O$3:O$399,SMALL(IF('ค่าเสื่อม 2564'!$E$3:$E$399="10870-รพ.อรัญประเทศ",ROW('ค่าเสื่อม 2564'!$E$3:$E$399)-ROW('ค่าเสื่อม 2564'!$E$3)+1),$A59)))</f>
        <v/>
      </c>
      <c r="P59" s="10" t="str">
        <f t="array" ref="P59">IF(COUNTIF('ค่าเสื่อม 2564'!$E$3:$E$399,"10870-รพ.อรัญประเทศ")&lt;$A59,"",INDEX('ค่าเสื่อม 2564'!P$3:P$399,SMALL(IF('ค่าเสื่อม 2564'!$E$3:$E$399="10870-รพ.อรัญประเทศ",ROW('ค่าเสื่อม 2564'!$E$3:$E$399)-ROW('ค่าเสื่อม 2564'!$E$3)+1),$A59)))</f>
        <v/>
      </c>
      <c r="Q59" s="10" t="str">
        <f t="array" ref="Q59">IF(COUNTIF('ค่าเสื่อม 2564'!$E$3:$E$399,"10870-รพ.อรัญประเทศ")&lt;$A59,"",INDEX('ค่าเสื่อม 2564'!Q$3:Q$399,SMALL(IF('ค่าเสื่อม 2564'!$E$3:$E$399="10870-รพ.อรัญประเทศ",ROW('ค่าเสื่อม 2564'!$E$3:$E$399)-ROW('ค่าเสื่อม 2564'!$E$3)+1),$A59)))</f>
        <v/>
      </c>
      <c r="R59" s="7" t="str">
        <f t="array" ref="R59">IF(COUNTIF('ค่าเสื่อม 2564'!$E$3:$E$399,"10870-รพ.อรัญประเทศ")&lt;$A59,"",INDEX('ค่าเสื่อม 2564'!R$3:R$399,SMALL(IF('ค่าเสื่อม 2564'!$E$3:$E$399="10870-รพ.อรัญประเทศ",ROW('ค่าเสื่อม 2564'!$E$3:$E$399)-ROW('ค่าเสื่อม 2564'!$E$3)+1),$A59)))</f>
        <v/>
      </c>
      <c r="S59" s="4" t="str">
        <f t="array" ref="S59">IF(COUNTIF('ค่าเสื่อม 2564'!$E$3:$E$399,"10870-รพ.อรัญประเทศ")&lt;$A59,"",INDEX('ค่าเสื่อม 2564'!S$3:S$399,SMALL(IF('ค่าเสื่อม 2564'!$E$3:$E$399="10870-รพ.อรัญประเทศ",ROW('ค่าเสื่อม 2564'!$E$3:$E$399)-ROW('ค่าเสื่อม 2564'!$E$3)+1),$A59)))</f>
        <v/>
      </c>
      <c r="T59" s="10" t="str">
        <f t="array" ref="T59">IF(COUNTIF('ค่าเสื่อม 2564'!$E$3:$E$399,"10870-รพ.อรัญประเทศ")&lt;$A59,"",INDEX('ค่าเสื่อม 2564'!T$3:T$399,SMALL(IF('ค่าเสื่อม 2564'!$E$3:$E$399="10870-รพ.อรัญประเทศ",ROW('ค่าเสื่อม 2564'!$E$3:$E$399)-ROW('ค่าเสื่อม 2564'!$E$3)+1),$A59)))</f>
        <v/>
      </c>
      <c r="U59" s="10" t="str">
        <f t="array" ref="U59">IF(COUNTIF('ค่าเสื่อม 2564'!$E$3:$E$399,"10870-รพ.อรัญประเทศ")&lt;$A59,"",INDEX('ค่าเสื่อม 2564'!U$3:U$399,SMALL(IF('ค่าเสื่อม 2564'!$E$3:$E$399="10870-รพ.อรัญประเทศ",ROW('ค่าเสื่อม 2564'!$E$3:$E$399)-ROW('ค่าเสื่อม 2564'!$E$3)+1),$A59)))</f>
        <v/>
      </c>
      <c r="V59" s="7"/>
      <c r="W59" s="7"/>
    </row>
    <row r="60" spans="1:23" ht="43.5" customHeight="1">
      <c r="A60" s="3">
        <v>57</v>
      </c>
      <c r="B60" s="7"/>
      <c r="C60" s="7"/>
      <c r="D60" s="7"/>
      <c r="E60" s="7" t="str">
        <f t="array" ref="E60">IF(COUNTIF('ค่าเสื่อม 2564'!$E$3:$E$399,"10870-รพ.อรัญประเทศ")&lt;$A60,"",INDEX('ค่าเสื่อม 2564'!E$3:E$399,SMALL(IF('ค่าเสื่อม 2564'!$E$3:$E$399="10870-รพ.อรัญประเทศ",ROW('ค่าเสื่อม 2564'!$E$3:$E$399)-ROW('ค่าเสื่อม 2564'!$E$3)+1),$A60)))</f>
        <v/>
      </c>
      <c r="F60" s="7" t="str">
        <f t="array" ref="F60">IF(COUNTIF('ค่าเสื่อม 2564'!$E$3:$E$399,"10870-รพ.อรัญประเทศ")&lt;$A60,"",INDEX('ค่าเสื่อม 2564'!F$3:F$399,SMALL(IF('ค่าเสื่อม 2564'!$E$3:$E$399="10870-รพ.อรัญประเทศ",ROW('ค่าเสื่อม 2564'!$E$3:$E$399)-ROW('ค่าเสื่อม 2564'!$E$3)+1),$A60)))</f>
        <v/>
      </c>
      <c r="G60" s="7" t="str">
        <f t="array" ref="G60">IF(COUNTIF('ค่าเสื่อม 2564'!$E$3:$E$399,"10870-รพ.อรัญประเทศ")&lt;$A60,"",INDEX('ค่าเสื่อม 2564'!G$3:G$399,SMALL(IF('ค่าเสื่อม 2564'!$E$3:$E$399="10870-รพ.อรัญประเทศ",ROW('ค่าเสื่อม 2564'!$E$3:$E$399)-ROW('ค่าเสื่อม 2564'!$E$3)+1),$A60)))</f>
        <v/>
      </c>
      <c r="H60" s="7" t="str">
        <f t="array" ref="H60">IF(COUNTIF('ค่าเสื่อม 2564'!$E$3:$E$399,"10870-รพ.อรัญประเทศ")&lt;$A60,"",INDEX('ค่าเสื่อม 2564'!H$3:H$399,SMALL(IF('ค่าเสื่อม 2564'!$E$3:$E$399="10870-รพ.อรัญประเทศ",ROW('ค่าเสื่อม 2564'!$E$3:$E$399)-ROW('ค่าเสื่อม 2564'!$E$3)+1),$A60)))</f>
        <v/>
      </c>
      <c r="I60" s="7" t="str">
        <f t="array" ref="I60">IF(COUNTIF('ค่าเสื่อม 2564'!$E$3:$E$399,"10870-รพ.อรัญประเทศ")&lt;$A60,"",INDEX('ค่าเสื่อม 2564'!I$3:I$399,SMALL(IF('ค่าเสื่อม 2564'!$E$3:$E$399="10870-รพ.อรัญประเทศ",ROW('ค่าเสื่อม 2564'!$E$3:$E$399)-ROW('ค่าเสื่อม 2564'!$E$3)+1),$A60)))</f>
        <v/>
      </c>
      <c r="J60" s="7" t="str">
        <f t="array" ref="J60">IF(COUNTIF('ค่าเสื่อม 2564'!$E$3:$E$399,"10870-รพ.อรัญประเทศ")&lt;$A60,"",INDEX('ค่าเสื่อม 2564'!J$3:J$399,SMALL(IF('ค่าเสื่อม 2564'!$E$3:$E$399="10870-รพ.อรัญประเทศ",ROW('ค่าเสื่อม 2564'!$E$3:$E$399)-ROW('ค่าเสื่อม 2564'!$E$3)+1),$A60)))</f>
        <v/>
      </c>
      <c r="K60" s="7" t="str">
        <f t="array" ref="K60">IF(COUNTIF('ค่าเสื่อม 2564'!$E$3:$E$399,"10870-รพ.อรัญประเทศ")&lt;$A60,"",INDEX('ค่าเสื่อม 2564'!K$3:K$399,SMALL(IF('ค่าเสื่อม 2564'!$E$3:$E$399="10870-รพ.อรัญประเทศ",ROW('ค่าเสื่อม 2564'!$E$3:$E$399)-ROW('ค่าเสื่อม 2564'!$E$3)+1),$A60)))</f>
        <v/>
      </c>
      <c r="L60" s="4" t="str">
        <f t="array" ref="L60">IF(COUNTIF('ค่าเสื่อม 2564'!$E$3:$E$399,"10870-รพ.อรัญประเทศ")&lt;$A60,"",INDEX('ค่าเสื่อม 2564'!L$3:L$399,SMALL(IF('ค่าเสื่อม 2564'!$E$3:$E$399="10870-รพ.อรัญประเทศ",ROW('ค่าเสื่อม 2564'!$E$3:$E$399)-ROW('ค่าเสื่อม 2564'!$E$3)+1),$A60)))</f>
        <v/>
      </c>
      <c r="M60" s="7" t="str">
        <f t="array" ref="M60">IF(COUNTIF('ค่าเสื่อม 2564'!$E$3:$E$399,"10870-รพ.อรัญประเทศ")&lt;$A60,"",INDEX('ค่าเสื่อม 2564'!M$3:M$399,SMALL(IF('ค่าเสื่อม 2564'!$E$3:$E$399="10870-รพ.อรัญประเทศ",ROW('ค่าเสื่อม 2564'!$E$3:$E$399)-ROW('ค่าเสื่อม 2564'!$E$3)+1),$A60)))</f>
        <v/>
      </c>
      <c r="N60" s="10" t="str">
        <f t="array" ref="N60">IF(COUNTIF('ค่าเสื่อม 2564'!$E$3:$E$399,"10870-รพ.อรัญประเทศ")&lt;$A60,"",INDEX('ค่าเสื่อม 2564'!N$3:N$399,SMALL(IF('ค่าเสื่อม 2564'!$E$3:$E$399="10870-รพ.อรัญประเทศ",ROW('ค่าเสื่อม 2564'!$E$3:$E$399)-ROW('ค่าเสื่อม 2564'!$E$3)+1),$A60)))</f>
        <v/>
      </c>
      <c r="O60" s="10" t="str">
        <f t="array" ref="O60">IF(COUNTIF('ค่าเสื่อม 2564'!$E$3:$E$399,"10870-รพ.อรัญประเทศ")&lt;$A60,"",INDEX('ค่าเสื่อม 2564'!O$3:O$399,SMALL(IF('ค่าเสื่อม 2564'!$E$3:$E$399="10870-รพ.อรัญประเทศ",ROW('ค่าเสื่อม 2564'!$E$3:$E$399)-ROW('ค่าเสื่อม 2564'!$E$3)+1),$A60)))</f>
        <v/>
      </c>
      <c r="P60" s="10" t="str">
        <f t="array" ref="P60">IF(COUNTIF('ค่าเสื่อม 2564'!$E$3:$E$399,"10870-รพ.อรัญประเทศ")&lt;$A60,"",INDEX('ค่าเสื่อม 2564'!P$3:P$399,SMALL(IF('ค่าเสื่อม 2564'!$E$3:$E$399="10870-รพ.อรัญประเทศ",ROW('ค่าเสื่อม 2564'!$E$3:$E$399)-ROW('ค่าเสื่อม 2564'!$E$3)+1),$A60)))</f>
        <v/>
      </c>
      <c r="Q60" s="10" t="str">
        <f t="array" ref="Q60">IF(COUNTIF('ค่าเสื่อม 2564'!$E$3:$E$399,"10870-รพ.อรัญประเทศ")&lt;$A60,"",INDEX('ค่าเสื่อม 2564'!Q$3:Q$399,SMALL(IF('ค่าเสื่อม 2564'!$E$3:$E$399="10870-รพ.อรัญประเทศ",ROW('ค่าเสื่อม 2564'!$E$3:$E$399)-ROW('ค่าเสื่อม 2564'!$E$3)+1),$A60)))</f>
        <v/>
      </c>
      <c r="R60" s="7" t="str">
        <f t="array" ref="R60">IF(COUNTIF('ค่าเสื่อม 2564'!$E$3:$E$399,"10870-รพ.อรัญประเทศ")&lt;$A60,"",INDEX('ค่าเสื่อม 2564'!R$3:R$399,SMALL(IF('ค่าเสื่อม 2564'!$E$3:$E$399="10870-รพ.อรัญประเทศ",ROW('ค่าเสื่อม 2564'!$E$3:$E$399)-ROW('ค่าเสื่อม 2564'!$E$3)+1),$A60)))</f>
        <v/>
      </c>
      <c r="S60" s="4" t="str">
        <f t="array" ref="S60">IF(COUNTIF('ค่าเสื่อม 2564'!$E$3:$E$399,"10870-รพ.อรัญประเทศ")&lt;$A60,"",INDEX('ค่าเสื่อม 2564'!S$3:S$399,SMALL(IF('ค่าเสื่อม 2564'!$E$3:$E$399="10870-รพ.อรัญประเทศ",ROW('ค่าเสื่อม 2564'!$E$3:$E$399)-ROW('ค่าเสื่อม 2564'!$E$3)+1),$A60)))</f>
        <v/>
      </c>
      <c r="T60" s="10" t="str">
        <f t="array" ref="T60">IF(COUNTIF('ค่าเสื่อม 2564'!$E$3:$E$399,"10870-รพ.อรัญประเทศ")&lt;$A60,"",INDEX('ค่าเสื่อม 2564'!T$3:T$399,SMALL(IF('ค่าเสื่อม 2564'!$E$3:$E$399="10870-รพ.อรัญประเทศ",ROW('ค่าเสื่อม 2564'!$E$3:$E$399)-ROW('ค่าเสื่อม 2564'!$E$3)+1),$A60)))</f>
        <v/>
      </c>
      <c r="U60" s="10" t="str">
        <f t="array" ref="U60">IF(COUNTIF('ค่าเสื่อม 2564'!$E$3:$E$399,"10870-รพ.อรัญประเทศ")&lt;$A60,"",INDEX('ค่าเสื่อม 2564'!U$3:U$399,SMALL(IF('ค่าเสื่อม 2564'!$E$3:$E$399="10870-รพ.อรัญประเทศ",ROW('ค่าเสื่อม 2564'!$E$3:$E$399)-ROW('ค่าเสื่อม 2564'!$E$3)+1),$A60)))</f>
        <v/>
      </c>
      <c r="V60" s="7"/>
      <c r="W60" s="7"/>
    </row>
    <row r="61" spans="1:23" ht="43.5" customHeight="1">
      <c r="A61" s="3">
        <v>58</v>
      </c>
      <c r="B61" s="7"/>
      <c r="C61" s="7"/>
      <c r="D61" s="7"/>
      <c r="E61" s="7" t="str">
        <f t="array" ref="E61">IF(COUNTIF('ค่าเสื่อม 2564'!$E$3:$E$399,"10870-รพ.อรัญประเทศ")&lt;$A61,"",INDEX('ค่าเสื่อม 2564'!E$3:E$399,SMALL(IF('ค่าเสื่อม 2564'!$E$3:$E$399="10870-รพ.อรัญประเทศ",ROW('ค่าเสื่อม 2564'!$E$3:$E$399)-ROW('ค่าเสื่อม 2564'!$E$3)+1),$A61)))</f>
        <v/>
      </c>
      <c r="F61" s="7" t="str">
        <f t="array" ref="F61">IF(COUNTIF('ค่าเสื่อม 2564'!$E$3:$E$399,"10870-รพ.อรัญประเทศ")&lt;$A61,"",INDEX('ค่าเสื่อม 2564'!F$3:F$399,SMALL(IF('ค่าเสื่อม 2564'!$E$3:$E$399="10870-รพ.อรัญประเทศ",ROW('ค่าเสื่อม 2564'!$E$3:$E$399)-ROW('ค่าเสื่อม 2564'!$E$3)+1),$A61)))</f>
        <v/>
      </c>
      <c r="G61" s="7" t="str">
        <f t="array" ref="G61">IF(COUNTIF('ค่าเสื่อม 2564'!$E$3:$E$399,"10870-รพ.อรัญประเทศ")&lt;$A61,"",INDEX('ค่าเสื่อม 2564'!G$3:G$399,SMALL(IF('ค่าเสื่อม 2564'!$E$3:$E$399="10870-รพ.อรัญประเทศ",ROW('ค่าเสื่อม 2564'!$E$3:$E$399)-ROW('ค่าเสื่อม 2564'!$E$3)+1),$A61)))</f>
        <v/>
      </c>
      <c r="H61" s="7" t="str">
        <f t="array" ref="H61">IF(COUNTIF('ค่าเสื่อม 2564'!$E$3:$E$399,"10870-รพ.อรัญประเทศ")&lt;$A61,"",INDEX('ค่าเสื่อม 2564'!H$3:H$399,SMALL(IF('ค่าเสื่อม 2564'!$E$3:$E$399="10870-รพ.อรัญประเทศ",ROW('ค่าเสื่อม 2564'!$E$3:$E$399)-ROW('ค่าเสื่อม 2564'!$E$3)+1),$A61)))</f>
        <v/>
      </c>
      <c r="I61" s="7" t="str">
        <f t="array" ref="I61">IF(COUNTIF('ค่าเสื่อม 2564'!$E$3:$E$399,"10870-รพ.อรัญประเทศ")&lt;$A61,"",INDEX('ค่าเสื่อม 2564'!I$3:I$399,SMALL(IF('ค่าเสื่อม 2564'!$E$3:$E$399="10870-รพ.อรัญประเทศ",ROW('ค่าเสื่อม 2564'!$E$3:$E$399)-ROW('ค่าเสื่อม 2564'!$E$3)+1),$A61)))</f>
        <v/>
      </c>
      <c r="J61" s="7" t="str">
        <f t="array" ref="J61">IF(COUNTIF('ค่าเสื่อม 2564'!$E$3:$E$399,"10870-รพ.อรัญประเทศ")&lt;$A61,"",INDEX('ค่าเสื่อม 2564'!J$3:J$399,SMALL(IF('ค่าเสื่อม 2564'!$E$3:$E$399="10870-รพ.อรัญประเทศ",ROW('ค่าเสื่อม 2564'!$E$3:$E$399)-ROW('ค่าเสื่อม 2564'!$E$3)+1),$A61)))</f>
        <v/>
      </c>
      <c r="K61" s="7" t="str">
        <f t="array" ref="K61">IF(COUNTIF('ค่าเสื่อม 2564'!$E$3:$E$399,"10870-รพ.อรัญประเทศ")&lt;$A61,"",INDEX('ค่าเสื่อม 2564'!K$3:K$399,SMALL(IF('ค่าเสื่อม 2564'!$E$3:$E$399="10870-รพ.อรัญประเทศ",ROW('ค่าเสื่อม 2564'!$E$3:$E$399)-ROW('ค่าเสื่อม 2564'!$E$3)+1),$A61)))</f>
        <v/>
      </c>
      <c r="L61" s="4" t="str">
        <f t="array" ref="L61">IF(COUNTIF('ค่าเสื่อม 2564'!$E$3:$E$399,"10870-รพ.อรัญประเทศ")&lt;$A61,"",INDEX('ค่าเสื่อม 2564'!L$3:L$399,SMALL(IF('ค่าเสื่อม 2564'!$E$3:$E$399="10870-รพ.อรัญประเทศ",ROW('ค่าเสื่อม 2564'!$E$3:$E$399)-ROW('ค่าเสื่อม 2564'!$E$3)+1),$A61)))</f>
        <v/>
      </c>
      <c r="M61" s="7" t="str">
        <f t="array" ref="M61">IF(COUNTIF('ค่าเสื่อม 2564'!$E$3:$E$399,"10870-รพ.อรัญประเทศ")&lt;$A61,"",INDEX('ค่าเสื่อม 2564'!M$3:M$399,SMALL(IF('ค่าเสื่อม 2564'!$E$3:$E$399="10870-รพ.อรัญประเทศ",ROW('ค่าเสื่อม 2564'!$E$3:$E$399)-ROW('ค่าเสื่อม 2564'!$E$3)+1),$A61)))</f>
        <v/>
      </c>
      <c r="N61" s="10" t="str">
        <f t="array" ref="N61">IF(COUNTIF('ค่าเสื่อม 2564'!$E$3:$E$399,"10870-รพ.อรัญประเทศ")&lt;$A61,"",INDEX('ค่าเสื่อม 2564'!N$3:N$399,SMALL(IF('ค่าเสื่อม 2564'!$E$3:$E$399="10870-รพ.อรัญประเทศ",ROW('ค่าเสื่อม 2564'!$E$3:$E$399)-ROW('ค่าเสื่อม 2564'!$E$3)+1),$A61)))</f>
        <v/>
      </c>
      <c r="O61" s="10" t="str">
        <f t="array" ref="O61">IF(COUNTIF('ค่าเสื่อม 2564'!$E$3:$E$399,"10870-รพ.อรัญประเทศ")&lt;$A61,"",INDEX('ค่าเสื่อม 2564'!O$3:O$399,SMALL(IF('ค่าเสื่อม 2564'!$E$3:$E$399="10870-รพ.อรัญประเทศ",ROW('ค่าเสื่อม 2564'!$E$3:$E$399)-ROW('ค่าเสื่อม 2564'!$E$3)+1),$A61)))</f>
        <v/>
      </c>
      <c r="P61" s="10" t="str">
        <f t="array" ref="P61">IF(COUNTIF('ค่าเสื่อม 2564'!$E$3:$E$399,"10870-รพ.อรัญประเทศ")&lt;$A61,"",INDEX('ค่าเสื่อม 2564'!P$3:P$399,SMALL(IF('ค่าเสื่อม 2564'!$E$3:$E$399="10870-รพ.อรัญประเทศ",ROW('ค่าเสื่อม 2564'!$E$3:$E$399)-ROW('ค่าเสื่อม 2564'!$E$3)+1),$A61)))</f>
        <v/>
      </c>
      <c r="Q61" s="10" t="str">
        <f t="array" ref="Q61">IF(COUNTIF('ค่าเสื่อม 2564'!$E$3:$E$399,"10870-รพ.อรัญประเทศ")&lt;$A61,"",INDEX('ค่าเสื่อม 2564'!Q$3:Q$399,SMALL(IF('ค่าเสื่อม 2564'!$E$3:$E$399="10870-รพ.อรัญประเทศ",ROW('ค่าเสื่อม 2564'!$E$3:$E$399)-ROW('ค่าเสื่อม 2564'!$E$3)+1),$A61)))</f>
        <v/>
      </c>
      <c r="R61" s="7" t="str">
        <f t="array" ref="R61">IF(COUNTIF('ค่าเสื่อม 2564'!$E$3:$E$399,"10870-รพ.อรัญประเทศ")&lt;$A61,"",INDEX('ค่าเสื่อม 2564'!R$3:R$399,SMALL(IF('ค่าเสื่อม 2564'!$E$3:$E$399="10870-รพ.อรัญประเทศ",ROW('ค่าเสื่อม 2564'!$E$3:$E$399)-ROW('ค่าเสื่อม 2564'!$E$3)+1),$A61)))</f>
        <v/>
      </c>
      <c r="S61" s="4" t="str">
        <f t="array" ref="S61">IF(COUNTIF('ค่าเสื่อม 2564'!$E$3:$E$399,"10870-รพ.อรัญประเทศ")&lt;$A61,"",INDEX('ค่าเสื่อม 2564'!S$3:S$399,SMALL(IF('ค่าเสื่อม 2564'!$E$3:$E$399="10870-รพ.อรัญประเทศ",ROW('ค่าเสื่อม 2564'!$E$3:$E$399)-ROW('ค่าเสื่อม 2564'!$E$3)+1),$A61)))</f>
        <v/>
      </c>
      <c r="T61" s="10" t="str">
        <f t="array" ref="T61">IF(COUNTIF('ค่าเสื่อม 2564'!$E$3:$E$399,"10870-รพ.อรัญประเทศ")&lt;$A61,"",INDEX('ค่าเสื่อม 2564'!T$3:T$399,SMALL(IF('ค่าเสื่อม 2564'!$E$3:$E$399="10870-รพ.อรัญประเทศ",ROW('ค่าเสื่อม 2564'!$E$3:$E$399)-ROW('ค่าเสื่อม 2564'!$E$3)+1),$A61)))</f>
        <v/>
      </c>
      <c r="U61" s="10" t="str">
        <f t="array" ref="U61">IF(COUNTIF('ค่าเสื่อม 2564'!$E$3:$E$399,"10870-รพ.อรัญประเทศ")&lt;$A61,"",INDEX('ค่าเสื่อม 2564'!U$3:U$399,SMALL(IF('ค่าเสื่อม 2564'!$E$3:$E$399="10870-รพ.อรัญประเทศ",ROW('ค่าเสื่อม 2564'!$E$3:$E$399)-ROW('ค่าเสื่อม 2564'!$E$3)+1),$A61)))</f>
        <v/>
      </c>
      <c r="V61" s="7"/>
      <c r="W61" s="7"/>
    </row>
    <row r="62" spans="1:23" ht="43.5" customHeight="1">
      <c r="A62" s="3">
        <v>59</v>
      </c>
      <c r="B62" s="7"/>
      <c r="C62" s="7"/>
      <c r="D62" s="7"/>
      <c r="E62" s="7" t="str">
        <f t="array" ref="E62">IF(COUNTIF('ค่าเสื่อม 2564'!$E$3:$E$399,"10870-รพ.อรัญประเทศ")&lt;$A62,"",INDEX('ค่าเสื่อม 2564'!E$3:E$399,SMALL(IF('ค่าเสื่อม 2564'!$E$3:$E$399="10870-รพ.อรัญประเทศ",ROW('ค่าเสื่อม 2564'!$E$3:$E$399)-ROW('ค่าเสื่อม 2564'!$E$3)+1),$A62)))</f>
        <v/>
      </c>
      <c r="F62" s="7" t="str">
        <f t="array" ref="F62">IF(COUNTIF('ค่าเสื่อม 2564'!$E$3:$E$399,"10870-รพ.อรัญประเทศ")&lt;$A62,"",INDEX('ค่าเสื่อม 2564'!F$3:F$399,SMALL(IF('ค่าเสื่อม 2564'!$E$3:$E$399="10870-รพ.อรัญประเทศ",ROW('ค่าเสื่อม 2564'!$E$3:$E$399)-ROW('ค่าเสื่อม 2564'!$E$3)+1),$A62)))</f>
        <v/>
      </c>
      <c r="G62" s="7" t="str">
        <f t="array" ref="G62">IF(COUNTIF('ค่าเสื่อม 2564'!$E$3:$E$399,"10870-รพ.อรัญประเทศ")&lt;$A62,"",INDEX('ค่าเสื่อม 2564'!G$3:G$399,SMALL(IF('ค่าเสื่อม 2564'!$E$3:$E$399="10870-รพ.อรัญประเทศ",ROW('ค่าเสื่อม 2564'!$E$3:$E$399)-ROW('ค่าเสื่อม 2564'!$E$3)+1),$A62)))</f>
        <v/>
      </c>
      <c r="H62" s="7" t="str">
        <f t="array" ref="H62">IF(COUNTIF('ค่าเสื่อม 2564'!$E$3:$E$399,"10870-รพ.อรัญประเทศ")&lt;$A62,"",INDEX('ค่าเสื่อม 2564'!H$3:H$399,SMALL(IF('ค่าเสื่อม 2564'!$E$3:$E$399="10870-รพ.อรัญประเทศ",ROW('ค่าเสื่อม 2564'!$E$3:$E$399)-ROW('ค่าเสื่อม 2564'!$E$3)+1),$A62)))</f>
        <v/>
      </c>
      <c r="I62" s="7" t="str">
        <f t="array" ref="I62">IF(COUNTIF('ค่าเสื่อม 2564'!$E$3:$E$399,"10870-รพ.อรัญประเทศ")&lt;$A62,"",INDEX('ค่าเสื่อม 2564'!I$3:I$399,SMALL(IF('ค่าเสื่อม 2564'!$E$3:$E$399="10870-รพ.อรัญประเทศ",ROW('ค่าเสื่อม 2564'!$E$3:$E$399)-ROW('ค่าเสื่อม 2564'!$E$3)+1),$A62)))</f>
        <v/>
      </c>
      <c r="J62" s="7" t="str">
        <f t="array" ref="J62">IF(COUNTIF('ค่าเสื่อม 2564'!$E$3:$E$399,"10870-รพ.อรัญประเทศ")&lt;$A62,"",INDEX('ค่าเสื่อม 2564'!J$3:J$399,SMALL(IF('ค่าเสื่อม 2564'!$E$3:$E$399="10870-รพ.อรัญประเทศ",ROW('ค่าเสื่อม 2564'!$E$3:$E$399)-ROW('ค่าเสื่อม 2564'!$E$3)+1),$A62)))</f>
        <v/>
      </c>
      <c r="K62" s="7" t="str">
        <f t="array" ref="K62">IF(COUNTIF('ค่าเสื่อม 2564'!$E$3:$E$399,"10870-รพ.อรัญประเทศ")&lt;$A62,"",INDEX('ค่าเสื่อม 2564'!K$3:K$399,SMALL(IF('ค่าเสื่อม 2564'!$E$3:$E$399="10870-รพ.อรัญประเทศ",ROW('ค่าเสื่อม 2564'!$E$3:$E$399)-ROW('ค่าเสื่อม 2564'!$E$3)+1),$A62)))</f>
        <v/>
      </c>
      <c r="L62" s="4" t="str">
        <f t="array" ref="L62">IF(COUNTIF('ค่าเสื่อม 2564'!$E$3:$E$399,"10870-รพ.อรัญประเทศ")&lt;$A62,"",INDEX('ค่าเสื่อม 2564'!L$3:L$399,SMALL(IF('ค่าเสื่อม 2564'!$E$3:$E$399="10870-รพ.อรัญประเทศ",ROW('ค่าเสื่อม 2564'!$E$3:$E$399)-ROW('ค่าเสื่อม 2564'!$E$3)+1),$A62)))</f>
        <v/>
      </c>
      <c r="M62" s="7" t="str">
        <f t="array" ref="M62">IF(COUNTIF('ค่าเสื่อม 2564'!$E$3:$E$399,"10870-รพ.อรัญประเทศ")&lt;$A62,"",INDEX('ค่าเสื่อม 2564'!M$3:M$399,SMALL(IF('ค่าเสื่อม 2564'!$E$3:$E$399="10870-รพ.อรัญประเทศ",ROW('ค่าเสื่อม 2564'!$E$3:$E$399)-ROW('ค่าเสื่อม 2564'!$E$3)+1),$A62)))</f>
        <v/>
      </c>
      <c r="N62" s="10" t="str">
        <f t="array" ref="N62">IF(COUNTIF('ค่าเสื่อม 2564'!$E$3:$E$399,"10870-รพ.อรัญประเทศ")&lt;$A62,"",INDEX('ค่าเสื่อม 2564'!N$3:N$399,SMALL(IF('ค่าเสื่อม 2564'!$E$3:$E$399="10870-รพ.อรัญประเทศ",ROW('ค่าเสื่อม 2564'!$E$3:$E$399)-ROW('ค่าเสื่อม 2564'!$E$3)+1),$A62)))</f>
        <v/>
      </c>
      <c r="O62" s="10" t="str">
        <f t="array" ref="O62">IF(COUNTIF('ค่าเสื่อม 2564'!$E$3:$E$399,"10870-รพ.อรัญประเทศ")&lt;$A62,"",INDEX('ค่าเสื่อม 2564'!O$3:O$399,SMALL(IF('ค่าเสื่อม 2564'!$E$3:$E$399="10870-รพ.อรัญประเทศ",ROW('ค่าเสื่อม 2564'!$E$3:$E$399)-ROW('ค่าเสื่อม 2564'!$E$3)+1),$A62)))</f>
        <v/>
      </c>
      <c r="P62" s="10" t="str">
        <f t="array" ref="P62">IF(COUNTIF('ค่าเสื่อม 2564'!$E$3:$E$399,"10870-รพ.อรัญประเทศ")&lt;$A62,"",INDEX('ค่าเสื่อม 2564'!P$3:P$399,SMALL(IF('ค่าเสื่อม 2564'!$E$3:$E$399="10870-รพ.อรัญประเทศ",ROW('ค่าเสื่อม 2564'!$E$3:$E$399)-ROW('ค่าเสื่อม 2564'!$E$3)+1),$A62)))</f>
        <v/>
      </c>
      <c r="Q62" s="10" t="str">
        <f t="array" ref="Q62">IF(COUNTIF('ค่าเสื่อม 2564'!$E$3:$E$399,"10870-รพ.อรัญประเทศ")&lt;$A62,"",INDEX('ค่าเสื่อม 2564'!Q$3:Q$399,SMALL(IF('ค่าเสื่อม 2564'!$E$3:$E$399="10870-รพ.อรัญประเทศ",ROW('ค่าเสื่อม 2564'!$E$3:$E$399)-ROW('ค่าเสื่อม 2564'!$E$3)+1),$A62)))</f>
        <v/>
      </c>
      <c r="R62" s="7" t="str">
        <f t="array" ref="R62">IF(COUNTIF('ค่าเสื่อม 2564'!$E$3:$E$399,"10870-รพ.อรัญประเทศ")&lt;$A62,"",INDEX('ค่าเสื่อม 2564'!R$3:R$399,SMALL(IF('ค่าเสื่อม 2564'!$E$3:$E$399="10870-รพ.อรัญประเทศ",ROW('ค่าเสื่อม 2564'!$E$3:$E$399)-ROW('ค่าเสื่อม 2564'!$E$3)+1),$A62)))</f>
        <v/>
      </c>
      <c r="S62" s="4" t="str">
        <f t="array" ref="S62">IF(COUNTIF('ค่าเสื่อม 2564'!$E$3:$E$399,"10870-รพ.อรัญประเทศ")&lt;$A62,"",INDEX('ค่าเสื่อม 2564'!S$3:S$399,SMALL(IF('ค่าเสื่อม 2564'!$E$3:$E$399="10870-รพ.อรัญประเทศ",ROW('ค่าเสื่อม 2564'!$E$3:$E$399)-ROW('ค่าเสื่อม 2564'!$E$3)+1),$A62)))</f>
        <v/>
      </c>
      <c r="T62" s="10" t="str">
        <f t="array" ref="T62">IF(COUNTIF('ค่าเสื่อม 2564'!$E$3:$E$399,"10870-รพ.อรัญประเทศ")&lt;$A62,"",INDEX('ค่าเสื่อม 2564'!T$3:T$399,SMALL(IF('ค่าเสื่อม 2564'!$E$3:$E$399="10870-รพ.อรัญประเทศ",ROW('ค่าเสื่อม 2564'!$E$3:$E$399)-ROW('ค่าเสื่อม 2564'!$E$3)+1),$A62)))</f>
        <v/>
      </c>
      <c r="U62" s="10" t="str">
        <f t="array" ref="U62">IF(COUNTIF('ค่าเสื่อม 2564'!$E$3:$E$399,"10870-รพ.อรัญประเทศ")&lt;$A62,"",INDEX('ค่าเสื่อม 2564'!U$3:U$399,SMALL(IF('ค่าเสื่อม 2564'!$E$3:$E$399="10870-รพ.อรัญประเทศ",ROW('ค่าเสื่อม 2564'!$E$3:$E$399)-ROW('ค่าเสื่อม 2564'!$E$3)+1),$A62)))</f>
        <v/>
      </c>
      <c r="V62" s="7"/>
      <c r="W62" s="7"/>
    </row>
    <row r="63" spans="1:23" ht="43.5" customHeight="1">
      <c r="A63" s="3">
        <v>60</v>
      </c>
      <c r="B63" s="7"/>
      <c r="C63" s="7"/>
      <c r="D63" s="7"/>
      <c r="E63" s="7" t="str">
        <f t="array" ref="E63">IF(COUNTIF('ค่าเสื่อม 2564'!$E$3:$E$399,"10870-รพ.อรัญประเทศ")&lt;$A63,"",INDEX('ค่าเสื่อม 2564'!E$3:E$399,SMALL(IF('ค่าเสื่อม 2564'!$E$3:$E$399="10870-รพ.อรัญประเทศ",ROW('ค่าเสื่อม 2564'!$E$3:$E$399)-ROW('ค่าเสื่อม 2564'!$E$3)+1),$A63)))</f>
        <v/>
      </c>
      <c r="F63" s="7" t="str">
        <f t="array" ref="F63">IF(COUNTIF('ค่าเสื่อม 2564'!$E$3:$E$399,"10870-รพ.อรัญประเทศ")&lt;$A63,"",INDEX('ค่าเสื่อม 2564'!F$3:F$399,SMALL(IF('ค่าเสื่อม 2564'!$E$3:$E$399="10870-รพ.อรัญประเทศ",ROW('ค่าเสื่อม 2564'!$E$3:$E$399)-ROW('ค่าเสื่อม 2564'!$E$3)+1),$A63)))</f>
        <v/>
      </c>
      <c r="G63" s="7" t="str">
        <f t="array" ref="G63">IF(COUNTIF('ค่าเสื่อม 2564'!$E$3:$E$399,"10870-รพ.อรัญประเทศ")&lt;$A63,"",INDEX('ค่าเสื่อม 2564'!G$3:G$399,SMALL(IF('ค่าเสื่อม 2564'!$E$3:$E$399="10870-รพ.อรัญประเทศ",ROW('ค่าเสื่อม 2564'!$E$3:$E$399)-ROW('ค่าเสื่อม 2564'!$E$3)+1),$A63)))</f>
        <v/>
      </c>
      <c r="H63" s="7" t="str">
        <f t="array" ref="H63">IF(COUNTIF('ค่าเสื่อม 2564'!$E$3:$E$399,"10870-รพ.อรัญประเทศ")&lt;$A63,"",INDEX('ค่าเสื่อม 2564'!H$3:H$399,SMALL(IF('ค่าเสื่อม 2564'!$E$3:$E$399="10870-รพ.อรัญประเทศ",ROW('ค่าเสื่อม 2564'!$E$3:$E$399)-ROW('ค่าเสื่อม 2564'!$E$3)+1),$A63)))</f>
        <v/>
      </c>
      <c r="I63" s="7" t="str">
        <f t="array" ref="I63">IF(COUNTIF('ค่าเสื่อม 2564'!$E$3:$E$399,"10870-รพ.อรัญประเทศ")&lt;$A63,"",INDEX('ค่าเสื่อม 2564'!I$3:I$399,SMALL(IF('ค่าเสื่อม 2564'!$E$3:$E$399="10870-รพ.อรัญประเทศ",ROW('ค่าเสื่อม 2564'!$E$3:$E$399)-ROW('ค่าเสื่อม 2564'!$E$3)+1),$A63)))</f>
        <v/>
      </c>
      <c r="J63" s="7" t="str">
        <f t="array" ref="J63">IF(COUNTIF('ค่าเสื่อม 2564'!$E$3:$E$399,"10870-รพ.อรัญประเทศ")&lt;$A63,"",INDEX('ค่าเสื่อม 2564'!J$3:J$399,SMALL(IF('ค่าเสื่อม 2564'!$E$3:$E$399="10870-รพ.อรัญประเทศ",ROW('ค่าเสื่อม 2564'!$E$3:$E$399)-ROW('ค่าเสื่อม 2564'!$E$3)+1),$A63)))</f>
        <v/>
      </c>
      <c r="K63" s="7" t="str">
        <f t="array" ref="K63">IF(COUNTIF('ค่าเสื่อม 2564'!$E$3:$E$399,"10870-รพ.อรัญประเทศ")&lt;$A63,"",INDEX('ค่าเสื่อม 2564'!K$3:K$399,SMALL(IF('ค่าเสื่อม 2564'!$E$3:$E$399="10870-รพ.อรัญประเทศ",ROW('ค่าเสื่อม 2564'!$E$3:$E$399)-ROW('ค่าเสื่อม 2564'!$E$3)+1),$A63)))</f>
        <v/>
      </c>
      <c r="L63" s="4" t="str">
        <f t="array" ref="L63">IF(COUNTIF('ค่าเสื่อม 2564'!$E$3:$E$399,"10870-รพ.อรัญประเทศ")&lt;$A63,"",INDEX('ค่าเสื่อม 2564'!L$3:L$399,SMALL(IF('ค่าเสื่อม 2564'!$E$3:$E$399="10870-รพ.อรัญประเทศ",ROW('ค่าเสื่อม 2564'!$E$3:$E$399)-ROW('ค่าเสื่อม 2564'!$E$3)+1),$A63)))</f>
        <v/>
      </c>
      <c r="M63" s="7" t="str">
        <f t="array" ref="M63">IF(COUNTIF('ค่าเสื่อม 2564'!$E$3:$E$399,"10870-รพ.อรัญประเทศ")&lt;$A63,"",INDEX('ค่าเสื่อม 2564'!M$3:M$399,SMALL(IF('ค่าเสื่อม 2564'!$E$3:$E$399="10870-รพ.อรัญประเทศ",ROW('ค่าเสื่อม 2564'!$E$3:$E$399)-ROW('ค่าเสื่อม 2564'!$E$3)+1),$A63)))</f>
        <v/>
      </c>
      <c r="N63" s="10" t="str">
        <f t="array" ref="N63">IF(COUNTIF('ค่าเสื่อม 2564'!$E$3:$E$399,"10870-รพ.อรัญประเทศ")&lt;$A63,"",INDEX('ค่าเสื่อม 2564'!N$3:N$399,SMALL(IF('ค่าเสื่อม 2564'!$E$3:$E$399="10870-รพ.อรัญประเทศ",ROW('ค่าเสื่อม 2564'!$E$3:$E$399)-ROW('ค่าเสื่อม 2564'!$E$3)+1),$A63)))</f>
        <v/>
      </c>
      <c r="O63" s="10" t="str">
        <f t="array" ref="O63">IF(COUNTIF('ค่าเสื่อม 2564'!$E$3:$E$399,"10870-รพ.อรัญประเทศ")&lt;$A63,"",INDEX('ค่าเสื่อม 2564'!O$3:O$399,SMALL(IF('ค่าเสื่อม 2564'!$E$3:$E$399="10870-รพ.อรัญประเทศ",ROW('ค่าเสื่อม 2564'!$E$3:$E$399)-ROW('ค่าเสื่อม 2564'!$E$3)+1),$A63)))</f>
        <v/>
      </c>
      <c r="P63" s="10" t="str">
        <f t="array" ref="P63">IF(COUNTIF('ค่าเสื่อม 2564'!$E$3:$E$399,"10870-รพ.อรัญประเทศ")&lt;$A63,"",INDEX('ค่าเสื่อม 2564'!P$3:P$399,SMALL(IF('ค่าเสื่อม 2564'!$E$3:$E$399="10870-รพ.อรัญประเทศ",ROW('ค่าเสื่อม 2564'!$E$3:$E$399)-ROW('ค่าเสื่อม 2564'!$E$3)+1),$A63)))</f>
        <v/>
      </c>
      <c r="Q63" s="10" t="str">
        <f t="array" ref="Q63">IF(COUNTIF('ค่าเสื่อม 2564'!$E$3:$E$399,"10870-รพ.อรัญประเทศ")&lt;$A63,"",INDEX('ค่าเสื่อม 2564'!Q$3:Q$399,SMALL(IF('ค่าเสื่อม 2564'!$E$3:$E$399="10870-รพ.อรัญประเทศ",ROW('ค่าเสื่อม 2564'!$E$3:$E$399)-ROW('ค่าเสื่อม 2564'!$E$3)+1),$A63)))</f>
        <v/>
      </c>
      <c r="R63" s="7" t="str">
        <f t="array" ref="R63">IF(COUNTIF('ค่าเสื่อม 2564'!$E$3:$E$399,"10870-รพ.อรัญประเทศ")&lt;$A63,"",INDEX('ค่าเสื่อม 2564'!R$3:R$399,SMALL(IF('ค่าเสื่อม 2564'!$E$3:$E$399="10870-รพ.อรัญประเทศ",ROW('ค่าเสื่อม 2564'!$E$3:$E$399)-ROW('ค่าเสื่อม 2564'!$E$3)+1),$A63)))</f>
        <v/>
      </c>
      <c r="S63" s="4" t="str">
        <f t="array" ref="S63">IF(COUNTIF('ค่าเสื่อม 2564'!$E$3:$E$399,"10870-รพ.อรัญประเทศ")&lt;$A63,"",INDEX('ค่าเสื่อม 2564'!S$3:S$399,SMALL(IF('ค่าเสื่อม 2564'!$E$3:$E$399="10870-รพ.อรัญประเทศ",ROW('ค่าเสื่อม 2564'!$E$3:$E$399)-ROW('ค่าเสื่อม 2564'!$E$3)+1),$A63)))</f>
        <v/>
      </c>
      <c r="T63" s="10" t="str">
        <f t="array" ref="T63">IF(COUNTIF('ค่าเสื่อม 2564'!$E$3:$E$399,"10870-รพ.อรัญประเทศ")&lt;$A63,"",INDEX('ค่าเสื่อม 2564'!T$3:T$399,SMALL(IF('ค่าเสื่อม 2564'!$E$3:$E$399="10870-รพ.อรัญประเทศ",ROW('ค่าเสื่อม 2564'!$E$3:$E$399)-ROW('ค่าเสื่อม 2564'!$E$3)+1),$A63)))</f>
        <v/>
      </c>
      <c r="U63" s="10" t="str">
        <f t="array" ref="U63">IF(COUNTIF('ค่าเสื่อม 2564'!$E$3:$E$399,"10870-รพ.อรัญประเทศ")&lt;$A63,"",INDEX('ค่าเสื่อม 2564'!U$3:U$399,SMALL(IF('ค่าเสื่อม 2564'!$E$3:$E$399="10870-รพ.อรัญประเทศ",ROW('ค่าเสื่อม 2564'!$E$3:$E$399)-ROW('ค่าเสื่อม 2564'!$E$3)+1),$A63)))</f>
        <v/>
      </c>
      <c r="V63" s="7"/>
      <c r="W63" s="7"/>
    </row>
    <row r="64" spans="1:23" ht="43.5" customHeight="1">
      <c r="A64" s="3">
        <v>61</v>
      </c>
      <c r="B64" s="7"/>
      <c r="C64" s="7"/>
      <c r="D64" s="7"/>
      <c r="E64" s="7" t="str">
        <f t="array" ref="E64">IF(COUNTIF('ค่าเสื่อม 2564'!$E$3:$E$399,"10870-รพ.อรัญประเทศ")&lt;$A64,"",INDEX('ค่าเสื่อม 2564'!E$3:E$399,SMALL(IF('ค่าเสื่อม 2564'!$E$3:$E$399="10870-รพ.อรัญประเทศ",ROW('ค่าเสื่อม 2564'!$E$3:$E$399)-ROW('ค่าเสื่อม 2564'!$E$3)+1),$A64)))</f>
        <v/>
      </c>
      <c r="F64" s="7" t="str">
        <f t="array" ref="F64">IF(COUNTIF('ค่าเสื่อม 2564'!$E$3:$E$399,"10870-รพ.อรัญประเทศ")&lt;$A64,"",INDEX('ค่าเสื่อม 2564'!F$3:F$399,SMALL(IF('ค่าเสื่อม 2564'!$E$3:$E$399="10870-รพ.อรัญประเทศ",ROW('ค่าเสื่อม 2564'!$E$3:$E$399)-ROW('ค่าเสื่อม 2564'!$E$3)+1),$A64)))</f>
        <v/>
      </c>
      <c r="G64" s="7" t="str">
        <f t="array" ref="G64">IF(COUNTIF('ค่าเสื่อม 2564'!$E$3:$E$399,"10870-รพ.อรัญประเทศ")&lt;$A64,"",INDEX('ค่าเสื่อม 2564'!G$3:G$399,SMALL(IF('ค่าเสื่อม 2564'!$E$3:$E$399="10870-รพ.อรัญประเทศ",ROW('ค่าเสื่อม 2564'!$E$3:$E$399)-ROW('ค่าเสื่อม 2564'!$E$3)+1),$A64)))</f>
        <v/>
      </c>
      <c r="H64" s="7" t="str">
        <f t="array" ref="H64">IF(COUNTIF('ค่าเสื่อม 2564'!$E$3:$E$399,"10870-รพ.อรัญประเทศ")&lt;$A64,"",INDEX('ค่าเสื่อม 2564'!H$3:H$399,SMALL(IF('ค่าเสื่อม 2564'!$E$3:$E$399="10870-รพ.อรัญประเทศ",ROW('ค่าเสื่อม 2564'!$E$3:$E$399)-ROW('ค่าเสื่อม 2564'!$E$3)+1),$A64)))</f>
        <v/>
      </c>
      <c r="I64" s="7" t="str">
        <f t="array" ref="I64">IF(COUNTIF('ค่าเสื่อม 2564'!$E$3:$E$399,"10870-รพ.อรัญประเทศ")&lt;$A64,"",INDEX('ค่าเสื่อม 2564'!I$3:I$399,SMALL(IF('ค่าเสื่อม 2564'!$E$3:$E$399="10870-รพ.อรัญประเทศ",ROW('ค่าเสื่อม 2564'!$E$3:$E$399)-ROW('ค่าเสื่อม 2564'!$E$3)+1),$A64)))</f>
        <v/>
      </c>
      <c r="J64" s="7" t="str">
        <f t="array" ref="J64">IF(COUNTIF('ค่าเสื่อม 2564'!$E$3:$E$399,"10870-รพ.อรัญประเทศ")&lt;$A64,"",INDEX('ค่าเสื่อม 2564'!J$3:J$399,SMALL(IF('ค่าเสื่อม 2564'!$E$3:$E$399="10870-รพ.อรัญประเทศ",ROW('ค่าเสื่อม 2564'!$E$3:$E$399)-ROW('ค่าเสื่อม 2564'!$E$3)+1),$A64)))</f>
        <v/>
      </c>
      <c r="K64" s="7" t="str">
        <f t="array" ref="K64">IF(COUNTIF('ค่าเสื่อม 2564'!$E$3:$E$399,"10870-รพ.อรัญประเทศ")&lt;$A64,"",INDEX('ค่าเสื่อม 2564'!K$3:K$399,SMALL(IF('ค่าเสื่อม 2564'!$E$3:$E$399="10870-รพ.อรัญประเทศ",ROW('ค่าเสื่อม 2564'!$E$3:$E$399)-ROW('ค่าเสื่อม 2564'!$E$3)+1),$A64)))</f>
        <v/>
      </c>
      <c r="L64" s="4" t="str">
        <f t="array" ref="L64">IF(COUNTIF('ค่าเสื่อม 2564'!$E$3:$E$399,"10870-รพ.อรัญประเทศ")&lt;$A64,"",INDEX('ค่าเสื่อม 2564'!L$3:L$399,SMALL(IF('ค่าเสื่อม 2564'!$E$3:$E$399="10870-รพ.อรัญประเทศ",ROW('ค่าเสื่อม 2564'!$E$3:$E$399)-ROW('ค่าเสื่อม 2564'!$E$3)+1),$A64)))</f>
        <v/>
      </c>
      <c r="M64" s="7" t="str">
        <f t="array" ref="M64">IF(COUNTIF('ค่าเสื่อม 2564'!$E$3:$E$399,"10870-รพ.อรัญประเทศ")&lt;$A64,"",INDEX('ค่าเสื่อม 2564'!M$3:M$399,SMALL(IF('ค่าเสื่อม 2564'!$E$3:$E$399="10870-รพ.อรัญประเทศ",ROW('ค่าเสื่อม 2564'!$E$3:$E$399)-ROW('ค่าเสื่อม 2564'!$E$3)+1),$A64)))</f>
        <v/>
      </c>
      <c r="N64" s="10" t="str">
        <f t="array" ref="N64">IF(COUNTIF('ค่าเสื่อม 2564'!$E$3:$E$399,"10870-รพ.อรัญประเทศ")&lt;$A64,"",INDEX('ค่าเสื่อม 2564'!N$3:N$399,SMALL(IF('ค่าเสื่อม 2564'!$E$3:$E$399="10870-รพ.อรัญประเทศ",ROW('ค่าเสื่อม 2564'!$E$3:$E$399)-ROW('ค่าเสื่อม 2564'!$E$3)+1),$A64)))</f>
        <v/>
      </c>
      <c r="O64" s="10" t="str">
        <f t="array" ref="O64">IF(COUNTIF('ค่าเสื่อม 2564'!$E$3:$E$399,"10870-รพ.อรัญประเทศ")&lt;$A64,"",INDEX('ค่าเสื่อม 2564'!O$3:O$399,SMALL(IF('ค่าเสื่อม 2564'!$E$3:$E$399="10870-รพ.อรัญประเทศ",ROW('ค่าเสื่อม 2564'!$E$3:$E$399)-ROW('ค่าเสื่อม 2564'!$E$3)+1),$A64)))</f>
        <v/>
      </c>
      <c r="P64" s="10" t="str">
        <f t="array" ref="P64">IF(COUNTIF('ค่าเสื่อม 2564'!$E$3:$E$399,"10870-รพ.อรัญประเทศ")&lt;$A64,"",INDEX('ค่าเสื่อม 2564'!P$3:P$399,SMALL(IF('ค่าเสื่อม 2564'!$E$3:$E$399="10870-รพ.อรัญประเทศ",ROW('ค่าเสื่อม 2564'!$E$3:$E$399)-ROW('ค่าเสื่อม 2564'!$E$3)+1),$A64)))</f>
        <v/>
      </c>
      <c r="Q64" s="10" t="str">
        <f t="array" ref="Q64">IF(COUNTIF('ค่าเสื่อม 2564'!$E$3:$E$399,"10870-รพ.อรัญประเทศ")&lt;$A64,"",INDEX('ค่าเสื่อม 2564'!Q$3:Q$399,SMALL(IF('ค่าเสื่อม 2564'!$E$3:$E$399="10870-รพ.อรัญประเทศ",ROW('ค่าเสื่อม 2564'!$E$3:$E$399)-ROW('ค่าเสื่อม 2564'!$E$3)+1),$A64)))</f>
        <v/>
      </c>
      <c r="R64" s="7" t="str">
        <f t="array" ref="R64">IF(COUNTIF('ค่าเสื่อม 2564'!$E$3:$E$399,"10870-รพ.อรัญประเทศ")&lt;$A64,"",INDEX('ค่าเสื่อม 2564'!R$3:R$399,SMALL(IF('ค่าเสื่อม 2564'!$E$3:$E$399="10870-รพ.อรัญประเทศ",ROW('ค่าเสื่อม 2564'!$E$3:$E$399)-ROW('ค่าเสื่อม 2564'!$E$3)+1),$A64)))</f>
        <v/>
      </c>
      <c r="S64" s="4" t="str">
        <f t="array" ref="S64">IF(COUNTIF('ค่าเสื่อม 2564'!$E$3:$E$399,"10870-รพ.อรัญประเทศ")&lt;$A64,"",INDEX('ค่าเสื่อม 2564'!S$3:S$399,SMALL(IF('ค่าเสื่อม 2564'!$E$3:$E$399="10870-รพ.อรัญประเทศ",ROW('ค่าเสื่อม 2564'!$E$3:$E$399)-ROW('ค่าเสื่อม 2564'!$E$3)+1),$A64)))</f>
        <v/>
      </c>
      <c r="T64" s="10" t="str">
        <f t="array" ref="T64">IF(COUNTIF('ค่าเสื่อม 2564'!$E$3:$E$399,"10870-รพ.อรัญประเทศ")&lt;$A64,"",INDEX('ค่าเสื่อม 2564'!T$3:T$399,SMALL(IF('ค่าเสื่อม 2564'!$E$3:$E$399="10870-รพ.อรัญประเทศ",ROW('ค่าเสื่อม 2564'!$E$3:$E$399)-ROW('ค่าเสื่อม 2564'!$E$3)+1),$A64)))</f>
        <v/>
      </c>
      <c r="U64" s="10" t="str">
        <f t="array" ref="U64">IF(COUNTIF('ค่าเสื่อม 2564'!$E$3:$E$399,"10870-รพ.อรัญประเทศ")&lt;$A64,"",INDEX('ค่าเสื่อม 2564'!U$3:U$399,SMALL(IF('ค่าเสื่อม 2564'!$E$3:$E$399="10870-รพ.อรัญประเทศ",ROW('ค่าเสื่อม 2564'!$E$3:$E$399)-ROW('ค่าเสื่อม 2564'!$E$3)+1),$A64)))</f>
        <v/>
      </c>
      <c r="V64" s="7"/>
      <c r="W64" s="7"/>
    </row>
    <row r="65" spans="1:23" ht="43.5" customHeight="1">
      <c r="A65" s="3">
        <v>62</v>
      </c>
      <c r="B65" s="7"/>
      <c r="C65" s="7"/>
      <c r="D65" s="7"/>
      <c r="E65" s="7" t="str">
        <f t="array" ref="E65">IF(COUNTIF('ค่าเสื่อม 2564'!$E$3:$E$399,"10870-รพ.อรัญประเทศ")&lt;$A65,"",INDEX('ค่าเสื่อม 2564'!E$3:E$399,SMALL(IF('ค่าเสื่อม 2564'!$E$3:$E$399="10870-รพ.อรัญประเทศ",ROW('ค่าเสื่อม 2564'!$E$3:$E$399)-ROW('ค่าเสื่อม 2564'!$E$3)+1),$A65)))</f>
        <v/>
      </c>
      <c r="F65" s="7" t="str">
        <f t="array" ref="F65">IF(COUNTIF('ค่าเสื่อม 2564'!$E$3:$E$399,"10870-รพ.อรัญประเทศ")&lt;$A65,"",INDEX('ค่าเสื่อม 2564'!F$3:F$399,SMALL(IF('ค่าเสื่อม 2564'!$E$3:$E$399="10870-รพ.อรัญประเทศ",ROW('ค่าเสื่อม 2564'!$E$3:$E$399)-ROW('ค่าเสื่อม 2564'!$E$3)+1),$A65)))</f>
        <v/>
      </c>
      <c r="G65" s="7" t="str">
        <f t="array" ref="G65">IF(COUNTIF('ค่าเสื่อม 2564'!$E$3:$E$399,"10870-รพ.อรัญประเทศ")&lt;$A65,"",INDEX('ค่าเสื่อม 2564'!G$3:G$399,SMALL(IF('ค่าเสื่อม 2564'!$E$3:$E$399="10870-รพ.อรัญประเทศ",ROW('ค่าเสื่อม 2564'!$E$3:$E$399)-ROW('ค่าเสื่อม 2564'!$E$3)+1),$A65)))</f>
        <v/>
      </c>
      <c r="H65" s="7" t="str">
        <f t="array" ref="H65">IF(COUNTIF('ค่าเสื่อม 2564'!$E$3:$E$399,"10870-รพ.อรัญประเทศ")&lt;$A65,"",INDEX('ค่าเสื่อม 2564'!H$3:H$399,SMALL(IF('ค่าเสื่อม 2564'!$E$3:$E$399="10870-รพ.อรัญประเทศ",ROW('ค่าเสื่อม 2564'!$E$3:$E$399)-ROW('ค่าเสื่อม 2564'!$E$3)+1),$A65)))</f>
        <v/>
      </c>
      <c r="I65" s="7" t="str">
        <f t="array" ref="I65">IF(COUNTIF('ค่าเสื่อม 2564'!$E$3:$E$399,"10870-รพ.อรัญประเทศ")&lt;$A65,"",INDEX('ค่าเสื่อม 2564'!I$3:I$399,SMALL(IF('ค่าเสื่อม 2564'!$E$3:$E$399="10870-รพ.อรัญประเทศ",ROW('ค่าเสื่อม 2564'!$E$3:$E$399)-ROW('ค่าเสื่อม 2564'!$E$3)+1),$A65)))</f>
        <v/>
      </c>
      <c r="J65" s="7" t="str">
        <f t="array" ref="J65">IF(COUNTIF('ค่าเสื่อม 2564'!$E$3:$E$399,"10870-รพ.อรัญประเทศ")&lt;$A65,"",INDEX('ค่าเสื่อม 2564'!J$3:J$399,SMALL(IF('ค่าเสื่อม 2564'!$E$3:$E$399="10870-รพ.อรัญประเทศ",ROW('ค่าเสื่อม 2564'!$E$3:$E$399)-ROW('ค่าเสื่อม 2564'!$E$3)+1),$A65)))</f>
        <v/>
      </c>
      <c r="K65" s="7" t="str">
        <f t="array" ref="K65">IF(COUNTIF('ค่าเสื่อม 2564'!$E$3:$E$399,"10870-รพ.อรัญประเทศ")&lt;$A65,"",INDEX('ค่าเสื่อม 2564'!K$3:K$399,SMALL(IF('ค่าเสื่อม 2564'!$E$3:$E$399="10870-รพ.อรัญประเทศ",ROW('ค่าเสื่อม 2564'!$E$3:$E$399)-ROW('ค่าเสื่อม 2564'!$E$3)+1),$A65)))</f>
        <v/>
      </c>
      <c r="L65" s="4" t="str">
        <f t="array" ref="L65">IF(COUNTIF('ค่าเสื่อม 2564'!$E$3:$E$399,"10870-รพ.อรัญประเทศ")&lt;$A65,"",INDEX('ค่าเสื่อม 2564'!L$3:L$399,SMALL(IF('ค่าเสื่อม 2564'!$E$3:$E$399="10870-รพ.อรัญประเทศ",ROW('ค่าเสื่อม 2564'!$E$3:$E$399)-ROW('ค่าเสื่อม 2564'!$E$3)+1),$A65)))</f>
        <v/>
      </c>
      <c r="M65" s="7" t="str">
        <f t="array" ref="M65">IF(COUNTIF('ค่าเสื่อม 2564'!$E$3:$E$399,"10870-รพ.อรัญประเทศ")&lt;$A65,"",INDEX('ค่าเสื่อม 2564'!M$3:M$399,SMALL(IF('ค่าเสื่อม 2564'!$E$3:$E$399="10870-รพ.อรัญประเทศ",ROW('ค่าเสื่อม 2564'!$E$3:$E$399)-ROW('ค่าเสื่อม 2564'!$E$3)+1),$A65)))</f>
        <v/>
      </c>
      <c r="N65" s="10" t="str">
        <f t="array" ref="N65">IF(COUNTIF('ค่าเสื่อม 2564'!$E$3:$E$399,"10870-รพ.อรัญประเทศ")&lt;$A65,"",INDEX('ค่าเสื่อม 2564'!N$3:N$399,SMALL(IF('ค่าเสื่อม 2564'!$E$3:$E$399="10870-รพ.อรัญประเทศ",ROW('ค่าเสื่อม 2564'!$E$3:$E$399)-ROW('ค่าเสื่อม 2564'!$E$3)+1),$A65)))</f>
        <v/>
      </c>
      <c r="O65" s="10" t="str">
        <f t="array" ref="O65">IF(COUNTIF('ค่าเสื่อม 2564'!$E$3:$E$399,"10870-รพ.อรัญประเทศ")&lt;$A65,"",INDEX('ค่าเสื่อม 2564'!O$3:O$399,SMALL(IF('ค่าเสื่อม 2564'!$E$3:$E$399="10870-รพ.อรัญประเทศ",ROW('ค่าเสื่อม 2564'!$E$3:$E$399)-ROW('ค่าเสื่อม 2564'!$E$3)+1),$A65)))</f>
        <v/>
      </c>
      <c r="P65" s="10" t="str">
        <f t="array" ref="P65">IF(COUNTIF('ค่าเสื่อม 2564'!$E$3:$E$399,"10870-รพ.อรัญประเทศ")&lt;$A65,"",INDEX('ค่าเสื่อม 2564'!P$3:P$399,SMALL(IF('ค่าเสื่อม 2564'!$E$3:$E$399="10870-รพ.อรัญประเทศ",ROW('ค่าเสื่อม 2564'!$E$3:$E$399)-ROW('ค่าเสื่อม 2564'!$E$3)+1),$A65)))</f>
        <v/>
      </c>
      <c r="Q65" s="10" t="str">
        <f t="array" ref="Q65">IF(COUNTIF('ค่าเสื่อม 2564'!$E$3:$E$399,"10870-รพ.อรัญประเทศ")&lt;$A65,"",INDEX('ค่าเสื่อม 2564'!Q$3:Q$399,SMALL(IF('ค่าเสื่อม 2564'!$E$3:$E$399="10870-รพ.อรัญประเทศ",ROW('ค่าเสื่อม 2564'!$E$3:$E$399)-ROW('ค่าเสื่อม 2564'!$E$3)+1),$A65)))</f>
        <v/>
      </c>
      <c r="R65" s="7" t="str">
        <f t="array" ref="R65">IF(COUNTIF('ค่าเสื่อม 2564'!$E$3:$E$399,"10870-รพ.อรัญประเทศ")&lt;$A65,"",INDEX('ค่าเสื่อม 2564'!R$3:R$399,SMALL(IF('ค่าเสื่อม 2564'!$E$3:$E$399="10870-รพ.อรัญประเทศ",ROW('ค่าเสื่อม 2564'!$E$3:$E$399)-ROW('ค่าเสื่อม 2564'!$E$3)+1),$A65)))</f>
        <v/>
      </c>
      <c r="S65" s="4" t="str">
        <f t="array" ref="S65">IF(COUNTIF('ค่าเสื่อม 2564'!$E$3:$E$399,"10870-รพ.อรัญประเทศ")&lt;$A65,"",INDEX('ค่าเสื่อม 2564'!S$3:S$399,SMALL(IF('ค่าเสื่อม 2564'!$E$3:$E$399="10870-รพ.อรัญประเทศ",ROW('ค่าเสื่อม 2564'!$E$3:$E$399)-ROW('ค่าเสื่อม 2564'!$E$3)+1),$A65)))</f>
        <v/>
      </c>
      <c r="T65" s="10" t="str">
        <f t="array" ref="T65">IF(COUNTIF('ค่าเสื่อม 2564'!$E$3:$E$399,"10870-รพ.อรัญประเทศ")&lt;$A65,"",INDEX('ค่าเสื่อม 2564'!T$3:T$399,SMALL(IF('ค่าเสื่อม 2564'!$E$3:$E$399="10870-รพ.อรัญประเทศ",ROW('ค่าเสื่อม 2564'!$E$3:$E$399)-ROW('ค่าเสื่อม 2564'!$E$3)+1),$A65)))</f>
        <v/>
      </c>
      <c r="U65" s="10" t="str">
        <f t="array" ref="U65">IF(COUNTIF('ค่าเสื่อม 2564'!$E$3:$E$399,"10870-รพ.อรัญประเทศ")&lt;$A65,"",INDEX('ค่าเสื่อม 2564'!U$3:U$399,SMALL(IF('ค่าเสื่อม 2564'!$E$3:$E$399="10870-รพ.อรัญประเทศ",ROW('ค่าเสื่อม 2564'!$E$3:$E$399)-ROW('ค่าเสื่อม 2564'!$E$3)+1),$A65)))</f>
        <v/>
      </c>
      <c r="V65" s="7"/>
      <c r="W65" s="7"/>
    </row>
    <row r="66" spans="1:23" ht="43.5" customHeight="1">
      <c r="A66" s="3">
        <v>63</v>
      </c>
      <c r="B66" s="7"/>
      <c r="C66" s="7"/>
      <c r="D66" s="7"/>
      <c r="E66" s="7" t="str">
        <f t="array" ref="E66">IF(COUNTIF('ค่าเสื่อม 2564'!$E$3:$E$399,"10870-รพ.อรัญประเทศ")&lt;$A66,"",INDEX('ค่าเสื่อม 2564'!E$3:E$399,SMALL(IF('ค่าเสื่อม 2564'!$E$3:$E$399="10870-รพ.อรัญประเทศ",ROW('ค่าเสื่อม 2564'!$E$3:$E$399)-ROW('ค่าเสื่อม 2564'!$E$3)+1),$A66)))</f>
        <v/>
      </c>
      <c r="F66" s="7" t="str">
        <f t="array" ref="F66">IF(COUNTIF('ค่าเสื่อม 2564'!$E$3:$E$399,"10870-รพ.อรัญประเทศ")&lt;$A66,"",INDEX('ค่าเสื่อม 2564'!F$3:F$399,SMALL(IF('ค่าเสื่อม 2564'!$E$3:$E$399="10870-รพ.อรัญประเทศ",ROW('ค่าเสื่อม 2564'!$E$3:$E$399)-ROW('ค่าเสื่อม 2564'!$E$3)+1),$A66)))</f>
        <v/>
      </c>
      <c r="G66" s="7" t="str">
        <f t="array" ref="G66">IF(COUNTIF('ค่าเสื่อม 2564'!$E$3:$E$399,"10870-รพ.อรัญประเทศ")&lt;$A66,"",INDEX('ค่าเสื่อม 2564'!G$3:G$399,SMALL(IF('ค่าเสื่อม 2564'!$E$3:$E$399="10870-รพ.อรัญประเทศ",ROW('ค่าเสื่อม 2564'!$E$3:$E$399)-ROW('ค่าเสื่อม 2564'!$E$3)+1),$A66)))</f>
        <v/>
      </c>
      <c r="H66" s="7" t="str">
        <f t="array" ref="H66">IF(COUNTIF('ค่าเสื่อม 2564'!$E$3:$E$399,"10870-รพ.อรัญประเทศ")&lt;$A66,"",INDEX('ค่าเสื่อม 2564'!H$3:H$399,SMALL(IF('ค่าเสื่อม 2564'!$E$3:$E$399="10870-รพ.อรัญประเทศ",ROW('ค่าเสื่อม 2564'!$E$3:$E$399)-ROW('ค่าเสื่อม 2564'!$E$3)+1),$A66)))</f>
        <v/>
      </c>
      <c r="I66" s="7" t="str">
        <f t="array" ref="I66">IF(COUNTIF('ค่าเสื่อม 2564'!$E$3:$E$399,"10870-รพ.อรัญประเทศ")&lt;$A66,"",INDEX('ค่าเสื่อม 2564'!I$3:I$399,SMALL(IF('ค่าเสื่อม 2564'!$E$3:$E$399="10870-รพ.อรัญประเทศ",ROW('ค่าเสื่อม 2564'!$E$3:$E$399)-ROW('ค่าเสื่อม 2564'!$E$3)+1),$A66)))</f>
        <v/>
      </c>
      <c r="J66" s="7" t="str">
        <f t="array" ref="J66">IF(COUNTIF('ค่าเสื่อม 2564'!$E$3:$E$399,"10870-รพ.อรัญประเทศ")&lt;$A66,"",INDEX('ค่าเสื่อม 2564'!J$3:J$399,SMALL(IF('ค่าเสื่อม 2564'!$E$3:$E$399="10870-รพ.อรัญประเทศ",ROW('ค่าเสื่อม 2564'!$E$3:$E$399)-ROW('ค่าเสื่อม 2564'!$E$3)+1),$A66)))</f>
        <v/>
      </c>
      <c r="K66" s="7" t="str">
        <f t="array" ref="K66">IF(COUNTIF('ค่าเสื่อม 2564'!$E$3:$E$399,"10870-รพ.อรัญประเทศ")&lt;$A66,"",INDEX('ค่าเสื่อม 2564'!K$3:K$399,SMALL(IF('ค่าเสื่อม 2564'!$E$3:$E$399="10870-รพ.อรัญประเทศ",ROW('ค่าเสื่อม 2564'!$E$3:$E$399)-ROW('ค่าเสื่อม 2564'!$E$3)+1),$A66)))</f>
        <v/>
      </c>
      <c r="L66" s="4" t="str">
        <f t="array" ref="L66">IF(COUNTIF('ค่าเสื่อม 2564'!$E$3:$E$399,"10870-รพ.อรัญประเทศ")&lt;$A66,"",INDEX('ค่าเสื่อม 2564'!L$3:L$399,SMALL(IF('ค่าเสื่อม 2564'!$E$3:$E$399="10870-รพ.อรัญประเทศ",ROW('ค่าเสื่อม 2564'!$E$3:$E$399)-ROW('ค่าเสื่อม 2564'!$E$3)+1),$A66)))</f>
        <v/>
      </c>
      <c r="M66" s="7" t="str">
        <f t="array" ref="M66">IF(COUNTIF('ค่าเสื่อม 2564'!$E$3:$E$399,"10870-รพ.อรัญประเทศ")&lt;$A66,"",INDEX('ค่าเสื่อม 2564'!M$3:M$399,SMALL(IF('ค่าเสื่อม 2564'!$E$3:$E$399="10870-รพ.อรัญประเทศ",ROW('ค่าเสื่อม 2564'!$E$3:$E$399)-ROW('ค่าเสื่อม 2564'!$E$3)+1),$A66)))</f>
        <v/>
      </c>
      <c r="N66" s="10" t="str">
        <f t="array" ref="N66">IF(COUNTIF('ค่าเสื่อม 2564'!$E$3:$E$399,"10870-รพ.อรัญประเทศ")&lt;$A66,"",INDEX('ค่าเสื่อม 2564'!N$3:N$399,SMALL(IF('ค่าเสื่อม 2564'!$E$3:$E$399="10870-รพ.อรัญประเทศ",ROW('ค่าเสื่อม 2564'!$E$3:$E$399)-ROW('ค่าเสื่อม 2564'!$E$3)+1),$A66)))</f>
        <v/>
      </c>
      <c r="O66" s="10" t="str">
        <f t="array" ref="O66">IF(COUNTIF('ค่าเสื่อม 2564'!$E$3:$E$399,"10870-รพ.อรัญประเทศ")&lt;$A66,"",INDEX('ค่าเสื่อม 2564'!O$3:O$399,SMALL(IF('ค่าเสื่อม 2564'!$E$3:$E$399="10870-รพ.อรัญประเทศ",ROW('ค่าเสื่อม 2564'!$E$3:$E$399)-ROW('ค่าเสื่อม 2564'!$E$3)+1),$A66)))</f>
        <v/>
      </c>
      <c r="P66" s="10" t="str">
        <f t="array" ref="P66">IF(COUNTIF('ค่าเสื่อม 2564'!$E$3:$E$399,"10870-รพ.อรัญประเทศ")&lt;$A66,"",INDEX('ค่าเสื่อม 2564'!P$3:P$399,SMALL(IF('ค่าเสื่อม 2564'!$E$3:$E$399="10870-รพ.อรัญประเทศ",ROW('ค่าเสื่อม 2564'!$E$3:$E$399)-ROW('ค่าเสื่อม 2564'!$E$3)+1),$A66)))</f>
        <v/>
      </c>
      <c r="Q66" s="10" t="str">
        <f t="array" ref="Q66">IF(COUNTIF('ค่าเสื่อม 2564'!$E$3:$E$399,"10870-รพ.อรัญประเทศ")&lt;$A66,"",INDEX('ค่าเสื่อม 2564'!Q$3:Q$399,SMALL(IF('ค่าเสื่อม 2564'!$E$3:$E$399="10870-รพ.อรัญประเทศ",ROW('ค่าเสื่อม 2564'!$E$3:$E$399)-ROW('ค่าเสื่อม 2564'!$E$3)+1),$A66)))</f>
        <v/>
      </c>
      <c r="R66" s="7" t="str">
        <f t="array" ref="R66">IF(COUNTIF('ค่าเสื่อม 2564'!$E$3:$E$399,"10870-รพ.อรัญประเทศ")&lt;$A66,"",INDEX('ค่าเสื่อม 2564'!R$3:R$399,SMALL(IF('ค่าเสื่อม 2564'!$E$3:$E$399="10870-รพ.อรัญประเทศ",ROW('ค่าเสื่อม 2564'!$E$3:$E$399)-ROW('ค่าเสื่อม 2564'!$E$3)+1),$A66)))</f>
        <v/>
      </c>
      <c r="S66" s="4" t="str">
        <f t="array" ref="S66">IF(COUNTIF('ค่าเสื่อม 2564'!$E$3:$E$399,"10870-รพ.อรัญประเทศ")&lt;$A66,"",INDEX('ค่าเสื่อม 2564'!S$3:S$399,SMALL(IF('ค่าเสื่อม 2564'!$E$3:$E$399="10870-รพ.อรัญประเทศ",ROW('ค่าเสื่อม 2564'!$E$3:$E$399)-ROW('ค่าเสื่อม 2564'!$E$3)+1),$A66)))</f>
        <v/>
      </c>
      <c r="T66" s="10" t="str">
        <f t="array" ref="T66">IF(COUNTIF('ค่าเสื่อม 2564'!$E$3:$E$399,"10870-รพ.อรัญประเทศ")&lt;$A66,"",INDEX('ค่าเสื่อม 2564'!T$3:T$399,SMALL(IF('ค่าเสื่อม 2564'!$E$3:$E$399="10870-รพ.อรัญประเทศ",ROW('ค่าเสื่อม 2564'!$E$3:$E$399)-ROW('ค่าเสื่อม 2564'!$E$3)+1),$A66)))</f>
        <v/>
      </c>
      <c r="U66" s="10" t="str">
        <f t="array" ref="U66">IF(COUNTIF('ค่าเสื่อม 2564'!$E$3:$E$399,"10870-รพ.อรัญประเทศ")&lt;$A66,"",INDEX('ค่าเสื่อม 2564'!U$3:U$399,SMALL(IF('ค่าเสื่อม 2564'!$E$3:$E$399="10870-รพ.อรัญประเทศ",ROW('ค่าเสื่อม 2564'!$E$3:$E$399)-ROW('ค่าเสื่อม 2564'!$E$3)+1),$A66)))</f>
        <v/>
      </c>
      <c r="V66" s="7"/>
      <c r="W66" s="7"/>
    </row>
    <row r="67" spans="1:23" ht="43.5" customHeight="1">
      <c r="A67" s="3">
        <v>64</v>
      </c>
      <c r="B67" s="7"/>
      <c r="C67" s="7"/>
      <c r="D67" s="7"/>
      <c r="E67" s="7" t="str">
        <f t="array" ref="E67">IF(COUNTIF('ค่าเสื่อม 2564'!$E$3:$E$399,"10870-รพ.อรัญประเทศ")&lt;$A67,"",INDEX('ค่าเสื่อม 2564'!E$3:E$399,SMALL(IF('ค่าเสื่อม 2564'!$E$3:$E$399="10870-รพ.อรัญประเทศ",ROW('ค่าเสื่อม 2564'!$E$3:$E$399)-ROW('ค่าเสื่อม 2564'!$E$3)+1),$A67)))</f>
        <v/>
      </c>
      <c r="F67" s="7" t="str">
        <f t="array" ref="F67">IF(COUNTIF('ค่าเสื่อม 2564'!$E$3:$E$399,"10870-รพ.อรัญประเทศ")&lt;$A67,"",INDEX('ค่าเสื่อม 2564'!F$3:F$399,SMALL(IF('ค่าเสื่อม 2564'!$E$3:$E$399="10870-รพ.อรัญประเทศ",ROW('ค่าเสื่อม 2564'!$E$3:$E$399)-ROW('ค่าเสื่อม 2564'!$E$3)+1),$A67)))</f>
        <v/>
      </c>
      <c r="G67" s="7" t="str">
        <f t="array" ref="G67">IF(COUNTIF('ค่าเสื่อม 2564'!$E$3:$E$399,"10870-รพ.อรัญประเทศ")&lt;$A67,"",INDEX('ค่าเสื่อม 2564'!G$3:G$399,SMALL(IF('ค่าเสื่อม 2564'!$E$3:$E$399="10870-รพ.อรัญประเทศ",ROW('ค่าเสื่อม 2564'!$E$3:$E$399)-ROW('ค่าเสื่อม 2564'!$E$3)+1),$A67)))</f>
        <v/>
      </c>
      <c r="H67" s="7" t="str">
        <f t="array" ref="H67">IF(COUNTIF('ค่าเสื่อม 2564'!$E$3:$E$399,"10870-รพ.อรัญประเทศ")&lt;$A67,"",INDEX('ค่าเสื่อม 2564'!H$3:H$399,SMALL(IF('ค่าเสื่อม 2564'!$E$3:$E$399="10870-รพ.อรัญประเทศ",ROW('ค่าเสื่อม 2564'!$E$3:$E$399)-ROW('ค่าเสื่อม 2564'!$E$3)+1),$A67)))</f>
        <v/>
      </c>
      <c r="I67" s="7" t="str">
        <f t="array" ref="I67">IF(COUNTIF('ค่าเสื่อม 2564'!$E$3:$E$399,"10870-รพ.อรัญประเทศ")&lt;$A67,"",INDEX('ค่าเสื่อม 2564'!I$3:I$399,SMALL(IF('ค่าเสื่อม 2564'!$E$3:$E$399="10870-รพ.อรัญประเทศ",ROW('ค่าเสื่อม 2564'!$E$3:$E$399)-ROW('ค่าเสื่อม 2564'!$E$3)+1),$A67)))</f>
        <v/>
      </c>
      <c r="J67" s="7" t="str">
        <f t="array" ref="J67">IF(COUNTIF('ค่าเสื่อม 2564'!$E$3:$E$399,"10870-รพ.อรัญประเทศ")&lt;$A67,"",INDEX('ค่าเสื่อม 2564'!J$3:J$399,SMALL(IF('ค่าเสื่อม 2564'!$E$3:$E$399="10870-รพ.อรัญประเทศ",ROW('ค่าเสื่อม 2564'!$E$3:$E$399)-ROW('ค่าเสื่อม 2564'!$E$3)+1),$A67)))</f>
        <v/>
      </c>
      <c r="K67" s="7" t="str">
        <f t="array" ref="K67">IF(COUNTIF('ค่าเสื่อม 2564'!$E$3:$E$399,"10870-รพ.อรัญประเทศ")&lt;$A67,"",INDEX('ค่าเสื่อม 2564'!K$3:K$399,SMALL(IF('ค่าเสื่อม 2564'!$E$3:$E$399="10870-รพ.อรัญประเทศ",ROW('ค่าเสื่อม 2564'!$E$3:$E$399)-ROW('ค่าเสื่อม 2564'!$E$3)+1),$A67)))</f>
        <v/>
      </c>
      <c r="L67" s="4" t="str">
        <f t="array" ref="L67">IF(COUNTIF('ค่าเสื่อม 2564'!$E$3:$E$399,"10870-รพ.อรัญประเทศ")&lt;$A67,"",INDEX('ค่าเสื่อม 2564'!L$3:L$399,SMALL(IF('ค่าเสื่อม 2564'!$E$3:$E$399="10870-รพ.อรัญประเทศ",ROW('ค่าเสื่อม 2564'!$E$3:$E$399)-ROW('ค่าเสื่อม 2564'!$E$3)+1),$A67)))</f>
        <v/>
      </c>
      <c r="M67" s="7" t="str">
        <f t="array" ref="M67">IF(COUNTIF('ค่าเสื่อม 2564'!$E$3:$E$399,"10870-รพ.อรัญประเทศ")&lt;$A67,"",INDEX('ค่าเสื่อม 2564'!M$3:M$399,SMALL(IF('ค่าเสื่อม 2564'!$E$3:$E$399="10870-รพ.อรัญประเทศ",ROW('ค่าเสื่อม 2564'!$E$3:$E$399)-ROW('ค่าเสื่อม 2564'!$E$3)+1),$A67)))</f>
        <v/>
      </c>
      <c r="N67" s="10" t="str">
        <f t="array" ref="N67">IF(COUNTIF('ค่าเสื่อม 2564'!$E$3:$E$399,"10870-รพ.อรัญประเทศ")&lt;$A67,"",INDEX('ค่าเสื่อม 2564'!N$3:N$399,SMALL(IF('ค่าเสื่อม 2564'!$E$3:$E$399="10870-รพ.อรัญประเทศ",ROW('ค่าเสื่อม 2564'!$E$3:$E$399)-ROW('ค่าเสื่อม 2564'!$E$3)+1),$A67)))</f>
        <v/>
      </c>
      <c r="O67" s="10" t="str">
        <f t="array" ref="O67">IF(COUNTIF('ค่าเสื่อม 2564'!$E$3:$E$399,"10870-รพ.อรัญประเทศ")&lt;$A67,"",INDEX('ค่าเสื่อม 2564'!O$3:O$399,SMALL(IF('ค่าเสื่อม 2564'!$E$3:$E$399="10870-รพ.อรัญประเทศ",ROW('ค่าเสื่อม 2564'!$E$3:$E$399)-ROW('ค่าเสื่อม 2564'!$E$3)+1),$A67)))</f>
        <v/>
      </c>
      <c r="P67" s="10" t="str">
        <f t="array" ref="P67">IF(COUNTIF('ค่าเสื่อม 2564'!$E$3:$E$399,"10870-รพ.อรัญประเทศ")&lt;$A67,"",INDEX('ค่าเสื่อม 2564'!P$3:P$399,SMALL(IF('ค่าเสื่อม 2564'!$E$3:$E$399="10870-รพ.อรัญประเทศ",ROW('ค่าเสื่อม 2564'!$E$3:$E$399)-ROW('ค่าเสื่อม 2564'!$E$3)+1),$A67)))</f>
        <v/>
      </c>
      <c r="Q67" s="10" t="str">
        <f t="array" ref="Q67">IF(COUNTIF('ค่าเสื่อม 2564'!$E$3:$E$399,"10870-รพ.อรัญประเทศ")&lt;$A67,"",INDEX('ค่าเสื่อม 2564'!Q$3:Q$399,SMALL(IF('ค่าเสื่อม 2564'!$E$3:$E$399="10870-รพ.อรัญประเทศ",ROW('ค่าเสื่อม 2564'!$E$3:$E$399)-ROW('ค่าเสื่อม 2564'!$E$3)+1),$A67)))</f>
        <v/>
      </c>
      <c r="R67" s="7" t="str">
        <f t="array" ref="R67">IF(COUNTIF('ค่าเสื่อม 2564'!$E$3:$E$399,"10870-รพ.อรัญประเทศ")&lt;$A67,"",INDEX('ค่าเสื่อม 2564'!R$3:R$399,SMALL(IF('ค่าเสื่อม 2564'!$E$3:$E$399="10870-รพ.อรัญประเทศ",ROW('ค่าเสื่อม 2564'!$E$3:$E$399)-ROW('ค่าเสื่อม 2564'!$E$3)+1),$A67)))</f>
        <v/>
      </c>
      <c r="S67" s="4" t="str">
        <f t="array" ref="S67">IF(COUNTIF('ค่าเสื่อม 2564'!$E$3:$E$399,"10870-รพ.อรัญประเทศ")&lt;$A67,"",INDEX('ค่าเสื่อม 2564'!S$3:S$399,SMALL(IF('ค่าเสื่อม 2564'!$E$3:$E$399="10870-รพ.อรัญประเทศ",ROW('ค่าเสื่อม 2564'!$E$3:$E$399)-ROW('ค่าเสื่อม 2564'!$E$3)+1),$A67)))</f>
        <v/>
      </c>
      <c r="T67" s="10" t="str">
        <f t="array" ref="T67">IF(COUNTIF('ค่าเสื่อม 2564'!$E$3:$E$399,"10870-รพ.อรัญประเทศ")&lt;$A67,"",INDEX('ค่าเสื่อม 2564'!T$3:T$399,SMALL(IF('ค่าเสื่อม 2564'!$E$3:$E$399="10870-รพ.อรัญประเทศ",ROW('ค่าเสื่อม 2564'!$E$3:$E$399)-ROW('ค่าเสื่อม 2564'!$E$3)+1),$A67)))</f>
        <v/>
      </c>
      <c r="U67" s="10" t="str">
        <f t="array" ref="U67">IF(COUNTIF('ค่าเสื่อม 2564'!$E$3:$E$399,"10870-รพ.อรัญประเทศ")&lt;$A67,"",INDEX('ค่าเสื่อม 2564'!U$3:U$399,SMALL(IF('ค่าเสื่อม 2564'!$E$3:$E$399="10870-รพ.อรัญประเทศ",ROW('ค่าเสื่อม 2564'!$E$3:$E$399)-ROW('ค่าเสื่อม 2564'!$E$3)+1),$A67)))</f>
        <v/>
      </c>
      <c r="V67" s="7"/>
      <c r="W67" s="7"/>
    </row>
    <row r="68" spans="1:23" ht="43.5" customHeight="1">
      <c r="A68" s="3">
        <v>65</v>
      </c>
      <c r="B68" s="7"/>
      <c r="C68" s="7"/>
      <c r="D68" s="7"/>
      <c r="E68" s="7" t="str">
        <f t="array" ref="E68">IF(COUNTIF('ค่าเสื่อม 2564'!$E$3:$E$399,"10870-รพ.อรัญประเทศ")&lt;$A68,"",INDEX('ค่าเสื่อม 2564'!E$3:E$399,SMALL(IF('ค่าเสื่อม 2564'!$E$3:$E$399="10870-รพ.อรัญประเทศ",ROW('ค่าเสื่อม 2564'!$E$3:$E$399)-ROW('ค่าเสื่อม 2564'!$E$3)+1),$A68)))</f>
        <v/>
      </c>
      <c r="F68" s="7" t="str">
        <f t="array" ref="F68">IF(COUNTIF('ค่าเสื่อม 2564'!$E$3:$E$399,"10870-รพ.อรัญประเทศ")&lt;$A68,"",INDEX('ค่าเสื่อม 2564'!F$3:F$399,SMALL(IF('ค่าเสื่อม 2564'!$E$3:$E$399="10870-รพ.อรัญประเทศ",ROW('ค่าเสื่อม 2564'!$E$3:$E$399)-ROW('ค่าเสื่อม 2564'!$E$3)+1),$A68)))</f>
        <v/>
      </c>
      <c r="G68" s="7" t="str">
        <f t="array" ref="G68">IF(COUNTIF('ค่าเสื่อม 2564'!$E$3:$E$399,"10870-รพ.อรัญประเทศ")&lt;$A68,"",INDEX('ค่าเสื่อม 2564'!G$3:G$399,SMALL(IF('ค่าเสื่อม 2564'!$E$3:$E$399="10870-รพ.อรัญประเทศ",ROW('ค่าเสื่อม 2564'!$E$3:$E$399)-ROW('ค่าเสื่อม 2564'!$E$3)+1),$A68)))</f>
        <v/>
      </c>
      <c r="H68" s="7" t="str">
        <f t="array" ref="H68">IF(COUNTIF('ค่าเสื่อม 2564'!$E$3:$E$399,"10870-รพ.อรัญประเทศ")&lt;$A68,"",INDEX('ค่าเสื่อม 2564'!H$3:H$399,SMALL(IF('ค่าเสื่อม 2564'!$E$3:$E$399="10870-รพ.อรัญประเทศ",ROW('ค่าเสื่อม 2564'!$E$3:$E$399)-ROW('ค่าเสื่อม 2564'!$E$3)+1),$A68)))</f>
        <v/>
      </c>
      <c r="I68" s="7" t="str">
        <f t="array" ref="I68">IF(COUNTIF('ค่าเสื่อม 2564'!$E$3:$E$399,"10870-รพ.อรัญประเทศ")&lt;$A68,"",INDEX('ค่าเสื่อม 2564'!I$3:I$399,SMALL(IF('ค่าเสื่อม 2564'!$E$3:$E$399="10870-รพ.อรัญประเทศ",ROW('ค่าเสื่อม 2564'!$E$3:$E$399)-ROW('ค่าเสื่อม 2564'!$E$3)+1),$A68)))</f>
        <v/>
      </c>
      <c r="J68" s="7" t="str">
        <f t="array" ref="J68">IF(COUNTIF('ค่าเสื่อม 2564'!$E$3:$E$399,"10870-รพ.อรัญประเทศ")&lt;$A68,"",INDEX('ค่าเสื่อม 2564'!J$3:J$399,SMALL(IF('ค่าเสื่อม 2564'!$E$3:$E$399="10870-รพ.อรัญประเทศ",ROW('ค่าเสื่อม 2564'!$E$3:$E$399)-ROW('ค่าเสื่อม 2564'!$E$3)+1),$A68)))</f>
        <v/>
      </c>
      <c r="K68" s="7" t="str">
        <f t="array" ref="K68">IF(COUNTIF('ค่าเสื่อม 2564'!$E$3:$E$399,"10870-รพ.อรัญประเทศ")&lt;$A68,"",INDEX('ค่าเสื่อม 2564'!K$3:K$399,SMALL(IF('ค่าเสื่อม 2564'!$E$3:$E$399="10870-รพ.อรัญประเทศ",ROW('ค่าเสื่อม 2564'!$E$3:$E$399)-ROW('ค่าเสื่อม 2564'!$E$3)+1),$A68)))</f>
        <v/>
      </c>
      <c r="L68" s="4" t="str">
        <f t="array" ref="L68">IF(COUNTIF('ค่าเสื่อม 2564'!$E$3:$E$399,"10870-รพ.อรัญประเทศ")&lt;$A68,"",INDEX('ค่าเสื่อม 2564'!L$3:L$399,SMALL(IF('ค่าเสื่อม 2564'!$E$3:$E$399="10870-รพ.อรัญประเทศ",ROW('ค่าเสื่อม 2564'!$E$3:$E$399)-ROW('ค่าเสื่อม 2564'!$E$3)+1),$A68)))</f>
        <v/>
      </c>
      <c r="M68" s="7" t="str">
        <f t="array" ref="M68">IF(COUNTIF('ค่าเสื่อม 2564'!$E$3:$E$399,"10870-รพ.อรัญประเทศ")&lt;$A68,"",INDEX('ค่าเสื่อม 2564'!M$3:M$399,SMALL(IF('ค่าเสื่อม 2564'!$E$3:$E$399="10870-รพ.อรัญประเทศ",ROW('ค่าเสื่อม 2564'!$E$3:$E$399)-ROW('ค่าเสื่อม 2564'!$E$3)+1),$A68)))</f>
        <v/>
      </c>
      <c r="N68" s="10" t="str">
        <f t="array" ref="N68">IF(COUNTIF('ค่าเสื่อม 2564'!$E$3:$E$399,"10870-รพ.อรัญประเทศ")&lt;$A68,"",INDEX('ค่าเสื่อม 2564'!N$3:N$399,SMALL(IF('ค่าเสื่อม 2564'!$E$3:$E$399="10870-รพ.อรัญประเทศ",ROW('ค่าเสื่อม 2564'!$E$3:$E$399)-ROW('ค่าเสื่อม 2564'!$E$3)+1),$A68)))</f>
        <v/>
      </c>
      <c r="O68" s="10" t="str">
        <f t="array" ref="O68">IF(COUNTIF('ค่าเสื่อม 2564'!$E$3:$E$399,"10870-รพ.อรัญประเทศ")&lt;$A68,"",INDEX('ค่าเสื่อม 2564'!O$3:O$399,SMALL(IF('ค่าเสื่อม 2564'!$E$3:$E$399="10870-รพ.อรัญประเทศ",ROW('ค่าเสื่อม 2564'!$E$3:$E$399)-ROW('ค่าเสื่อม 2564'!$E$3)+1),$A68)))</f>
        <v/>
      </c>
      <c r="P68" s="10" t="str">
        <f t="array" ref="P68">IF(COUNTIF('ค่าเสื่อม 2564'!$E$3:$E$399,"10870-รพ.อรัญประเทศ")&lt;$A68,"",INDEX('ค่าเสื่อม 2564'!P$3:P$399,SMALL(IF('ค่าเสื่อม 2564'!$E$3:$E$399="10870-รพ.อรัญประเทศ",ROW('ค่าเสื่อม 2564'!$E$3:$E$399)-ROW('ค่าเสื่อม 2564'!$E$3)+1),$A68)))</f>
        <v/>
      </c>
      <c r="Q68" s="10" t="str">
        <f t="array" ref="Q68">IF(COUNTIF('ค่าเสื่อม 2564'!$E$3:$E$399,"10870-รพ.อรัญประเทศ")&lt;$A68,"",INDEX('ค่าเสื่อม 2564'!Q$3:Q$399,SMALL(IF('ค่าเสื่อม 2564'!$E$3:$E$399="10870-รพ.อรัญประเทศ",ROW('ค่าเสื่อม 2564'!$E$3:$E$399)-ROW('ค่าเสื่อม 2564'!$E$3)+1),$A68)))</f>
        <v/>
      </c>
      <c r="R68" s="7" t="str">
        <f t="array" ref="R68">IF(COUNTIF('ค่าเสื่อม 2564'!$E$3:$E$399,"10870-รพ.อรัญประเทศ")&lt;$A68,"",INDEX('ค่าเสื่อม 2564'!R$3:R$399,SMALL(IF('ค่าเสื่อม 2564'!$E$3:$E$399="10870-รพ.อรัญประเทศ",ROW('ค่าเสื่อม 2564'!$E$3:$E$399)-ROW('ค่าเสื่อม 2564'!$E$3)+1),$A68)))</f>
        <v/>
      </c>
      <c r="S68" s="4" t="str">
        <f t="array" ref="S68">IF(COUNTIF('ค่าเสื่อม 2564'!$E$3:$E$399,"10870-รพ.อรัญประเทศ")&lt;$A68,"",INDEX('ค่าเสื่อม 2564'!S$3:S$399,SMALL(IF('ค่าเสื่อม 2564'!$E$3:$E$399="10870-รพ.อรัญประเทศ",ROW('ค่าเสื่อม 2564'!$E$3:$E$399)-ROW('ค่าเสื่อม 2564'!$E$3)+1),$A68)))</f>
        <v/>
      </c>
      <c r="T68" s="10" t="str">
        <f t="array" ref="T68">IF(COUNTIF('ค่าเสื่อม 2564'!$E$3:$E$399,"10870-รพ.อรัญประเทศ")&lt;$A68,"",INDEX('ค่าเสื่อม 2564'!T$3:T$399,SMALL(IF('ค่าเสื่อม 2564'!$E$3:$E$399="10870-รพ.อรัญประเทศ",ROW('ค่าเสื่อม 2564'!$E$3:$E$399)-ROW('ค่าเสื่อม 2564'!$E$3)+1),$A68)))</f>
        <v/>
      </c>
      <c r="U68" s="10" t="str">
        <f t="array" ref="U68">IF(COUNTIF('ค่าเสื่อม 2564'!$E$3:$E$399,"10870-รพ.อรัญประเทศ")&lt;$A68,"",INDEX('ค่าเสื่อม 2564'!U$3:U$399,SMALL(IF('ค่าเสื่อม 2564'!$E$3:$E$399="10870-รพ.อรัญประเทศ",ROW('ค่าเสื่อม 2564'!$E$3:$E$399)-ROW('ค่าเสื่อม 2564'!$E$3)+1),$A68)))</f>
        <v/>
      </c>
      <c r="V68" s="7"/>
      <c r="W68" s="7"/>
    </row>
    <row r="69" spans="1:23" ht="43.5" customHeight="1">
      <c r="A69" s="3">
        <v>66</v>
      </c>
      <c r="B69" s="7"/>
      <c r="C69" s="7"/>
      <c r="D69" s="7"/>
      <c r="E69" s="7" t="str">
        <f t="array" ref="E69">IF(COUNTIF('ค่าเสื่อม 2564'!$E$3:$E$399,"10870-รพ.อรัญประเทศ")&lt;$A69,"",INDEX('ค่าเสื่อม 2564'!E$3:E$399,SMALL(IF('ค่าเสื่อม 2564'!$E$3:$E$399="10870-รพ.อรัญประเทศ",ROW('ค่าเสื่อม 2564'!$E$3:$E$399)-ROW('ค่าเสื่อม 2564'!$E$3)+1),$A69)))</f>
        <v/>
      </c>
      <c r="F69" s="7" t="str">
        <f t="array" ref="F69">IF(COUNTIF('ค่าเสื่อม 2564'!$E$3:$E$399,"10870-รพ.อรัญประเทศ")&lt;$A69,"",INDEX('ค่าเสื่อม 2564'!F$3:F$399,SMALL(IF('ค่าเสื่อม 2564'!$E$3:$E$399="10870-รพ.อรัญประเทศ",ROW('ค่าเสื่อม 2564'!$E$3:$E$399)-ROW('ค่าเสื่อม 2564'!$E$3)+1),$A69)))</f>
        <v/>
      </c>
      <c r="G69" s="7" t="str">
        <f t="array" ref="G69">IF(COUNTIF('ค่าเสื่อม 2564'!$E$3:$E$399,"10870-รพ.อรัญประเทศ")&lt;$A69,"",INDEX('ค่าเสื่อม 2564'!G$3:G$399,SMALL(IF('ค่าเสื่อม 2564'!$E$3:$E$399="10870-รพ.อรัญประเทศ",ROW('ค่าเสื่อม 2564'!$E$3:$E$399)-ROW('ค่าเสื่อม 2564'!$E$3)+1),$A69)))</f>
        <v/>
      </c>
      <c r="H69" s="7" t="str">
        <f t="array" ref="H69">IF(COUNTIF('ค่าเสื่อม 2564'!$E$3:$E$399,"10870-รพ.อรัญประเทศ")&lt;$A69,"",INDEX('ค่าเสื่อม 2564'!H$3:H$399,SMALL(IF('ค่าเสื่อม 2564'!$E$3:$E$399="10870-รพ.อรัญประเทศ",ROW('ค่าเสื่อม 2564'!$E$3:$E$399)-ROW('ค่าเสื่อม 2564'!$E$3)+1),$A69)))</f>
        <v/>
      </c>
      <c r="I69" s="7" t="str">
        <f t="array" ref="I69">IF(COUNTIF('ค่าเสื่อม 2564'!$E$3:$E$399,"10870-รพ.อรัญประเทศ")&lt;$A69,"",INDEX('ค่าเสื่อม 2564'!I$3:I$399,SMALL(IF('ค่าเสื่อม 2564'!$E$3:$E$399="10870-รพ.อรัญประเทศ",ROW('ค่าเสื่อม 2564'!$E$3:$E$399)-ROW('ค่าเสื่อม 2564'!$E$3)+1),$A69)))</f>
        <v/>
      </c>
      <c r="J69" s="7" t="str">
        <f t="array" ref="J69">IF(COUNTIF('ค่าเสื่อม 2564'!$E$3:$E$399,"10870-รพ.อรัญประเทศ")&lt;$A69,"",INDEX('ค่าเสื่อม 2564'!J$3:J$399,SMALL(IF('ค่าเสื่อม 2564'!$E$3:$E$399="10870-รพ.อรัญประเทศ",ROW('ค่าเสื่อม 2564'!$E$3:$E$399)-ROW('ค่าเสื่อม 2564'!$E$3)+1),$A69)))</f>
        <v/>
      </c>
      <c r="K69" s="7" t="str">
        <f t="array" ref="K69">IF(COUNTIF('ค่าเสื่อม 2564'!$E$3:$E$399,"10870-รพ.อรัญประเทศ")&lt;$A69,"",INDEX('ค่าเสื่อม 2564'!K$3:K$399,SMALL(IF('ค่าเสื่อม 2564'!$E$3:$E$399="10870-รพ.อรัญประเทศ",ROW('ค่าเสื่อม 2564'!$E$3:$E$399)-ROW('ค่าเสื่อม 2564'!$E$3)+1),$A69)))</f>
        <v/>
      </c>
      <c r="L69" s="4" t="str">
        <f t="array" ref="L69">IF(COUNTIF('ค่าเสื่อม 2564'!$E$3:$E$399,"10870-รพ.อรัญประเทศ")&lt;$A69,"",INDEX('ค่าเสื่อม 2564'!L$3:L$399,SMALL(IF('ค่าเสื่อม 2564'!$E$3:$E$399="10870-รพ.อรัญประเทศ",ROW('ค่าเสื่อม 2564'!$E$3:$E$399)-ROW('ค่าเสื่อม 2564'!$E$3)+1),$A69)))</f>
        <v/>
      </c>
      <c r="M69" s="7" t="str">
        <f t="array" ref="M69">IF(COUNTIF('ค่าเสื่อม 2564'!$E$3:$E$399,"10870-รพ.อรัญประเทศ")&lt;$A69,"",INDEX('ค่าเสื่อม 2564'!M$3:M$399,SMALL(IF('ค่าเสื่อม 2564'!$E$3:$E$399="10870-รพ.อรัญประเทศ",ROW('ค่าเสื่อม 2564'!$E$3:$E$399)-ROW('ค่าเสื่อม 2564'!$E$3)+1),$A69)))</f>
        <v/>
      </c>
      <c r="N69" s="10" t="str">
        <f t="array" ref="N69">IF(COUNTIF('ค่าเสื่อม 2564'!$E$3:$E$399,"10870-รพ.อรัญประเทศ")&lt;$A69,"",INDEX('ค่าเสื่อม 2564'!N$3:N$399,SMALL(IF('ค่าเสื่อม 2564'!$E$3:$E$399="10870-รพ.อรัญประเทศ",ROW('ค่าเสื่อม 2564'!$E$3:$E$399)-ROW('ค่าเสื่อม 2564'!$E$3)+1),$A69)))</f>
        <v/>
      </c>
      <c r="O69" s="10" t="str">
        <f t="array" ref="O69">IF(COUNTIF('ค่าเสื่อม 2564'!$E$3:$E$399,"10870-รพ.อรัญประเทศ")&lt;$A69,"",INDEX('ค่าเสื่อม 2564'!O$3:O$399,SMALL(IF('ค่าเสื่อม 2564'!$E$3:$E$399="10870-รพ.อรัญประเทศ",ROW('ค่าเสื่อม 2564'!$E$3:$E$399)-ROW('ค่าเสื่อม 2564'!$E$3)+1),$A69)))</f>
        <v/>
      </c>
      <c r="P69" s="10" t="str">
        <f t="array" ref="P69">IF(COUNTIF('ค่าเสื่อม 2564'!$E$3:$E$399,"10870-รพ.อรัญประเทศ")&lt;$A69,"",INDEX('ค่าเสื่อม 2564'!P$3:P$399,SMALL(IF('ค่าเสื่อม 2564'!$E$3:$E$399="10870-รพ.อรัญประเทศ",ROW('ค่าเสื่อม 2564'!$E$3:$E$399)-ROW('ค่าเสื่อม 2564'!$E$3)+1),$A69)))</f>
        <v/>
      </c>
      <c r="Q69" s="10" t="str">
        <f t="array" ref="Q69">IF(COUNTIF('ค่าเสื่อม 2564'!$E$3:$E$399,"10870-รพ.อรัญประเทศ")&lt;$A69,"",INDEX('ค่าเสื่อม 2564'!Q$3:Q$399,SMALL(IF('ค่าเสื่อม 2564'!$E$3:$E$399="10870-รพ.อรัญประเทศ",ROW('ค่าเสื่อม 2564'!$E$3:$E$399)-ROW('ค่าเสื่อม 2564'!$E$3)+1),$A69)))</f>
        <v/>
      </c>
      <c r="R69" s="7" t="str">
        <f t="array" ref="R69">IF(COUNTIF('ค่าเสื่อม 2564'!$E$3:$E$399,"10870-รพ.อรัญประเทศ")&lt;$A69,"",INDEX('ค่าเสื่อม 2564'!R$3:R$399,SMALL(IF('ค่าเสื่อม 2564'!$E$3:$E$399="10870-รพ.อรัญประเทศ",ROW('ค่าเสื่อม 2564'!$E$3:$E$399)-ROW('ค่าเสื่อม 2564'!$E$3)+1),$A69)))</f>
        <v/>
      </c>
      <c r="S69" s="4" t="str">
        <f t="array" ref="S69">IF(COUNTIF('ค่าเสื่อม 2564'!$E$3:$E$399,"10870-รพ.อรัญประเทศ")&lt;$A69,"",INDEX('ค่าเสื่อม 2564'!S$3:S$399,SMALL(IF('ค่าเสื่อม 2564'!$E$3:$E$399="10870-รพ.อรัญประเทศ",ROW('ค่าเสื่อม 2564'!$E$3:$E$399)-ROW('ค่าเสื่อม 2564'!$E$3)+1),$A69)))</f>
        <v/>
      </c>
      <c r="T69" s="10" t="str">
        <f t="array" ref="T69">IF(COUNTIF('ค่าเสื่อม 2564'!$E$3:$E$399,"10870-รพ.อรัญประเทศ")&lt;$A69,"",INDEX('ค่าเสื่อม 2564'!T$3:T$399,SMALL(IF('ค่าเสื่อม 2564'!$E$3:$E$399="10870-รพ.อรัญประเทศ",ROW('ค่าเสื่อม 2564'!$E$3:$E$399)-ROW('ค่าเสื่อม 2564'!$E$3)+1),$A69)))</f>
        <v/>
      </c>
      <c r="U69" s="10" t="str">
        <f t="array" ref="U69">IF(COUNTIF('ค่าเสื่อม 2564'!$E$3:$E$399,"10870-รพ.อรัญประเทศ")&lt;$A69,"",INDEX('ค่าเสื่อม 2564'!U$3:U$399,SMALL(IF('ค่าเสื่อม 2564'!$E$3:$E$399="10870-รพ.อรัญประเทศ",ROW('ค่าเสื่อม 2564'!$E$3:$E$399)-ROW('ค่าเสื่อม 2564'!$E$3)+1),$A69)))</f>
        <v/>
      </c>
      <c r="V69" s="7"/>
      <c r="W69" s="7"/>
    </row>
    <row r="70" spans="1:23" ht="43.5" customHeight="1">
      <c r="A70" s="3">
        <v>67</v>
      </c>
      <c r="B70" s="7"/>
      <c r="C70" s="7"/>
      <c r="D70" s="7"/>
      <c r="E70" s="7" t="str">
        <f t="array" ref="E70">IF(COUNTIF('ค่าเสื่อม 2564'!$E$3:$E$399,"10870-รพ.อรัญประเทศ")&lt;$A70,"",INDEX('ค่าเสื่อม 2564'!E$3:E$399,SMALL(IF('ค่าเสื่อม 2564'!$E$3:$E$399="10870-รพ.อรัญประเทศ",ROW('ค่าเสื่อม 2564'!$E$3:$E$399)-ROW('ค่าเสื่อม 2564'!$E$3)+1),$A70)))</f>
        <v/>
      </c>
      <c r="F70" s="7" t="str">
        <f t="array" ref="F70">IF(COUNTIF('ค่าเสื่อม 2564'!$E$3:$E$399,"10870-รพ.อรัญประเทศ")&lt;$A70,"",INDEX('ค่าเสื่อม 2564'!F$3:F$399,SMALL(IF('ค่าเสื่อม 2564'!$E$3:$E$399="10870-รพ.อรัญประเทศ",ROW('ค่าเสื่อม 2564'!$E$3:$E$399)-ROW('ค่าเสื่อม 2564'!$E$3)+1),$A70)))</f>
        <v/>
      </c>
      <c r="G70" s="7" t="str">
        <f t="array" ref="G70">IF(COUNTIF('ค่าเสื่อม 2564'!$E$3:$E$399,"10870-รพ.อรัญประเทศ")&lt;$A70,"",INDEX('ค่าเสื่อม 2564'!G$3:G$399,SMALL(IF('ค่าเสื่อม 2564'!$E$3:$E$399="10870-รพ.อรัญประเทศ",ROW('ค่าเสื่อม 2564'!$E$3:$E$399)-ROW('ค่าเสื่อม 2564'!$E$3)+1),$A70)))</f>
        <v/>
      </c>
      <c r="H70" s="7" t="str">
        <f t="array" ref="H70">IF(COUNTIF('ค่าเสื่อม 2564'!$E$3:$E$399,"10870-รพ.อรัญประเทศ")&lt;$A70,"",INDEX('ค่าเสื่อม 2564'!H$3:H$399,SMALL(IF('ค่าเสื่อม 2564'!$E$3:$E$399="10870-รพ.อรัญประเทศ",ROW('ค่าเสื่อม 2564'!$E$3:$E$399)-ROW('ค่าเสื่อม 2564'!$E$3)+1),$A70)))</f>
        <v/>
      </c>
      <c r="I70" s="7" t="str">
        <f t="array" ref="I70">IF(COUNTIF('ค่าเสื่อม 2564'!$E$3:$E$399,"10870-รพ.อรัญประเทศ")&lt;$A70,"",INDEX('ค่าเสื่อม 2564'!I$3:I$399,SMALL(IF('ค่าเสื่อม 2564'!$E$3:$E$399="10870-รพ.อรัญประเทศ",ROW('ค่าเสื่อม 2564'!$E$3:$E$399)-ROW('ค่าเสื่อม 2564'!$E$3)+1),$A70)))</f>
        <v/>
      </c>
      <c r="J70" s="7" t="str">
        <f t="array" ref="J70">IF(COUNTIF('ค่าเสื่อม 2564'!$E$3:$E$399,"10870-รพ.อรัญประเทศ")&lt;$A70,"",INDEX('ค่าเสื่อม 2564'!J$3:J$399,SMALL(IF('ค่าเสื่อม 2564'!$E$3:$E$399="10870-รพ.อรัญประเทศ",ROW('ค่าเสื่อม 2564'!$E$3:$E$399)-ROW('ค่าเสื่อม 2564'!$E$3)+1),$A70)))</f>
        <v/>
      </c>
      <c r="K70" s="7" t="str">
        <f t="array" ref="K70">IF(COUNTIF('ค่าเสื่อม 2564'!$E$3:$E$399,"10870-รพ.อรัญประเทศ")&lt;$A70,"",INDEX('ค่าเสื่อม 2564'!K$3:K$399,SMALL(IF('ค่าเสื่อม 2564'!$E$3:$E$399="10870-รพ.อรัญประเทศ",ROW('ค่าเสื่อม 2564'!$E$3:$E$399)-ROW('ค่าเสื่อม 2564'!$E$3)+1),$A70)))</f>
        <v/>
      </c>
      <c r="L70" s="4" t="str">
        <f t="array" ref="L70">IF(COUNTIF('ค่าเสื่อม 2564'!$E$3:$E$399,"10870-รพ.อรัญประเทศ")&lt;$A70,"",INDEX('ค่าเสื่อม 2564'!L$3:L$399,SMALL(IF('ค่าเสื่อม 2564'!$E$3:$E$399="10870-รพ.อรัญประเทศ",ROW('ค่าเสื่อม 2564'!$E$3:$E$399)-ROW('ค่าเสื่อม 2564'!$E$3)+1),$A70)))</f>
        <v/>
      </c>
      <c r="M70" s="7" t="str">
        <f t="array" ref="M70">IF(COUNTIF('ค่าเสื่อม 2564'!$E$3:$E$399,"10870-รพ.อรัญประเทศ")&lt;$A70,"",INDEX('ค่าเสื่อม 2564'!M$3:M$399,SMALL(IF('ค่าเสื่อม 2564'!$E$3:$E$399="10870-รพ.อรัญประเทศ",ROW('ค่าเสื่อม 2564'!$E$3:$E$399)-ROW('ค่าเสื่อม 2564'!$E$3)+1),$A70)))</f>
        <v/>
      </c>
      <c r="N70" s="10" t="str">
        <f t="array" ref="N70">IF(COUNTIF('ค่าเสื่อม 2564'!$E$3:$E$399,"10870-รพ.อรัญประเทศ")&lt;$A70,"",INDEX('ค่าเสื่อม 2564'!N$3:N$399,SMALL(IF('ค่าเสื่อม 2564'!$E$3:$E$399="10870-รพ.อรัญประเทศ",ROW('ค่าเสื่อม 2564'!$E$3:$E$399)-ROW('ค่าเสื่อม 2564'!$E$3)+1),$A70)))</f>
        <v/>
      </c>
      <c r="O70" s="10" t="str">
        <f t="array" ref="O70">IF(COUNTIF('ค่าเสื่อม 2564'!$E$3:$E$399,"10870-รพ.อรัญประเทศ")&lt;$A70,"",INDEX('ค่าเสื่อม 2564'!O$3:O$399,SMALL(IF('ค่าเสื่อม 2564'!$E$3:$E$399="10870-รพ.อรัญประเทศ",ROW('ค่าเสื่อม 2564'!$E$3:$E$399)-ROW('ค่าเสื่อม 2564'!$E$3)+1),$A70)))</f>
        <v/>
      </c>
      <c r="P70" s="10" t="str">
        <f t="array" ref="P70">IF(COUNTIF('ค่าเสื่อม 2564'!$E$3:$E$399,"10870-รพ.อรัญประเทศ")&lt;$A70,"",INDEX('ค่าเสื่อม 2564'!P$3:P$399,SMALL(IF('ค่าเสื่อม 2564'!$E$3:$E$399="10870-รพ.อรัญประเทศ",ROW('ค่าเสื่อม 2564'!$E$3:$E$399)-ROW('ค่าเสื่อม 2564'!$E$3)+1),$A70)))</f>
        <v/>
      </c>
      <c r="Q70" s="10" t="str">
        <f t="array" ref="Q70">IF(COUNTIF('ค่าเสื่อม 2564'!$E$3:$E$399,"10870-รพ.อรัญประเทศ")&lt;$A70,"",INDEX('ค่าเสื่อม 2564'!Q$3:Q$399,SMALL(IF('ค่าเสื่อม 2564'!$E$3:$E$399="10870-รพ.อรัญประเทศ",ROW('ค่าเสื่อม 2564'!$E$3:$E$399)-ROW('ค่าเสื่อม 2564'!$E$3)+1),$A70)))</f>
        <v/>
      </c>
      <c r="R70" s="7" t="str">
        <f t="array" ref="R70">IF(COUNTIF('ค่าเสื่อม 2564'!$E$3:$E$399,"10870-รพ.อรัญประเทศ")&lt;$A70,"",INDEX('ค่าเสื่อม 2564'!R$3:R$399,SMALL(IF('ค่าเสื่อม 2564'!$E$3:$E$399="10870-รพ.อรัญประเทศ",ROW('ค่าเสื่อม 2564'!$E$3:$E$399)-ROW('ค่าเสื่อม 2564'!$E$3)+1),$A70)))</f>
        <v/>
      </c>
      <c r="S70" s="4" t="str">
        <f t="array" ref="S70">IF(COUNTIF('ค่าเสื่อม 2564'!$E$3:$E$399,"10870-รพ.อรัญประเทศ")&lt;$A70,"",INDEX('ค่าเสื่อม 2564'!S$3:S$399,SMALL(IF('ค่าเสื่อม 2564'!$E$3:$E$399="10870-รพ.อรัญประเทศ",ROW('ค่าเสื่อม 2564'!$E$3:$E$399)-ROW('ค่าเสื่อม 2564'!$E$3)+1),$A70)))</f>
        <v/>
      </c>
      <c r="T70" s="10" t="str">
        <f t="array" ref="T70">IF(COUNTIF('ค่าเสื่อม 2564'!$E$3:$E$399,"10870-รพ.อรัญประเทศ")&lt;$A70,"",INDEX('ค่าเสื่อม 2564'!T$3:T$399,SMALL(IF('ค่าเสื่อม 2564'!$E$3:$E$399="10870-รพ.อรัญประเทศ",ROW('ค่าเสื่อม 2564'!$E$3:$E$399)-ROW('ค่าเสื่อม 2564'!$E$3)+1),$A70)))</f>
        <v/>
      </c>
      <c r="U70" s="10" t="str">
        <f t="array" ref="U70">IF(COUNTIF('ค่าเสื่อม 2564'!$E$3:$E$399,"10870-รพ.อรัญประเทศ")&lt;$A70,"",INDEX('ค่าเสื่อม 2564'!U$3:U$399,SMALL(IF('ค่าเสื่อม 2564'!$E$3:$E$399="10870-รพ.อรัญประเทศ",ROW('ค่าเสื่อม 2564'!$E$3:$E$399)-ROW('ค่าเสื่อม 2564'!$E$3)+1),$A70)))</f>
        <v/>
      </c>
      <c r="V70" s="7"/>
      <c r="W70" s="7"/>
    </row>
    <row r="71" spans="1:23" ht="43.5" customHeight="1">
      <c r="A71" s="3">
        <v>68</v>
      </c>
      <c r="B71" s="7"/>
      <c r="C71" s="7"/>
      <c r="D71" s="7"/>
      <c r="E71" s="7" t="str">
        <f t="array" ref="E71">IF(COUNTIF('ค่าเสื่อม 2564'!$E$3:$E$399,"10870-รพ.อรัญประเทศ")&lt;$A71,"",INDEX('ค่าเสื่อม 2564'!E$3:E$399,SMALL(IF('ค่าเสื่อม 2564'!$E$3:$E$399="10870-รพ.อรัญประเทศ",ROW('ค่าเสื่อม 2564'!$E$3:$E$399)-ROW('ค่าเสื่อม 2564'!$E$3)+1),$A71)))</f>
        <v/>
      </c>
      <c r="F71" s="7" t="str">
        <f t="array" ref="F71">IF(COUNTIF('ค่าเสื่อม 2564'!$E$3:$E$399,"10870-รพ.อรัญประเทศ")&lt;$A71,"",INDEX('ค่าเสื่อม 2564'!F$3:F$399,SMALL(IF('ค่าเสื่อม 2564'!$E$3:$E$399="10870-รพ.อรัญประเทศ",ROW('ค่าเสื่อม 2564'!$E$3:$E$399)-ROW('ค่าเสื่อม 2564'!$E$3)+1),$A71)))</f>
        <v/>
      </c>
      <c r="G71" s="7" t="str">
        <f t="array" ref="G71">IF(COUNTIF('ค่าเสื่อม 2564'!$E$3:$E$399,"10870-รพ.อรัญประเทศ")&lt;$A71,"",INDEX('ค่าเสื่อม 2564'!G$3:G$399,SMALL(IF('ค่าเสื่อม 2564'!$E$3:$E$399="10870-รพ.อรัญประเทศ",ROW('ค่าเสื่อม 2564'!$E$3:$E$399)-ROW('ค่าเสื่อม 2564'!$E$3)+1),$A71)))</f>
        <v/>
      </c>
      <c r="H71" s="7" t="str">
        <f t="array" ref="H71">IF(COUNTIF('ค่าเสื่อม 2564'!$E$3:$E$399,"10870-รพ.อรัญประเทศ")&lt;$A71,"",INDEX('ค่าเสื่อม 2564'!H$3:H$399,SMALL(IF('ค่าเสื่อม 2564'!$E$3:$E$399="10870-รพ.อรัญประเทศ",ROW('ค่าเสื่อม 2564'!$E$3:$E$399)-ROW('ค่าเสื่อม 2564'!$E$3)+1),$A71)))</f>
        <v/>
      </c>
      <c r="I71" s="7" t="str">
        <f t="array" ref="I71">IF(COUNTIF('ค่าเสื่อม 2564'!$E$3:$E$399,"10870-รพ.อรัญประเทศ")&lt;$A71,"",INDEX('ค่าเสื่อม 2564'!I$3:I$399,SMALL(IF('ค่าเสื่อม 2564'!$E$3:$E$399="10870-รพ.อรัญประเทศ",ROW('ค่าเสื่อม 2564'!$E$3:$E$399)-ROW('ค่าเสื่อม 2564'!$E$3)+1),$A71)))</f>
        <v/>
      </c>
      <c r="J71" s="7" t="str">
        <f t="array" ref="J71">IF(COUNTIF('ค่าเสื่อม 2564'!$E$3:$E$399,"10870-รพ.อรัญประเทศ")&lt;$A71,"",INDEX('ค่าเสื่อม 2564'!J$3:J$399,SMALL(IF('ค่าเสื่อม 2564'!$E$3:$E$399="10870-รพ.อรัญประเทศ",ROW('ค่าเสื่อม 2564'!$E$3:$E$399)-ROW('ค่าเสื่อม 2564'!$E$3)+1),$A71)))</f>
        <v/>
      </c>
      <c r="K71" s="7" t="str">
        <f t="array" ref="K71">IF(COUNTIF('ค่าเสื่อม 2564'!$E$3:$E$399,"10870-รพ.อรัญประเทศ")&lt;$A71,"",INDEX('ค่าเสื่อม 2564'!K$3:K$399,SMALL(IF('ค่าเสื่อม 2564'!$E$3:$E$399="10870-รพ.อรัญประเทศ",ROW('ค่าเสื่อม 2564'!$E$3:$E$399)-ROW('ค่าเสื่อม 2564'!$E$3)+1),$A71)))</f>
        <v/>
      </c>
      <c r="L71" s="4" t="str">
        <f t="array" ref="L71">IF(COUNTIF('ค่าเสื่อม 2564'!$E$3:$E$399,"10870-รพ.อรัญประเทศ")&lt;$A71,"",INDEX('ค่าเสื่อม 2564'!L$3:L$399,SMALL(IF('ค่าเสื่อม 2564'!$E$3:$E$399="10870-รพ.อรัญประเทศ",ROW('ค่าเสื่อม 2564'!$E$3:$E$399)-ROW('ค่าเสื่อม 2564'!$E$3)+1),$A71)))</f>
        <v/>
      </c>
      <c r="M71" s="7" t="str">
        <f t="array" ref="M71">IF(COUNTIF('ค่าเสื่อม 2564'!$E$3:$E$399,"10870-รพ.อรัญประเทศ")&lt;$A71,"",INDEX('ค่าเสื่อม 2564'!M$3:M$399,SMALL(IF('ค่าเสื่อม 2564'!$E$3:$E$399="10870-รพ.อรัญประเทศ",ROW('ค่าเสื่อม 2564'!$E$3:$E$399)-ROW('ค่าเสื่อม 2564'!$E$3)+1),$A71)))</f>
        <v/>
      </c>
      <c r="N71" s="10" t="str">
        <f t="array" ref="N71">IF(COUNTIF('ค่าเสื่อม 2564'!$E$3:$E$399,"10870-รพ.อรัญประเทศ")&lt;$A71,"",INDEX('ค่าเสื่อม 2564'!N$3:N$399,SMALL(IF('ค่าเสื่อม 2564'!$E$3:$E$399="10870-รพ.อรัญประเทศ",ROW('ค่าเสื่อม 2564'!$E$3:$E$399)-ROW('ค่าเสื่อม 2564'!$E$3)+1),$A71)))</f>
        <v/>
      </c>
      <c r="O71" s="10" t="str">
        <f t="array" ref="O71">IF(COUNTIF('ค่าเสื่อม 2564'!$E$3:$E$399,"10870-รพ.อรัญประเทศ")&lt;$A71,"",INDEX('ค่าเสื่อม 2564'!O$3:O$399,SMALL(IF('ค่าเสื่อม 2564'!$E$3:$E$399="10870-รพ.อรัญประเทศ",ROW('ค่าเสื่อม 2564'!$E$3:$E$399)-ROW('ค่าเสื่อม 2564'!$E$3)+1),$A71)))</f>
        <v/>
      </c>
      <c r="P71" s="10" t="str">
        <f t="array" ref="P71">IF(COUNTIF('ค่าเสื่อม 2564'!$E$3:$E$399,"10870-รพ.อรัญประเทศ")&lt;$A71,"",INDEX('ค่าเสื่อม 2564'!P$3:P$399,SMALL(IF('ค่าเสื่อม 2564'!$E$3:$E$399="10870-รพ.อรัญประเทศ",ROW('ค่าเสื่อม 2564'!$E$3:$E$399)-ROW('ค่าเสื่อม 2564'!$E$3)+1),$A71)))</f>
        <v/>
      </c>
      <c r="Q71" s="10" t="str">
        <f t="array" ref="Q71">IF(COUNTIF('ค่าเสื่อม 2564'!$E$3:$E$399,"10870-รพ.อรัญประเทศ")&lt;$A71,"",INDEX('ค่าเสื่อม 2564'!Q$3:Q$399,SMALL(IF('ค่าเสื่อม 2564'!$E$3:$E$399="10870-รพ.อรัญประเทศ",ROW('ค่าเสื่อม 2564'!$E$3:$E$399)-ROW('ค่าเสื่อม 2564'!$E$3)+1),$A71)))</f>
        <v/>
      </c>
      <c r="R71" s="7" t="str">
        <f t="array" ref="R71">IF(COUNTIF('ค่าเสื่อม 2564'!$E$3:$E$399,"10870-รพ.อรัญประเทศ")&lt;$A71,"",INDEX('ค่าเสื่อม 2564'!R$3:R$399,SMALL(IF('ค่าเสื่อม 2564'!$E$3:$E$399="10870-รพ.อรัญประเทศ",ROW('ค่าเสื่อม 2564'!$E$3:$E$399)-ROW('ค่าเสื่อม 2564'!$E$3)+1),$A71)))</f>
        <v/>
      </c>
      <c r="S71" s="4" t="str">
        <f t="array" ref="S71">IF(COUNTIF('ค่าเสื่อม 2564'!$E$3:$E$399,"10870-รพ.อรัญประเทศ")&lt;$A71,"",INDEX('ค่าเสื่อม 2564'!S$3:S$399,SMALL(IF('ค่าเสื่อม 2564'!$E$3:$E$399="10870-รพ.อรัญประเทศ",ROW('ค่าเสื่อม 2564'!$E$3:$E$399)-ROW('ค่าเสื่อม 2564'!$E$3)+1),$A71)))</f>
        <v/>
      </c>
      <c r="T71" s="10" t="str">
        <f t="array" ref="T71">IF(COUNTIF('ค่าเสื่อม 2564'!$E$3:$E$399,"10870-รพ.อรัญประเทศ")&lt;$A71,"",INDEX('ค่าเสื่อม 2564'!T$3:T$399,SMALL(IF('ค่าเสื่อม 2564'!$E$3:$E$399="10870-รพ.อรัญประเทศ",ROW('ค่าเสื่อม 2564'!$E$3:$E$399)-ROW('ค่าเสื่อม 2564'!$E$3)+1),$A71)))</f>
        <v/>
      </c>
      <c r="U71" s="10" t="str">
        <f t="array" ref="U71">IF(COUNTIF('ค่าเสื่อม 2564'!$E$3:$E$399,"10870-รพ.อรัญประเทศ")&lt;$A71,"",INDEX('ค่าเสื่อม 2564'!U$3:U$399,SMALL(IF('ค่าเสื่อม 2564'!$E$3:$E$399="10870-รพ.อรัญประเทศ",ROW('ค่าเสื่อม 2564'!$E$3:$E$399)-ROW('ค่าเสื่อม 2564'!$E$3)+1),$A71)))</f>
        <v/>
      </c>
      <c r="V71" s="7"/>
      <c r="W71" s="7"/>
    </row>
    <row r="72" spans="1:23" ht="43.5" customHeight="1">
      <c r="A72" s="3">
        <v>69</v>
      </c>
      <c r="B72" s="7"/>
      <c r="C72" s="7"/>
      <c r="D72" s="7"/>
      <c r="E72" s="7" t="str">
        <f t="array" ref="E72">IF(COUNTIF('ค่าเสื่อม 2564'!$E$3:$E$399,"10870-รพ.อรัญประเทศ")&lt;$A72,"",INDEX('ค่าเสื่อม 2564'!E$3:E$399,SMALL(IF('ค่าเสื่อม 2564'!$E$3:$E$399="10870-รพ.อรัญประเทศ",ROW('ค่าเสื่อม 2564'!$E$3:$E$399)-ROW('ค่าเสื่อม 2564'!$E$3)+1),$A72)))</f>
        <v/>
      </c>
      <c r="F72" s="7" t="str">
        <f t="array" ref="F72">IF(COUNTIF('ค่าเสื่อม 2564'!$E$3:$E$399,"10870-รพ.อรัญประเทศ")&lt;$A72,"",INDEX('ค่าเสื่อม 2564'!F$3:F$399,SMALL(IF('ค่าเสื่อม 2564'!$E$3:$E$399="10870-รพ.อรัญประเทศ",ROW('ค่าเสื่อม 2564'!$E$3:$E$399)-ROW('ค่าเสื่อม 2564'!$E$3)+1),$A72)))</f>
        <v/>
      </c>
      <c r="G72" s="7" t="str">
        <f t="array" ref="G72">IF(COUNTIF('ค่าเสื่อม 2564'!$E$3:$E$399,"10870-รพ.อรัญประเทศ")&lt;$A72,"",INDEX('ค่าเสื่อม 2564'!G$3:G$399,SMALL(IF('ค่าเสื่อม 2564'!$E$3:$E$399="10870-รพ.อรัญประเทศ",ROW('ค่าเสื่อม 2564'!$E$3:$E$399)-ROW('ค่าเสื่อม 2564'!$E$3)+1),$A72)))</f>
        <v/>
      </c>
      <c r="H72" s="7" t="str">
        <f t="array" ref="H72">IF(COUNTIF('ค่าเสื่อม 2564'!$E$3:$E$399,"10870-รพ.อรัญประเทศ")&lt;$A72,"",INDEX('ค่าเสื่อม 2564'!H$3:H$399,SMALL(IF('ค่าเสื่อม 2564'!$E$3:$E$399="10870-รพ.อรัญประเทศ",ROW('ค่าเสื่อม 2564'!$E$3:$E$399)-ROW('ค่าเสื่อม 2564'!$E$3)+1),$A72)))</f>
        <v/>
      </c>
      <c r="I72" s="7" t="str">
        <f t="array" ref="I72">IF(COUNTIF('ค่าเสื่อม 2564'!$E$3:$E$399,"10870-รพ.อรัญประเทศ")&lt;$A72,"",INDEX('ค่าเสื่อม 2564'!I$3:I$399,SMALL(IF('ค่าเสื่อม 2564'!$E$3:$E$399="10870-รพ.อรัญประเทศ",ROW('ค่าเสื่อม 2564'!$E$3:$E$399)-ROW('ค่าเสื่อม 2564'!$E$3)+1),$A72)))</f>
        <v/>
      </c>
      <c r="J72" s="7" t="str">
        <f t="array" ref="J72">IF(COUNTIF('ค่าเสื่อม 2564'!$E$3:$E$399,"10870-รพ.อรัญประเทศ")&lt;$A72,"",INDEX('ค่าเสื่อม 2564'!J$3:J$399,SMALL(IF('ค่าเสื่อม 2564'!$E$3:$E$399="10870-รพ.อรัญประเทศ",ROW('ค่าเสื่อม 2564'!$E$3:$E$399)-ROW('ค่าเสื่อม 2564'!$E$3)+1),$A72)))</f>
        <v/>
      </c>
      <c r="K72" s="7" t="str">
        <f t="array" ref="K72">IF(COUNTIF('ค่าเสื่อม 2564'!$E$3:$E$399,"10870-รพ.อรัญประเทศ")&lt;$A72,"",INDEX('ค่าเสื่อม 2564'!K$3:K$399,SMALL(IF('ค่าเสื่อม 2564'!$E$3:$E$399="10870-รพ.อรัญประเทศ",ROW('ค่าเสื่อม 2564'!$E$3:$E$399)-ROW('ค่าเสื่อม 2564'!$E$3)+1),$A72)))</f>
        <v/>
      </c>
      <c r="L72" s="4" t="str">
        <f t="array" ref="L72">IF(COUNTIF('ค่าเสื่อม 2564'!$E$3:$E$399,"10870-รพ.อรัญประเทศ")&lt;$A72,"",INDEX('ค่าเสื่อม 2564'!L$3:L$399,SMALL(IF('ค่าเสื่อม 2564'!$E$3:$E$399="10870-รพ.อรัญประเทศ",ROW('ค่าเสื่อม 2564'!$E$3:$E$399)-ROW('ค่าเสื่อม 2564'!$E$3)+1),$A72)))</f>
        <v/>
      </c>
      <c r="M72" s="7" t="str">
        <f t="array" ref="M72">IF(COUNTIF('ค่าเสื่อม 2564'!$E$3:$E$399,"10870-รพ.อรัญประเทศ")&lt;$A72,"",INDEX('ค่าเสื่อม 2564'!M$3:M$399,SMALL(IF('ค่าเสื่อม 2564'!$E$3:$E$399="10870-รพ.อรัญประเทศ",ROW('ค่าเสื่อม 2564'!$E$3:$E$399)-ROW('ค่าเสื่อม 2564'!$E$3)+1),$A72)))</f>
        <v/>
      </c>
      <c r="N72" s="10" t="str">
        <f t="array" ref="N72">IF(COUNTIF('ค่าเสื่อม 2564'!$E$3:$E$399,"10870-รพ.อรัญประเทศ")&lt;$A72,"",INDEX('ค่าเสื่อม 2564'!N$3:N$399,SMALL(IF('ค่าเสื่อม 2564'!$E$3:$E$399="10870-รพ.อรัญประเทศ",ROW('ค่าเสื่อม 2564'!$E$3:$E$399)-ROW('ค่าเสื่อม 2564'!$E$3)+1),$A72)))</f>
        <v/>
      </c>
      <c r="O72" s="10" t="str">
        <f t="array" ref="O72">IF(COUNTIF('ค่าเสื่อม 2564'!$E$3:$E$399,"10870-รพ.อรัญประเทศ")&lt;$A72,"",INDEX('ค่าเสื่อม 2564'!O$3:O$399,SMALL(IF('ค่าเสื่อม 2564'!$E$3:$E$399="10870-รพ.อรัญประเทศ",ROW('ค่าเสื่อม 2564'!$E$3:$E$399)-ROW('ค่าเสื่อม 2564'!$E$3)+1),$A72)))</f>
        <v/>
      </c>
      <c r="P72" s="10" t="str">
        <f t="array" ref="P72">IF(COUNTIF('ค่าเสื่อม 2564'!$E$3:$E$399,"10870-รพ.อรัญประเทศ")&lt;$A72,"",INDEX('ค่าเสื่อม 2564'!P$3:P$399,SMALL(IF('ค่าเสื่อม 2564'!$E$3:$E$399="10870-รพ.อรัญประเทศ",ROW('ค่าเสื่อม 2564'!$E$3:$E$399)-ROW('ค่าเสื่อม 2564'!$E$3)+1),$A72)))</f>
        <v/>
      </c>
      <c r="Q72" s="10" t="str">
        <f t="array" ref="Q72">IF(COUNTIF('ค่าเสื่อม 2564'!$E$3:$E$399,"10870-รพ.อรัญประเทศ")&lt;$A72,"",INDEX('ค่าเสื่อม 2564'!Q$3:Q$399,SMALL(IF('ค่าเสื่อม 2564'!$E$3:$E$399="10870-รพ.อรัญประเทศ",ROW('ค่าเสื่อม 2564'!$E$3:$E$399)-ROW('ค่าเสื่อม 2564'!$E$3)+1),$A72)))</f>
        <v/>
      </c>
      <c r="R72" s="7" t="str">
        <f t="array" ref="R72">IF(COUNTIF('ค่าเสื่อม 2564'!$E$3:$E$399,"10870-รพ.อรัญประเทศ")&lt;$A72,"",INDEX('ค่าเสื่อม 2564'!R$3:R$399,SMALL(IF('ค่าเสื่อม 2564'!$E$3:$E$399="10870-รพ.อรัญประเทศ",ROW('ค่าเสื่อม 2564'!$E$3:$E$399)-ROW('ค่าเสื่อม 2564'!$E$3)+1),$A72)))</f>
        <v/>
      </c>
      <c r="S72" s="4" t="str">
        <f t="array" ref="S72">IF(COUNTIF('ค่าเสื่อม 2564'!$E$3:$E$399,"10870-รพ.อรัญประเทศ")&lt;$A72,"",INDEX('ค่าเสื่อม 2564'!S$3:S$399,SMALL(IF('ค่าเสื่อม 2564'!$E$3:$E$399="10870-รพ.อรัญประเทศ",ROW('ค่าเสื่อม 2564'!$E$3:$E$399)-ROW('ค่าเสื่อม 2564'!$E$3)+1),$A72)))</f>
        <v/>
      </c>
      <c r="T72" s="10" t="str">
        <f t="array" ref="T72">IF(COUNTIF('ค่าเสื่อม 2564'!$E$3:$E$399,"10870-รพ.อรัญประเทศ")&lt;$A72,"",INDEX('ค่าเสื่อม 2564'!T$3:T$399,SMALL(IF('ค่าเสื่อม 2564'!$E$3:$E$399="10870-รพ.อรัญประเทศ",ROW('ค่าเสื่อม 2564'!$E$3:$E$399)-ROW('ค่าเสื่อม 2564'!$E$3)+1),$A72)))</f>
        <v/>
      </c>
      <c r="U72" s="10" t="str">
        <f t="array" ref="U72">IF(COUNTIF('ค่าเสื่อม 2564'!$E$3:$E$399,"10870-รพ.อรัญประเทศ")&lt;$A72,"",INDEX('ค่าเสื่อม 2564'!U$3:U$399,SMALL(IF('ค่าเสื่อม 2564'!$E$3:$E$399="10870-รพ.อรัญประเทศ",ROW('ค่าเสื่อม 2564'!$E$3:$E$399)-ROW('ค่าเสื่อม 2564'!$E$3)+1),$A72)))</f>
        <v/>
      </c>
      <c r="V72" s="7"/>
      <c r="W72" s="7"/>
    </row>
    <row r="73" spans="1:23" ht="43.5" customHeight="1">
      <c r="A73" s="3">
        <v>70</v>
      </c>
      <c r="B73" s="7"/>
      <c r="C73" s="7"/>
      <c r="D73" s="7"/>
      <c r="E73" s="7" t="str">
        <f t="array" ref="E73">IF(COUNTIF('ค่าเสื่อม 2564'!$E$3:$E$399,"10870-รพ.อรัญประเทศ")&lt;$A73,"",INDEX('ค่าเสื่อม 2564'!E$3:E$399,SMALL(IF('ค่าเสื่อม 2564'!$E$3:$E$399="10870-รพ.อรัญประเทศ",ROW('ค่าเสื่อม 2564'!$E$3:$E$399)-ROW('ค่าเสื่อม 2564'!$E$3)+1),$A73)))</f>
        <v/>
      </c>
      <c r="F73" s="7" t="str">
        <f t="array" ref="F73">IF(COUNTIF('ค่าเสื่อม 2564'!$E$3:$E$399,"10870-รพ.อรัญประเทศ")&lt;$A73,"",INDEX('ค่าเสื่อม 2564'!F$3:F$399,SMALL(IF('ค่าเสื่อม 2564'!$E$3:$E$399="10870-รพ.อรัญประเทศ",ROW('ค่าเสื่อม 2564'!$E$3:$E$399)-ROW('ค่าเสื่อม 2564'!$E$3)+1),$A73)))</f>
        <v/>
      </c>
      <c r="G73" s="7" t="str">
        <f t="array" ref="G73">IF(COUNTIF('ค่าเสื่อม 2564'!$E$3:$E$399,"10870-รพ.อรัญประเทศ")&lt;$A73,"",INDEX('ค่าเสื่อม 2564'!G$3:G$399,SMALL(IF('ค่าเสื่อม 2564'!$E$3:$E$399="10870-รพ.อรัญประเทศ",ROW('ค่าเสื่อม 2564'!$E$3:$E$399)-ROW('ค่าเสื่อม 2564'!$E$3)+1),$A73)))</f>
        <v/>
      </c>
      <c r="H73" s="7" t="str">
        <f t="array" ref="H73">IF(COUNTIF('ค่าเสื่อม 2564'!$E$3:$E$399,"10870-รพ.อรัญประเทศ")&lt;$A73,"",INDEX('ค่าเสื่อม 2564'!H$3:H$399,SMALL(IF('ค่าเสื่อม 2564'!$E$3:$E$399="10870-รพ.อรัญประเทศ",ROW('ค่าเสื่อม 2564'!$E$3:$E$399)-ROW('ค่าเสื่อม 2564'!$E$3)+1),$A73)))</f>
        <v/>
      </c>
      <c r="I73" s="7" t="str">
        <f t="array" ref="I73">IF(COUNTIF('ค่าเสื่อม 2564'!$E$3:$E$399,"10870-รพ.อรัญประเทศ")&lt;$A73,"",INDEX('ค่าเสื่อม 2564'!I$3:I$399,SMALL(IF('ค่าเสื่อม 2564'!$E$3:$E$399="10870-รพ.อรัญประเทศ",ROW('ค่าเสื่อม 2564'!$E$3:$E$399)-ROW('ค่าเสื่อม 2564'!$E$3)+1),$A73)))</f>
        <v/>
      </c>
      <c r="J73" s="7" t="str">
        <f t="array" ref="J73">IF(COUNTIF('ค่าเสื่อม 2564'!$E$3:$E$399,"10870-รพ.อรัญประเทศ")&lt;$A73,"",INDEX('ค่าเสื่อม 2564'!J$3:J$399,SMALL(IF('ค่าเสื่อม 2564'!$E$3:$E$399="10870-รพ.อรัญประเทศ",ROW('ค่าเสื่อม 2564'!$E$3:$E$399)-ROW('ค่าเสื่อม 2564'!$E$3)+1),$A73)))</f>
        <v/>
      </c>
      <c r="K73" s="7" t="str">
        <f t="array" ref="K73">IF(COUNTIF('ค่าเสื่อม 2564'!$E$3:$E$399,"10870-รพ.อรัญประเทศ")&lt;$A73,"",INDEX('ค่าเสื่อม 2564'!K$3:K$399,SMALL(IF('ค่าเสื่อม 2564'!$E$3:$E$399="10870-รพ.อรัญประเทศ",ROW('ค่าเสื่อม 2564'!$E$3:$E$399)-ROW('ค่าเสื่อม 2564'!$E$3)+1),$A73)))</f>
        <v/>
      </c>
      <c r="L73" s="4" t="str">
        <f t="array" ref="L73">IF(COUNTIF('ค่าเสื่อม 2564'!$E$3:$E$399,"10870-รพ.อรัญประเทศ")&lt;$A73,"",INDEX('ค่าเสื่อม 2564'!L$3:L$399,SMALL(IF('ค่าเสื่อม 2564'!$E$3:$E$399="10870-รพ.อรัญประเทศ",ROW('ค่าเสื่อม 2564'!$E$3:$E$399)-ROW('ค่าเสื่อม 2564'!$E$3)+1),$A73)))</f>
        <v/>
      </c>
      <c r="M73" s="7" t="str">
        <f t="array" ref="M73">IF(COUNTIF('ค่าเสื่อม 2564'!$E$3:$E$399,"10870-รพ.อรัญประเทศ")&lt;$A73,"",INDEX('ค่าเสื่อม 2564'!M$3:M$399,SMALL(IF('ค่าเสื่อม 2564'!$E$3:$E$399="10870-รพ.อรัญประเทศ",ROW('ค่าเสื่อม 2564'!$E$3:$E$399)-ROW('ค่าเสื่อม 2564'!$E$3)+1),$A73)))</f>
        <v/>
      </c>
      <c r="N73" s="10" t="str">
        <f t="array" ref="N73">IF(COUNTIF('ค่าเสื่อม 2564'!$E$3:$E$399,"10870-รพ.อรัญประเทศ")&lt;$A73,"",INDEX('ค่าเสื่อม 2564'!N$3:N$399,SMALL(IF('ค่าเสื่อม 2564'!$E$3:$E$399="10870-รพ.อรัญประเทศ",ROW('ค่าเสื่อม 2564'!$E$3:$E$399)-ROW('ค่าเสื่อม 2564'!$E$3)+1),$A73)))</f>
        <v/>
      </c>
      <c r="O73" s="10" t="str">
        <f t="array" ref="O73">IF(COUNTIF('ค่าเสื่อม 2564'!$E$3:$E$399,"10870-รพ.อรัญประเทศ")&lt;$A73,"",INDEX('ค่าเสื่อม 2564'!O$3:O$399,SMALL(IF('ค่าเสื่อม 2564'!$E$3:$E$399="10870-รพ.อรัญประเทศ",ROW('ค่าเสื่อม 2564'!$E$3:$E$399)-ROW('ค่าเสื่อม 2564'!$E$3)+1),$A73)))</f>
        <v/>
      </c>
      <c r="P73" s="10" t="str">
        <f t="array" ref="P73">IF(COUNTIF('ค่าเสื่อม 2564'!$E$3:$E$399,"10870-รพ.อรัญประเทศ")&lt;$A73,"",INDEX('ค่าเสื่อม 2564'!P$3:P$399,SMALL(IF('ค่าเสื่อม 2564'!$E$3:$E$399="10870-รพ.อรัญประเทศ",ROW('ค่าเสื่อม 2564'!$E$3:$E$399)-ROW('ค่าเสื่อม 2564'!$E$3)+1),$A73)))</f>
        <v/>
      </c>
      <c r="Q73" s="10" t="str">
        <f t="array" ref="Q73">IF(COUNTIF('ค่าเสื่อม 2564'!$E$3:$E$399,"10870-รพ.อรัญประเทศ")&lt;$A73,"",INDEX('ค่าเสื่อม 2564'!Q$3:Q$399,SMALL(IF('ค่าเสื่อม 2564'!$E$3:$E$399="10870-รพ.อรัญประเทศ",ROW('ค่าเสื่อม 2564'!$E$3:$E$399)-ROW('ค่าเสื่อม 2564'!$E$3)+1),$A73)))</f>
        <v/>
      </c>
      <c r="R73" s="7" t="str">
        <f t="array" ref="R73">IF(COUNTIF('ค่าเสื่อม 2564'!$E$3:$E$399,"10870-รพ.อรัญประเทศ")&lt;$A73,"",INDEX('ค่าเสื่อม 2564'!R$3:R$399,SMALL(IF('ค่าเสื่อม 2564'!$E$3:$E$399="10870-รพ.อรัญประเทศ",ROW('ค่าเสื่อม 2564'!$E$3:$E$399)-ROW('ค่าเสื่อม 2564'!$E$3)+1),$A73)))</f>
        <v/>
      </c>
      <c r="S73" s="4" t="str">
        <f t="array" ref="S73">IF(COUNTIF('ค่าเสื่อม 2564'!$E$3:$E$399,"10870-รพ.อรัญประเทศ")&lt;$A73,"",INDEX('ค่าเสื่อม 2564'!S$3:S$399,SMALL(IF('ค่าเสื่อม 2564'!$E$3:$E$399="10870-รพ.อรัญประเทศ",ROW('ค่าเสื่อม 2564'!$E$3:$E$399)-ROW('ค่าเสื่อม 2564'!$E$3)+1),$A73)))</f>
        <v/>
      </c>
      <c r="T73" s="10" t="str">
        <f t="array" ref="T73">IF(COUNTIF('ค่าเสื่อม 2564'!$E$3:$E$399,"10870-รพ.อรัญประเทศ")&lt;$A73,"",INDEX('ค่าเสื่อม 2564'!T$3:T$399,SMALL(IF('ค่าเสื่อม 2564'!$E$3:$E$399="10870-รพ.อรัญประเทศ",ROW('ค่าเสื่อม 2564'!$E$3:$E$399)-ROW('ค่าเสื่อม 2564'!$E$3)+1),$A73)))</f>
        <v/>
      </c>
      <c r="U73" s="10" t="str">
        <f t="array" ref="U73">IF(COUNTIF('ค่าเสื่อม 2564'!$E$3:$E$399,"10870-รพ.อรัญประเทศ")&lt;$A73,"",INDEX('ค่าเสื่อม 2564'!U$3:U$399,SMALL(IF('ค่าเสื่อม 2564'!$E$3:$E$399="10870-รพ.อรัญประเทศ",ROW('ค่าเสื่อม 2564'!$E$3:$E$399)-ROW('ค่าเสื่อม 2564'!$E$3)+1),$A73)))</f>
        <v/>
      </c>
      <c r="V73" s="7"/>
      <c r="W73" s="7"/>
    </row>
    <row r="74" spans="1:23" ht="43.5" customHeight="1">
      <c r="A74" s="3">
        <v>71</v>
      </c>
      <c r="B74" s="7" t="str">
        <f t="array" ref="B74">IF(COUNTIF('ค่าเสื่อม 2564'!$E$3:$E$399,"10870-รพ.อรัญประเทศ")&lt;$A74,"",INDEX('ค่าเสื่อม 2564'!B$3:B$399,SMALL(IF('ค่าเสื่อม 2564'!$E$3:$E$399="10870-รพ.อรัญประเทศ",ROW('ค่าเสื่อม 2564'!$E$3:$E$399)-ROW('ค่าเสื่อม 2564'!$E$3)+1),$A74)))</f>
        <v/>
      </c>
      <c r="C74" s="7" t="str">
        <f t="array" ref="C74">IF(COUNTIF('ค่าเสื่อม 2564'!$E$3:$E$399,"10870-รพ.อรัญประเทศ")&lt;$A74,"",INDEX('ค่าเสื่อม 2564'!C$3:C$399,SMALL(IF('ค่าเสื่อม 2564'!$E$3:$E$399="10870-รพ.อรัญประเทศ",ROW('ค่าเสื่อม 2564'!$E$3:$E$399)-ROW('ค่าเสื่อม 2564'!$E$3)+1),$A74)))</f>
        <v/>
      </c>
      <c r="D74" s="7" t="str">
        <f t="array" ref="D74">IF(COUNTIF('ค่าเสื่อม 2564'!$E$3:$E$399,"10870-รพ.อรัญประเทศ")&lt;$A74,"",INDEX('ค่าเสื่อม 2564'!D$3:D$399,SMALL(IF('ค่าเสื่อม 2564'!$E$3:$E$399="10870-รพ.อรัญประเทศ",ROW('ค่าเสื่อม 2564'!$E$3:$E$399)-ROW('ค่าเสื่อม 2564'!$E$3)+1),$A74)))</f>
        <v/>
      </c>
      <c r="E74" s="7" t="str">
        <f t="array" ref="E74">IF(COUNTIF('ค่าเสื่อม 2564'!$E$3:$E$399,"10870-รพ.อรัญประเทศ")&lt;$A74,"",INDEX('ค่าเสื่อม 2564'!E$3:E$399,SMALL(IF('ค่าเสื่อม 2564'!$E$3:$E$399="10870-รพ.อรัญประเทศ",ROW('ค่าเสื่อม 2564'!$E$3:$E$399)-ROW('ค่าเสื่อม 2564'!$E$3)+1),$A74)))</f>
        <v/>
      </c>
      <c r="F74" s="7" t="str">
        <f t="array" ref="F74">IF(COUNTIF('ค่าเสื่อม 2564'!$E$3:$E$399,"10870-รพ.อรัญประเทศ")&lt;$A74,"",INDEX('ค่าเสื่อม 2564'!F$3:F$399,SMALL(IF('ค่าเสื่อม 2564'!$E$3:$E$399="10870-รพ.อรัญประเทศ",ROW('ค่าเสื่อม 2564'!$E$3:$E$399)-ROW('ค่าเสื่อม 2564'!$E$3)+1),$A74)))</f>
        <v/>
      </c>
      <c r="G74" s="7" t="str">
        <f t="array" ref="G74">IF(COUNTIF('ค่าเสื่อม 2564'!$E$3:$E$399,"10870-รพ.อรัญประเทศ")&lt;$A74,"",INDEX('ค่าเสื่อม 2564'!G$3:G$399,SMALL(IF('ค่าเสื่อม 2564'!$E$3:$E$399="10870-รพ.อรัญประเทศ",ROW('ค่าเสื่อม 2564'!$E$3:$E$399)-ROW('ค่าเสื่อม 2564'!$E$3)+1),$A74)))</f>
        <v/>
      </c>
      <c r="H74" s="7" t="str">
        <f t="array" ref="H74">IF(COUNTIF('ค่าเสื่อม 2564'!$E$3:$E$399,"10870-รพ.อรัญประเทศ")&lt;$A74,"",INDEX('ค่าเสื่อม 2564'!H$3:H$399,SMALL(IF('ค่าเสื่อม 2564'!$E$3:$E$399="10870-รพ.อรัญประเทศ",ROW('ค่าเสื่อม 2564'!$E$3:$E$399)-ROW('ค่าเสื่อม 2564'!$E$3)+1),$A74)))</f>
        <v/>
      </c>
      <c r="I74" s="7" t="str">
        <f t="array" ref="I74">IF(COUNTIF('ค่าเสื่อม 2564'!$E$3:$E$399,"10870-รพ.อรัญประเทศ")&lt;$A74,"",INDEX('ค่าเสื่อม 2564'!I$3:I$399,SMALL(IF('ค่าเสื่อม 2564'!$E$3:$E$399="10870-รพ.อรัญประเทศ",ROW('ค่าเสื่อม 2564'!$E$3:$E$399)-ROW('ค่าเสื่อม 2564'!$E$3)+1),$A74)))</f>
        <v/>
      </c>
      <c r="J74" s="7" t="str">
        <f t="array" ref="J74">IF(COUNTIF('ค่าเสื่อม 2564'!$E$3:$E$399,"10870-รพ.อรัญประเทศ")&lt;$A74,"",INDEX('ค่าเสื่อม 2564'!J$3:J$399,SMALL(IF('ค่าเสื่อม 2564'!$E$3:$E$399="10870-รพ.อรัญประเทศ",ROW('ค่าเสื่อม 2564'!$E$3:$E$399)-ROW('ค่าเสื่อม 2564'!$E$3)+1),$A74)))</f>
        <v/>
      </c>
      <c r="K74" s="7" t="str">
        <f t="array" ref="K74">IF(COUNTIF('ค่าเสื่อม 2564'!$E$3:$E$399,"10870-รพ.อรัญประเทศ")&lt;$A74,"",INDEX('ค่าเสื่อม 2564'!K$3:K$399,SMALL(IF('ค่าเสื่อม 2564'!$E$3:$E$399="10870-รพ.อรัญประเทศ",ROW('ค่าเสื่อม 2564'!$E$3:$E$399)-ROW('ค่าเสื่อม 2564'!$E$3)+1),$A74)))</f>
        <v/>
      </c>
      <c r="L74" s="4" t="str">
        <f t="array" ref="L74">IF(COUNTIF('ค่าเสื่อม 2564'!$E$3:$E$399,"10870-รพ.อรัญประเทศ")&lt;$A74,"",INDEX('ค่าเสื่อม 2564'!L$3:L$399,SMALL(IF('ค่าเสื่อม 2564'!$E$3:$E$399="10870-รพ.อรัญประเทศ",ROW('ค่าเสื่อม 2564'!$E$3:$E$399)-ROW('ค่าเสื่อม 2564'!$E$3)+1),$A74)))</f>
        <v/>
      </c>
      <c r="M74" s="7" t="str">
        <f t="array" ref="M74">IF(COUNTIF('ค่าเสื่อม 2564'!$E$3:$E$399,"10870-รพ.อรัญประเทศ")&lt;$A74,"",INDEX('ค่าเสื่อม 2564'!M$3:M$399,SMALL(IF('ค่าเสื่อม 2564'!$E$3:$E$399="10870-รพ.อรัญประเทศ",ROW('ค่าเสื่อม 2564'!$E$3:$E$399)-ROW('ค่าเสื่อม 2564'!$E$3)+1),$A74)))</f>
        <v/>
      </c>
      <c r="N74" s="10" t="str">
        <f t="array" ref="N74">IF(COUNTIF('ค่าเสื่อม 2564'!$E$3:$E$399,"10870-รพ.อรัญประเทศ")&lt;$A74,"",INDEX('ค่าเสื่อม 2564'!N$3:N$399,SMALL(IF('ค่าเสื่อม 2564'!$E$3:$E$399="10870-รพ.อรัญประเทศ",ROW('ค่าเสื่อม 2564'!$E$3:$E$399)-ROW('ค่าเสื่อม 2564'!$E$3)+1),$A74)))</f>
        <v/>
      </c>
      <c r="O74" s="10" t="str">
        <f t="array" ref="O74">IF(COUNTIF('ค่าเสื่อม 2564'!$E$3:$E$399,"10870-รพ.อรัญประเทศ")&lt;$A74,"",INDEX('ค่าเสื่อม 2564'!O$3:O$399,SMALL(IF('ค่าเสื่อม 2564'!$E$3:$E$399="10870-รพ.อรัญประเทศ",ROW('ค่าเสื่อม 2564'!$E$3:$E$399)-ROW('ค่าเสื่อม 2564'!$E$3)+1),$A74)))</f>
        <v/>
      </c>
      <c r="P74" s="10" t="str">
        <f t="array" ref="P74">IF(COUNTIF('ค่าเสื่อม 2564'!$E$3:$E$399,"10870-รพ.อรัญประเทศ")&lt;$A74,"",INDEX('ค่าเสื่อม 2564'!P$3:P$399,SMALL(IF('ค่าเสื่อม 2564'!$E$3:$E$399="10870-รพ.อรัญประเทศ",ROW('ค่าเสื่อม 2564'!$E$3:$E$399)-ROW('ค่าเสื่อม 2564'!$E$3)+1),$A74)))</f>
        <v/>
      </c>
      <c r="Q74" s="10" t="str">
        <f t="array" ref="Q74">IF(COUNTIF('ค่าเสื่อม 2564'!$E$3:$E$399,"10870-รพ.อรัญประเทศ")&lt;$A74,"",INDEX('ค่าเสื่อม 2564'!Q$3:Q$399,SMALL(IF('ค่าเสื่อม 2564'!$E$3:$E$399="10870-รพ.อรัญประเทศ",ROW('ค่าเสื่อม 2564'!$E$3:$E$399)-ROW('ค่าเสื่อม 2564'!$E$3)+1),$A74)))</f>
        <v/>
      </c>
      <c r="R74" s="7" t="str">
        <f t="array" ref="R74">IF(COUNTIF('ค่าเสื่อม 2564'!$E$3:$E$399,"10870-รพ.อรัญประเทศ")&lt;$A74,"",INDEX('ค่าเสื่อม 2564'!R$3:R$399,SMALL(IF('ค่าเสื่อม 2564'!$E$3:$E$399="10870-รพ.อรัญประเทศ",ROW('ค่าเสื่อม 2564'!$E$3:$E$399)-ROW('ค่าเสื่อม 2564'!$E$3)+1),$A74)))</f>
        <v/>
      </c>
      <c r="S74" s="4" t="str">
        <f t="array" ref="S74">IF(COUNTIF('ค่าเสื่อม 2564'!$E$3:$E$399,"10870-รพ.อรัญประเทศ")&lt;$A74,"",INDEX('ค่าเสื่อม 2564'!S$3:S$399,SMALL(IF('ค่าเสื่อม 2564'!$E$3:$E$399="10870-รพ.อรัญประเทศ",ROW('ค่าเสื่อม 2564'!$E$3:$E$399)-ROW('ค่าเสื่อม 2564'!$E$3)+1),$A74)))</f>
        <v/>
      </c>
      <c r="T74" s="10" t="str">
        <f t="array" ref="T74">IF(COUNTIF('ค่าเสื่อม 2564'!$E$3:$E$399,"10870-รพ.อรัญประเทศ")&lt;$A74,"",INDEX('ค่าเสื่อม 2564'!T$3:T$399,SMALL(IF('ค่าเสื่อม 2564'!$E$3:$E$399="10870-รพ.อรัญประเทศ",ROW('ค่าเสื่อม 2564'!$E$3:$E$399)-ROW('ค่าเสื่อม 2564'!$E$3)+1),$A74)))</f>
        <v/>
      </c>
      <c r="U74" s="10" t="str">
        <f t="array" ref="U74">IF(COUNTIF('ค่าเสื่อม 2564'!$E$3:$E$399,"10870-รพ.อรัญประเทศ")&lt;$A74,"",INDEX('ค่าเสื่อม 2564'!U$3:U$399,SMALL(IF('ค่าเสื่อม 2564'!$E$3:$E$399="10870-รพ.อรัญประเทศ",ROW('ค่าเสื่อม 2564'!$E$3:$E$399)-ROW('ค่าเสื่อม 2564'!$E$3)+1),$A74)))</f>
        <v/>
      </c>
      <c r="V74" s="7" t="str">
        <f t="array" ref="V74">IF(COUNTIF('ค่าเสื่อม 2564'!$E$3:$E$399,"10870-รพ.อรัญประเทศ")&lt;$A74,"",INDEX('ค่าเสื่อม 2564'!V$3:V$399,SMALL(IF('ค่าเสื่อม 2564'!$E$3:$E$399="10870-รพ.อรัญประเทศ",ROW('ค่าเสื่อม 2564'!$E$3:$E$399)-ROW('ค่าเสื่อม 2564'!$E$3)+1),$A74)))</f>
        <v/>
      </c>
      <c r="W74" s="7" t="str">
        <f t="array" ref="W74">IF(COUNTIF('ค่าเสื่อม 2564'!$E$3:$E$399,"10870-รพ.อรัญประเทศ")&lt;$A74,"",INDEX('ค่าเสื่อม 2564'!W$3:W$399,SMALL(IF('ค่าเสื่อม 2564'!$E$3:$E$399="10870-รพ.อรัญประเทศ",ROW('ค่าเสื่อม 2564'!$E$3:$E$399)-ROW('ค่าเสื่อม 2564'!$E$3)+1),$A74)))</f>
        <v/>
      </c>
    </row>
    <row r="75" spans="1:23" ht="43.5" customHeight="1">
      <c r="A75" s="3">
        <v>72</v>
      </c>
      <c r="B75" s="7" t="str">
        <f t="array" ref="B75">IF(COUNTIF('ค่าเสื่อม 2564'!$E$3:$E$399,"10870-รพ.อรัญประเทศ")&lt;$A75,"",INDEX('ค่าเสื่อม 2564'!B$3:B$399,SMALL(IF('ค่าเสื่อม 2564'!$E$3:$E$399="10870-รพ.อรัญประเทศ",ROW('ค่าเสื่อม 2564'!$E$3:$E$399)-ROW('ค่าเสื่อม 2564'!$E$3)+1),$A75)))</f>
        <v/>
      </c>
      <c r="C75" s="7" t="str">
        <f t="array" ref="C75">IF(COUNTIF('ค่าเสื่อม 2564'!$E$3:$E$399,"10870-รพ.อรัญประเทศ")&lt;$A75,"",INDEX('ค่าเสื่อม 2564'!C$3:C$399,SMALL(IF('ค่าเสื่อม 2564'!$E$3:$E$399="10870-รพ.อรัญประเทศ",ROW('ค่าเสื่อม 2564'!$E$3:$E$399)-ROW('ค่าเสื่อม 2564'!$E$3)+1),$A75)))</f>
        <v/>
      </c>
      <c r="D75" s="7" t="str">
        <f t="array" ref="D75">IF(COUNTIF('ค่าเสื่อม 2564'!$E$3:$E$399,"10870-รพ.อรัญประเทศ")&lt;$A75,"",INDEX('ค่าเสื่อม 2564'!D$3:D$399,SMALL(IF('ค่าเสื่อม 2564'!$E$3:$E$399="10870-รพ.อรัญประเทศ",ROW('ค่าเสื่อม 2564'!$E$3:$E$399)-ROW('ค่าเสื่อม 2564'!$E$3)+1),$A75)))</f>
        <v/>
      </c>
      <c r="E75" s="7" t="str">
        <f t="array" ref="E75">IF(COUNTIF('ค่าเสื่อม 2564'!$E$3:$E$399,"10870-รพ.อรัญประเทศ")&lt;$A75,"",INDEX('ค่าเสื่อม 2564'!E$3:E$399,SMALL(IF('ค่าเสื่อม 2564'!$E$3:$E$399="10870-รพ.อรัญประเทศ",ROW('ค่าเสื่อม 2564'!$E$3:$E$399)-ROW('ค่าเสื่อม 2564'!$E$3)+1),$A75)))</f>
        <v/>
      </c>
      <c r="F75" s="7" t="str">
        <f t="array" ref="F75">IF(COUNTIF('ค่าเสื่อม 2564'!$E$3:$E$399,"10870-รพ.อรัญประเทศ")&lt;$A75,"",INDEX('ค่าเสื่อม 2564'!F$3:F$399,SMALL(IF('ค่าเสื่อม 2564'!$E$3:$E$399="10870-รพ.อรัญประเทศ",ROW('ค่าเสื่อม 2564'!$E$3:$E$399)-ROW('ค่าเสื่อม 2564'!$E$3)+1),$A75)))</f>
        <v/>
      </c>
      <c r="G75" s="7" t="str">
        <f t="array" ref="G75">IF(COUNTIF('ค่าเสื่อม 2564'!$E$3:$E$399,"10870-รพ.อรัญประเทศ")&lt;$A75,"",INDEX('ค่าเสื่อม 2564'!G$3:G$399,SMALL(IF('ค่าเสื่อม 2564'!$E$3:$E$399="10870-รพ.อรัญประเทศ",ROW('ค่าเสื่อม 2564'!$E$3:$E$399)-ROW('ค่าเสื่อม 2564'!$E$3)+1),$A75)))</f>
        <v/>
      </c>
      <c r="H75" s="7" t="str">
        <f t="array" ref="H75">IF(COUNTIF('ค่าเสื่อม 2564'!$E$3:$E$399,"10870-รพ.อรัญประเทศ")&lt;$A75,"",INDEX('ค่าเสื่อม 2564'!H$3:H$399,SMALL(IF('ค่าเสื่อม 2564'!$E$3:$E$399="10870-รพ.อรัญประเทศ",ROW('ค่าเสื่อม 2564'!$E$3:$E$399)-ROW('ค่าเสื่อม 2564'!$E$3)+1),$A75)))</f>
        <v/>
      </c>
      <c r="I75" s="7" t="str">
        <f t="array" ref="I75">IF(COUNTIF('ค่าเสื่อม 2564'!$E$3:$E$399,"10870-รพ.อรัญประเทศ")&lt;$A75,"",INDEX('ค่าเสื่อม 2564'!I$3:I$399,SMALL(IF('ค่าเสื่อม 2564'!$E$3:$E$399="10870-รพ.อรัญประเทศ",ROW('ค่าเสื่อม 2564'!$E$3:$E$399)-ROW('ค่าเสื่อม 2564'!$E$3)+1),$A75)))</f>
        <v/>
      </c>
      <c r="J75" s="7" t="str">
        <f t="array" ref="J75">IF(COUNTIF('ค่าเสื่อม 2564'!$E$3:$E$399,"10870-รพ.อรัญประเทศ")&lt;$A75,"",INDEX('ค่าเสื่อม 2564'!J$3:J$399,SMALL(IF('ค่าเสื่อม 2564'!$E$3:$E$399="10870-รพ.อรัญประเทศ",ROW('ค่าเสื่อม 2564'!$E$3:$E$399)-ROW('ค่าเสื่อม 2564'!$E$3)+1),$A75)))</f>
        <v/>
      </c>
      <c r="K75" s="7" t="str">
        <f t="array" ref="K75">IF(COUNTIF('ค่าเสื่อม 2564'!$E$3:$E$399,"10870-รพ.อรัญประเทศ")&lt;$A75,"",INDEX('ค่าเสื่อม 2564'!K$3:K$399,SMALL(IF('ค่าเสื่อม 2564'!$E$3:$E$399="10870-รพ.อรัญประเทศ",ROW('ค่าเสื่อม 2564'!$E$3:$E$399)-ROW('ค่าเสื่อม 2564'!$E$3)+1),$A75)))</f>
        <v/>
      </c>
      <c r="L75" s="4" t="str">
        <f t="array" ref="L75">IF(COUNTIF('ค่าเสื่อม 2564'!$E$3:$E$399,"10870-รพ.อรัญประเทศ")&lt;$A75,"",INDEX('ค่าเสื่อม 2564'!L$3:L$399,SMALL(IF('ค่าเสื่อม 2564'!$E$3:$E$399="10870-รพ.อรัญประเทศ",ROW('ค่าเสื่อม 2564'!$E$3:$E$399)-ROW('ค่าเสื่อม 2564'!$E$3)+1),$A75)))</f>
        <v/>
      </c>
      <c r="M75" s="7" t="str">
        <f t="array" ref="M75">IF(COUNTIF('ค่าเสื่อม 2564'!$E$3:$E$399,"10870-รพ.อรัญประเทศ")&lt;$A75,"",INDEX('ค่าเสื่อม 2564'!M$3:M$399,SMALL(IF('ค่าเสื่อม 2564'!$E$3:$E$399="10870-รพ.อรัญประเทศ",ROW('ค่าเสื่อม 2564'!$E$3:$E$399)-ROW('ค่าเสื่อม 2564'!$E$3)+1),$A75)))</f>
        <v/>
      </c>
      <c r="N75" s="10" t="str">
        <f t="array" ref="N75">IF(COUNTIF('ค่าเสื่อม 2564'!$E$3:$E$399,"10870-รพ.อรัญประเทศ")&lt;$A75,"",INDEX('ค่าเสื่อม 2564'!N$3:N$399,SMALL(IF('ค่าเสื่อม 2564'!$E$3:$E$399="10870-รพ.อรัญประเทศ",ROW('ค่าเสื่อม 2564'!$E$3:$E$399)-ROW('ค่าเสื่อม 2564'!$E$3)+1),$A75)))</f>
        <v/>
      </c>
      <c r="O75" s="10" t="str">
        <f t="array" ref="O75">IF(COUNTIF('ค่าเสื่อม 2564'!$E$3:$E$399,"10870-รพ.อรัญประเทศ")&lt;$A75,"",INDEX('ค่าเสื่อม 2564'!O$3:O$399,SMALL(IF('ค่าเสื่อม 2564'!$E$3:$E$399="10870-รพ.อรัญประเทศ",ROW('ค่าเสื่อม 2564'!$E$3:$E$399)-ROW('ค่าเสื่อม 2564'!$E$3)+1),$A75)))</f>
        <v/>
      </c>
      <c r="P75" s="10" t="str">
        <f t="array" ref="P75">IF(COUNTIF('ค่าเสื่อม 2564'!$E$3:$E$399,"10870-รพ.อรัญประเทศ")&lt;$A75,"",INDEX('ค่าเสื่อม 2564'!P$3:P$399,SMALL(IF('ค่าเสื่อม 2564'!$E$3:$E$399="10870-รพ.อรัญประเทศ",ROW('ค่าเสื่อม 2564'!$E$3:$E$399)-ROW('ค่าเสื่อม 2564'!$E$3)+1),$A75)))</f>
        <v/>
      </c>
      <c r="Q75" s="10" t="str">
        <f t="array" ref="Q75">IF(COUNTIF('ค่าเสื่อม 2564'!$E$3:$E$399,"10870-รพ.อรัญประเทศ")&lt;$A75,"",INDEX('ค่าเสื่อม 2564'!Q$3:Q$399,SMALL(IF('ค่าเสื่อม 2564'!$E$3:$E$399="10870-รพ.อรัญประเทศ",ROW('ค่าเสื่อม 2564'!$E$3:$E$399)-ROW('ค่าเสื่อม 2564'!$E$3)+1),$A75)))</f>
        <v/>
      </c>
      <c r="R75" s="7" t="str">
        <f t="array" ref="R75">IF(COUNTIF('ค่าเสื่อม 2564'!$E$3:$E$399,"10870-รพ.อรัญประเทศ")&lt;$A75,"",INDEX('ค่าเสื่อม 2564'!R$3:R$399,SMALL(IF('ค่าเสื่อม 2564'!$E$3:$E$399="10870-รพ.อรัญประเทศ",ROW('ค่าเสื่อม 2564'!$E$3:$E$399)-ROW('ค่าเสื่อม 2564'!$E$3)+1),$A75)))</f>
        <v/>
      </c>
      <c r="S75" s="4" t="str">
        <f t="array" ref="S75">IF(COUNTIF('ค่าเสื่อม 2564'!$E$3:$E$399,"10870-รพ.อรัญประเทศ")&lt;$A75,"",INDEX('ค่าเสื่อม 2564'!S$3:S$399,SMALL(IF('ค่าเสื่อม 2564'!$E$3:$E$399="10870-รพ.อรัญประเทศ",ROW('ค่าเสื่อม 2564'!$E$3:$E$399)-ROW('ค่าเสื่อม 2564'!$E$3)+1),$A75)))</f>
        <v/>
      </c>
      <c r="T75" s="10" t="str">
        <f t="array" ref="T75">IF(COUNTIF('ค่าเสื่อม 2564'!$E$3:$E$399,"10870-รพ.อรัญประเทศ")&lt;$A75,"",INDEX('ค่าเสื่อม 2564'!T$3:T$399,SMALL(IF('ค่าเสื่อม 2564'!$E$3:$E$399="10870-รพ.อรัญประเทศ",ROW('ค่าเสื่อม 2564'!$E$3:$E$399)-ROW('ค่าเสื่อม 2564'!$E$3)+1),$A75)))</f>
        <v/>
      </c>
      <c r="U75" s="10" t="str">
        <f t="array" ref="U75">IF(COUNTIF('ค่าเสื่อม 2564'!$E$3:$E$399,"10870-รพ.อรัญประเทศ")&lt;$A75,"",INDEX('ค่าเสื่อม 2564'!U$3:U$399,SMALL(IF('ค่าเสื่อม 2564'!$E$3:$E$399="10870-รพ.อรัญประเทศ",ROW('ค่าเสื่อม 2564'!$E$3:$E$399)-ROW('ค่าเสื่อม 2564'!$E$3)+1),$A75)))</f>
        <v/>
      </c>
      <c r="V75" s="7" t="str">
        <f t="array" ref="V75">IF(COUNTIF('ค่าเสื่อม 2564'!$E$3:$E$399,"10870-รพ.อรัญประเทศ")&lt;$A75,"",INDEX('ค่าเสื่อม 2564'!V$3:V$399,SMALL(IF('ค่าเสื่อม 2564'!$E$3:$E$399="10870-รพ.อรัญประเทศ",ROW('ค่าเสื่อม 2564'!$E$3:$E$399)-ROW('ค่าเสื่อม 2564'!$E$3)+1),$A75)))</f>
        <v/>
      </c>
      <c r="W75" s="7" t="str">
        <f t="array" ref="W75">IF(COUNTIF('ค่าเสื่อม 2564'!$E$3:$E$399,"10870-รพ.อรัญประเทศ")&lt;$A75,"",INDEX('ค่าเสื่อม 2564'!W$3:W$399,SMALL(IF('ค่าเสื่อม 2564'!$E$3:$E$399="10870-รพ.อรัญประเทศ",ROW('ค่าเสื่อม 2564'!$E$3:$E$399)-ROW('ค่าเสื่อม 2564'!$E$3)+1),$A75)))</f>
        <v/>
      </c>
    </row>
    <row r="76" spans="1:23" ht="43.5" customHeight="1">
      <c r="A76" s="3">
        <v>73</v>
      </c>
      <c r="B76" s="7" t="str">
        <f t="array" ref="B76">IF(COUNTIF('ค่าเสื่อม 2564'!$E$3:$E$399,"10870-รพ.อรัญประเทศ")&lt;$A76,"",INDEX('ค่าเสื่อม 2564'!B$3:B$399,SMALL(IF('ค่าเสื่อม 2564'!$E$3:$E$399="10870-รพ.อรัญประเทศ",ROW('ค่าเสื่อม 2564'!$E$3:$E$399)-ROW('ค่าเสื่อม 2564'!$E$3)+1),$A76)))</f>
        <v/>
      </c>
      <c r="C76" s="7" t="str">
        <f t="array" ref="C76">IF(COUNTIF('ค่าเสื่อม 2564'!$E$3:$E$399,"10870-รพ.อรัญประเทศ")&lt;$A76,"",INDEX('ค่าเสื่อม 2564'!C$3:C$399,SMALL(IF('ค่าเสื่อม 2564'!$E$3:$E$399="10870-รพ.อรัญประเทศ",ROW('ค่าเสื่อม 2564'!$E$3:$E$399)-ROW('ค่าเสื่อม 2564'!$E$3)+1),$A76)))</f>
        <v/>
      </c>
      <c r="D76" s="7" t="str">
        <f t="array" ref="D76">IF(COUNTIF('ค่าเสื่อม 2564'!$E$3:$E$399,"10870-รพ.อรัญประเทศ")&lt;$A76,"",INDEX('ค่าเสื่อม 2564'!D$3:D$399,SMALL(IF('ค่าเสื่อม 2564'!$E$3:$E$399="10870-รพ.อรัญประเทศ",ROW('ค่าเสื่อม 2564'!$E$3:$E$399)-ROW('ค่าเสื่อม 2564'!$E$3)+1),$A76)))</f>
        <v/>
      </c>
      <c r="E76" s="7" t="str">
        <f t="array" ref="E76">IF(COUNTIF('ค่าเสื่อม 2564'!$E$3:$E$399,"10870-รพ.อรัญประเทศ")&lt;$A76,"",INDEX('ค่าเสื่อม 2564'!E$3:E$399,SMALL(IF('ค่าเสื่อม 2564'!$E$3:$E$399="10870-รพ.อรัญประเทศ",ROW('ค่าเสื่อม 2564'!$E$3:$E$399)-ROW('ค่าเสื่อม 2564'!$E$3)+1),$A76)))</f>
        <v/>
      </c>
      <c r="F76" s="7" t="str">
        <f t="array" ref="F76">IF(COUNTIF('ค่าเสื่อม 2564'!$E$3:$E$399,"10870-รพ.อรัญประเทศ")&lt;$A76,"",INDEX('ค่าเสื่อม 2564'!F$3:F$399,SMALL(IF('ค่าเสื่อม 2564'!$E$3:$E$399="10870-รพ.อรัญประเทศ",ROW('ค่าเสื่อม 2564'!$E$3:$E$399)-ROW('ค่าเสื่อม 2564'!$E$3)+1),$A76)))</f>
        <v/>
      </c>
      <c r="G76" s="7" t="str">
        <f t="array" ref="G76">IF(COUNTIF('ค่าเสื่อม 2564'!$E$3:$E$399,"10870-รพ.อรัญประเทศ")&lt;$A76,"",INDEX('ค่าเสื่อม 2564'!G$3:G$399,SMALL(IF('ค่าเสื่อม 2564'!$E$3:$E$399="10870-รพ.อรัญประเทศ",ROW('ค่าเสื่อม 2564'!$E$3:$E$399)-ROW('ค่าเสื่อม 2564'!$E$3)+1),$A76)))</f>
        <v/>
      </c>
      <c r="H76" s="7" t="str">
        <f t="array" ref="H76">IF(COUNTIF('ค่าเสื่อม 2564'!$E$3:$E$399,"10870-รพ.อรัญประเทศ")&lt;$A76,"",INDEX('ค่าเสื่อม 2564'!H$3:H$399,SMALL(IF('ค่าเสื่อม 2564'!$E$3:$E$399="10870-รพ.อรัญประเทศ",ROW('ค่าเสื่อม 2564'!$E$3:$E$399)-ROW('ค่าเสื่อม 2564'!$E$3)+1),$A76)))</f>
        <v/>
      </c>
      <c r="I76" s="7" t="str">
        <f t="array" ref="I76">IF(COUNTIF('ค่าเสื่อม 2564'!$E$3:$E$399,"10870-รพ.อรัญประเทศ")&lt;$A76,"",INDEX('ค่าเสื่อม 2564'!I$3:I$399,SMALL(IF('ค่าเสื่อม 2564'!$E$3:$E$399="10870-รพ.อรัญประเทศ",ROW('ค่าเสื่อม 2564'!$E$3:$E$399)-ROW('ค่าเสื่อม 2564'!$E$3)+1),$A76)))</f>
        <v/>
      </c>
      <c r="J76" s="7" t="str">
        <f t="array" ref="J76">IF(COUNTIF('ค่าเสื่อม 2564'!$E$3:$E$399,"10870-รพ.อรัญประเทศ")&lt;$A76,"",INDEX('ค่าเสื่อม 2564'!J$3:J$399,SMALL(IF('ค่าเสื่อม 2564'!$E$3:$E$399="10870-รพ.อรัญประเทศ",ROW('ค่าเสื่อม 2564'!$E$3:$E$399)-ROW('ค่าเสื่อม 2564'!$E$3)+1),$A76)))</f>
        <v/>
      </c>
      <c r="K76" s="7" t="str">
        <f t="array" ref="K76">IF(COUNTIF('ค่าเสื่อม 2564'!$E$3:$E$399,"10870-รพ.อรัญประเทศ")&lt;$A76,"",INDEX('ค่าเสื่อม 2564'!K$3:K$399,SMALL(IF('ค่าเสื่อม 2564'!$E$3:$E$399="10870-รพ.อรัญประเทศ",ROW('ค่าเสื่อม 2564'!$E$3:$E$399)-ROW('ค่าเสื่อม 2564'!$E$3)+1),$A76)))</f>
        <v/>
      </c>
      <c r="L76" s="4" t="str">
        <f t="array" ref="L76">IF(COUNTIF('ค่าเสื่อม 2564'!$E$3:$E$399,"10870-รพ.อรัญประเทศ")&lt;$A76,"",INDEX('ค่าเสื่อม 2564'!L$3:L$399,SMALL(IF('ค่าเสื่อม 2564'!$E$3:$E$399="10870-รพ.อรัญประเทศ",ROW('ค่าเสื่อม 2564'!$E$3:$E$399)-ROW('ค่าเสื่อม 2564'!$E$3)+1),$A76)))</f>
        <v/>
      </c>
      <c r="M76" s="7" t="str">
        <f t="array" ref="M76">IF(COUNTIF('ค่าเสื่อม 2564'!$E$3:$E$399,"10870-รพ.อรัญประเทศ")&lt;$A76,"",INDEX('ค่าเสื่อม 2564'!M$3:M$399,SMALL(IF('ค่าเสื่อม 2564'!$E$3:$E$399="10870-รพ.อรัญประเทศ",ROW('ค่าเสื่อม 2564'!$E$3:$E$399)-ROW('ค่าเสื่อม 2564'!$E$3)+1),$A76)))</f>
        <v/>
      </c>
      <c r="N76" s="10" t="str">
        <f t="array" ref="N76">IF(COUNTIF('ค่าเสื่อม 2564'!$E$3:$E$399,"10870-รพ.อรัญประเทศ")&lt;$A76,"",INDEX('ค่าเสื่อม 2564'!N$3:N$399,SMALL(IF('ค่าเสื่อม 2564'!$E$3:$E$399="10870-รพ.อรัญประเทศ",ROW('ค่าเสื่อม 2564'!$E$3:$E$399)-ROW('ค่าเสื่อม 2564'!$E$3)+1),$A76)))</f>
        <v/>
      </c>
      <c r="O76" s="10" t="str">
        <f t="array" ref="O76">IF(COUNTIF('ค่าเสื่อม 2564'!$E$3:$E$399,"10870-รพ.อรัญประเทศ")&lt;$A76,"",INDEX('ค่าเสื่อม 2564'!O$3:O$399,SMALL(IF('ค่าเสื่อม 2564'!$E$3:$E$399="10870-รพ.อรัญประเทศ",ROW('ค่าเสื่อม 2564'!$E$3:$E$399)-ROW('ค่าเสื่อม 2564'!$E$3)+1),$A76)))</f>
        <v/>
      </c>
      <c r="P76" s="10" t="str">
        <f t="array" ref="P76">IF(COUNTIF('ค่าเสื่อม 2564'!$E$3:$E$399,"10870-รพ.อรัญประเทศ")&lt;$A76,"",INDEX('ค่าเสื่อม 2564'!P$3:P$399,SMALL(IF('ค่าเสื่อม 2564'!$E$3:$E$399="10870-รพ.อรัญประเทศ",ROW('ค่าเสื่อม 2564'!$E$3:$E$399)-ROW('ค่าเสื่อม 2564'!$E$3)+1),$A76)))</f>
        <v/>
      </c>
      <c r="Q76" s="10" t="str">
        <f t="array" ref="Q76">IF(COUNTIF('ค่าเสื่อม 2564'!$E$3:$E$399,"10870-รพ.อรัญประเทศ")&lt;$A76,"",INDEX('ค่าเสื่อม 2564'!Q$3:Q$399,SMALL(IF('ค่าเสื่อม 2564'!$E$3:$E$399="10870-รพ.อรัญประเทศ",ROW('ค่าเสื่อม 2564'!$E$3:$E$399)-ROW('ค่าเสื่อม 2564'!$E$3)+1),$A76)))</f>
        <v/>
      </c>
      <c r="R76" s="7" t="str">
        <f t="array" ref="R76">IF(COUNTIF('ค่าเสื่อม 2564'!$E$3:$E$399,"10870-รพ.อรัญประเทศ")&lt;$A76,"",INDEX('ค่าเสื่อม 2564'!R$3:R$399,SMALL(IF('ค่าเสื่อม 2564'!$E$3:$E$399="10870-รพ.อรัญประเทศ",ROW('ค่าเสื่อม 2564'!$E$3:$E$399)-ROW('ค่าเสื่อม 2564'!$E$3)+1),$A76)))</f>
        <v/>
      </c>
      <c r="S76" s="4" t="str">
        <f t="array" ref="S76">IF(COUNTIF('ค่าเสื่อม 2564'!$E$3:$E$399,"10870-รพ.อรัญประเทศ")&lt;$A76,"",INDEX('ค่าเสื่อม 2564'!S$3:S$399,SMALL(IF('ค่าเสื่อม 2564'!$E$3:$E$399="10870-รพ.อรัญประเทศ",ROW('ค่าเสื่อม 2564'!$E$3:$E$399)-ROW('ค่าเสื่อม 2564'!$E$3)+1),$A76)))</f>
        <v/>
      </c>
      <c r="T76" s="10" t="str">
        <f t="array" ref="T76">IF(COUNTIF('ค่าเสื่อม 2564'!$E$3:$E$399,"10870-รพ.อรัญประเทศ")&lt;$A76,"",INDEX('ค่าเสื่อม 2564'!T$3:T$399,SMALL(IF('ค่าเสื่อม 2564'!$E$3:$E$399="10870-รพ.อรัญประเทศ",ROW('ค่าเสื่อม 2564'!$E$3:$E$399)-ROW('ค่าเสื่อม 2564'!$E$3)+1),$A76)))</f>
        <v/>
      </c>
      <c r="U76" s="10" t="str">
        <f t="array" ref="U76">IF(COUNTIF('ค่าเสื่อม 2564'!$E$3:$E$399,"10870-รพ.อรัญประเทศ")&lt;$A76,"",INDEX('ค่าเสื่อม 2564'!U$3:U$399,SMALL(IF('ค่าเสื่อม 2564'!$E$3:$E$399="10870-รพ.อรัญประเทศ",ROW('ค่าเสื่อม 2564'!$E$3:$E$399)-ROW('ค่าเสื่อม 2564'!$E$3)+1),$A76)))</f>
        <v/>
      </c>
      <c r="V76" s="7" t="str">
        <f t="array" ref="V76">IF(COUNTIF('ค่าเสื่อม 2564'!$E$3:$E$399,"10870-รพ.อรัญประเทศ")&lt;$A76,"",INDEX('ค่าเสื่อม 2564'!V$3:V$399,SMALL(IF('ค่าเสื่อม 2564'!$E$3:$E$399="10870-รพ.อรัญประเทศ",ROW('ค่าเสื่อม 2564'!$E$3:$E$399)-ROW('ค่าเสื่อม 2564'!$E$3)+1),$A76)))</f>
        <v/>
      </c>
      <c r="W76" s="7" t="str">
        <f t="array" ref="W76">IF(COUNTIF('ค่าเสื่อม 2564'!$E$3:$E$399,"10870-รพ.อรัญประเทศ")&lt;$A76,"",INDEX('ค่าเสื่อม 2564'!W$3:W$399,SMALL(IF('ค่าเสื่อม 2564'!$E$3:$E$399="10870-รพ.อรัญประเทศ",ROW('ค่าเสื่อม 2564'!$E$3:$E$399)-ROW('ค่าเสื่อม 2564'!$E$3)+1),$A76)))</f>
        <v/>
      </c>
    </row>
    <row r="77" spans="1:23" ht="43.5" customHeight="1">
      <c r="A77" s="3">
        <v>74</v>
      </c>
      <c r="B77" s="7" t="str">
        <f t="array" ref="B77">IF(COUNTIF('ค่าเสื่อม 2564'!$E$3:$E$399,"10870-รพ.อรัญประเทศ")&lt;$A77,"",INDEX('ค่าเสื่อม 2564'!B$3:B$399,SMALL(IF('ค่าเสื่อม 2564'!$E$3:$E$399="10870-รพ.อรัญประเทศ",ROW('ค่าเสื่อม 2564'!$E$3:$E$399)-ROW('ค่าเสื่อม 2564'!$E$3)+1),$A77)))</f>
        <v/>
      </c>
      <c r="C77" s="7" t="str">
        <f t="array" ref="C77">IF(COUNTIF('ค่าเสื่อม 2564'!$E$3:$E$399,"10870-รพ.อรัญประเทศ")&lt;$A77,"",INDEX('ค่าเสื่อม 2564'!C$3:C$399,SMALL(IF('ค่าเสื่อม 2564'!$E$3:$E$399="10870-รพ.อรัญประเทศ",ROW('ค่าเสื่อม 2564'!$E$3:$E$399)-ROW('ค่าเสื่อม 2564'!$E$3)+1),$A77)))</f>
        <v/>
      </c>
      <c r="D77" s="7" t="str">
        <f t="array" ref="D77">IF(COUNTIF('ค่าเสื่อม 2564'!$E$3:$E$399,"10870-รพ.อรัญประเทศ")&lt;$A77,"",INDEX('ค่าเสื่อม 2564'!D$3:D$399,SMALL(IF('ค่าเสื่อม 2564'!$E$3:$E$399="10870-รพ.อรัญประเทศ",ROW('ค่าเสื่อม 2564'!$E$3:$E$399)-ROW('ค่าเสื่อม 2564'!$E$3)+1),$A77)))</f>
        <v/>
      </c>
      <c r="E77" s="7" t="str">
        <f t="array" ref="E77">IF(COUNTIF('ค่าเสื่อม 2564'!$E$3:$E$399,"10870-รพ.อรัญประเทศ")&lt;$A77,"",INDEX('ค่าเสื่อม 2564'!E$3:E$399,SMALL(IF('ค่าเสื่อม 2564'!$E$3:$E$399="10870-รพ.อรัญประเทศ",ROW('ค่าเสื่อม 2564'!$E$3:$E$399)-ROW('ค่าเสื่อม 2564'!$E$3)+1),$A77)))</f>
        <v/>
      </c>
      <c r="F77" s="7" t="str">
        <f t="array" ref="F77">IF(COUNTIF('ค่าเสื่อม 2564'!$E$3:$E$399,"10870-รพ.อรัญประเทศ")&lt;$A77,"",INDEX('ค่าเสื่อม 2564'!F$3:F$399,SMALL(IF('ค่าเสื่อม 2564'!$E$3:$E$399="10870-รพ.อรัญประเทศ",ROW('ค่าเสื่อม 2564'!$E$3:$E$399)-ROW('ค่าเสื่อม 2564'!$E$3)+1),$A77)))</f>
        <v/>
      </c>
      <c r="G77" s="7" t="str">
        <f t="array" ref="G77">IF(COUNTIF('ค่าเสื่อม 2564'!$E$3:$E$399,"10870-รพ.อรัญประเทศ")&lt;$A77,"",INDEX('ค่าเสื่อม 2564'!G$3:G$399,SMALL(IF('ค่าเสื่อม 2564'!$E$3:$E$399="10870-รพ.อรัญประเทศ",ROW('ค่าเสื่อม 2564'!$E$3:$E$399)-ROW('ค่าเสื่อม 2564'!$E$3)+1),$A77)))</f>
        <v/>
      </c>
      <c r="H77" s="7" t="str">
        <f t="array" ref="H77">IF(COUNTIF('ค่าเสื่อม 2564'!$E$3:$E$399,"10870-รพ.อรัญประเทศ")&lt;$A77,"",INDEX('ค่าเสื่อม 2564'!H$3:H$399,SMALL(IF('ค่าเสื่อม 2564'!$E$3:$E$399="10870-รพ.อรัญประเทศ",ROW('ค่าเสื่อม 2564'!$E$3:$E$399)-ROW('ค่าเสื่อม 2564'!$E$3)+1),$A77)))</f>
        <v/>
      </c>
      <c r="I77" s="7" t="str">
        <f t="array" ref="I77">IF(COUNTIF('ค่าเสื่อม 2564'!$E$3:$E$399,"10870-รพ.อรัญประเทศ")&lt;$A77,"",INDEX('ค่าเสื่อม 2564'!I$3:I$399,SMALL(IF('ค่าเสื่อม 2564'!$E$3:$E$399="10870-รพ.อรัญประเทศ",ROW('ค่าเสื่อม 2564'!$E$3:$E$399)-ROW('ค่าเสื่อม 2564'!$E$3)+1),$A77)))</f>
        <v/>
      </c>
      <c r="J77" s="7" t="str">
        <f t="array" ref="J77">IF(COUNTIF('ค่าเสื่อม 2564'!$E$3:$E$399,"10870-รพ.อรัญประเทศ")&lt;$A77,"",INDEX('ค่าเสื่อม 2564'!J$3:J$399,SMALL(IF('ค่าเสื่อม 2564'!$E$3:$E$399="10870-รพ.อรัญประเทศ",ROW('ค่าเสื่อม 2564'!$E$3:$E$399)-ROW('ค่าเสื่อม 2564'!$E$3)+1),$A77)))</f>
        <v/>
      </c>
      <c r="K77" s="7" t="str">
        <f t="array" ref="K77">IF(COUNTIF('ค่าเสื่อม 2564'!$E$3:$E$399,"10870-รพ.อรัญประเทศ")&lt;$A77,"",INDEX('ค่าเสื่อม 2564'!K$3:K$399,SMALL(IF('ค่าเสื่อม 2564'!$E$3:$E$399="10870-รพ.อรัญประเทศ",ROW('ค่าเสื่อม 2564'!$E$3:$E$399)-ROW('ค่าเสื่อม 2564'!$E$3)+1),$A77)))</f>
        <v/>
      </c>
      <c r="L77" s="4" t="str">
        <f t="array" ref="L77">IF(COUNTIF('ค่าเสื่อม 2564'!$E$3:$E$399,"10870-รพ.อรัญประเทศ")&lt;$A77,"",INDEX('ค่าเสื่อม 2564'!L$3:L$399,SMALL(IF('ค่าเสื่อม 2564'!$E$3:$E$399="10870-รพ.อรัญประเทศ",ROW('ค่าเสื่อม 2564'!$E$3:$E$399)-ROW('ค่าเสื่อม 2564'!$E$3)+1),$A77)))</f>
        <v/>
      </c>
      <c r="M77" s="7" t="str">
        <f t="array" ref="M77">IF(COUNTIF('ค่าเสื่อม 2564'!$E$3:$E$399,"10870-รพ.อรัญประเทศ")&lt;$A77,"",INDEX('ค่าเสื่อม 2564'!M$3:M$399,SMALL(IF('ค่าเสื่อม 2564'!$E$3:$E$399="10870-รพ.อรัญประเทศ",ROW('ค่าเสื่อม 2564'!$E$3:$E$399)-ROW('ค่าเสื่อม 2564'!$E$3)+1),$A77)))</f>
        <v/>
      </c>
      <c r="N77" s="10" t="str">
        <f t="array" ref="N77">IF(COUNTIF('ค่าเสื่อม 2564'!$E$3:$E$399,"10870-รพ.อรัญประเทศ")&lt;$A77,"",INDEX('ค่าเสื่อม 2564'!N$3:N$399,SMALL(IF('ค่าเสื่อม 2564'!$E$3:$E$399="10870-รพ.อรัญประเทศ",ROW('ค่าเสื่อม 2564'!$E$3:$E$399)-ROW('ค่าเสื่อม 2564'!$E$3)+1),$A77)))</f>
        <v/>
      </c>
      <c r="O77" s="10" t="str">
        <f t="array" ref="O77">IF(COUNTIF('ค่าเสื่อม 2564'!$E$3:$E$399,"10870-รพ.อรัญประเทศ")&lt;$A77,"",INDEX('ค่าเสื่อม 2564'!O$3:O$399,SMALL(IF('ค่าเสื่อม 2564'!$E$3:$E$399="10870-รพ.อรัญประเทศ",ROW('ค่าเสื่อม 2564'!$E$3:$E$399)-ROW('ค่าเสื่อม 2564'!$E$3)+1),$A77)))</f>
        <v/>
      </c>
      <c r="P77" s="10" t="str">
        <f t="array" ref="P77">IF(COUNTIF('ค่าเสื่อม 2564'!$E$3:$E$399,"10870-รพ.อรัญประเทศ")&lt;$A77,"",INDEX('ค่าเสื่อม 2564'!P$3:P$399,SMALL(IF('ค่าเสื่อม 2564'!$E$3:$E$399="10870-รพ.อรัญประเทศ",ROW('ค่าเสื่อม 2564'!$E$3:$E$399)-ROW('ค่าเสื่อม 2564'!$E$3)+1),$A77)))</f>
        <v/>
      </c>
      <c r="Q77" s="10" t="str">
        <f t="array" ref="Q77">IF(COUNTIF('ค่าเสื่อม 2564'!$E$3:$E$399,"10870-รพ.อรัญประเทศ")&lt;$A77,"",INDEX('ค่าเสื่อม 2564'!Q$3:Q$399,SMALL(IF('ค่าเสื่อม 2564'!$E$3:$E$399="10870-รพ.อรัญประเทศ",ROW('ค่าเสื่อม 2564'!$E$3:$E$399)-ROW('ค่าเสื่อม 2564'!$E$3)+1),$A77)))</f>
        <v/>
      </c>
      <c r="R77" s="7" t="str">
        <f t="array" ref="R77">IF(COUNTIF('ค่าเสื่อม 2564'!$E$3:$E$399,"10870-รพ.อรัญประเทศ")&lt;$A77,"",INDEX('ค่าเสื่อม 2564'!R$3:R$399,SMALL(IF('ค่าเสื่อม 2564'!$E$3:$E$399="10870-รพ.อรัญประเทศ",ROW('ค่าเสื่อม 2564'!$E$3:$E$399)-ROW('ค่าเสื่อม 2564'!$E$3)+1),$A77)))</f>
        <v/>
      </c>
      <c r="S77" s="4" t="str">
        <f t="array" ref="S77">IF(COUNTIF('ค่าเสื่อม 2564'!$E$3:$E$399,"10870-รพ.อรัญประเทศ")&lt;$A77,"",INDEX('ค่าเสื่อม 2564'!S$3:S$399,SMALL(IF('ค่าเสื่อม 2564'!$E$3:$E$399="10870-รพ.อรัญประเทศ",ROW('ค่าเสื่อม 2564'!$E$3:$E$399)-ROW('ค่าเสื่อม 2564'!$E$3)+1),$A77)))</f>
        <v/>
      </c>
      <c r="T77" s="10" t="str">
        <f t="array" ref="T77">IF(COUNTIF('ค่าเสื่อม 2564'!$E$3:$E$399,"10870-รพ.อรัญประเทศ")&lt;$A77,"",INDEX('ค่าเสื่อม 2564'!T$3:T$399,SMALL(IF('ค่าเสื่อม 2564'!$E$3:$E$399="10870-รพ.อรัญประเทศ",ROW('ค่าเสื่อม 2564'!$E$3:$E$399)-ROW('ค่าเสื่อม 2564'!$E$3)+1),$A77)))</f>
        <v/>
      </c>
      <c r="U77" s="10" t="str">
        <f t="array" ref="U77">IF(COUNTIF('ค่าเสื่อม 2564'!$E$3:$E$399,"10870-รพ.อรัญประเทศ")&lt;$A77,"",INDEX('ค่าเสื่อม 2564'!U$3:U$399,SMALL(IF('ค่าเสื่อม 2564'!$E$3:$E$399="10870-รพ.อรัญประเทศ",ROW('ค่าเสื่อม 2564'!$E$3:$E$399)-ROW('ค่าเสื่อม 2564'!$E$3)+1),$A77)))</f>
        <v/>
      </c>
      <c r="V77" s="7" t="str">
        <f t="array" ref="V77">IF(COUNTIF('ค่าเสื่อม 2564'!$E$3:$E$399,"10870-รพ.อรัญประเทศ")&lt;$A77,"",INDEX('ค่าเสื่อม 2564'!V$3:V$399,SMALL(IF('ค่าเสื่อม 2564'!$E$3:$E$399="10870-รพ.อรัญประเทศ",ROW('ค่าเสื่อม 2564'!$E$3:$E$399)-ROW('ค่าเสื่อม 2564'!$E$3)+1),$A77)))</f>
        <v/>
      </c>
      <c r="W77" s="7" t="str">
        <f t="array" ref="W77">IF(COUNTIF('ค่าเสื่อม 2564'!$E$3:$E$399,"10870-รพ.อรัญประเทศ")&lt;$A77,"",INDEX('ค่าเสื่อม 2564'!W$3:W$399,SMALL(IF('ค่าเสื่อม 2564'!$E$3:$E$399="10870-รพ.อรัญประเทศ",ROW('ค่าเสื่อม 2564'!$E$3:$E$399)-ROW('ค่าเสื่อม 2564'!$E$3)+1),$A77)))</f>
        <v/>
      </c>
    </row>
    <row r="78" spans="1:23" ht="43.5" customHeight="1">
      <c r="A78" s="3">
        <v>75</v>
      </c>
      <c r="B78" s="7" t="str">
        <f t="array" ref="B78">IF(COUNTIF('ค่าเสื่อม 2564'!$E$3:$E$399,"10870-รพ.อรัญประเทศ")&lt;$A78,"",INDEX('ค่าเสื่อม 2564'!B$3:B$399,SMALL(IF('ค่าเสื่อม 2564'!$E$3:$E$399="10870-รพ.อรัญประเทศ",ROW('ค่าเสื่อม 2564'!$E$3:$E$399)-ROW('ค่าเสื่อม 2564'!$E$3)+1),$A78)))</f>
        <v/>
      </c>
      <c r="C78" s="7" t="str">
        <f t="array" ref="C78">IF(COUNTIF('ค่าเสื่อม 2564'!$E$3:$E$399,"10870-รพ.อรัญประเทศ")&lt;$A78,"",INDEX('ค่าเสื่อม 2564'!C$3:C$399,SMALL(IF('ค่าเสื่อม 2564'!$E$3:$E$399="10870-รพ.อรัญประเทศ",ROW('ค่าเสื่อม 2564'!$E$3:$E$399)-ROW('ค่าเสื่อม 2564'!$E$3)+1),$A78)))</f>
        <v/>
      </c>
      <c r="D78" s="7" t="str">
        <f t="array" ref="D78">IF(COUNTIF('ค่าเสื่อม 2564'!$E$3:$E$399,"10870-รพ.อรัญประเทศ")&lt;$A78,"",INDEX('ค่าเสื่อม 2564'!D$3:D$399,SMALL(IF('ค่าเสื่อม 2564'!$E$3:$E$399="10870-รพ.อรัญประเทศ",ROW('ค่าเสื่อม 2564'!$E$3:$E$399)-ROW('ค่าเสื่อม 2564'!$E$3)+1),$A78)))</f>
        <v/>
      </c>
      <c r="E78" s="7" t="str">
        <f t="array" ref="E78">IF(COUNTIF('ค่าเสื่อม 2564'!$E$3:$E$399,"10870-รพ.อรัญประเทศ")&lt;$A78,"",INDEX('ค่าเสื่อม 2564'!E$3:E$399,SMALL(IF('ค่าเสื่อม 2564'!$E$3:$E$399="10870-รพ.อรัญประเทศ",ROW('ค่าเสื่อม 2564'!$E$3:$E$399)-ROW('ค่าเสื่อม 2564'!$E$3)+1),$A78)))</f>
        <v/>
      </c>
      <c r="F78" s="7" t="str">
        <f t="array" ref="F78">IF(COUNTIF('ค่าเสื่อม 2564'!$E$3:$E$399,"10870-รพ.อรัญประเทศ")&lt;$A78,"",INDEX('ค่าเสื่อม 2564'!F$3:F$399,SMALL(IF('ค่าเสื่อม 2564'!$E$3:$E$399="10870-รพ.อรัญประเทศ",ROW('ค่าเสื่อม 2564'!$E$3:$E$399)-ROW('ค่าเสื่อม 2564'!$E$3)+1),$A78)))</f>
        <v/>
      </c>
      <c r="G78" s="7" t="str">
        <f t="array" ref="G78">IF(COUNTIF('ค่าเสื่อม 2564'!$E$3:$E$399,"10870-รพ.อรัญประเทศ")&lt;$A78,"",INDEX('ค่าเสื่อม 2564'!G$3:G$399,SMALL(IF('ค่าเสื่อม 2564'!$E$3:$E$399="10870-รพ.อรัญประเทศ",ROW('ค่าเสื่อม 2564'!$E$3:$E$399)-ROW('ค่าเสื่อม 2564'!$E$3)+1),$A78)))</f>
        <v/>
      </c>
      <c r="H78" s="7" t="str">
        <f t="array" ref="H78">IF(COUNTIF('ค่าเสื่อม 2564'!$E$3:$E$399,"10870-รพ.อรัญประเทศ")&lt;$A78,"",INDEX('ค่าเสื่อม 2564'!H$3:H$399,SMALL(IF('ค่าเสื่อม 2564'!$E$3:$E$399="10870-รพ.อรัญประเทศ",ROW('ค่าเสื่อม 2564'!$E$3:$E$399)-ROW('ค่าเสื่อม 2564'!$E$3)+1),$A78)))</f>
        <v/>
      </c>
      <c r="I78" s="7" t="str">
        <f t="array" ref="I78">IF(COUNTIF('ค่าเสื่อม 2564'!$E$3:$E$399,"10870-รพ.อรัญประเทศ")&lt;$A78,"",INDEX('ค่าเสื่อม 2564'!I$3:I$399,SMALL(IF('ค่าเสื่อม 2564'!$E$3:$E$399="10870-รพ.อรัญประเทศ",ROW('ค่าเสื่อม 2564'!$E$3:$E$399)-ROW('ค่าเสื่อม 2564'!$E$3)+1),$A78)))</f>
        <v/>
      </c>
      <c r="J78" s="7" t="str">
        <f t="array" ref="J78">IF(COUNTIF('ค่าเสื่อม 2564'!$E$3:$E$399,"10870-รพ.อรัญประเทศ")&lt;$A78,"",INDEX('ค่าเสื่อม 2564'!J$3:J$399,SMALL(IF('ค่าเสื่อม 2564'!$E$3:$E$399="10870-รพ.อรัญประเทศ",ROW('ค่าเสื่อม 2564'!$E$3:$E$399)-ROW('ค่าเสื่อม 2564'!$E$3)+1),$A78)))</f>
        <v/>
      </c>
      <c r="K78" s="7" t="str">
        <f t="array" ref="K78">IF(COUNTIF('ค่าเสื่อม 2564'!$E$3:$E$399,"10870-รพ.อรัญประเทศ")&lt;$A78,"",INDEX('ค่าเสื่อม 2564'!K$3:K$399,SMALL(IF('ค่าเสื่อม 2564'!$E$3:$E$399="10870-รพ.อรัญประเทศ",ROW('ค่าเสื่อม 2564'!$E$3:$E$399)-ROW('ค่าเสื่อม 2564'!$E$3)+1),$A78)))</f>
        <v/>
      </c>
      <c r="L78" s="4" t="str">
        <f t="array" ref="L78">IF(COUNTIF('ค่าเสื่อม 2564'!$E$3:$E$399,"10870-รพ.อรัญประเทศ")&lt;$A78,"",INDEX('ค่าเสื่อม 2564'!L$3:L$399,SMALL(IF('ค่าเสื่อม 2564'!$E$3:$E$399="10870-รพ.อรัญประเทศ",ROW('ค่าเสื่อม 2564'!$E$3:$E$399)-ROW('ค่าเสื่อม 2564'!$E$3)+1),$A78)))</f>
        <v/>
      </c>
      <c r="M78" s="7" t="str">
        <f t="array" ref="M78">IF(COUNTIF('ค่าเสื่อม 2564'!$E$3:$E$399,"10870-รพ.อรัญประเทศ")&lt;$A78,"",INDEX('ค่าเสื่อม 2564'!M$3:M$399,SMALL(IF('ค่าเสื่อม 2564'!$E$3:$E$399="10870-รพ.อรัญประเทศ",ROW('ค่าเสื่อม 2564'!$E$3:$E$399)-ROW('ค่าเสื่อม 2564'!$E$3)+1),$A78)))</f>
        <v/>
      </c>
      <c r="N78" s="10" t="str">
        <f t="array" ref="N78">IF(COUNTIF('ค่าเสื่อม 2564'!$E$3:$E$399,"10870-รพ.อรัญประเทศ")&lt;$A78,"",INDEX('ค่าเสื่อม 2564'!N$3:N$399,SMALL(IF('ค่าเสื่อม 2564'!$E$3:$E$399="10870-รพ.อรัญประเทศ",ROW('ค่าเสื่อม 2564'!$E$3:$E$399)-ROW('ค่าเสื่อม 2564'!$E$3)+1),$A78)))</f>
        <v/>
      </c>
      <c r="O78" s="10" t="str">
        <f t="array" ref="O78">IF(COUNTIF('ค่าเสื่อม 2564'!$E$3:$E$399,"10870-รพ.อรัญประเทศ")&lt;$A78,"",INDEX('ค่าเสื่อม 2564'!O$3:O$399,SMALL(IF('ค่าเสื่อม 2564'!$E$3:$E$399="10870-รพ.อรัญประเทศ",ROW('ค่าเสื่อม 2564'!$E$3:$E$399)-ROW('ค่าเสื่อม 2564'!$E$3)+1),$A78)))</f>
        <v/>
      </c>
      <c r="P78" s="10" t="str">
        <f t="array" ref="P78">IF(COUNTIF('ค่าเสื่อม 2564'!$E$3:$E$399,"10870-รพ.อรัญประเทศ")&lt;$A78,"",INDEX('ค่าเสื่อม 2564'!P$3:P$399,SMALL(IF('ค่าเสื่อม 2564'!$E$3:$E$399="10870-รพ.อรัญประเทศ",ROW('ค่าเสื่อม 2564'!$E$3:$E$399)-ROW('ค่าเสื่อม 2564'!$E$3)+1),$A78)))</f>
        <v/>
      </c>
      <c r="Q78" s="10" t="str">
        <f t="array" ref="Q78">IF(COUNTIF('ค่าเสื่อม 2564'!$E$3:$E$399,"10870-รพ.อรัญประเทศ")&lt;$A78,"",INDEX('ค่าเสื่อม 2564'!Q$3:Q$399,SMALL(IF('ค่าเสื่อม 2564'!$E$3:$E$399="10870-รพ.อรัญประเทศ",ROW('ค่าเสื่อม 2564'!$E$3:$E$399)-ROW('ค่าเสื่อม 2564'!$E$3)+1),$A78)))</f>
        <v/>
      </c>
      <c r="R78" s="7" t="str">
        <f t="array" ref="R78">IF(COUNTIF('ค่าเสื่อม 2564'!$E$3:$E$399,"10870-รพ.อรัญประเทศ")&lt;$A78,"",INDEX('ค่าเสื่อม 2564'!R$3:R$399,SMALL(IF('ค่าเสื่อม 2564'!$E$3:$E$399="10870-รพ.อรัญประเทศ",ROW('ค่าเสื่อม 2564'!$E$3:$E$399)-ROW('ค่าเสื่อม 2564'!$E$3)+1),$A78)))</f>
        <v/>
      </c>
      <c r="S78" s="4" t="str">
        <f t="array" ref="S78">IF(COUNTIF('ค่าเสื่อม 2564'!$E$3:$E$399,"10870-รพ.อรัญประเทศ")&lt;$A78,"",INDEX('ค่าเสื่อม 2564'!S$3:S$399,SMALL(IF('ค่าเสื่อม 2564'!$E$3:$E$399="10870-รพ.อรัญประเทศ",ROW('ค่าเสื่อม 2564'!$E$3:$E$399)-ROW('ค่าเสื่อม 2564'!$E$3)+1),$A78)))</f>
        <v/>
      </c>
      <c r="T78" s="10" t="str">
        <f t="array" ref="T78">IF(COUNTIF('ค่าเสื่อม 2564'!$E$3:$E$399,"10870-รพ.อรัญประเทศ")&lt;$A78,"",INDEX('ค่าเสื่อม 2564'!T$3:T$399,SMALL(IF('ค่าเสื่อม 2564'!$E$3:$E$399="10870-รพ.อรัญประเทศ",ROW('ค่าเสื่อม 2564'!$E$3:$E$399)-ROW('ค่าเสื่อม 2564'!$E$3)+1),$A78)))</f>
        <v/>
      </c>
      <c r="U78" s="10" t="str">
        <f t="array" ref="U78">IF(COUNTIF('ค่าเสื่อม 2564'!$E$3:$E$399,"10870-รพ.อรัญประเทศ")&lt;$A78,"",INDEX('ค่าเสื่อม 2564'!U$3:U$399,SMALL(IF('ค่าเสื่อม 2564'!$E$3:$E$399="10870-รพ.อรัญประเทศ",ROW('ค่าเสื่อม 2564'!$E$3:$E$399)-ROW('ค่าเสื่อม 2564'!$E$3)+1),$A78)))</f>
        <v/>
      </c>
      <c r="V78" s="7" t="str">
        <f t="array" ref="V78">IF(COUNTIF('ค่าเสื่อม 2564'!$E$3:$E$399,"10870-รพ.อรัญประเทศ")&lt;$A78,"",INDEX('ค่าเสื่อม 2564'!V$3:V$399,SMALL(IF('ค่าเสื่อม 2564'!$E$3:$E$399="10870-รพ.อรัญประเทศ",ROW('ค่าเสื่อม 2564'!$E$3:$E$399)-ROW('ค่าเสื่อม 2564'!$E$3)+1),$A78)))</f>
        <v/>
      </c>
      <c r="W78" s="7" t="str">
        <f t="array" ref="W78">IF(COUNTIF('ค่าเสื่อม 2564'!$E$3:$E$399,"10870-รพ.อรัญประเทศ")&lt;$A78,"",INDEX('ค่าเสื่อม 2564'!W$3:W$399,SMALL(IF('ค่าเสื่อม 2564'!$E$3:$E$399="10870-รพ.อรัญประเทศ",ROW('ค่าเสื่อม 2564'!$E$3:$E$399)-ROW('ค่าเสื่อม 2564'!$E$3)+1),$A78)))</f>
        <v/>
      </c>
    </row>
    <row r="79" spans="1:23" ht="43.5" customHeight="1">
      <c r="A79" s="3">
        <v>76</v>
      </c>
      <c r="B79" s="7" t="str">
        <f t="array" ref="B79">IF(COUNTIF('ค่าเสื่อม 2564'!$E$3:$E$399,"10870-รพ.อรัญประเทศ")&lt;$A79,"",INDEX('ค่าเสื่อม 2564'!B$3:B$399,SMALL(IF('ค่าเสื่อม 2564'!$E$3:$E$399="10870-รพ.อรัญประเทศ",ROW('ค่าเสื่อม 2564'!$E$3:$E$399)-ROW('ค่าเสื่อม 2564'!$E$3)+1),$A79)))</f>
        <v/>
      </c>
      <c r="C79" s="7" t="str">
        <f t="array" ref="C79">IF(COUNTIF('ค่าเสื่อม 2564'!$E$3:$E$399,"10870-รพ.อรัญประเทศ")&lt;$A79,"",INDEX('ค่าเสื่อม 2564'!C$3:C$399,SMALL(IF('ค่าเสื่อม 2564'!$E$3:$E$399="10870-รพ.อรัญประเทศ",ROW('ค่าเสื่อม 2564'!$E$3:$E$399)-ROW('ค่าเสื่อม 2564'!$E$3)+1),$A79)))</f>
        <v/>
      </c>
      <c r="D79" s="7" t="str">
        <f t="array" ref="D79">IF(COUNTIF('ค่าเสื่อม 2564'!$E$3:$E$399,"10870-รพ.อรัญประเทศ")&lt;$A79,"",INDEX('ค่าเสื่อม 2564'!D$3:D$399,SMALL(IF('ค่าเสื่อม 2564'!$E$3:$E$399="10870-รพ.อรัญประเทศ",ROW('ค่าเสื่อม 2564'!$E$3:$E$399)-ROW('ค่าเสื่อม 2564'!$E$3)+1),$A79)))</f>
        <v/>
      </c>
      <c r="E79" s="7" t="str">
        <f t="array" ref="E79">IF(COUNTIF('ค่าเสื่อม 2564'!$E$3:$E$399,"10870-รพ.อรัญประเทศ")&lt;$A79,"",INDEX('ค่าเสื่อม 2564'!E$3:E$399,SMALL(IF('ค่าเสื่อม 2564'!$E$3:$E$399="10870-รพ.อรัญประเทศ",ROW('ค่าเสื่อม 2564'!$E$3:$E$399)-ROW('ค่าเสื่อม 2564'!$E$3)+1),$A79)))</f>
        <v/>
      </c>
      <c r="F79" s="7" t="str">
        <f t="array" ref="F79">IF(COUNTIF('ค่าเสื่อม 2564'!$E$3:$E$399,"10870-รพ.อรัญประเทศ")&lt;$A79,"",INDEX('ค่าเสื่อม 2564'!F$3:F$399,SMALL(IF('ค่าเสื่อม 2564'!$E$3:$E$399="10870-รพ.อรัญประเทศ",ROW('ค่าเสื่อม 2564'!$E$3:$E$399)-ROW('ค่าเสื่อม 2564'!$E$3)+1),$A79)))</f>
        <v/>
      </c>
      <c r="G79" s="7" t="str">
        <f t="array" ref="G79">IF(COUNTIF('ค่าเสื่อม 2564'!$E$3:$E$399,"10870-รพ.อรัญประเทศ")&lt;$A79,"",INDEX('ค่าเสื่อม 2564'!G$3:G$399,SMALL(IF('ค่าเสื่อม 2564'!$E$3:$E$399="10870-รพ.อรัญประเทศ",ROW('ค่าเสื่อม 2564'!$E$3:$E$399)-ROW('ค่าเสื่อม 2564'!$E$3)+1),$A79)))</f>
        <v/>
      </c>
      <c r="H79" s="7" t="str">
        <f t="array" ref="H79">IF(COUNTIF('ค่าเสื่อม 2564'!$E$3:$E$399,"10870-รพ.อรัญประเทศ")&lt;$A79,"",INDEX('ค่าเสื่อม 2564'!H$3:H$399,SMALL(IF('ค่าเสื่อม 2564'!$E$3:$E$399="10870-รพ.อรัญประเทศ",ROW('ค่าเสื่อม 2564'!$E$3:$E$399)-ROW('ค่าเสื่อม 2564'!$E$3)+1),$A79)))</f>
        <v/>
      </c>
      <c r="I79" s="7" t="str">
        <f t="array" ref="I79">IF(COUNTIF('ค่าเสื่อม 2564'!$E$3:$E$399,"10870-รพ.อรัญประเทศ")&lt;$A79,"",INDEX('ค่าเสื่อม 2564'!I$3:I$399,SMALL(IF('ค่าเสื่อม 2564'!$E$3:$E$399="10870-รพ.อรัญประเทศ",ROW('ค่าเสื่อม 2564'!$E$3:$E$399)-ROW('ค่าเสื่อม 2564'!$E$3)+1),$A79)))</f>
        <v/>
      </c>
      <c r="J79" s="7" t="str">
        <f t="array" ref="J79">IF(COUNTIF('ค่าเสื่อม 2564'!$E$3:$E$399,"10870-รพ.อรัญประเทศ")&lt;$A79,"",INDEX('ค่าเสื่อม 2564'!J$3:J$399,SMALL(IF('ค่าเสื่อม 2564'!$E$3:$E$399="10870-รพ.อรัญประเทศ",ROW('ค่าเสื่อม 2564'!$E$3:$E$399)-ROW('ค่าเสื่อม 2564'!$E$3)+1),$A79)))</f>
        <v/>
      </c>
      <c r="K79" s="7" t="str">
        <f t="array" ref="K79">IF(COUNTIF('ค่าเสื่อม 2564'!$E$3:$E$399,"10870-รพ.อรัญประเทศ")&lt;$A79,"",INDEX('ค่าเสื่อม 2564'!K$3:K$399,SMALL(IF('ค่าเสื่อม 2564'!$E$3:$E$399="10870-รพ.อรัญประเทศ",ROW('ค่าเสื่อม 2564'!$E$3:$E$399)-ROW('ค่าเสื่อม 2564'!$E$3)+1),$A79)))</f>
        <v/>
      </c>
      <c r="L79" s="4" t="str">
        <f t="array" ref="L79">IF(COUNTIF('ค่าเสื่อม 2564'!$E$3:$E$399,"10870-รพ.อรัญประเทศ")&lt;$A79,"",INDEX('ค่าเสื่อม 2564'!L$3:L$399,SMALL(IF('ค่าเสื่อม 2564'!$E$3:$E$399="10870-รพ.อรัญประเทศ",ROW('ค่าเสื่อม 2564'!$E$3:$E$399)-ROW('ค่าเสื่อม 2564'!$E$3)+1),$A79)))</f>
        <v/>
      </c>
      <c r="M79" s="7" t="str">
        <f t="array" ref="M79">IF(COUNTIF('ค่าเสื่อม 2564'!$E$3:$E$399,"10870-รพ.อรัญประเทศ")&lt;$A79,"",INDEX('ค่าเสื่อม 2564'!M$3:M$399,SMALL(IF('ค่าเสื่อม 2564'!$E$3:$E$399="10870-รพ.อรัญประเทศ",ROW('ค่าเสื่อม 2564'!$E$3:$E$399)-ROW('ค่าเสื่อม 2564'!$E$3)+1),$A79)))</f>
        <v/>
      </c>
      <c r="N79" s="10" t="str">
        <f t="array" ref="N79">IF(COUNTIF('ค่าเสื่อม 2564'!$E$3:$E$399,"10870-รพ.อรัญประเทศ")&lt;$A79,"",INDEX('ค่าเสื่อม 2564'!N$3:N$399,SMALL(IF('ค่าเสื่อม 2564'!$E$3:$E$399="10870-รพ.อรัญประเทศ",ROW('ค่าเสื่อม 2564'!$E$3:$E$399)-ROW('ค่าเสื่อม 2564'!$E$3)+1),$A79)))</f>
        <v/>
      </c>
      <c r="O79" s="10" t="str">
        <f t="array" ref="O79">IF(COUNTIF('ค่าเสื่อม 2564'!$E$3:$E$399,"10870-รพ.อรัญประเทศ")&lt;$A79,"",INDEX('ค่าเสื่อม 2564'!O$3:O$399,SMALL(IF('ค่าเสื่อม 2564'!$E$3:$E$399="10870-รพ.อรัญประเทศ",ROW('ค่าเสื่อม 2564'!$E$3:$E$399)-ROW('ค่าเสื่อม 2564'!$E$3)+1),$A79)))</f>
        <v/>
      </c>
      <c r="P79" s="10" t="str">
        <f t="array" ref="P79">IF(COUNTIF('ค่าเสื่อม 2564'!$E$3:$E$399,"10870-รพ.อรัญประเทศ")&lt;$A79,"",INDEX('ค่าเสื่อม 2564'!P$3:P$399,SMALL(IF('ค่าเสื่อม 2564'!$E$3:$E$399="10870-รพ.อรัญประเทศ",ROW('ค่าเสื่อม 2564'!$E$3:$E$399)-ROW('ค่าเสื่อม 2564'!$E$3)+1),$A79)))</f>
        <v/>
      </c>
      <c r="Q79" s="10" t="str">
        <f t="array" ref="Q79">IF(COUNTIF('ค่าเสื่อม 2564'!$E$3:$E$399,"10870-รพ.อรัญประเทศ")&lt;$A79,"",INDEX('ค่าเสื่อม 2564'!Q$3:Q$399,SMALL(IF('ค่าเสื่อม 2564'!$E$3:$E$399="10870-รพ.อรัญประเทศ",ROW('ค่าเสื่อม 2564'!$E$3:$E$399)-ROW('ค่าเสื่อม 2564'!$E$3)+1),$A79)))</f>
        <v/>
      </c>
      <c r="R79" s="7" t="str">
        <f t="array" ref="R79">IF(COUNTIF('ค่าเสื่อม 2564'!$E$3:$E$399,"10870-รพ.อรัญประเทศ")&lt;$A79,"",INDEX('ค่าเสื่อม 2564'!R$3:R$399,SMALL(IF('ค่าเสื่อม 2564'!$E$3:$E$399="10870-รพ.อรัญประเทศ",ROW('ค่าเสื่อม 2564'!$E$3:$E$399)-ROW('ค่าเสื่อม 2564'!$E$3)+1),$A79)))</f>
        <v/>
      </c>
      <c r="S79" s="4" t="str">
        <f t="array" ref="S79">IF(COUNTIF('ค่าเสื่อม 2564'!$E$3:$E$399,"10870-รพ.อรัญประเทศ")&lt;$A79,"",INDEX('ค่าเสื่อม 2564'!S$3:S$399,SMALL(IF('ค่าเสื่อม 2564'!$E$3:$E$399="10870-รพ.อรัญประเทศ",ROW('ค่าเสื่อม 2564'!$E$3:$E$399)-ROW('ค่าเสื่อม 2564'!$E$3)+1),$A79)))</f>
        <v/>
      </c>
      <c r="T79" s="10" t="str">
        <f t="array" ref="T79">IF(COUNTIF('ค่าเสื่อม 2564'!$E$3:$E$399,"10870-รพ.อรัญประเทศ")&lt;$A79,"",INDEX('ค่าเสื่อม 2564'!T$3:T$399,SMALL(IF('ค่าเสื่อม 2564'!$E$3:$E$399="10870-รพ.อรัญประเทศ",ROW('ค่าเสื่อม 2564'!$E$3:$E$399)-ROW('ค่าเสื่อม 2564'!$E$3)+1),$A79)))</f>
        <v/>
      </c>
      <c r="U79" s="10" t="str">
        <f t="array" ref="U79">IF(COUNTIF('ค่าเสื่อม 2564'!$E$3:$E$399,"10870-รพ.อรัญประเทศ")&lt;$A79,"",INDEX('ค่าเสื่อม 2564'!U$3:U$399,SMALL(IF('ค่าเสื่อม 2564'!$E$3:$E$399="10870-รพ.อรัญประเทศ",ROW('ค่าเสื่อม 2564'!$E$3:$E$399)-ROW('ค่าเสื่อม 2564'!$E$3)+1),$A79)))</f>
        <v/>
      </c>
      <c r="V79" s="7" t="str">
        <f t="array" ref="V79">IF(COUNTIF('ค่าเสื่อม 2564'!$E$3:$E$399,"10870-รพ.อรัญประเทศ")&lt;$A79,"",INDEX('ค่าเสื่อม 2564'!V$3:V$399,SMALL(IF('ค่าเสื่อม 2564'!$E$3:$E$399="10870-รพ.อรัญประเทศ",ROW('ค่าเสื่อม 2564'!$E$3:$E$399)-ROW('ค่าเสื่อม 2564'!$E$3)+1),$A79)))</f>
        <v/>
      </c>
      <c r="W79" s="7" t="str">
        <f t="array" ref="W79">IF(COUNTIF('ค่าเสื่อม 2564'!$E$3:$E$399,"10870-รพ.อรัญประเทศ")&lt;$A79,"",INDEX('ค่าเสื่อม 2564'!W$3:W$399,SMALL(IF('ค่าเสื่อม 2564'!$E$3:$E$399="10870-รพ.อรัญประเทศ",ROW('ค่าเสื่อม 2564'!$E$3:$E$399)-ROW('ค่าเสื่อม 2564'!$E$3)+1),$A79)))</f>
        <v/>
      </c>
    </row>
    <row r="80" spans="1:23" ht="43.5" customHeight="1">
      <c r="A80" s="3">
        <v>77</v>
      </c>
      <c r="B80" s="7" t="str">
        <f t="array" ref="B80">IF(COUNTIF('ค่าเสื่อม 2564'!$E$3:$E$399,"10870-รพ.อรัญประเทศ")&lt;$A80,"",INDEX('ค่าเสื่อม 2564'!B$3:B$399,SMALL(IF('ค่าเสื่อม 2564'!$E$3:$E$399="10870-รพ.อรัญประเทศ",ROW('ค่าเสื่อม 2564'!$E$3:$E$399)-ROW('ค่าเสื่อม 2564'!$E$3)+1),$A80)))</f>
        <v/>
      </c>
      <c r="C80" s="7" t="str">
        <f t="array" ref="C80">IF(COUNTIF('ค่าเสื่อม 2564'!$E$3:$E$399,"10870-รพ.อรัญประเทศ")&lt;$A80,"",INDEX('ค่าเสื่อม 2564'!C$3:C$399,SMALL(IF('ค่าเสื่อม 2564'!$E$3:$E$399="10870-รพ.อรัญประเทศ",ROW('ค่าเสื่อม 2564'!$E$3:$E$399)-ROW('ค่าเสื่อม 2564'!$E$3)+1),$A80)))</f>
        <v/>
      </c>
      <c r="D80" s="7" t="str">
        <f t="array" ref="D80">IF(COUNTIF('ค่าเสื่อม 2564'!$E$3:$E$399,"10870-รพ.อรัญประเทศ")&lt;$A80,"",INDEX('ค่าเสื่อม 2564'!D$3:D$399,SMALL(IF('ค่าเสื่อม 2564'!$E$3:$E$399="10870-รพ.อรัญประเทศ",ROW('ค่าเสื่อม 2564'!$E$3:$E$399)-ROW('ค่าเสื่อม 2564'!$E$3)+1),$A80)))</f>
        <v/>
      </c>
      <c r="E80" s="7" t="str">
        <f t="array" ref="E80">IF(COUNTIF('ค่าเสื่อม 2564'!$E$3:$E$399,"10870-รพ.อรัญประเทศ")&lt;$A80,"",INDEX('ค่าเสื่อม 2564'!E$3:E$399,SMALL(IF('ค่าเสื่อม 2564'!$E$3:$E$399="10870-รพ.อรัญประเทศ",ROW('ค่าเสื่อม 2564'!$E$3:$E$399)-ROW('ค่าเสื่อม 2564'!$E$3)+1),$A80)))</f>
        <v/>
      </c>
      <c r="F80" s="7" t="str">
        <f t="array" ref="F80">IF(COUNTIF('ค่าเสื่อม 2564'!$E$3:$E$399,"10870-รพ.อรัญประเทศ")&lt;$A80,"",INDEX('ค่าเสื่อม 2564'!F$3:F$399,SMALL(IF('ค่าเสื่อม 2564'!$E$3:$E$399="10870-รพ.อรัญประเทศ",ROW('ค่าเสื่อม 2564'!$E$3:$E$399)-ROW('ค่าเสื่อม 2564'!$E$3)+1),$A80)))</f>
        <v/>
      </c>
      <c r="G80" s="7" t="str">
        <f t="array" ref="G80">IF(COUNTIF('ค่าเสื่อม 2564'!$E$3:$E$399,"10870-รพ.อรัญประเทศ")&lt;$A80,"",INDEX('ค่าเสื่อม 2564'!G$3:G$399,SMALL(IF('ค่าเสื่อม 2564'!$E$3:$E$399="10870-รพ.อรัญประเทศ",ROW('ค่าเสื่อม 2564'!$E$3:$E$399)-ROW('ค่าเสื่อม 2564'!$E$3)+1),$A80)))</f>
        <v/>
      </c>
      <c r="H80" s="7" t="str">
        <f t="array" ref="H80">IF(COUNTIF('ค่าเสื่อม 2564'!$E$3:$E$399,"10870-รพ.อรัญประเทศ")&lt;$A80,"",INDEX('ค่าเสื่อม 2564'!H$3:H$399,SMALL(IF('ค่าเสื่อม 2564'!$E$3:$E$399="10870-รพ.อรัญประเทศ",ROW('ค่าเสื่อม 2564'!$E$3:$E$399)-ROW('ค่าเสื่อม 2564'!$E$3)+1),$A80)))</f>
        <v/>
      </c>
      <c r="I80" s="7" t="str">
        <f t="array" ref="I80">IF(COUNTIF('ค่าเสื่อม 2564'!$E$3:$E$399,"10870-รพ.อรัญประเทศ")&lt;$A80,"",INDEX('ค่าเสื่อม 2564'!I$3:I$399,SMALL(IF('ค่าเสื่อม 2564'!$E$3:$E$399="10870-รพ.อรัญประเทศ",ROW('ค่าเสื่อม 2564'!$E$3:$E$399)-ROW('ค่าเสื่อม 2564'!$E$3)+1),$A80)))</f>
        <v/>
      </c>
      <c r="J80" s="7" t="str">
        <f t="array" ref="J80">IF(COUNTIF('ค่าเสื่อม 2564'!$E$3:$E$399,"10870-รพ.อรัญประเทศ")&lt;$A80,"",INDEX('ค่าเสื่อม 2564'!J$3:J$399,SMALL(IF('ค่าเสื่อม 2564'!$E$3:$E$399="10870-รพ.อรัญประเทศ",ROW('ค่าเสื่อม 2564'!$E$3:$E$399)-ROW('ค่าเสื่อม 2564'!$E$3)+1),$A80)))</f>
        <v/>
      </c>
      <c r="K80" s="7" t="str">
        <f t="array" ref="K80">IF(COUNTIF('ค่าเสื่อม 2564'!$E$3:$E$399,"10870-รพ.อรัญประเทศ")&lt;$A80,"",INDEX('ค่าเสื่อม 2564'!K$3:K$399,SMALL(IF('ค่าเสื่อม 2564'!$E$3:$E$399="10870-รพ.อรัญประเทศ",ROW('ค่าเสื่อม 2564'!$E$3:$E$399)-ROW('ค่าเสื่อม 2564'!$E$3)+1),$A80)))</f>
        <v/>
      </c>
      <c r="L80" s="4" t="str">
        <f t="array" ref="L80">IF(COUNTIF('ค่าเสื่อม 2564'!$E$3:$E$399,"10870-รพ.อรัญประเทศ")&lt;$A80,"",INDEX('ค่าเสื่อม 2564'!L$3:L$399,SMALL(IF('ค่าเสื่อม 2564'!$E$3:$E$399="10870-รพ.อรัญประเทศ",ROW('ค่าเสื่อม 2564'!$E$3:$E$399)-ROW('ค่าเสื่อม 2564'!$E$3)+1),$A80)))</f>
        <v/>
      </c>
      <c r="M80" s="7" t="str">
        <f t="array" ref="M80">IF(COUNTIF('ค่าเสื่อม 2564'!$E$3:$E$399,"10870-รพ.อรัญประเทศ")&lt;$A80,"",INDEX('ค่าเสื่อม 2564'!M$3:M$399,SMALL(IF('ค่าเสื่อม 2564'!$E$3:$E$399="10870-รพ.อรัญประเทศ",ROW('ค่าเสื่อม 2564'!$E$3:$E$399)-ROW('ค่าเสื่อม 2564'!$E$3)+1),$A80)))</f>
        <v/>
      </c>
      <c r="N80" s="10" t="str">
        <f t="array" ref="N80">IF(COUNTIF('ค่าเสื่อม 2564'!$E$3:$E$399,"10870-รพ.อรัญประเทศ")&lt;$A80,"",INDEX('ค่าเสื่อม 2564'!N$3:N$399,SMALL(IF('ค่าเสื่อม 2564'!$E$3:$E$399="10870-รพ.อรัญประเทศ",ROW('ค่าเสื่อม 2564'!$E$3:$E$399)-ROW('ค่าเสื่อม 2564'!$E$3)+1),$A80)))</f>
        <v/>
      </c>
      <c r="O80" s="10" t="str">
        <f t="array" ref="O80">IF(COUNTIF('ค่าเสื่อม 2564'!$E$3:$E$399,"10870-รพ.อรัญประเทศ")&lt;$A80,"",INDEX('ค่าเสื่อม 2564'!O$3:O$399,SMALL(IF('ค่าเสื่อม 2564'!$E$3:$E$399="10870-รพ.อรัญประเทศ",ROW('ค่าเสื่อม 2564'!$E$3:$E$399)-ROW('ค่าเสื่อม 2564'!$E$3)+1),$A80)))</f>
        <v/>
      </c>
      <c r="P80" s="10" t="str">
        <f t="array" ref="P80">IF(COUNTIF('ค่าเสื่อม 2564'!$E$3:$E$399,"10870-รพ.อรัญประเทศ")&lt;$A80,"",INDEX('ค่าเสื่อม 2564'!P$3:P$399,SMALL(IF('ค่าเสื่อม 2564'!$E$3:$E$399="10870-รพ.อรัญประเทศ",ROW('ค่าเสื่อม 2564'!$E$3:$E$399)-ROW('ค่าเสื่อม 2564'!$E$3)+1),$A80)))</f>
        <v/>
      </c>
      <c r="Q80" s="10" t="str">
        <f t="array" ref="Q80">IF(COUNTIF('ค่าเสื่อม 2564'!$E$3:$E$399,"10870-รพ.อรัญประเทศ")&lt;$A80,"",INDEX('ค่าเสื่อม 2564'!Q$3:Q$399,SMALL(IF('ค่าเสื่อม 2564'!$E$3:$E$399="10870-รพ.อรัญประเทศ",ROW('ค่าเสื่อม 2564'!$E$3:$E$399)-ROW('ค่าเสื่อม 2564'!$E$3)+1),$A80)))</f>
        <v/>
      </c>
      <c r="R80" s="7" t="str">
        <f t="array" ref="R80">IF(COUNTIF('ค่าเสื่อม 2564'!$E$3:$E$399,"10870-รพ.อรัญประเทศ")&lt;$A80,"",INDEX('ค่าเสื่อม 2564'!R$3:R$399,SMALL(IF('ค่าเสื่อม 2564'!$E$3:$E$399="10870-รพ.อรัญประเทศ",ROW('ค่าเสื่อม 2564'!$E$3:$E$399)-ROW('ค่าเสื่อม 2564'!$E$3)+1),$A80)))</f>
        <v/>
      </c>
      <c r="S80" s="4" t="str">
        <f t="array" ref="S80">IF(COUNTIF('ค่าเสื่อม 2564'!$E$3:$E$399,"10870-รพ.อรัญประเทศ")&lt;$A80,"",INDEX('ค่าเสื่อม 2564'!S$3:S$399,SMALL(IF('ค่าเสื่อม 2564'!$E$3:$E$399="10870-รพ.อรัญประเทศ",ROW('ค่าเสื่อม 2564'!$E$3:$E$399)-ROW('ค่าเสื่อม 2564'!$E$3)+1),$A80)))</f>
        <v/>
      </c>
      <c r="T80" s="10" t="str">
        <f t="array" ref="T80">IF(COUNTIF('ค่าเสื่อม 2564'!$E$3:$E$399,"10870-รพ.อรัญประเทศ")&lt;$A80,"",INDEX('ค่าเสื่อม 2564'!T$3:T$399,SMALL(IF('ค่าเสื่อม 2564'!$E$3:$E$399="10870-รพ.อรัญประเทศ",ROW('ค่าเสื่อม 2564'!$E$3:$E$399)-ROW('ค่าเสื่อม 2564'!$E$3)+1),$A80)))</f>
        <v/>
      </c>
      <c r="U80" s="10" t="str">
        <f t="array" ref="U80">IF(COUNTIF('ค่าเสื่อม 2564'!$E$3:$E$399,"10870-รพ.อรัญประเทศ")&lt;$A80,"",INDEX('ค่าเสื่อม 2564'!U$3:U$399,SMALL(IF('ค่าเสื่อม 2564'!$E$3:$E$399="10870-รพ.อรัญประเทศ",ROW('ค่าเสื่อม 2564'!$E$3:$E$399)-ROW('ค่าเสื่อม 2564'!$E$3)+1),$A80)))</f>
        <v/>
      </c>
      <c r="V80" s="7" t="str">
        <f t="array" ref="V80">IF(COUNTIF('ค่าเสื่อม 2564'!$E$3:$E$399,"10870-รพ.อรัญประเทศ")&lt;$A80,"",INDEX('ค่าเสื่อม 2564'!V$3:V$399,SMALL(IF('ค่าเสื่อม 2564'!$E$3:$E$399="10870-รพ.อรัญประเทศ",ROW('ค่าเสื่อม 2564'!$E$3:$E$399)-ROW('ค่าเสื่อม 2564'!$E$3)+1),$A80)))</f>
        <v/>
      </c>
      <c r="W80" s="7" t="str">
        <f t="array" ref="W80">IF(COUNTIF('ค่าเสื่อม 2564'!$E$3:$E$399,"10870-รพ.อรัญประเทศ")&lt;$A80,"",INDEX('ค่าเสื่อม 2564'!W$3:W$399,SMALL(IF('ค่าเสื่อม 2564'!$E$3:$E$399="10870-รพ.อรัญประเทศ",ROW('ค่าเสื่อม 2564'!$E$3:$E$399)-ROW('ค่าเสื่อม 2564'!$E$3)+1),$A80)))</f>
        <v/>
      </c>
    </row>
    <row r="81" spans="1:24" ht="43.5" customHeight="1">
      <c r="A81" s="3">
        <v>78</v>
      </c>
      <c r="B81" s="7" t="str">
        <f t="array" ref="B81">IF(COUNTIF('ค่าเสื่อม 2564'!$E$3:$E$399,"10870-รพ.อรัญประเทศ")&lt;$A81,"",INDEX('ค่าเสื่อม 2564'!B$3:B$399,SMALL(IF('ค่าเสื่อม 2564'!$E$3:$E$399="10870-รพ.อรัญประเทศ",ROW('ค่าเสื่อม 2564'!$E$3:$E$399)-ROW('ค่าเสื่อม 2564'!$E$3)+1),$A81)))</f>
        <v/>
      </c>
      <c r="C81" s="7" t="str">
        <f t="array" ref="C81">IF(COUNTIF('ค่าเสื่อม 2564'!$E$3:$E$399,"10870-รพ.อรัญประเทศ")&lt;$A81,"",INDEX('ค่าเสื่อม 2564'!C$3:C$399,SMALL(IF('ค่าเสื่อม 2564'!$E$3:$E$399="10870-รพ.อรัญประเทศ",ROW('ค่าเสื่อม 2564'!$E$3:$E$399)-ROW('ค่าเสื่อม 2564'!$E$3)+1),$A81)))</f>
        <v/>
      </c>
      <c r="D81" s="7" t="str">
        <f t="array" ref="D81">IF(COUNTIF('ค่าเสื่อม 2564'!$E$3:$E$399,"10870-รพ.อรัญประเทศ")&lt;$A81,"",INDEX('ค่าเสื่อม 2564'!D$3:D$399,SMALL(IF('ค่าเสื่อม 2564'!$E$3:$E$399="10870-รพ.อรัญประเทศ",ROW('ค่าเสื่อม 2564'!$E$3:$E$399)-ROW('ค่าเสื่อม 2564'!$E$3)+1),$A81)))</f>
        <v/>
      </c>
      <c r="E81" s="7" t="str">
        <f t="array" ref="E81">IF(COUNTIF('ค่าเสื่อม 2564'!$E$3:$E$399,"10870-รพ.อรัญประเทศ")&lt;$A81,"",INDEX('ค่าเสื่อม 2564'!E$3:E$399,SMALL(IF('ค่าเสื่อม 2564'!$E$3:$E$399="10870-รพ.อรัญประเทศ",ROW('ค่าเสื่อม 2564'!$E$3:$E$399)-ROW('ค่าเสื่อม 2564'!$E$3)+1),$A81)))</f>
        <v/>
      </c>
      <c r="F81" s="7" t="str">
        <f t="array" ref="F81">IF(COUNTIF('ค่าเสื่อม 2564'!$E$3:$E$399,"10870-รพ.อรัญประเทศ")&lt;$A81,"",INDEX('ค่าเสื่อม 2564'!F$3:F$399,SMALL(IF('ค่าเสื่อม 2564'!$E$3:$E$399="10870-รพ.อรัญประเทศ",ROW('ค่าเสื่อม 2564'!$E$3:$E$399)-ROW('ค่าเสื่อม 2564'!$E$3)+1),$A81)))</f>
        <v/>
      </c>
      <c r="G81" s="7" t="str">
        <f t="array" ref="G81">IF(COUNTIF('ค่าเสื่อม 2564'!$E$3:$E$399,"10870-รพ.อรัญประเทศ")&lt;$A81,"",INDEX('ค่าเสื่อม 2564'!G$3:G$399,SMALL(IF('ค่าเสื่อม 2564'!$E$3:$E$399="10870-รพ.อรัญประเทศ",ROW('ค่าเสื่อม 2564'!$E$3:$E$399)-ROW('ค่าเสื่อม 2564'!$E$3)+1),$A81)))</f>
        <v/>
      </c>
      <c r="H81" s="7" t="str">
        <f t="array" ref="H81">IF(COUNTIF('ค่าเสื่อม 2564'!$E$3:$E$399,"10870-รพ.อรัญประเทศ")&lt;$A81,"",INDEX('ค่าเสื่อม 2564'!H$3:H$399,SMALL(IF('ค่าเสื่อม 2564'!$E$3:$E$399="10870-รพ.อรัญประเทศ",ROW('ค่าเสื่อม 2564'!$E$3:$E$399)-ROW('ค่าเสื่อม 2564'!$E$3)+1),$A81)))</f>
        <v/>
      </c>
      <c r="I81" s="7" t="str">
        <f t="array" ref="I81">IF(COUNTIF('ค่าเสื่อม 2564'!$E$3:$E$399,"10870-รพ.อรัญประเทศ")&lt;$A81,"",INDEX('ค่าเสื่อม 2564'!I$3:I$399,SMALL(IF('ค่าเสื่อม 2564'!$E$3:$E$399="10870-รพ.อรัญประเทศ",ROW('ค่าเสื่อม 2564'!$E$3:$E$399)-ROW('ค่าเสื่อม 2564'!$E$3)+1),$A81)))</f>
        <v/>
      </c>
      <c r="J81" s="7" t="str">
        <f t="array" ref="J81">IF(COUNTIF('ค่าเสื่อม 2564'!$E$3:$E$399,"10870-รพ.อรัญประเทศ")&lt;$A81,"",INDEX('ค่าเสื่อม 2564'!J$3:J$399,SMALL(IF('ค่าเสื่อม 2564'!$E$3:$E$399="10870-รพ.อรัญประเทศ",ROW('ค่าเสื่อม 2564'!$E$3:$E$399)-ROW('ค่าเสื่อม 2564'!$E$3)+1),$A81)))</f>
        <v/>
      </c>
      <c r="K81" s="7" t="str">
        <f t="array" ref="K81">IF(COUNTIF('ค่าเสื่อม 2564'!$E$3:$E$399,"10870-รพ.อรัญประเทศ")&lt;$A81,"",INDEX('ค่าเสื่อม 2564'!K$3:K$399,SMALL(IF('ค่าเสื่อม 2564'!$E$3:$E$399="10870-รพ.อรัญประเทศ",ROW('ค่าเสื่อม 2564'!$E$3:$E$399)-ROW('ค่าเสื่อม 2564'!$E$3)+1),$A81)))</f>
        <v/>
      </c>
      <c r="L81" s="4" t="str">
        <f t="array" ref="L81">IF(COUNTIF('ค่าเสื่อม 2564'!$E$3:$E$399,"10870-รพ.อรัญประเทศ")&lt;$A81,"",INDEX('ค่าเสื่อม 2564'!L$3:L$399,SMALL(IF('ค่าเสื่อม 2564'!$E$3:$E$399="10870-รพ.อรัญประเทศ",ROW('ค่าเสื่อม 2564'!$E$3:$E$399)-ROW('ค่าเสื่อม 2564'!$E$3)+1),$A81)))</f>
        <v/>
      </c>
      <c r="M81" s="7" t="str">
        <f t="array" ref="M81">IF(COUNTIF('ค่าเสื่อม 2564'!$E$3:$E$399,"10870-รพ.อรัญประเทศ")&lt;$A81,"",INDEX('ค่าเสื่อม 2564'!M$3:M$399,SMALL(IF('ค่าเสื่อม 2564'!$E$3:$E$399="10870-รพ.อรัญประเทศ",ROW('ค่าเสื่อม 2564'!$E$3:$E$399)-ROW('ค่าเสื่อม 2564'!$E$3)+1),$A81)))</f>
        <v/>
      </c>
      <c r="N81" s="10" t="str">
        <f t="array" ref="N81">IF(COUNTIF('ค่าเสื่อม 2564'!$E$3:$E$399,"10870-รพ.อรัญประเทศ")&lt;$A81,"",INDEX('ค่าเสื่อม 2564'!N$3:N$399,SMALL(IF('ค่าเสื่อม 2564'!$E$3:$E$399="10870-รพ.อรัญประเทศ",ROW('ค่าเสื่อม 2564'!$E$3:$E$399)-ROW('ค่าเสื่อม 2564'!$E$3)+1),$A81)))</f>
        <v/>
      </c>
      <c r="O81" s="10" t="str">
        <f t="array" ref="O81">IF(COUNTIF('ค่าเสื่อม 2564'!$E$3:$E$399,"10870-รพ.อรัญประเทศ")&lt;$A81,"",INDEX('ค่าเสื่อม 2564'!O$3:O$399,SMALL(IF('ค่าเสื่อม 2564'!$E$3:$E$399="10870-รพ.อรัญประเทศ",ROW('ค่าเสื่อม 2564'!$E$3:$E$399)-ROW('ค่าเสื่อม 2564'!$E$3)+1),$A81)))</f>
        <v/>
      </c>
      <c r="P81" s="10" t="str">
        <f t="array" ref="P81">IF(COUNTIF('ค่าเสื่อม 2564'!$E$3:$E$399,"10870-รพ.อรัญประเทศ")&lt;$A81,"",INDEX('ค่าเสื่อม 2564'!P$3:P$399,SMALL(IF('ค่าเสื่อม 2564'!$E$3:$E$399="10870-รพ.อรัญประเทศ",ROW('ค่าเสื่อม 2564'!$E$3:$E$399)-ROW('ค่าเสื่อม 2564'!$E$3)+1),$A81)))</f>
        <v/>
      </c>
      <c r="Q81" s="10" t="str">
        <f t="array" ref="Q81">IF(COUNTIF('ค่าเสื่อม 2564'!$E$3:$E$399,"10870-รพ.อรัญประเทศ")&lt;$A81,"",INDEX('ค่าเสื่อม 2564'!Q$3:Q$399,SMALL(IF('ค่าเสื่อม 2564'!$E$3:$E$399="10870-รพ.อรัญประเทศ",ROW('ค่าเสื่อม 2564'!$E$3:$E$399)-ROW('ค่าเสื่อม 2564'!$E$3)+1),$A81)))</f>
        <v/>
      </c>
      <c r="R81" s="7" t="str">
        <f t="array" ref="R81">IF(COUNTIF('ค่าเสื่อม 2564'!$E$3:$E$399,"10870-รพ.อรัญประเทศ")&lt;$A81,"",INDEX('ค่าเสื่อม 2564'!R$3:R$399,SMALL(IF('ค่าเสื่อม 2564'!$E$3:$E$399="10870-รพ.อรัญประเทศ",ROW('ค่าเสื่อม 2564'!$E$3:$E$399)-ROW('ค่าเสื่อม 2564'!$E$3)+1),$A81)))</f>
        <v/>
      </c>
      <c r="S81" s="4" t="str">
        <f t="array" ref="S81">IF(COUNTIF('ค่าเสื่อม 2564'!$E$3:$E$399,"10870-รพ.อรัญประเทศ")&lt;$A81,"",INDEX('ค่าเสื่อม 2564'!S$3:S$399,SMALL(IF('ค่าเสื่อม 2564'!$E$3:$E$399="10870-รพ.อรัญประเทศ",ROW('ค่าเสื่อม 2564'!$E$3:$E$399)-ROW('ค่าเสื่อม 2564'!$E$3)+1),$A81)))</f>
        <v/>
      </c>
      <c r="T81" s="10" t="str">
        <f t="array" ref="T81">IF(COUNTIF('ค่าเสื่อม 2564'!$E$3:$E$399,"10870-รพ.อรัญประเทศ")&lt;$A81,"",INDEX('ค่าเสื่อม 2564'!T$3:T$399,SMALL(IF('ค่าเสื่อม 2564'!$E$3:$E$399="10870-รพ.อรัญประเทศ",ROW('ค่าเสื่อม 2564'!$E$3:$E$399)-ROW('ค่าเสื่อม 2564'!$E$3)+1),$A81)))</f>
        <v/>
      </c>
      <c r="U81" s="10" t="str">
        <f t="array" ref="U81">IF(COUNTIF('ค่าเสื่อม 2564'!$E$3:$E$399,"10870-รพ.อรัญประเทศ")&lt;$A81,"",INDEX('ค่าเสื่อม 2564'!U$3:U$399,SMALL(IF('ค่าเสื่อม 2564'!$E$3:$E$399="10870-รพ.อรัญประเทศ",ROW('ค่าเสื่อม 2564'!$E$3:$E$399)-ROW('ค่าเสื่อม 2564'!$E$3)+1),$A81)))</f>
        <v/>
      </c>
      <c r="V81" s="7" t="str">
        <f t="array" ref="V81">IF(COUNTIF('ค่าเสื่อม 2564'!$E$3:$E$399,"10870-รพ.อรัญประเทศ")&lt;$A81,"",INDEX('ค่าเสื่อม 2564'!V$3:V$399,SMALL(IF('ค่าเสื่อม 2564'!$E$3:$E$399="10870-รพ.อรัญประเทศ",ROW('ค่าเสื่อม 2564'!$E$3:$E$399)-ROW('ค่าเสื่อม 2564'!$E$3)+1),$A81)))</f>
        <v/>
      </c>
      <c r="W81" s="7" t="str">
        <f t="array" ref="W81">IF(COUNTIF('ค่าเสื่อม 2564'!$E$3:$E$399,"10870-รพ.อรัญประเทศ")&lt;$A81,"",INDEX('ค่าเสื่อม 2564'!W$3:W$399,SMALL(IF('ค่าเสื่อม 2564'!$E$3:$E$399="10870-รพ.อรัญประเทศ",ROW('ค่าเสื่อม 2564'!$E$3:$E$399)-ROW('ค่าเสื่อม 2564'!$E$3)+1),$A81)))</f>
        <v/>
      </c>
    </row>
    <row r="82" spans="1:24" ht="43.5" customHeight="1">
      <c r="A82" s="3">
        <v>79</v>
      </c>
      <c r="B82" s="7" t="str">
        <f t="array" ref="B82">IF(COUNTIF('ค่าเสื่อม 2564'!$E$3:$E$399,"10870-รพ.อรัญประเทศ")&lt;$A82,"",INDEX('ค่าเสื่อม 2564'!B$3:B$399,SMALL(IF('ค่าเสื่อม 2564'!$E$3:$E$399="10870-รพ.อรัญประเทศ",ROW('ค่าเสื่อม 2564'!$E$3:$E$399)-ROW('ค่าเสื่อม 2564'!$E$3)+1),$A82)))</f>
        <v/>
      </c>
      <c r="C82" s="7" t="str">
        <f t="array" ref="C82">IF(COUNTIF('ค่าเสื่อม 2564'!$E$3:$E$399,"10870-รพ.อรัญประเทศ")&lt;$A82,"",INDEX('ค่าเสื่อม 2564'!C$3:C$399,SMALL(IF('ค่าเสื่อม 2564'!$E$3:$E$399="10870-รพ.อรัญประเทศ",ROW('ค่าเสื่อม 2564'!$E$3:$E$399)-ROW('ค่าเสื่อม 2564'!$E$3)+1),$A82)))</f>
        <v/>
      </c>
      <c r="D82" s="7" t="str">
        <f t="array" ref="D82">IF(COUNTIF('ค่าเสื่อม 2564'!$E$3:$E$399,"10870-รพ.อรัญประเทศ")&lt;$A82,"",INDEX('ค่าเสื่อม 2564'!D$3:D$399,SMALL(IF('ค่าเสื่อม 2564'!$E$3:$E$399="10870-รพ.อรัญประเทศ",ROW('ค่าเสื่อม 2564'!$E$3:$E$399)-ROW('ค่าเสื่อม 2564'!$E$3)+1),$A82)))</f>
        <v/>
      </c>
      <c r="E82" s="7" t="str">
        <f t="array" ref="E82">IF(COUNTIF('ค่าเสื่อม 2564'!$E$3:$E$399,"10870-รพ.อรัญประเทศ")&lt;$A82,"",INDEX('ค่าเสื่อม 2564'!E$3:E$399,SMALL(IF('ค่าเสื่อม 2564'!$E$3:$E$399="10870-รพ.อรัญประเทศ",ROW('ค่าเสื่อม 2564'!$E$3:$E$399)-ROW('ค่าเสื่อม 2564'!$E$3)+1),$A82)))</f>
        <v/>
      </c>
      <c r="F82" s="7" t="str">
        <f t="array" ref="F82">IF(COUNTIF('ค่าเสื่อม 2564'!$E$3:$E$399,"10870-รพ.อรัญประเทศ")&lt;$A82,"",INDEX('ค่าเสื่อม 2564'!F$3:F$399,SMALL(IF('ค่าเสื่อม 2564'!$E$3:$E$399="10870-รพ.อรัญประเทศ",ROW('ค่าเสื่อม 2564'!$E$3:$E$399)-ROW('ค่าเสื่อม 2564'!$E$3)+1),$A82)))</f>
        <v/>
      </c>
      <c r="G82" s="7" t="str">
        <f t="array" ref="G82">IF(COUNTIF('ค่าเสื่อม 2564'!$E$3:$E$399,"10870-รพ.อรัญประเทศ")&lt;$A82,"",INDEX('ค่าเสื่อม 2564'!G$3:G$399,SMALL(IF('ค่าเสื่อม 2564'!$E$3:$E$399="10870-รพ.อรัญประเทศ",ROW('ค่าเสื่อม 2564'!$E$3:$E$399)-ROW('ค่าเสื่อม 2564'!$E$3)+1),$A82)))</f>
        <v/>
      </c>
      <c r="H82" s="7" t="str">
        <f t="array" ref="H82">IF(COUNTIF('ค่าเสื่อม 2564'!$E$3:$E$399,"10870-รพ.อรัญประเทศ")&lt;$A82,"",INDEX('ค่าเสื่อม 2564'!H$3:H$399,SMALL(IF('ค่าเสื่อม 2564'!$E$3:$E$399="10870-รพ.อรัญประเทศ",ROW('ค่าเสื่อม 2564'!$E$3:$E$399)-ROW('ค่าเสื่อม 2564'!$E$3)+1),$A82)))</f>
        <v/>
      </c>
      <c r="I82" s="7" t="str">
        <f t="array" ref="I82">IF(COUNTIF('ค่าเสื่อม 2564'!$E$3:$E$399,"10870-รพ.อรัญประเทศ")&lt;$A82,"",INDEX('ค่าเสื่อม 2564'!I$3:I$399,SMALL(IF('ค่าเสื่อม 2564'!$E$3:$E$399="10870-รพ.อรัญประเทศ",ROW('ค่าเสื่อม 2564'!$E$3:$E$399)-ROW('ค่าเสื่อม 2564'!$E$3)+1),$A82)))</f>
        <v/>
      </c>
      <c r="J82" s="7" t="str">
        <f t="array" ref="J82">IF(COUNTIF('ค่าเสื่อม 2564'!$E$3:$E$399,"10870-รพ.อรัญประเทศ")&lt;$A82,"",INDEX('ค่าเสื่อม 2564'!J$3:J$399,SMALL(IF('ค่าเสื่อม 2564'!$E$3:$E$399="10870-รพ.อรัญประเทศ",ROW('ค่าเสื่อม 2564'!$E$3:$E$399)-ROW('ค่าเสื่อม 2564'!$E$3)+1),$A82)))</f>
        <v/>
      </c>
      <c r="K82" s="7" t="str">
        <f t="array" ref="K82">IF(COUNTIF('ค่าเสื่อม 2564'!$E$3:$E$399,"10870-รพ.อรัญประเทศ")&lt;$A82,"",INDEX('ค่าเสื่อม 2564'!K$3:K$399,SMALL(IF('ค่าเสื่อม 2564'!$E$3:$E$399="10870-รพ.อรัญประเทศ",ROW('ค่าเสื่อม 2564'!$E$3:$E$399)-ROW('ค่าเสื่อม 2564'!$E$3)+1),$A82)))</f>
        <v/>
      </c>
      <c r="L82" s="4" t="str">
        <f t="array" ref="L82">IF(COUNTIF('ค่าเสื่อม 2564'!$E$3:$E$399,"10870-รพ.อรัญประเทศ")&lt;$A82,"",INDEX('ค่าเสื่อม 2564'!L$3:L$399,SMALL(IF('ค่าเสื่อม 2564'!$E$3:$E$399="10870-รพ.อรัญประเทศ",ROW('ค่าเสื่อม 2564'!$E$3:$E$399)-ROW('ค่าเสื่อม 2564'!$E$3)+1),$A82)))</f>
        <v/>
      </c>
      <c r="M82" s="7" t="str">
        <f t="array" ref="M82">IF(COUNTIF('ค่าเสื่อม 2564'!$E$3:$E$399,"10870-รพ.อรัญประเทศ")&lt;$A82,"",INDEX('ค่าเสื่อม 2564'!M$3:M$399,SMALL(IF('ค่าเสื่อม 2564'!$E$3:$E$399="10870-รพ.อรัญประเทศ",ROW('ค่าเสื่อม 2564'!$E$3:$E$399)-ROW('ค่าเสื่อม 2564'!$E$3)+1),$A82)))</f>
        <v/>
      </c>
      <c r="N82" s="10" t="str">
        <f t="array" ref="N82">IF(COUNTIF('ค่าเสื่อม 2564'!$E$3:$E$399,"10870-รพ.อรัญประเทศ")&lt;$A82,"",INDEX('ค่าเสื่อม 2564'!N$3:N$399,SMALL(IF('ค่าเสื่อม 2564'!$E$3:$E$399="10870-รพ.อรัญประเทศ",ROW('ค่าเสื่อม 2564'!$E$3:$E$399)-ROW('ค่าเสื่อม 2564'!$E$3)+1),$A82)))</f>
        <v/>
      </c>
      <c r="O82" s="10" t="str">
        <f t="array" ref="O82">IF(COUNTIF('ค่าเสื่อม 2564'!$E$3:$E$399,"10870-รพ.อรัญประเทศ")&lt;$A82,"",INDEX('ค่าเสื่อม 2564'!O$3:O$399,SMALL(IF('ค่าเสื่อม 2564'!$E$3:$E$399="10870-รพ.อรัญประเทศ",ROW('ค่าเสื่อม 2564'!$E$3:$E$399)-ROW('ค่าเสื่อม 2564'!$E$3)+1),$A82)))</f>
        <v/>
      </c>
      <c r="P82" s="10" t="str">
        <f t="array" ref="P82">IF(COUNTIF('ค่าเสื่อม 2564'!$E$3:$E$399,"10870-รพ.อรัญประเทศ")&lt;$A82,"",INDEX('ค่าเสื่อม 2564'!P$3:P$399,SMALL(IF('ค่าเสื่อม 2564'!$E$3:$E$399="10870-รพ.อรัญประเทศ",ROW('ค่าเสื่อม 2564'!$E$3:$E$399)-ROW('ค่าเสื่อม 2564'!$E$3)+1),$A82)))</f>
        <v/>
      </c>
      <c r="Q82" s="10" t="str">
        <f t="array" ref="Q82">IF(COUNTIF('ค่าเสื่อม 2564'!$E$3:$E$399,"10870-รพ.อรัญประเทศ")&lt;$A82,"",INDEX('ค่าเสื่อม 2564'!Q$3:Q$399,SMALL(IF('ค่าเสื่อม 2564'!$E$3:$E$399="10870-รพ.อรัญประเทศ",ROW('ค่าเสื่อม 2564'!$E$3:$E$399)-ROW('ค่าเสื่อม 2564'!$E$3)+1),$A82)))</f>
        <v/>
      </c>
      <c r="R82" s="7" t="str">
        <f t="array" ref="R82">IF(COUNTIF('ค่าเสื่อม 2564'!$E$3:$E$399,"10870-รพ.อรัญประเทศ")&lt;$A82,"",INDEX('ค่าเสื่อม 2564'!R$3:R$399,SMALL(IF('ค่าเสื่อม 2564'!$E$3:$E$399="10870-รพ.อรัญประเทศ",ROW('ค่าเสื่อม 2564'!$E$3:$E$399)-ROW('ค่าเสื่อม 2564'!$E$3)+1),$A82)))</f>
        <v/>
      </c>
      <c r="S82" s="4" t="str">
        <f t="array" ref="S82">IF(COUNTIF('ค่าเสื่อม 2564'!$E$3:$E$399,"10870-รพ.อรัญประเทศ")&lt;$A82,"",INDEX('ค่าเสื่อม 2564'!S$3:S$399,SMALL(IF('ค่าเสื่อม 2564'!$E$3:$E$399="10870-รพ.อรัญประเทศ",ROW('ค่าเสื่อม 2564'!$E$3:$E$399)-ROW('ค่าเสื่อม 2564'!$E$3)+1),$A82)))</f>
        <v/>
      </c>
      <c r="T82" s="10" t="str">
        <f t="array" ref="T82">IF(COUNTIF('ค่าเสื่อม 2564'!$E$3:$E$399,"10870-รพ.อรัญประเทศ")&lt;$A82,"",INDEX('ค่าเสื่อม 2564'!T$3:T$399,SMALL(IF('ค่าเสื่อม 2564'!$E$3:$E$399="10870-รพ.อรัญประเทศ",ROW('ค่าเสื่อม 2564'!$E$3:$E$399)-ROW('ค่าเสื่อม 2564'!$E$3)+1),$A82)))</f>
        <v/>
      </c>
      <c r="U82" s="10" t="str">
        <f t="array" ref="U82">IF(COUNTIF('ค่าเสื่อม 2564'!$E$3:$E$399,"10870-รพ.อรัญประเทศ")&lt;$A82,"",INDEX('ค่าเสื่อม 2564'!U$3:U$399,SMALL(IF('ค่าเสื่อม 2564'!$E$3:$E$399="10870-รพ.อรัญประเทศ",ROW('ค่าเสื่อม 2564'!$E$3:$E$399)-ROW('ค่าเสื่อม 2564'!$E$3)+1),$A82)))</f>
        <v/>
      </c>
      <c r="V82" s="7" t="str">
        <f t="array" ref="V82">IF(COUNTIF('ค่าเสื่อม 2564'!$E$3:$E$399,"10870-รพ.อรัญประเทศ")&lt;$A82,"",INDEX('ค่าเสื่อม 2564'!V$3:V$399,SMALL(IF('ค่าเสื่อม 2564'!$E$3:$E$399="10870-รพ.อรัญประเทศ",ROW('ค่าเสื่อม 2564'!$E$3:$E$399)-ROW('ค่าเสื่อม 2564'!$E$3)+1),$A82)))</f>
        <v/>
      </c>
      <c r="W82" s="7" t="str">
        <f t="array" ref="W82">IF(COUNTIF('ค่าเสื่อม 2564'!$E$3:$E$399,"10870-รพ.อรัญประเทศ")&lt;$A82,"",INDEX('ค่าเสื่อม 2564'!W$3:W$399,SMALL(IF('ค่าเสื่อม 2564'!$E$3:$E$399="10870-รพ.อรัญประเทศ",ROW('ค่าเสื่อม 2564'!$E$3:$E$399)-ROW('ค่าเสื่อม 2564'!$E$3)+1),$A82)))</f>
        <v/>
      </c>
    </row>
    <row r="83" spans="1:24" s="65" customFormat="1" ht="63">
      <c r="A83" s="58"/>
      <c r="B83" s="59"/>
      <c r="C83" s="59"/>
      <c r="D83" s="59"/>
      <c r="E83" s="59"/>
      <c r="F83" s="59"/>
      <c r="G83" s="59"/>
      <c r="H83" s="60"/>
      <c r="I83" s="61"/>
      <c r="J83" s="59"/>
      <c r="K83" s="60"/>
      <c r="L83" s="62"/>
      <c r="M83" s="60"/>
      <c r="N83" s="60">
        <f>SUM(N3:N82)</f>
        <v>7421418.3600000003</v>
      </c>
      <c r="O83" s="60">
        <f t="shared" ref="O83:U83" si="0">SUM(O4:O82)</f>
        <v>117316.22</v>
      </c>
      <c r="P83" s="60">
        <f t="shared" si="0"/>
        <v>0</v>
      </c>
      <c r="Q83" s="60">
        <f t="shared" si="0"/>
        <v>7538734.5800000001</v>
      </c>
      <c r="R83" s="60">
        <f t="shared" si="0"/>
        <v>0</v>
      </c>
      <c r="S83" s="62">
        <f t="shared" si="0"/>
        <v>0</v>
      </c>
      <c r="T83" s="60">
        <f t="shared" si="0"/>
        <v>0</v>
      </c>
      <c r="U83" s="60">
        <f t="shared" si="0"/>
        <v>0</v>
      </c>
      <c r="V83" s="63"/>
      <c r="W83" s="61"/>
      <c r="X83" s="64"/>
    </row>
    <row r="84" spans="1:24" ht="12.75" customHeight="1">
      <c r="B84" s="8"/>
    </row>
    <row r="85" spans="1:24">
      <c r="E85" s="6" t="s">
        <v>55</v>
      </c>
    </row>
    <row r="86" spans="1:24">
      <c r="E86" s="6" t="s">
        <v>63</v>
      </c>
    </row>
  </sheetData>
  <printOptions horizontalCentered="1"/>
  <pageMargins left="0.23622047244094491" right="0.23622047244094491" top="0.55118110236220474" bottom="0.35433070866141736" header="0.31496062992125984" footer="0.11811023622047245"/>
  <pageSetup paperSize="9" scale="7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B8D8D-7881-465F-98BD-EEC531B06A38}">
  <sheetPr>
    <pageSetUpPr fitToPage="1"/>
  </sheetPr>
  <dimension ref="A1:X27"/>
  <sheetViews>
    <sheetView showGridLines="0" zoomScaleNormal="100" workbookViewId="0"/>
  </sheetViews>
  <sheetFormatPr defaultColWidth="9" defaultRowHeight="18.75"/>
  <cols>
    <col min="1" max="1" width="4.5703125" style="2" customWidth="1"/>
    <col min="2" max="2" width="10.42578125" style="6" hidden="1" customWidth="1"/>
    <col min="3" max="3" width="8.140625" style="6" hidden="1" customWidth="1"/>
    <col min="4" max="4" width="5.85546875" style="6" hidden="1" customWidth="1"/>
    <col min="5" max="5" width="16.5703125" style="6" customWidth="1"/>
    <col min="6" max="6" width="21.5703125" style="6" customWidth="1"/>
    <col min="7" max="7" width="21.140625" style="6" customWidth="1"/>
    <col min="8" max="8" width="11.140625" style="9" bestFit="1" customWidth="1"/>
    <col min="9" max="9" width="13.140625" style="2" hidden="1" customWidth="1"/>
    <col min="10" max="10" width="24" style="6" bestFit="1" customWidth="1"/>
    <col min="11" max="11" width="33.42578125" style="9" hidden="1" customWidth="1"/>
    <col min="12" max="12" width="5.42578125" style="19" bestFit="1" customWidth="1"/>
    <col min="13" max="13" width="17.140625" style="9" hidden="1" customWidth="1"/>
    <col min="14" max="14" width="13.7109375" style="9" bestFit="1" customWidth="1"/>
    <col min="15" max="15" width="11.85546875" style="9" customWidth="1"/>
    <col min="16" max="16" width="11.140625" style="9" bestFit="1" customWidth="1"/>
    <col min="17" max="17" width="12.5703125" style="9" bestFit="1" customWidth="1"/>
    <col min="18" max="18" width="10.42578125" style="6" hidden="1" customWidth="1"/>
    <col min="19" max="19" width="7.7109375" style="2" bestFit="1" customWidth="1"/>
    <col min="20" max="20" width="12.5703125" style="9" bestFit="1" customWidth="1"/>
    <col min="21" max="21" width="11" style="19" bestFit="1" customWidth="1"/>
    <col min="22" max="22" width="6.7109375" style="27" hidden="1" customWidth="1"/>
    <col min="23" max="23" width="7.85546875" style="2" hidden="1" customWidth="1"/>
    <col min="24" max="24" width="10.85546875" style="6" bestFit="1" customWidth="1"/>
    <col min="25" max="16384" width="9" style="6"/>
  </cols>
  <sheetData>
    <row r="1" spans="1:23" ht="23.25">
      <c r="A1" s="66" t="s">
        <v>66</v>
      </c>
    </row>
    <row r="2" spans="1:23" ht="23.25">
      <c r="A2" s="66" t="s">
        <v>57</v>
      </c>
    </row>
    <row r="3" spans="1:23" s="13" customFormat="1" ht="43.5" customHeight="1">
      <c r="A3" s="11" t="s">
        <v>16</v>
      </c>
      <c r="B3" s="12" t="s">
        <v>24</v>
      </c>
      <c r="C3" s="12" t="s">
        <v>25</v>
      </c>
      <c r="D3" s="12" t="s">
        <v>26</v>
      </c>
      <c r="E3" s="12" t="s">
        <v>27</v>
      </c>
      <c r="F3" s="12" t="s">
        <v>28</v>
      </c>
      <c r="G3" s="12" t="s">
        <v>29</v>
      </c>
      <c r="H3" s="12" t="s">
        <v>5</v>
      </c>
      <c r="I3" s="12" t="s">
        <v>1</v>
      </c>
      <c r="J3" s="12" t="s">
        <v>20</v>
      </c>
      <c r="K3" s="12" t="s">
        <v>30</v>
      </c>
      <c r="L3" s="12" t="s">
        <v>2</v>
      </c>
      <c r="M3" s="12" t="s">
        <v>31</v>
      </c>
      <c r="N3" s="18" t="s">
        <v>32</v>
      </c>
      <c r="O3" s="18" t="s">
        <v>33</v>
      </c>
      <c r="P3" s="18" t="s">
        <v>3</v>
      </c>
      <c r="Q3" s="18" t="s">
        <v>4</v>
      </c>
      <c r="R3" s="12" t="s">
        <v>34</v>
      </c>
      <c r="S3" s="12" t="s">
        <v>6</v>
      </c>
      <c r="T3" s="18" t="s">
        <v>46</v>
      </c>
      <c r="U3" s="18" t="s">
        <v>45</v>
      </c>
      <c r="V3" s="28" t="s">
        <v>47</v>
      </c>
      <c r="W3" s="12" t="s">
        <v>0</v>
      </c>
    </row>
    <row r="4" spans="1:23" ht="43.5" customHeight="1">
      <c r="A4" s="3">
        <v>1</v>
      </c>
      <c r="B4" s="7" t="str">
        <f t="array" ref="B4">IF(COUNTIF('ค่าเสื่อม 2564'!$E$3:$E$399,"10866-รพ.คลองหาด")&lt;$A4,"",INDEX('ค่าเสื่อม 2564'!B$3:B$399,SMALL(IF('ค่าเสื่อม 2564'!$E$3:$E$399="10866-รพ.คลองหาด",ROW('ค่าเสื่อม 2564'!$E$3:$E$399)-ROW('ค่าเสื่อม 2564'!$E$3)+1),$A4)))</f>
        <v>เขต 06 ระยอง</v>
      </c>
      <c r="C4" s="7">
        <f t="array" ref="C4">IF(COUNTIF('ค่าเสื่อม 2564'!$E$3:$E$399,"10866-รพ.คลองหาด")&lt;$A4,"",INDEX('ค่าเสื่อม 2564'!C$3:C$399,SMALL(IF('ค่าเสื่อม 2564'!$E$3:$E$399="10866-รพ.คลองหาด",ROW('ค่าเสื่อม 2564'!$E$3:$E$399)-ROW('ค่าเสื่อม 2564'!$E$3)+1),$A4)))</f>
        <v>2700</v>
      </c>
      <c r="D4" s="7" t="str">
        <f t="array" ref="D4">IF(COUNTIF('ค่าเสื่อม 2564'!$E$3:$E$399,"10866-รพ.คลองหาด")&lt;$A4,"",INDEX('ค่าเสื่อม 2564'!D$3:D$399,SMALL(IF('ค่าเสื่อม 2564'!$E$3:$E$399="10866-รพ.คลองหาด",ROW('ค่าเสื่อม 2564'!$E$3:$E$399)-ROW('ค่าเสื่อม 2564'!$E$3)+1),$A4)))</f>
        <v>สระแก้ว</v>
      </c>
      <c r="E4" s="7" t="str">
        <f t="array" ref="E4">IF(COUNTIF('ค่าเสื่อม 2564'!$E$3:$E$399,"10866-รพ.คลองหาด")&lt;$A4,"",INDEX('ค่าเสื่อม 2564'!E$3:E$399,SMALL(IF('ค่าเสื่อม 2564'!$E$3:$E$399="10866-รพ.คลองหาด",ROW('ค่าเสื่อม 2564'!$E$3:$E$399)-ROW('ค่าเสื่อม 2564'!$E$3)+1),$A4)))</f>
        <v>10866-รพ.คลองหาด</v>
      </c>
      <c r="F4" s="7" t="str">
        <f t="array" ref="F4">IF(COUNTIF('ค่าเสื่อม 2564'!$E$3:$E$399,"10866-รพ.คลองหาด")&lt;$A4,"",INDEX('ค่าเสื่อม 2564'!F$3:F$399,SMALL(IF('ค่าเสื่อม 2564'!$E$3:$E$399="10866-รพ.คลองหาด",ROW('ค่าเสื่อม 2564'!$E$3:$E$399)-ROW('ค่าเสื่อม 2564'!$E$3)+1),$A4)))</f>
        <v>02453-รพ.สต.ราชันย์ หมู่ที่ 02 ตำบลไทยอุดม</v>
      </c>
      <c r="G4" s="7" t="str">
        <f t="array" ref="G4">IF(COUNTIF('ค่าเสื่อม 2564'!$E$3:$E$399,"10866-รพ.คลองหาด")&lt;$A4,"",INDEX('ค่าเสื่อม 2564'!G$3:G$399,SMALL(IF('ค่าเสื่อม 2564'!$E$3:$E$399="10866-รพ.คลองหาด",ROW('ค่าเสื่อม 2564'!$E$3:$E$399)-ROW('ค่าเสื่อม 2564'!$E$3)+1),$A4)))</f>
        <v>วงเงินระดับเขต</v>
      </c>
      <c r="H4" s="7" t="str">
        <f t="array" ref="H4">IF(COUNTIF('ค่าเสื่อม 2564'!$E$3:$E$399,"10866-รพ.คลองหาด")&lt;$A4,"",INDEX('ค่าเสื่อม 2564'!H$3:H$399,SMALL(IF('ค่าเสื่อม 2564'!$E$3:$E$399="10866-รพ.คลองหาด",ROW('ค่าเสื่อม 2564'!$E$3:$E$399)-ROW('ค่าเสื่อม 2564'!$E$3)+1),$A4)))</f>
        <v>ครุภัณฑ์</v>
      </c>
      <c r="I4" s="7" t="str">
        <f t="array" ref="I4">IF(COUNTIF('ค่าเสื่อม 2564'!$E$3:$E$399,"10866-รพ.คลองหาด")&lt;$A4,"",INDEX('ค่าเสื่อม 2564'!I$3:I$399,SMALL(IF('ค่าเสื่อม 2564'!$E$3:$E$399="10866-รพ.คลองหาด",ROW('ค่าเสื่อม 2564'!$E$3:$E$399)-ROW('ค่าเสื่อม 2564'!$E$3)+1),$A4)))</f>
        <v>03-ครุภัณฑ์การแพทย์</v>
      </c>
      <c r="J4" s="7" t="str">
        <f t="array" ref="J4">IF(COUNTIF('ค่าเสื่อม 2564'!$E$3:$E$399,"10866-รพ.คลองหาด")&lt;$A4,"",INDEX('ค่าเสื่อม 2564'!J$3:J$399,SMALL(IF('ค่าเสื่อม 2564'!$E$3:$E$399="10866-รพ.คลองหาด",ROW('ค่าเสื่อม 2564'!$E$3:$E$399)-ROW('ค่าเสื่อม 2564'!$E$3)+1),$A4)))</f>
        <v>ซ่อมแซมยูนิตทันตกรรม</v>
      </c>
      <c r="K4" s="7" t="str">
        <f t="array" ref="K4">IF(COUNTIF('ค่าเสื่อม 2564'!$E$3:$E$399,"10866-รพ.คลองหาด")&lt;$A4,"",INDEX('ค่าเสื่อม 2564'!K$3:K$399,SMALL(IF('ค่าเสื่อม 2564'!$E$3:$E$399="10866-รพ.คลองหาด",ROW('ค่าเสื่อม 2564'!$E$3:$E$399)-ROW('ค่าเสื่อม 2564'!$E$3)+1),$A4)))</f>
        <v>เปลี่ยน Motor Suction สำหรับยูนิตทันตกรรม เป็น Dental Motor Suction แรงดูดกำลังสูงชนิด High Volume Evacutor (HVE) สำหรับยูนิตทันตกรรม แบบ 1 ตัว ต่อ 1 ยูนิต (รายละเอียด Spec. ทั้งหมดตามเอกสารแนบ</v>
      </c>
      <c r="L4" s="4">
        <f t="array" ref="L4">IF(COUNTIF('ค่าเสื่อม 2564'!$E$3:$E$399,"10866-รพ.คลองหาด")&lt;$A4,"",INDEX('ค่าเสื่อม 2564'!L$3:L$399,SMALL(IF('ค่าเสื่อม 2564'!$E$3:$E$399="10866-รพ.คลองหาด",ROW('ค่าเสื่อม 2564'!$E$3:$E$399)-ROW('ค่าเสื่อม 2564'!$E$3)+1),$A4)))</f>
        <v>1</v>
      </c>
      <c r="M4" s="7" t="str">
        <f t="array" ref="M4">IF(COUNTIF('ค่าเสื่อม 2564'!$E$3:$E$399,"10866-รพ.คลองหาด")&lt;$A4,"",INDEX('ค่าเสื่อม 2564'!M$3:M$399,SMALL(IF('ค่าเสื่อม 2564'!$E$3:$E$399="10866-รพ.คลองหาด",ROW('ค่าเสื่อม 2564'!$E$3:$E$399)-ROW('ค่าเสื่อม 2564'!$E$3)+1),$A4)))</f>
        <v>6520-007-0001/1</v>
      </c>
      <c r="N4" s="10">
        <f t="array" ref="N4">IF(COUNTIF('ค่าเสื่อม 2564'!$E$3:$E$399,"10866-รพ.คลองหาด")&lt;$A4,"",INDEX('ค่าเสื่อม 2564'!N$3:N$399,SMALL(IF('ค่าเสื่อม 2564'!$E$3:$E$399="10866-รพ.คลองหาด",ROW('ค่าเสื่อม 2564'!$E$3:$E$399)-ROW('ค่าเสื่อม 2564'!$E$3)+1),$A4)))</f>
        <v>65000</v>
      </c>
      <c r="O4" s="10">
        <f t="array" ref="O4">IF(COUNTIF('ค่าเสื่อม 2564'!$E$3:$E$399,"10866-รพ.คลองหาด")&lt;$A4,"",INDEX('ค่าเสื่อม 2564'!O$3:O$399,SMALL(IF('ค่าเสื่อม 2564'!$E$3:$E$399="10866-รพ.คลองหาด",ROW('ค่าเสื่อม 2564'!$E$3:$E$399)-ROW('ค่าเสื่อม 2564'!$E$3)+1),$A4)))</f>
        <v>0</v>
      </c>
      <c r="P4" s="10">
        <f t="array" ref="P4">IF(COUNTIF('ค่าเสื่อม 2564'!$E$3:$E$399,"10866-รพ.คลองหาด")&lt;$A4,"",INDEX('ค่าเสื่อม 2564'!P$3:P$399,SMALL(IF('ค่าเสื่อม 2564'!$E$3:$E$399="10866-รพ.คลองหาด",ROW('ค่าเสื่อม 2564'!$E$3:$E$399)-ROW('ค่าเสื่อม 2564'!$E$3)+1),$A4)))</f>
        <v>0</v>
      </c>
      <c r="Q4" s="10">
        <f t="array" ref="Q4">IF(COUNTIF('ค่าเสื่อม 2564'!$E$3:$E$399,"10866-รพ.คลองหาด")&lt;$A4,"",INDEX('ค่าเสื่อม 2564'!Q$3:Q$399,SMALL(IF('ค่าเสื่อม 2564'!$E$3:$E$399="10866-รพ.คลองหาด",ROW('ค่าเสื่อม 2564'!$E$3:$E$399)-ROW('ค่าเสื่อม 2564'!$E$3)+1),$A4)))</f>
        <v>65000</v>
      </c>
      <c r="R4" s="7" t="str">
        <f t="array" ref="R4">IF(COUNTIF('ค่าเสื่อม 2564'!$E$3:$E$399,"10866-รพ.คลองหาด")&lt;$A4,"",INDEX('ค่าเสื่อม 2564'!R$3:R$399,SMALL(IF('ค่าเสื่อม 2564'!$E$3:$E$399="10866-รพ.คลองหาด",ROW('ค่าเสื่อม 2564'!$E$3:$E$399)-ROW('ค่าเสื่อม 2564'!$E$3)+1),$A4)))</f>
        <v>6/2563 (วันที่ 07/10/2563)</v>
      </c>
      <c r="S4" s="4" t="str">
        <f t="array" ref="S4">IF(COUNTIF('ค่าเสื่อม 2564'!$E$3:$E$399,"10866-รพ.คลองหาด")&lt;$A4,"",INDEX('ค่าเสื่อม 2564'!S$3:S$399,SMALL(IF('ค่าเสื่อม 2564'!$E$3:$E$399="10866-รพ.คลองหาด",ROW('ค่าเสื่อม 2564'!$E$3:$E$399)-ROW('ค่าเสื่อม 2564'!$E$3)+1),$A4)))</f>
        <v>-</v>
      </c>
      <c r="T4" s="10">
        <f t="array" ref="T4">IF(COUNTIF('ค่าเสื่อม 2564'!$E$3:$E$399,"10866-รพ.คลองหาด")&lt;$A4,"",INDEX('ค่าเสื่อม 2564'!T$3:T$399,SMALL(IF('ค่าเสื่อม 2564'!$E$3:$E$399="10866-รพ.คลองหาด",ROW('ค่าเสื่อม 2564'!$E$3:$E$399)-ROW('ค่าเสื่อม 2564'!$E$3)+1),$A4)))</f>
        <v>0</v>
      </c>
      <c r="U4" s="10">
        <f t="array" ref="U4">IF(COUNTIF('ค่าเสื่อม 2564'!$E$3:$E$399,"10866-รพ.คลองหาด")&lt;$A4,"",INDEX('ค่าเสื่อม 2564'!U$3:U$399,SMALL(IF('ค่าเสื่อม 2564'!$E$3:$E$399="10866-รพ.คลองหาด",ROW('ค่าเสื่อม 2564'!$E$3:$E$399)-ROW('ค่าเสื่อม 2564'!$E$3)+1),$A4)))</f>
        <v>0</v>
      </c>
      <c r="V4" s="7">
        <f t="array" ref="V4">IF(COUNTIF('ค่าเสื่อม 2564'!$E$3:$E$399,"10866-รพ.คลองหาด")&lt;$A4,"",INDEX('ค่าเสื่อม 2564'!V$3:V$399,SMALL(IF('ค่าเสื่อม 2564'!$E$3:$E$399="10866-รพ.คลองหาด",ROW('ค่าเสื่อม 2564'!$E$3:$E$399)-ROW('ค่าเสื่อม 2564'!$E$3)+1),$A4)))</f>
        <v>0</v>
      </c>
      <c r="W4" s="7">
        <f t="array" ref="W4">IF(COUNTIF('ค่าเสื่อม 2564'!$E$3:$E$399,"10866-รพ.คลองหาด")&lt;$A4,"",INDEX('ค่าเสื่อม 2564'!W$3:W$399,SMALL(IF('ค่าเสื่อม 2564'!$E$3:$E$399="10866-รพ.คลองหาด",ROW('ค่าเสื่อม 2564'!$E$3:$E$399)-ROW('ค่าเสื่อม 2564'!$E$3)+1),$A4)))</f>
        <v>441771</v>
      </c>
    </row>
    <row r="5" spans="1:23" ht="43.5" customHeight="1">
      <c r="A5" s="3">
        <v>2</v>
      </c>
      <c r="B5" s="7" t="str">
        <f t="array" ref="B5">IF(COUNTIF('ค่าเสื่อม 2564'!$E$3:$E$399,"10866-รพ.คลองหาด")&lt;$A5,"",INDEX('ค่าเสื่อม 2564'!B$3:B$399,SMALL(IF('ค่าเสื่อม 2564'!$E$3:$E$399="10866-รพ.คลองหาด",ROW('ค่าเสื่อม 2564'!$E$3:$E$399)-ROW('ค่าเสื่อม 2564'!$E$3)+1),$A5)))</f>
        <v>เขต 06 ระยอง</v>
      </c>
      <c r="C5" s="7">
        <f t="array" ref="C5">IF(COUNTIF('ค่าเสื่อม 2564'!$E$3:$E$399,"10866-รพ.คลองหาด")&lt;$A5,"",INDEX('ค่าเสื่อม 2564'!C$3:C$399,SMALL(IF('ค่าเสื่อม 2564'!$E$3:$E$399="10866-รพ.คลองหาด",ROW('ค่าเสื่อม 2564'!$E$3:$E$399)-ROW('ค่าเสื่อม 2564'!$E$3)+1),$A5)))</f>
        <v>2700</v>
      </c>
      <c r="D5" s="7" t="str">
        <f t="array" ref="D5">IF(COUNTIF('ค่าเสื่อม 2564'!$E$3:$E$399,"10866-รพ.คลองหาด")&lt;$A5,"",INDEX('ค่าเสื่อม 2564'!D$3:D$399,SMALL(IF('ค่าเสื่อม 2564'!$E$3:$E$399="10866-รพ.คลองหาด",ROW('ค่าเสื่อม 2564'!$E$3:$E$399)-ROW('ค่าเสื่อม 2564'!$E$3)+1),$A5)))</f>
        <v>สระแก้ว</v>
      </c>
      <c r="E5" s="7" t="str">
        <f t="array" ref="E5">IF(COUNTIF('ค่าเสื่อม 2564'!$E$3:$E$399,"10866-รพ.คลองหาด")&lt;$A5,"",INDEX('ค่าเสื่อม 2564'!E$3:E$399,SMALL(IF('ค่าเสื่อม 2564'!$E$3:$E$399="10866-รพ.คลองหาด",ROW('ค่าเสื่อม 2564'!$E$3:$E$399)-ROW('ค่าเสื่อม 2564'!$E$3)+1),$A5)))</f>
        <v>10866-รพ.คลองหาด</v>
      </c>
      <c r="F5" s="7" t="str">
        <f t="array" ref="F5">IF(COUNTIF('ค่าเสื่อม 2564'!$E$3:$E$399,"10866-รพ.คลองหาด")&lt;$A5,"",INDEX('ค่าเสื่อม 2564'!F$3:F$399,SMALL(IF('ค่าเสื่อม 2564'!$E$3:$E$399="10866-รพ.คลองหาด",ROW('ค่าเสื่อม 2564'!$E$3:$E$399)-ROW('ค่าเสื่อม 2564'!$E$3)+1),$A5)))</f>
        <v>02453-รพ.สต.ราชันย์ หมู่ที่ 02 ตำบลไทยอุดม</v>
      </c>
      <c r="G5" s="7" t="str">
        <f t="array" ref="G5">IF(COUNTIF('ค่าเสื่อม 2564'!$E$3:$E$399,"10866-รพ.คลองหาด")&lt;$A5,"",INDEX('ค่าเสื่อม 2564'!G$3:G$399,SMALL(IF('ค่าเสื่อม 2564'!$E$3:$E$399="10866-รพ.คลองหาด",ROW('ค่าเสื่อม 2564'!$E$3:$E$399)-ROW('ค่าเสื่อม 2564'!$E$3)+1),$A5)))</f>
        <v>วงเงินหน่วยบริการสังกัดสป.สธ.</v>
      </c>
      <c r="H5" s="7" t="str">
        <f t="array" ref="H5">IF(COUNTIF('ค่าเสื่อม 2564'!$E$3:$E$399,"10866-รพ.คลองหาด")&lt;$A5,"",INDEX('ค่าเสื่อม 2564'!H$3:H$399,SMALL(IF('ค่าเสื่อม 2564'!$E$3:$E$399="10866-รพ.คลองหาด",ROW('ค่าเสื่อม 2564'!$E$3:$E$399)-ROW('ค่าเสื่อม 2564'!$E$3)+1),$A5)))</f>
        <v>ครุภัณฑ์</v>
      </c>
      <c r="I5" s="7" t="str">
        <f t="array" ref="I5">IF(COUNTIF('ค่าเสื่อม 2564'!$E$3:$E$399,"10866-รพ.คลองหาด")&lt;$A5,"",INDEX('ค่าเสื่อม 2564'!I$3:I$399,SMALL(IF('ค่าเสื่อม 2564'!$E$3:$E$399="10866-รพ.คลองหาด",ROW('ค่าเสื่อม 2564'!$E$3:$E$399)-ROW('ค่าเสื่อม 2564'!$E$3)+1),$A5)))</f>
        <v>08-ครุภัณฑ์คอมพิวเตอร์</v>
      </c>
      <c r="J5" s="7" t="str">
        <f t="array" ref="J5">IF(COUNTIF('ค่าเสื่อม 2564'!$E$3:$E$399,"10866-รพ.คลองหาด")&lt;$A5,"",INDEX('ค่าเสื่อม 2564'!J$3:J$399,SMALL(IF('ค่าเสื่อม 2564'!$E$3:$E$399="10866-รพ.คลองหาด",ROW('ค่าเสื่อม 2564'!$E$3:$E$399)-ROW('ค่าเสื่อม 2564'!$E$3)+1),$A5)))</f>
        <v>เครื่องคอมพิวเตอร์ สำหรับงานประมวลผล แบบที่ 2 * (จอภาพขนาดไม่น้อยกว่า 19 นิ้ว)</v>
      </c>
      <c r="K5" s="7" t="str">
        <f t="array" ref="K5">IF(COUNTIF('ค่าเสื่อม 2564'!$E$3:$E$399,"10866-รพ.คลองหาด")&lt;$A5,"",INDEX('ค่าเสื่อม 2564'!K$3:K$399,SMALL(IF('ค่าเสื่อม 2564'!$E$3:$E$399="10866-รพ.คลองหาด",ROW('ค่าเสื่อม 2564'!$E$3:$E$399)-ROW('ค่าเสื่อม 2564'!$E$3)+1),$A5)))</f>
        <v>เครื่องคอมพิวเตอร์ สำหรับงานประมวลผล แบบที่ 2 * (จอภาพขนาดไม่น้อยกว่า 19 นิ้ว)</v>
      </c>
      <c r="L5" s="4">
        <f t="array" ref="L5">IF(COUNTIF('ค่าเสื่อม 2564'!$E$3:$E$399,"10866-รพ.คลองหาด")&lt;$A5,"",INDEX('ค่าเสื่อม 2564'!L$3:L$399,SMALL(IF('ค่าเสื่อม 2564'!$E$3:$E$399="10866-รพ.คลองหาด",ROW('ค่าเสื่อม 2564'!$E$3:$E$399)-ROW('ค่าเสื่อม 2564'!$E$3)+1),$A5)))</f>
        <v>2</v>
      </c>
      <c r="M5" s="7" t="str">
        <f t="array" ref="M5">IF(COUNTIF('ค่าเสื่อม 2564'!$E$3:$E$399,"10866-รพ.คลองหาด")&lt;$A5,"",INDEX('ค่าเสื่อม 2564'!M$3:M$399,SMALL(IF('ค่าเสื่อม 2564'!$E$3:$E$399="10866-รพ.คลองหาด",ROW('ค่าเสื่อม 2564'!$E$3:$E$399)-ROW('ค่าเสื่อม 2564'!$E$3)+1),$A5)))</f>
        <v>รหัส สอ.7440-001-0006/8 และ สอ.7440-001-0006/9</v>
      </c>
      <c r="N5" s="10">
        <f t="array" ref="N5">IF(COUNTIF('ค่าเสื่อม 2564'!$E$3:$E$399,"10866-รพ.คลองหาด")&lt;$A5,"",INDEX('ค่าเสื่อม 2564'!N$3:N$399,SMALL(IF('ค่าเสื่อม 2564'!$E$3:$E$399="10866-รพ.คลองหาด",ROW('ค่าเสื่อม 2564'!$E$3:$E$399)-ROW('ค่าเสื่อม 2564'!$E$3)+1),$A5)))</f>
        <v>60000</v>
      </c>
      <c r="O5" s="10">
        <f t="array" ref="O5">IF(COUNTIF('ค่าเสื่อม 2564'!$E$3:$E$399,"10866-รพ.คลองหาด")&lt;$A5,"",INDEX('ค่าเสื่อม 2564'!O$3:O$399,SMALL(IF('ค่าเสื่อม 2564'!$E$3:$E$399="10866-รพ.คลองหาด",ROW('ค่าเสื่อม 2564'!$E$3:$E$399)-ROW('ค่าเสื่อม 2564'!$E$3)+1),$A5)))</f>
        <v>0</v>
      </c>
      <c r="P5" s="10">
        <f t="array" ref="P5">IF(COUNTIF('ค่าเสื่อม 2564'!$E$3:$E$399,"10866-รพ.คลองหาด")&lt;$A5,"",INDEX('ค่าเสื่อม 2564'!P$3:P$399,SMALL(IF('ค่าเสื่อม 2564'!$E$3:$E$399="10866-รพ.คลองหาด",ROW('ค่าเสื่อม 2564'!$E$3:$E$399)-ROW('ค่าเสื่อม 2564'!$E$3)+1),$A5)))</f>
        <v>0</v>
      </c>
      <c r="Q5" s="10">
        <f t="array" ref="Q5">IF(COUNTIF('ค่าเสื่อม 2564'!$E$3:$E$399,"10866-รพ.คลองหาด")&lt;$A5,"",INDEX('ค่าเสื่อม 2564'!Q$3:Q$399,SMALL(IF('ค่าเสื่อม 2564'!$E$3:$E$399="10866-รพ.คลองหาด",ROW('ค่าเสื่อม 2564'!$E$3:$E$399)-ROW('ค่าเสื่อม 2564'!$E$3)+1),$A5)))</f>
        <v>60000</v>
      </c>
      <c r="R5" s="7" t="str">
        <f t="array" ref="R5">IF(COUNTIF('ค่าเสื่อม 2564'!$E$3:$E$399,"10866-รพ.คลองหาด")&lt;$A5,"",INDEX('ค่าเสื่อม 2564'!R$3:R$399,SMALL(IF('ค่าเสื่อม 2564'!$E$3:$E$399="10866-รพ.คลองหาด",ROW('ค่าเสื่อม 2564'!$E$3:$E$399)-ROW('ค่าเสื่อม 2564'!$E$3)+1),$A5)))</f>
        <v>6/2563 (วันที่ 07/10/2563)</v>
      </c>
      <c r="S5" s="4" t="str">
        <f t="array" ref="S5">IF(COUNTIF('ค่าเสื่อม 2564'!$E$3:$E$399,"10866-รพ.คลองหาด")&lt;$A5,"",INDEX('ค่าเสื่อม 2564'!S$3:S$399,SMALL(IF('ค่าเสื่อม 2564'!$E$3:$E$399="10866-รพ.คลองหาด",ROW('ค่าเสื่อม 2564'!$E$3:$E$399)-ROW('ค่าเสื่อม 2564'!$E$3)+1),$A5)))</f>
        <v>-</v>
      </c>
      <c r="T5" s="10">
        <f t="array" ref="T5">IF(COUNTIF('ค่าเสื่อม 2564'!$E$3:$E$399,"10866-รพ.คลองหาด")&lt;$A5,"",INDEX('ค่าเสื่อม 2564'!T$3:T$399,SMALL(IF('ค่าเสื่อม 2564'!$E$3:$E$399="10866-รพ.คลองหาด",ROW('ค่าเสื่อม 2564'!$E$3:$E$399)-ROW('ค่าเสื่อม 2564'!$E$3)+1),$A5)))</f>
        <v>0</v>
      </c>
      <c r="U5" s="10">
        <f t="array" ref="U5">IF(COUNTIF('ค่าเสื่อม 2564'!$E$3:$E$399,"10866-รพ.คลองหาด")&lt;$A5,"",INDEX('ค่าเสื่อม 2564'!U$3:U$399,SMALL(IF('ค่าเสื่อม 2564'!$E$3:$E$399="10866-รพ.คลองหาด",ROW('ค่าเสื่อม 2564'!$E$3:$E$399)-ROW('ค่าเสื่อม 2564'!$E$3)+1),$A5)))</f>
        <v>0</v>
      </c>
      <c r="V5" s="7">
        <f t="array" ref="V5">IF(COUNTIF('ค่าเสื่อม 2564'!$E$3:$E$399,"10866-รพ.คลองหาด")&lt;$A5,"",INDEX('ค่าเสื่อม 2564'!V$3:V$399,SMALL(IF('ค่าเสื่อม 2564'!$E$3:$E$399="10866-รพ.คลองหาด",ROW('ค่าเสื่อม 2564'!$E$3:$E$399)-ROW('ค่าเสื่อม 2564'!$E$3)+1),$A5)))</f>
        <v>0</v>
      </c>
      <c r="W5" s="7">
        <f t="array" ref="W5">IF(COUNTIF('ค่าเสื่อม 2564'!$E$3:$E$399,"10866-รพ.คลองหาด")&lt;$A5,"",INDEX('ค่าเสื่อม 2564'!W$3:W$399,SMALL(IF('ค่าเสื่อม 2564'!$E$3:$E$399="10866-รพ.คลองหาด",ROW('ค่าเสื่อม 2564'!$E$3:$E$399)-ROW('ค่าเสื่อม 2564'!$E$3)+1),$A5)))</f>
        <v>402622</v>
      </c>
    </row>
    <row r="6" spans="1:23" ht="43.5" customHeight="1">
      <c r="A6" s="3">
        <v>3</v>
      </c>
      <c r="B6" s="7" t="str">
        <f t="array" ref="B6">IF(COUNTIF('ค่าเสื่อม 2564'!$E$3:$E$399,"10866-รพ.คลองหาด")&lt;$A6,"",INDEX('ค่าเสื่อม 2564'!B$3:B$399,SMALL(IF('ค่าเสื่อม 2564'!$E$3:$E$399="10866-รพ.คลองหาด",ROW('ค่าเสื่อม 2564'!$E$3:$E$399)-ROW('ค่าเสื่อม 2564'!$E$3)+1),$A6)))</f>
        <v>เขต 06 ระยอง</v>
      </c>
      <c r="C6" s="7">
        <f t="array" ref="C6">IF(COUNTIF('ค่าเสื่อม 2564'!$E$3:$E$399,"10866-รพ.คลองหาด")&lt;$A6,"",INDEX('ค่าเสื่อม 2564'!C$3:C$399,SMALL(IF('ค่าเสื่อม 2564'!$E$3:$E$399="10866-รพ.คลองหาด",ROW('ค่าเสื่อม 2564'!$E$3:$E$399)-ROW('ค่าเสื่อม 2564'!$E$3)+1),$A6)))</f>
        <v>2700</v>
      </c>
      <c r="D6" s="7" t="str">
        <f t="array" ref="D6">IF(COUNTIF('ค่าเสื่อม 2564'!$E$3:$E$399,"10866-รพ.คลองหาด")&lt;$A6,"",INDEX('ค่าเสื่อม 2564'!D$3:D$399,SMALL(IF('ค่าเสื่อม 2564'!$E$3:$E$399="10866-รพ.คลองหาด",ROW('ค่าเสื่อม 2564'!$E$3:$E$399)-ROW('ค่าเสื่อม 2564'!$E$3)+1),$A6)))</f>
        <v>สระแก้ว</v>
      </c>
      <c r="E6" s="7" t="str">
        <f t="array" ref="E6">IF(COUNTIF('ค่าเสื่อม 2564'!$E$3:$E$399,"10866-รพ.คลองหาด")&lt;$A6,"",INDEX('ค่าเสื่อม 2564'!E$3:E$399,SMALL(IF('ค่าเสื่อม 2564'!$E$3:$E$399="10866-รพ.คลองหาด",ROW('ค่าเสื่อม 2564'!$E$3:$E$399)-ROW('ค่าเสื่อม 2564'!$E$3)+1),$A6)))</f>
        <v>10866-รพ.คลองหาด</v>
      </c>
      <c r="F6" s="7" t="str">
        <f t="array" ref="F6">IF(COUNTIF('ค่าเสื่อม 2564'!$E$3:$E$399,"10866-รพ.คลองหาด")&lt;$A6,"",INDEX('ค่าเสื่อม 2564'!F$3:F$399,SMALL(IF('ค่าเสื่อม 2564'!$E$3:$E$399="10866-รพ.คลองหาด",ROW('ค่าเสื่อม 2564'!$E$3:$E$399)-ROW('ค่าเสื่อม 2564'!$E$3)+1),$A6)))</f>
        <v>02454-รพ.สต.บ้านนาดี หมู่ที่ 03 ตำบลซับมะกรูด</v>
      </c>
      <c r="G6" s="7" t="str">
        <f t="array" ref="G6">IF(COUNTIF('ค่าเสื่อม 2564'!$E$3:$E$399,"10866-รพ.คลองหาด")&lt;$A6,"",INDEX('ค่าเสื่อม 2564'!G$3:G$399,SMALL(IF('ค่าเสื่อม 2564'!$E$3:$E$399="10866-รพ.คลองหาด",ROW('ค่าเสื่อม 2564'!$E$3:$E$399)-ROW('ค่าเสื่อม 2564'!$E$3)+1),$A6)))</f>
        <v>วงเงินหน่วยบริการสังกัดสป.สธ.</v>
      </c>
      <c r="H6" s="7" t="str">
        <f t="array" ref="H6">IF(COUNTIF('ค่าเสื่อม 2564'!$E$3:$E$399,"10866-รพ.คลองหาด")&lt;$A6,"",INDEX('ค่าเสื่อม 2564'!H$3:H$399,SMALL(IF('ค่าเสื่อม 2564'!$E$3:$E$399="10866-รพ.คลองหาด",ROW('ค่าเสื่อม 2564'!$E$3:$E$399)-ROW('ค่าเสื่อม 2564'!$E$3)+1),$A6)))</f>
        <v>ครุภัณฑ์</v>
      </c>
      <c r="I6" s="7" t="str">
        <f t="array" ref="I6">IF(COUNTIF('ค่าเสื่อม 2564'!$E$3:$E$399,"10866-รพ.คลองหาด")&lt;$A6,"",INDEX('ค่าเสื่อม 2564'!I$3:I$399,SMALL(IF('ค่าเสื่อม 2564'!$E$3:$E$399="10866-รพ.คลองหาด",ROW('ค่าเสื่อม 2564'!$E$3:$E$399)-ROW('ค่าเสื่อม 2564'!$E$3)+1),$A6)))</f>
        <v>08-ครุภัณฑ์คอมพิวเตอร์</v>
      </c>
      <c r="J6" s="7" t="str">
        <f t="array" ref="J6">IF(COUNTIF('ค่าเสื่อม 2564'!$E$3:$E$399,"10866-รพ.คลองหาด")&lt;$A6,"",INDEX('ค่าเสื่อม 2564'!J$3:J$399,SMALL(IF('ค่าเสื่อม 2564'!$E$3:$E$399="10866-รพ.คลองหาด",ROW('ค่าเสื่อม 2564'!$E$3:$E$399)-ROW('ค่าเสื่อม 2564'!$E$3)+1),$A6)))</f>
        <v>เครื่องคอมพิวเตอร์ สำหรับงานประมวลผล แบบที่ 2 * (จอภาพขนาดไม่น้อยกว่า 19 นิ้ว)</v>
      </c>
      <c r="K6" s="7" t="str">
        <f t="array" ref="K6">IF(COUNTIF('ค่าเสื่อม 2564'!$E$3:$E$399,"10866-รพ.คลองหาด")&lt;$A6,"",INDEX('ค่าเสื่อม 2564'!K$3:K$399,SMALL(IF('ค่าเสื่อม 2564'!$E$3:$E$399="10866-รพ.คลองหาด",ROW('ค่าเสื่อม 2564'!$E$3:$E$399)-ROW('ค่าเสื่อม 2564'!$E$3)+1),$A6)))</f>
        <v>เครื่องคอมพิวเตอร์ สำหรับงานประมวลผล แบบที่ 2 * (จอภาพขนาดไม่น้อยกว่า 19 นิ้ว)</v>
      </c>
      <c r="L6" s="4">
        <f t="array" ref="L6">IF(COUNTIF('ค่าเสื่อม 2564'!$E$3:$E$399,"10866-รพ.คลองหาด")&lt;$A6,"",INDEX('ค่าเสื่อม 2564'!L$3:L$399,SMALL(IF('ค่าเสื่อม 2564'!$E$3:$E$399="10866-รพ.คลองหาด",ROW('ค่าเสื่อม 2564'!$E$3:$E$399)-ROW('ค่าเสื่อม 2564'!$E$3)+1),$A6)))</f>
        <v>1</v>
      </c>
      <c r="M6" s="7" t="str">
        <f t="array" ref="M6">IF(COUNTIF('ค่าเสื่อม 2564'!$E$3:$E$399,"10866-รพ.คลองหาด")&lt;$A6,"",INDEX('ค่าเสื่อม 2564'!M$3:M$399,SMALL(IF('ค่าเสื่อม 2564'!$E$3:$E$399="10866-รพ.คลองหาด",ROW('ค่าเสื่อม 2564'!$E$3:$E$399)-ROW('ค่าเสื่อม 2564'!$E$3)+1),$A6)))</f>
        <v>7440-001-0028/5</v>
      </c>
      <c r="N6" s="10">
        <f t="array" ref="N6">IF(COUNTIF('ค่าเสื่อม 2564'!$E$3:$E$399,"10866-รพ.คลองหาด")&lt;$A6,"",INDEX('ค่าเสื่อม 2564'!N$3:N$399,SMALL(IF('ค่าเสื่อม 2564'!$E$3:$E$399="10866-รพ.คลองหาด",ROW('ค่าเสื่อม 2564'!$E$3:$E$399)-ROW('ค่าเสื่อม 2564'!$E$3)+1),$A6)))</f>
        <v>30000</v>
      </c>
      <c r="O6" s="10">
        <f t="array" ref="O6">IF(COUNTIF('ค่าเสื่อม 2564'!$E$3:$E$399,"10866-รพ.คลองหาด")&lt;$A6,"",INDEX('ค่าเสื่อม 2564'!O$3:O$399,SMALL(IF('ค่าเสื่อม 2564'!$E$3:$E$399="10866-รพ.คลองหาด",ROW('ค่าเสื่อม 2564'!$E$3:$E$399)-ROW('ค่าเสื่อม 2564'!$E$3)+1),$A6)))</f>
        <v>0</v>
      </c>
      <c r="P6" s="10">
        <f t="array" ref="P6">IF(COUNTIF('ค่าเสื่อม 2564'!$E$3:$E$399,"10866-รพ.คลองหาด")&lt;$A6,"",INDEX('ค่าเสื่อม 2564'!P$3:P$399,SMALL(IF('ค่าเสื่อม 2564'!$E$3:$E$399="10866-รพ.คลองหาด",ROW('ค่าเสื่อม 2564'!$E$3:$E$399)-ROW('ค่าเสื่อม 2564'!$E$3)+1),$A6)))</f>
        <v>0</v>
      </c>
      <c r="Q6" s="10">
        <f t="array" ref="Q6">IF(COUNTIF('ค่าเสื่อม 2564'!$E$3:$E$399,"10866-รพ.คลองหาด")&lt;$A6,"",INDEX('ค่าเสื่อม 2564'!Q$3:Q$399,SMALL(IF('ค่าเสื่อม 2564'!$E$3:$E$399="10866-รพ.คลองหาด",ROW('ค่าเสื่อม 2564'!$E$3:$E$399)-ROW('ค่าเสื่อม 2564'!$E$3)+1),$A6)))</f>
        <v>30000</v>
      </c>
      <c r="R6" s="7" t="str">
        <f t="array" ref="R6">IF(COUNTIF('ค่าเสื่อม 2564'!$E$3:$E$399,"10866-รพ.คลองหาด")&lt;$A6,"",INDEX('ค่าเสื่อม 2564'!R$3:R$399,SMALL(IF('ค่าเสื่อม 2564'!$E$3:$E$399="10866-รพ.คลองหาด",ROW('ค่าเสื่อม 2564'!$E$3:$E$399)-ROW('ค่าเสื่อม 2564'!$E$3)+1),$A6)))</f>
        <v>6/2563 (วันที่ 07/10/2563)</v>
      </c>
      <c r="S6" s="4" t="str">
        <f t="array" ref="S6">IF(COUNTIF('ค่าเสื่อม 2564'!$E$3:$E$399,"10866-รพ.คลองหาด")&lt;$A6,"",INDEX('ค่าเสื่อม 2564'!S$3:S$399,SMALL(IF('ค่าเสื่อม 2564'!$E$3:$E$399="10866-รพ.คลองหาด",ROW('ค่าเสื่อม 2564'!$E$3:$E$399)-ROW('ค่าเสื่อม 2564'!$E$3)+1),$A6)))</f>
        <v>-</v>
      </c>
      <c r="T6" s="10">
        <f t="array" ref="T6">IF(COUNTIF('ค่าเสื่อม 2564'!$E$3:$E$399,"10866-รพ.คลองหาด")&lt;$A6,"",INDEX('ค่าเสื่อม 2564'!T$3:T$399,SMALL(IF('ค่าเสื่อม 2564'!$E$3:$E$399="10866-รพ.คลองหาด",ROW('ค่าเสื่อม 2564'!$E$3:$E$399)-ROW('ค่าเสื่อม 2564'!$E$3)+1),$A6)))</f>
        <v>0</v>
      </c>
      <c r="U6" s="10">
        <f t="array" ref="U6">IF(COUNTIF('ค่าเสื่อม 2564'!$E$3:$E$399,"10866-รพ.คลองหาด")&lt;$A6,"",INDEX('ค่าเสื่อม 2564'!U$3:U$399,SMALL(IF('ค่าเสื่อม 2564'!$E$3:$E$399="10866-รพ.คลองหาด",ROW('ค่าเสื่อม 2564'!$E$3:$E$399)-ROW('ค่าเสื่อม 2564'!$E$3)+1),$A6)))</f>
        <v>0</v>
      </c>
      <c r="V6" s="7">
        <f t="array" ref="V6">IF(COUNTIF('ค่าเสื่อม 2564'!$E$3:$E$399,"10866-รพ.คลองหาด")&lt;$A6,"",INDEX('ค่าเสื่อม 2564'!V$3:V$399,SMALL(IF('ค่าเสื่อม 2564'!$E$3:$E$399="10866-รพ.คลองหาด",ROW('ค่าเสื่อม 2564'!$E$3:$E$399)-ROW('ค่าเสื่อม 2564'!$E$3)+1),$A6)))</f>
        <v>0</v>
      </c>
      <c r="W6" s="7">
        <f t="array" ref="W6">IF(COUNTIF('ค่าเสื่อม 2564'!$E$3:$E$399,"10866-รพ.คลองหาด")&lt;$A6,"",INDEX('ค่าเสื่อม 2564'!W$3:W$399,SMALL(IF('ค่าเสื่อม 2564'!$E$3:$E$399="10866-รพ.คลองหาด",ROW('ค่าเสื่อม 2564'!$E$3:$E$399)-ROW('ค่าเสื่อม 2564'!$E$3)+1),$A6)))</f>
        <v>402697</v>
      </c>
    </row>
    <row r="7" spans="1:23" ht="43.5" customHeight="1">
      <c r="A7" s="3">
        <v>4</v>
      </c>
      <c r="B7" s="7" t="str">
        <f t="array" ref="B7">IF(COUNTIF('ค่าเสื่อม 2564'!$E$3:$E$399,"10866-รพ.คลองหาด")&lt;$A7,"",INDEX('ค่าเสื่อม 2564'!B$3:B$399,SMALL(IF('ค่าเสื่อม 2564'!$E$3:$E$399="10866-รพ.คลองหาด",ROW('ค่าเสื่อม 2564'!$E$3:$E$399)-ROW('ค่าเสื่อม 2564'!$E$3)+1),$A7)))</f>
        <v>เขต 06 ระยอง</v>
      </c>
      <c r="C7" s="7">
        <f t="array" ref="C7">IF(COUNTIF('ค่าเสื่อม 2564'!$E$3:$E$399,"10866-รพ.คลองหาด")&lt;$A7,"",INDEX('ค่าเสื่อม 2564'!C$3:C$399,SMALL(IF('ค่าเสื่อม 2564'!$E$3:$E$399="10866-รพ.คลองหาด",ROW('ค่าเสื่อม 2564'!$E$3:$E$399)-ROW('ค่าเสื่อม 2564'!$E$3)+1),$A7)))</f>
        <v>2700</v>
      </c>
      <c r="D7" s="7" t="str">
        <f t="array" ref="D7">IF(COUNTIF('ค่าเสื่อม 2564'!$E$3:$E$399,"10866-รพ.คลองหาด")&lt;$A7,"",INDEX('ค่าเสื่อม 2564'!D$3:D$399,SMALL(IF('ค่าเสื่อม 2564'!$E$3:$E$399="10866-รพ.คลองหาด",ROW('ค่าเสื่อม 2564'!$E$3:$E$399)-ROW('ค่าเสื่อม 2564'!$E$3)+1),$A7)))</f>
        <v>สระแก้ว</v>
      </c>
      <c r="E7" s="7" t="str">
        <f t="array" ref="E7">IF(COUNTIF('ค่าเสื่อม 2564'!$E$3:$E$399,"10866-รพ.คลองหาด")&lt;$A7,"",INDEX('ค่าเสื่อม 2564'!E$3:E$399,SMALL(IF('ค่าเสื่อม 2564'!$E$3:$E$399="10866-รพ.คลองหาด",ROW('ค่าเสื่อม 2564'!$E$3:$E$399)-ROW('ค่าเสื่อม 2564'!$E$3)+1),$A7)))</f>
        <v>10866-รพ.คลองหาด</v>
      </c>
      <c r="F7" s="7" t="str">
        <f t="array" ref="F7">IF(COUNTIF('ค่าเสื่อม 2564'!$E$3:$E$399,"10866-รพ.คลองหาด")&lt;$A7,"",INDEX('ค่าเสื่อม 2564'!F$3:F$399,SMALL(IF('ค่าเสื่อม 2564'!$E$3:$E$399="10866-รพ.คลองหาด",ROW('ค่าเสื่อม 2564'!$E$3:$E$399)-ROW('ค่าเสื่อม 2564'!$E$3)+1),$A7)))</f>
        <v>02454-รพ.สต.บ้านนาดี หมู่ที่ 03 ตำบลซับมะกรูด</v>
      </c>
      <c r="G7" s="7" t="str">
        <f t="array" ref="G7">IF(COUNTIF('ค่าเสื่อม 2564'!$E$3:$E$399,"10866-รพ.คลองหาด")&lt;$A7,"",INDEX('ค่าเสื่อม 2564'!G$3:G$399,SMALL(IF('ค่าเสื่อม 2564'!$E$3:$E$399="10866-รพ.คลองหาด",ROW('ค่าเสื่อม 2564'!$E$3:$E$399)-ROW('ค่าเสื่อม 2564'!$E$3)+1),$A7)))</f>
        <v>วงเงินหน่วยบริการสังกัดสป.สธ.</v>
      </c>
      <c r="H7" s="7" t="str">
        <f t="array" ref="H7">IF(COUNTIF('ค่าเสื่อม 2564'!$E$3:$E$399,"10866-รพ.คลองหาด")&lt;$A7,"",INDEX('ค่าเสื่อม 2564'!H$3:H$399,SMALL(IF('ค่าเสื่อม 2564'!$E$3:$E$399="10866-รพ.คลองหาด",ROW('ค่าเสื่อม 2564'!$E$3:$E$399)-ROW('ค่าเสื่อม 2564'!$E$3)+1),$A7)))</f>
        <v>ครุภัณฑ์</v>
      </c>
      <c r="I7" s="7" t="str">
        <f t="array" ref="I7">IF(COUNTIF('ค่าเสื่อม 2564'!$E$3:$E$399,"10866-รพ.คลองหาด")&lt;$A7,"",INDEX('ค่าเสื่อม 2564'!I$3:I$399,SMALL(IF('ค่าเสื่อม 2564'!$E$3:$E$399="10866-รพ.คลองหาด",ROW('ค่าเสื่อม 2564'!$E$3:$E$399)-ROW('ค่าเสื่อม 2564'!$E$3)+1),$A7)))</f>
        <v>12-ครุภัณฑ์สำนักงาน</v>
      </c>
      <c r="J7" s="7" t="str">
        <f t="array" ref="J7">IF(COUNTIF('ค่าเสื่อม 2564'!$E$3:$E$399,"10866-รพ.คลองหาด")&lt;$A7,"",INDEX('ค่าเสื่อม 2564'!J$3:J$399,SMALL(IF('ค่าเสื่อม 2564'!$E$3:$E$399="10866-รพ.คลองหาด",ROW('ค่าเสื่อม 2564'!$E$3:$E$399)-ROW('ค่าเสื่อม 2564'!$E$3)+1),$A7)))</f>
        <v>เครื่องปรับอากาศ แบบติดผนัง (ระบบ Inverter) ขนาด 24,000 บีทียู (ราคารวมค่าติดตั้ง)</v>
      </c>
      <c r="K7" s="7" t="str">
        <f t="array" ref="K7">IF(COUNTIF('ค่าเสื่อม 2564'!$E$3:$E$399,"10866-รพ.คลองหาด")&lt;$A7,"",INDEX('ค่าเสื่อม 2564'!K$3:K$399,SMALL(IF('ค่าเสื่อม 2564'!$E$3:$E$399="10866-รพ.คลองหาด",ROW('ค่าเสื่อม 2564'!$E$3:$E$399)-ROW('ค่าเสื่อม 2564'!$E$3)+1),$A7)))</f>
        <v>เครื่องปรับอากาศ แบบติดผนัง (ระบบ Inverter) ขนาด 24,000 บีทียู (ราคารวมค่าติดตั้ง)</v>
      </c>
      <c r="L7" s="4">
        <f t="array" ref="L7">IF(COUNTIF('ค่าเสื่อม 2564'!$E$3:$E$399,"10866-รพ.คลองหาด")&lt;$A7,"",INDEX('ค่าเสื่อม 2564'!L$3:L$399,SMALL(IF('ค่าเสื่อม 2564'!$E$3:$E$399="10866-รพ.คลองหาด",ROW('ค่าเสื่อม 2564'!$E$3:$E$399)-ROW('ค่าเสื่อม 2564'!$E$3)+1),$A7)))</f>
        <v>2</v>
      </c>
      <c r="M7" s="7" t="str">
        <f t="array" ref="M7">IF(COUNTIF('ค่าเสื่อม 2564'!$E$3:$E$399,"10866-รพ.คลองหาด")&lt;$A7,"",INDEX('ค่าเสื่อม 2564'!M$3:M$399,SMALL(IF('ค่าเสื่อม 2564'!$E$3:$E$399="10866-รพ.คลองหาด",ROW('ค่าเสื่อม 2564'!$E$3:$E$399)-ROW('ค่าเสื่อม 2564'!$E$3)+1),$A7)))</f>
        <v>4120-001-0013/1 และ 4120-001-0013/2</v>
      </c>
      <c r="N7" s="10">
        <f t="array" ref="N7">IF(COUNTIF('ค่าเสื่อม 2564'!$E$3:$E$399,"10866-รพ.คลองหาด")&lt;$A7,"",INDEX('ค่าเสื่อม 2564'!N$3:N$399,SMALL(IF('ค่าเสื่อม 2564'!$E$3:$E$399="10866-รพ.คลองหาด",ROW('ค่าเสื่อม 2564'!$E$3:$E$399)-ROW('ค่าเสื่อม 2564'!$E$3)+1),$A7)))</f>
        <v>72800</v>
      </c>
      <c r="O7" s="10">
        <f t="array" ref="O7">IF(COUNTIF('ค่าเสื่อม 2564'!$E$3:$E$399,"10866-รพ.คลองหาด")&lt;$A7,"",INDEX('ค่าเสื่อม 2564'!O$3:O$399,SMALL(IF('ค่าเสื่อม 2564'!$E$3:$E$399="10866-รพ.คลองหาด",ROW('ค่าเสื่อม 2564'!$E$3:$E$399)-ROW('ค่าเสื่อม 2564'!$E$3)+1),$A7)))</f>
        <v>0</v>
      </c>
      <c r="P7" s="10">
        <f t="array" ref="P7">IF(COUNTIF('ค่าเสื่อม 2564'!$E$3:$E$399,"10866-รพ.คลองหาด")&lt;$A7,"",INDEX('ค่าเสื่อม 2564'!P$3:P$399,SMALL(IF('ค่าเสื่อม 2564'!$E$3:$E$399="10866-รพ.คลองหาด",ROW('ค่าเสื่อม 2564'!$E$3:$E$399)-ROW('ค่าเสื่อม 2564'!$E$3)+1),$A7)))</f>
        <v>0</v>
      </c>
      <c r="Q7" s="10">
        <f t="array" ref="Q7">IF(COUNTIF('ค่าเสื่อม 2564'!$E$3:$E$399,"10866-รพ.คลองหาด")&lt;$A7,"",INDEX('ค่าเสื่อม 2564'!Q$3:Q$399,SMALL(IF('ค่าเสื่อม 2564'!$E$3:$E$399="10866-รพ.คลองหาด",ROW('ค่าเสื่อม 2564'!$E$3:$E$399)-ROW('ค่าเสื่อม 2564'!$E$3)+1),$A7)))</f>
        <v>72800</v>
      </c>
      <c r="R7" s="7" t="str">
        <f t="array" ref="R7">IF(COUNTIF('ค่าเสื่อม 2564'!$E$3:$E$399,"10866-รพ.คลองหาด")&lt;$A7,"",INDEX('ค่าเสื่อม 2564'!R$3:R$399,SMALL(IF('ค่าเสื่อม 2564'!$E$3:$E$399="10866-รพ.คลองหาด",ROW('ค่าเสื่อม 2564'!$E$3:$E$399)-ROW('ค่าเสื่อม 2564'!$E$3)+1),$A7)))</f>
        <v>6/2563 (วันที่ 07/10/2563)</v>
      </c>
      <c r="S7" s="4" t="str">
        <f t="array" ref="S7">IF(COUNTIF('ค่าเสื่อม 2564'!$E$3:$E$399,"10866-รพ.คลองหาด")&lt;$A7,"",INDEX('ค่าเสื่อม 2564'!S$3:S$399,SMALL(IF('ค่าเสื่อม 2564'!$E$3:$E$399="10866-รพ.คลองหาด",ROW('ค่าเสื่อม 2564'!$E$3:$E$399)-ROW('ค่าเสื่อม 2564'!$E$3)+1),$A7)))</f>
        <v>-</v>
      </c>
      <c r="T7" s="10">
        <f t="array" ref="T7">IF(COUNTIF('ค่าเสื่อม 2564'!$E$3:$E$399,"10866-รพ.คลองหาด")&lt;$A7,"",INDEX('ค่าเสื่อม 2564'!T$3:T$399,SMALL(IF('ค่าเสื่อม 2564'!$E$3:$E$399="10866-รพ.คลองหาด",ROW('ค่าเสื่อม 2564'!$E$3:$E$399)-ROW('ค่าเสื่อม 2564'!$E$3)+1),$A7)))</f>
        <v>0</v>
      </c>
      <c r="U7" s="10">
        <f t="array" ref="U7">IF(COUNTIF('ค่าเสื่อม 2564'!$E$3:$E$399,"10866-รพ.คลองหาด")&lt;$A7,"",INDEX('ค่าเสื่อม 2564'!U$3:U$399,SMALL(IF('ค่าเสื่อม 2564'!$E$3:$E$399="10866-รพ.คลองหาด",ROW('ค่าเสื่อม 2564'!$E$3:$E$399)-ROW('ค่าเสื่อม 2564'!$E$3)+1),$A7)))</f>
        <v>0</v>
      </c>
      <c r="V7" s="7">
        <f t="array" ref="V7">IF(COUNTIF('ค่าเสื่อม 2564'!$E$3:$E$399,"10866-รพ.คลองหาด")&lt;$A7,"",INDEX('ค่าเสื่อม 2564'!V$3:V$399,SMALL(IF('ค่าเสื่อม 2564'!$E$3:$E$399="10866-รพ.คลองหาด",ROW('ค่าเสื่อม 2564'!$E$3:$E$399)-ROW('ค่าเสื่อม 2564'!$E$3)+1),$A7)))</f>
        <v>0</v>
      </c>
      <c r="W7" s="7">
        <f t="array" ref="W7">IF(COUNTIF('ค่าเสื่อม 2564'!$E$3:$E$399,"10866-รพ.คลองหาด")&lt;$A7,"",INDEX('ค่าเสื่อม 2564'!W$3:W$399,SMALL(IF('ค่าเสื่อม 2564'!$E$3:$E$399="10866-รพ.คลองหาด",ROW('ค่าเสื่อม 2564'!$E$3:$E$399)-ROW('ค่าเสื่อม 2564'!$E$3)+1),$A7)))</f>
        <v>402735</v>
      </c>
    </row>
    <row r="8" spans="1:23" ht="43.5" customHeight="1">
      <c r="A8" s="3">
        <v>5</v>
      </c>
      <c r="B8" s="7" t="str">
        <f t="array" ref="B8">IF(COUNTIF('ค่าเสื่อม 2564'!$E$3:$E$399,"10866-รพ.คลองหาด")&lt;$A8,"",INDEX('ค่าเสื่อม 2564'!B$3:B$399,SMALL(IF('ค่าเสื่อม 2564'!$E$3:$E$399="10866-รพ.คลองหาด",ROW('ค่าเสื่อม 2564'!$E$3:$E$399)-ROW('ค่าเสื่อม 2564'!$E$3)+1),$A8)))</f>
        <v>เขต 06 ระยอง</v>
      </c>
      <c r="C8" s="7">
        <f t="array" ref="C8">IF(COUNTIF('ค่าเสื่อม 2564'!$E$3:$E$399,"10866-รพ.คลองหาด")&lt;$A8,"",INDEX('ค่าเสื่อม 2564'!C$3:C$399,SMALL(IF('ค่าเสื่อม 2564'!$E$3:$E$399="10866-รพ.คลองหาด",ROW('ค่าเสื่อม 2564'!$E$3:$E$399)-ROW('ค่าเสื่อม 2564'!$E$3)+1),$A8)))</f>
        <v>2700</v>
      </c>
      <c r="D8" s="7" t="str">
        <f t="array" ref="D8">IF(COUNTIF('ค่าเสื่อม 2564'!$E$3:$E$399,"10866-รพ.คลองหาด")&lt;$A8,"",INDEX('ค่าเสื่อม 2564'!D$3:D$399,SMALL(IF('ค่าเสื่อม 2564'!$E$3:$E$399="10866-รพ.คลองหาด",ROW('ค่าเสื่อม 2564'!$E$3:$E$399)-ROW('ค่าเสื่อม 2564'!$E$3)+1),$A8)))</f>
        <v>สระแก้ว</v>
      </c>
      <c r="E8" s="7" t="str">
        <f t="array" ref="E8">IF(COUNTIF('ค่าเสื่อม 2564'!$E$3:$E$399,"10866-รพ.คลองหาด")&lt;$A8,"",INDEX('ค่าเสื่อม 2564'!E$3:E$399,SMALL(IF('ค่าเสื่อม 2564'!$E$3:$E$399="10866-รพ.คลองหาด",ROW('ค่าเสื่อม 2564'!$E$3:$E$399)-ROW('ค่าเสื่อม 2564'!$E$3)+1),$A8)))</f>
        <v>10866-รพ.คลองหาด</v>
      </c>
      <c r="F8" s="7" t="str">
        <f t="array" ref="F8">IF(COUNTIF('ค่าเสื่อม 2564'!$E$3:$E$399,"10866-รพ.คลองหาด")&lt;$A8,"",INDEX('ค่าเสื่อม 2564'!F$3:F$399,SMALL(IF('ค่าเสื่อม 2564'!$E$3:$E$399="10866-รพ.คลองหาด",ROW('ค่าเสื่อม 2564'!$E$3:$E$399)-ROW('ค่าเสื่อม 2564'!$E$3)+1),$A8)))</f>
        <v>02455-รพ.สต.บ้านหนองแวง หมู่ที่ 02 ตำบลไทรเดี่ยว</v>
      </c>
      <c r="G8" s="7" t="str">
        <f t="array" ref="G8">IF(COUNTIF('ค่าเสื่อม 2564'!$E$3:$E$399,"10866-รพ.คลองหาด")&lt;$A8,"",INDEX('ค่าเสื่อม 2564'!G$3:G$399,SMALL(IF('ค่าเสื่อม 2564'!$E$3:$E$399="10866-รพ.คลองหาด",ROW('ค่าเสื่อม 2564'!$E$3:$E$399)-ROW('ค่าเสื่อม 2564'!$E$3)+1),$A8)))</f>
        <v>วงเงินหน่วยบริการสังกัดสป.สธ.</v>
      </c>
      <c r="H8" s="7" t="str">
        <f t="array" ref="H8">IF(COUNTIF('ค่าเสื่อม 2564'!$E$3:$E$399,"10866-รพ.คลองหาด")&lt;$A8,"",INDEX('ค่าเสื่อม 2564'!H$3:H$399,SMALL(IF('ค่าเสื่อม 2564'!$E$3:$E$399="10866-รพ.คลองหาด",ROW('ค่าเสื่อม 2564'!$E$3:$E$399)-ROW('ค่าเสื่อม 2564'!$E$3)+1),$A8)))</f>
        <v>ครุภัณฑ์</v>
      </c>
      <c r="I8" s="7" t="str">
        <f t="array" ref="I8">IF(COUNTIF('ค่าเสื่อม 2564'!$E$3:$E$399,"10866-รพ.คลองหาด")&lt;$A8,"",INDEX('ค่าเสื่อม 2564'!I$3:I$399,SMALL(IF('ค่าเสื่อม 2564'!$E$3:$E$399="10866-รพ.คลองหาด",ROW('ค่าเสื่อม 2564'!$E$3:$E$399)-ROW('ค่าเสื่อม 2564'!$E$3)+1),$A8)))</f>
        <v>12-ครุภัณฑ์สำนักงาน</v>
      </c>
      <c r="J8" s="7" t="str">
        <f t="array" ref="J8">IF(COUNTIF('ค่าเสื่อม 2564'!$E$3:$E$399,"10866-รพ.คลองหาด")&lt;$A8,"",INDEX('ค่าเสื่อม 2564'!J$3:J$399,SMALL(IF('ค่าเสื่อม 2564'!$E$3:$E$399="10866-รพ.คลองหาด",ROW('ค่าเสื่อม 2564'!$E$3:$E$399)-ROW('ค่าเสื่อม 2564'!$E$3)+1),$A8)))</f>
        <v>เครื่องปรับอากาศ แบบติดผนัง (ระบบ Inverter) ขนาด 24,000 บีทียู (ราคารวมค่าติดตั้ง)</v>
      </c>
      <c r="K8" s="7" t="str">
        <f t="array" ref="K8">IF(COUNTIF('ค่าเสื่อม 2564'!$E$3:$E$399,"10866-รพ.คลองหาด")&lt;$A8,"",INDEX('ค่าเสื่อม 2564'!K$3:K$399,SMALL(IF('ค่าเสื่อม 2564'!$E$3:$E$399="10866-รพ.คลองหาด",ROW('ค่าเสื่อม 2564'!$E$3:$E$399)-ROW('ค่าเสื่อม 2564'!$E$3)+1),$A8)))</f>
        <v>เครื่องปรับอากาศ แบบติดผนัง (ระบบ Inverter) ขนาด 24,000 บีทียู (ราคารวมค่าติดตั้ง)</v>
      </c>
      <c r="L8" s="4">
        <f t="array" ref="L8">IF(COUNTIF('ค่าเสื่อม 2564'!$E$3:$E$399,"10866-รพ.คลองหาด")&lt;$A8,"",INDEX('ค่าเสื่อม 2564'!L$3:L$399,SMALL(IF('ค่าเสื่อม 2564'!$E$3:$E$399="10866-รพ.คลองหาด",ROW('ค่าเสื่อม 2564'!$E$3:$E$399)-ROW('ค่าเสื่อม 2564'!$E$3)+1),$A8)))</f>
        <v>1</v>
      </c>
      <c r="M8" s="7" t="str">
        <f t="array" ref="M8">IF(COUNTIF('ค่าเสื่อม 2564'!$E$3:$E$399,"10866-รพ.คลองหาด")&lt;$A8,"",INDEX('ค่าเสื่อม 2564'!M$3:M$399,SMALL(IF('ค่าเสื่อม 2564'!$E$3:$E$399="10866-รพ.คลองหาด",ROW('ค่าเสื่อม 2564'!$E$3:$E$399)-ROW('ค่าเสื่อม 2564'!$E$3)+1),$A8)))</f>
        <v>สอ.4120-001-0018/1</v>
      </c>
      <c r="N8" s="10">
        <f t="array" ref="N8">IF(COUNTIF('ค่าเสื่อม 2564'!$E$3:$E$399,"10866-รพ.คลองหาด")&lt;$A8,"",INDEX('ค่าเสื่อม 2564'!N$3:N$399,SMALL(IF('ค่าเสื่อม 2564'!$E$3:$E$399="10866-รพ.คลองหาด",ROW('ค่าเสื่อม 2564'!$E$3:$E$399)-ROW('ค่าเสื่อม 2564'!$E$3)+1),$A8)))</f>
        <v>36400</v>
      </c>
      <c r="O8" s="10">
        <f t="array" ref="O8">IF(COUNTIF('ค่าเสื่อม 2564'!$E$3:$E$399,"10866-รพ.คลองหาด")&lt;$A8,"",INDEX('ค่าเสื่อม 2564'!O$3:O$399,SMALL(IF('ค่าเสื่อม 2564'!$E$3:$E$399="10866-รพ.คลองหาด",ROW('ค่าเสื่อม 2564'!$E$3:$E$399)-ROW('ค่าเสื่อม 2564'!$E$3)+1),$A8)))</f>
        <v>0</v>
      </c>
      <c r="P8" s="10">
        <f t="array" ref="P8">IF(COUNTIF('ค่าเสื่อม 2564'!$E$3:$E$399,"10866-รพ.คลองหาด")&lt;$A8,"",INDEX('ค่าเสื่อม 2564'!P$3:P$399,SMALL(IF('ค่าเสื่อม 2564'!$E$3:$E$399="10866-รพ.คลองหาด",ROW('ค่าเสื่อม 2564'!$E$3:$E$399)-ROW('ค่าเสื่อม 2564'!$E$3)+1),$A8)))</f>
        <v>0</v>
      </c>
      <c r="Q8" s="10">
        <f t="array" ref="Q8">IF(COUNTIF('ค่าเสื่อม 2564'!$E$3:$E$399,"10866-รพ.คลองหาด")&lt;$A8,"",INDEX('ค่าเสื่อม 2564'!Q$3:Q$399,SMALL(IF('ค่าเสื่อม 2564'!$E$3:$E$399="10866-รพ.คลองหาด",ROW('ค่าเสื่อม 2564'!$E$3:$E$399)-ROW('ค่าเสื่อม 2564'!$E$3)+1),$A8)))</f>
        <v>36400</v>
      </c>
      <c r="R8" s="7" t="str">
        <f t="array" ref="R8">IF(COUNTIF('ค่าเสื่อม 2564'!$E$3:$E$399,"10866-รพ.คลองหาด")&lt;$A8,"",INDEX('ค่าเสื่อม 2564'!R$3:R$399,SMALL(IF('ค่าเสื่อม 2564'!$E$3:$E$399="10866-รพ.คลองหาด",ROW('ค่าเสื่อม 2564'!$E$3:$E$399)-ROW('ค่าเสื่อม 2564'!$E$3)+1),$A8)))</f>
        <v>6/2563 (วันที่ 07/10/2563)</v>
      </c>
      <c r="S8" s="4" t="str">
        <f t="array" ref="S8">IF(COUNTIF('ค่าเสื่อม 2564'!$E$3:$E$399,"10866-รพ.คลองหาด")&lt;$A8,"",INDEX('ค่าเสื่อม 2564'!S$3:S$399,SMALL(IF('ค่าเสื่อม 2564'!$E$3:$E$399="10866-รพ.คลองหาด",ROW('ค่าเสื่อม 2564'!$E$3:$E$399)-ROW('ค่าเสื่อม 2564'!$E$3)+1),$A8)))</f>
        <v>-</v>
      </c>
      <c r="T8" s="10">
        <f t="array" ref="T8">IF(COUNTIF('ค่าเสื่อม 2564'!$E$3:$E$399,"10866-รพ.คลองหาด")&lt;$A8,"",INDEX('ค่าเสื่อม 2564'!T$3:T$399,SMALL(IF('ค่าเสื่อม 2564'!$E$3:$E$399="10866-รพ.คลองหาด",ROW('ค่าเสื่อม 2564'!$E$3:$E$399)-ROW('ค่าเสื่อม 2564'!$E$3)+1),$A8)))</f>
        <v>0</v>
      </c>
      <c r="U8" s="10">
        <f t="array" ref="U8">IF(COUNTIF('ค่าเสื่อม 2564'!$E$3:$E$399,"10866-รพ.คลองหาด")&lt;$A8,"",INDEX('ค่าเสื่อม 2564'!U$3:U$399,SMALL(IF('ค่าเสื่อม 2564'!$E$3:$E$399="10866-รพ.คลองหาด",ROW('ค่าเสื่อม 2564'!$E$3:$E$399)-ROW('ค่าเสื่อม 2564'!$E$3)+1),$A8)))</f>
        <v>0</v>
      </c>
      <c r="V8" s="7">
        <f t="array" ref="V8">IF(COUNTIF('ค่าเสื่อม 2564'!$E$3:$E$399,"10866-รพ.คลองหาด")&lt;$A8,"",INDEX('ค่าเสื่อม 2564'!V$3:V$399,SMALL(IF('ค่าเสื่อม 2564'!$E$3:$E$399="10866-รพ.คลองหาด",ROW('ค่าเสื่อม 2564'!$E$3:$E$399)-ROW('ค่าเสื่อม 2564'!$E$3)+1),$A8)))</f>
        <v>0</v>
      </c>
      <c r="W8" s="7">
        <f t="array" ref="W8">IF(COUNTIF('ค่าเสื่อม 2564'!$E$3:$E$399,"10866-รพ.คลองหาด")&lt;$A8,"",INDEX('ค่าเสื่อม 2564'!W$3:W$399,SMALL(IF('ค่าเสื่อม 2564'!$E$3:$E$399="10866-รพ.คลองหาด",ROW('ค่าเสื่อม 2564'!$E$3:$E$399)-ROW('ค่าเสื่อม 2564'!$E$3)+1),$A8)))</f>
        <v>402815</v>
      </c>
    </row>
    <row r="9" spans="1:23" ht="43.5" customHeight="1">
      <c r="A9" s="3">
        <v>6</v>
      </c>
      <c r="B9" s="7" t="str">
        <f t="array" ref="B9">IF(COUNTIF('ค่าเสื่อม 2564'!$E$3:$E$399,"10866-รพ.คลองหาด")&lt;$A9,"",INDEX('ค่าเสื่อม 2564'!B$3:B$399,SMALL(IF('ค่าเสื่อม 2564'!$E$3:$E$399="10866-รพ.คลองหาด",ROW('ค่าเสื่อม 2564'!$E$3:$E$399)-ROW('ค่าเสื่อม 2564'!$E$3)+1),$A9)))</f>
        <v>เขต 06 ระยอง</v>
      </c>
      <c r="C9" s="7">
        <f t="array" ref="C9">IF(COUNTIF('ค่าเสื่อม 2564'!$E$3:$E$399,"10866-รพ.คลองหาด")&lt;$A9,"",INDEX('ค่าเสื่อม 2564'!C$3:C$399,SMALL(IF('ค่าเสื่อม 2564'!$E$3:$E$399="10866-รพ.คลองหาด",ROW('ค่าเสื่อม 2564'!$E$3:$E$399)-ROW('ค่าเสื่อม 2564'!$E$3)+1),$A9)))</f>
        <v>2700</v>
      </c>
      <c r="D9" s="7" t="str">
        <f t="array" ref="D9">IF(COUNTIF('ค่าเสื่อม 2564'!$E$3:$E$399,"10866-รพ.คลองหาด")&lt;$A9,"",INDEX('ค่าเสื่อม 2564'!D$3:D$399,SMALL(IF('ค่าเสื่อม 2564'!$E$3:$E$399="10866-รพ.คลองหาด",ROW('ค่าเสื่อม 2564'!$E$3:$E$399)-ROW('ค่าเสื่อม 2564'!$E$3)+1),$A9)))</f>
        <v>สระแก้ว</v>
      </c>
      <c r="E9" s="7" t="str">
        <f t="array" ref="E9">IF(COUNTIF('ค่าเสื่อม 2564'!$E$3:$E$399,"10866-รพ.คลองหาด")&lt;$A9,"",INDEX('ค่าเสื่อม 2564'!E$3:E$399,SMALL(IF('ค่าเสื่อม 2564'!$E$3:$E$399="10866-รพ.คลองหาด",ROW('ค่าเสื่อม 2564'!$E$3:$E$399)-ROW('ค่าเสื่อม 2564'!$E$3)+1),$A9)))</f>
        <v>10866-รพ.คลองหาด</v>
      </c>
      <c r="F9" s="7" t="str">
        <f t="array" ref="F9">IF(COUNTIF('ค่าเสื่อม 2564'!$E$3:$E$399,"10866-รพ.คลองหาด")&lt;$A9,"",INDEX('ค่าเสื่อม 2564'!F$3:F$399,SMALL(IF('ค่าเสื่อม 2564'!$E$3:$E$399="10866-รพ.คลองหาด",ROW('ค่าเสื่อม 2564'!$E$3:$E$399)-ROW('ค่าเสื่อม 2564'!$E$3)+1),$A9)))</f>
        <v>02456-รพ.สต.บ้านทับทิมสยาม 05 หมู่ที่ 10 ตำบลคลองไก่เถื่อน</v>
      </c>
      <c r="G9" s="7" t="str">
        <f t="array" ref="G9">IF(COUNTIF('ค่าเสื่อม 2564'!$E$3:$E$399,"10866-รพ.คลองหาด")&lt;$A9,"",INDEX('ค่าเสื่อม 2564'!G$3:G$399,SMALL(IF('ค่าเสื่อม 2564'!$E$3:$E$399="10866-รพ.คลองหาด",ROW('ค่าเสื่อม 2564'!$E$3:$E$399)-ROW('ค่าเสื่อม 2564'!$E$3)+1),$A9)))</f>
        <v>วงเงินหน่วยบริการสังกัดสป.สธ.</v>
      </c>
      <c r="H9" s="7" t="str">
        <f t="array" ref="H9">IF(COUNTIF('ค่าเสื่อม 2564'!$E$3:$E$399,"10866-รพ.คลองหาด")&lt;$A9,"",INDEX('ค่าเสื่อม 2564'!H$3:H$399,SMALL(IF('ค่าเสื่อม 2564'!$E$3:$E$399="10866-รพ.คลองหาด",ROW('ค่าเสื่อม 2564'!$E$3:$E$399)-ROW('ค่าเสื่อม 2564'!$E$3)+1),$A9)))</f>
        <v>ครุภัณฑ์</v>
      </c>
      <c r="I9" s="7" t="str">
        <f t="array" ref="I9">IF(COUNTIF('ค่าเสื่อม 2564'!$E$3:$E$399,"10866-รพ.คลองหาด")&lt;$A9,"",INDEX('ค่าเสื่อม 2564'!I$3:I$399,SMALL(IF('ค่าเสื่อม 2564'!$E$3:$E$399="10866-รพ.คลองหาด",ROW('ค่าเสื่อม 2564'!$E$3:$E$399)-ROW('ค่าเสื่อม 2564'!$E$3)+1),$A9)))</f>
        <v>08-ครุภัณฑ์คอมพิวเตอร์</v>
      </c>
      <c r="J9" s="7" t="str">
        <f t="array" ref="J9">IF(COUNTIF('ค่าเสื่อม 2564'!$E$3:$E$399,"10866-รพ.คลองหาด")&lt;$A9,"",INDEX('ค่าเสื่อม 2564'!J$3:J$399,SMALL(IF('ค่าเสื่อม 2564'!$E$3:$E$399="10866-รพ.คลองหาด",ROW('ค่าเสื่อม 2564'!$E$3:$E$399)-ROW('ค่าเสื่อม 2564'!$E$3)+1),$A9)))</f>
        <v>เครื่องคอมพิวเตอร์ สำหรับงานประมวลผล แบบที่ 2 * (จอภาพขนาดไม่น้อยกว่า 19 นิ้ว)</v>
      </c>
      <c r="K9" s="7" t="str">
        <f t="array" ref="K9">IF(COUNTIF('ค่าเสื่อม 2564'!$E$3:$E$399,"10866-รพ.คลองหาด")&lt;$A9,"",INDEX('ค่าเสื่อม 2564'!K$3:K$399,SMALL(IF('ค่าเสื่อม 2564'!$E$3:$E$399="10866-รพ.คลองหาด",ROW('ค่าเสื่อม 2564'!$E$3:$E$399)-ROW('ค่าเสื่อม 2564'!$E$3)+1),$A9)))</f>
        <v>เครื่องคอมพิวเตอร์ สำหรับงานประมวลผล แบบที่ 2 * (จอภาพขนาดไม่น้อยกว่า 19 นิ้ว)</v>
      </c>
      <c r="L9" s="4">
        <f t="array" ref="L9">IF(COUNTIF('ค่าเสื่อม 2564'!$E$3:$E$399,"10866-รพ.คลองหาด")&lt;$A9,"",INDEX('ค่าเสื่อม 2564'!L$3:L$399,SMALL(IF('ค่าเสื่อม 2564'!$E$3:$E$399="10866-รพ.คลองหาด",ROW('ค่าเสื่อม 2564'!$E$3:$E$399)-ROW('ค่าเสื่อม 2564'!$E$3)+1),$A9)))</f>
        <v>1</v>
      </c>
      <c r="M9" s="7" t="str">
        <f t="array" ref="M9">IF(COUNTIF('ค่าเสื่อม 2564'!$E$3:$E$399,"10866-รพ.คลองหาด")&lt;$A9,"",INDEX('ค่าเสื่อม 2564'!M$3:M$399,SMALL(IF('ค่าเสื่อม 2564'!$E$3:$E$399="10866-รพ.คลองหาด",ROW('ค่าเสื่อม 2564'!$E$3:$E$399)-ROW('ค่าเสื่อม 2564'!$E$3)+1),$A9)))</f>
        <v>7440-002/1</v>
      </c>
      <c r="N9" s="10">
        <f t="array" ref="N9">IF(COUNTIF('ค่าเสื่อม 2564'!$E$3:$E$399,"10866-รพ.คลองหาด")&lt;$A9,"",INDEX('ค่าเสื่อม 2564'!N$3:N$399,SMALL(IF('ค่าเสื่อม 2564'!$E$3:$E$399="10866-รพ.คลองหาด",ROW('ค่าเสื่อม 2564'!$E$3:$E$399)-ROW('ค่าเสื่อม 2564'!$E$3)+1),$A9)))</f>
        <v>30000</v>
      </c>
      <c r="O9" s="10">
        <f t="array" ref="O9">IF(COUNTIF('ค่าเสื่อม 2564'!$E$3:$E$399,"10866-รพ.คลองหาด")&lt;$A9,"",INDEX('ค่าเสื่อม 2564'!O$3:O$399,SMALL(IF('ค่าเสื่อม 2564'!$E$3:$E$399="10866-รพ.คลองหาด",ROW('ค่าเสื่อม 2564'!$E$3:$E$399)-ROW('ค่าเสื่อม 2564'!$E$3)+1),$A9)))</f>
        <v>0</v>
      </c>
      <c r="P9" s="10">
        <f t="array" ref="P9">IF(COUNTIF('ค่าเสื่อม 2564'!$E$3:$E$399,"10866-รพ.คลองหาด")&lt;$A9,"",INDEX('ค่าเสื่อม 2564'!P$3:P$399,SMALL(IF('ค่าเสื่อม 2564'!$E$3:$E$399="10866-รพ.คลองหาด",ROW('ค่าเสื่อม 2564'!$E$3:$E$399)-ROW('ค่าเสื่อม 2564'!$E$3)+1),$A9)))</f>
        <v>0</v>
      </c>
      <c r="Q9" s="10">
        <f t="array" ref="Q9">IF(COUNTIF('ค่าเสื่อม 2564'!$E$3:$E$399,"10866-รพ.คลองหาด")&lt;$A9,"",INDEX('ค่าเสื่อม 2564'!Q$3:Q$399,SMALL(IF('ค่าเสื่อม 2564'!$E$3:$E$399="10866-รพ.คลองหาด",ROW('ค่าเสื่อม 2564'!$E$3:$E$399)-ROW('ค่าเสื่อม 2564'!$E$3)+1),$A9)))</f>
        <v>30000</v>
      </c>
      <c r="R9" s="7" t="str">
        <f t="array" ref="R9">IF(COUNTIF('ค่าเสื่อม 2564'!$E$3:$E$399,"10866-รพ.คลองหาด")&lt;$A9,"",INDEX('ค่าเสื่อม 2564'!R$3:R$399,SMALL(IF('ค่าเสื่อม 2564'!$E$3:$E$399="10866-รพ.คลองหาด",ROW('ค่าเสื่อม 2564'!$E$3:$E$399)-ROW('ค่าเสื่อม 2564'!$E$3)+1),$A9)))</f>
        <v>6/2563 (วันที่ 07/10/2563)</v>
      </c>
      <c r="S9" s="4" t="str">
        <f t="array" ref="S9">IF(COUNTIF('ค่าเสื่อม 2564'!$E$3:$E$399,"10866-รพ.คลองหาด")&lt;$A9,"",INDEX('ค่าเสื่อม 2564'!S$3:S$399,SMALL(IF('ค่าเสื่อม 2564'!$E$3:$E$399="10866-รพ.คลองหาด",ROW('ค่าเสื่อม 2564'!$E$3:$E$399)-ROW('ค่าเสื่อม 2564'!$E$3)+1),$A9)))</f>
        <v>-</v>
      </c>
      <c r="T9" s="10">
        <f t="array" ref="T9">IF(COUNTIF('ค่าเสื่อม 2564'!$E$3:$E$399,"10866-รพ.คลองหาด")&lt;$A9,"",INDEX('ค่าเสื่อม 2564'!T$3:T$399,SMALL(IF('ค่าเสื่อม 2564'!$E$3:$E$399="10866-รพ.คลองหาด",ROW('ค่าเสื่อม 2564'!$E$3:$E$399)-ROW('ค่าเสื่อม 2564'!$E$3)+1),$A9)))</f>
        <v>0</v>
      </c>
      <c r="U9" s="10">
        <f t="array" ref="U9">IF(COUNTIF('ค่าเสื่อม 2564'!$E$3:$E$399,"10866-รพ.คลองหาด")&lt;$A9,"",INDEX('ค่าเสื่อม 2564'!U$3:U$399,SMALL(IF('ค่าเสื่อม 2564'!$E$3:$E$399="10866-รพ.คลองหาด",ROW('ค่าเสื่อม 2564'!$E$3:$E$399)-ROW('ค่าเสื่อม 2564'!$E$3)+1),$A9)))</f>
        <v>0</v>
      </c>
      <c r="V9" s="7">
        <f t="array" ref="V9">IF(COUNTIF('ค่าเสื่อม 2564'!$E$3:$E$399,"10866-รพ.คลองหาด")&lt;$A9,"",INDEX('ค่าเสื่อม 2564'!V$3:V$399,SMALL(IF('ค่าเสื่อม 2564'!$E$3:$E$399="10866-รพ.คลองหาด",ROW('ค่าเสื่อม 2564'!$E$3:$E$399)-ROW('ค่าเสื่อม 2564'!$E$3)+1),$A9)))</f>
        <v>0</v>
      </c>
      <c r="W9" s="7">
        <f t="array" ref="W9">IF(COUNTIF('ค่าเสื่อม 2564'!$E$3:$E$399,"10866-รพ.คลองหาด")&lt;$A9,"",INDEX('ค่าเสื่อม 2564'!W$3:W$399,SMALL(IF('ค่าเสื่อม 2564'!$E$3:$E$399="10866-รพ.คลองหาด",ROW('ค่าเสื่อม 2564'!$E$3:$E$399)-ROW('ค่าเสื่อม 2564'!$E$3)+1),$A9)))</f>
        <v>402704</v>
      </c>
    </row>
    <row r="10" spans="1:23" ht="43.5" customHeight="1">
      <c r="A10" s="3">
        <v>7</v>
      </c>
      <c r="B10" s="7" t="str">
        <f t="array" ref="B10">IF(COUNTIF('ค่าเสื่อม 2564'!$E$3:$E$399,"10866-รพ.คลองหาด")&lt;$A10,"",INDEX('ค่าเสื่อม 2564'!B$3:B$399,SMALL(IF('ค่าเสื่อม 2564'!$E$3:$E$399="10866-รพ.คลองหาด",ROW('ค่าเสื่อม 2564'!$E$3:$E$399)-ROW('ค่าเสื่อม 2564'!$E$3)+1),$A10)))</f>
        <v>เขต 06 ระยอง</v>
      </c>
      <c r="C10" s="7">
        <f t="array" ref="C10">IF(COUNTIF('ค่าเสื่อม 2564'!$E$3:$E$399,"10866-รพ.คลองหาด")&lt;$A10,"",INDEX('ค่าเสื่อม 2564'!C$3:C$399,SMALL(IF('ค่าเสื่อม 2564'!$E$3:$E$399="10866-รพ.คลองหาด",ROW('ค่าเสื่อม 2564'!$E$3:$E$399)-ROW('ค่าเสื่อม 2564'!$E$3)+1),$A10)))</f>
        <v>2700</v>
      </c>
      <c r="D10" s="7" t="str">
        <f t="array" ref="D10">IF(COUNTIF('ค่าเสื่อม 2564'!$E$3:$E$399,"10866-รพ.คลองหาด")&lt;$A10,"",INDEX('ค่าเสื่อม 2564'!D$3:D$399,SMALL(IF('ค่าเสื่อม 2564'!$E$3:$E$399="10866-รพ.คลองหาด",ROW('ค่าเสื่อม 2564'!$E$3:$E$399)-ROW('ค่าเสื่อม 2564'!$E$3)+1),$A10)))</f>
        <v>สระแก้ว</v>
      </c>
      <c r="E10" s="7" t="str">
        <f t="array" ref="E10">IF(COUNTIF('ค่าเสื่อม 2564'!$E$3:$E$399,"10866-รพ.คลองหาด")&lt;$A10,"",INDEX('ค่าเสื่อม 2564'!E$3:E$399,SMALL(IF('ค่าเสื่อม 2564'!$E$3:$E$399="10866-รพ.คลองหาด",ROW('ค่าเสื่อม 2564'!$E$3:$E$399)-ROW('ค่าเสื่อม 2564'!$E$3)+1),$A10)))</f>
        <v>10866-รพ.คลองหาด</v>
      </c>
      <c r="F10" s="7" t="str">
        <f t="array" ref="F10">IF(COUNTIF('ค่าเสื่อม 2564'!$E$3:$E$399,"10866-รพ.คลองหาด")&lt;$A10,"",INDEX('ค่าเสื่อม 2564'!F$3:F$399,SMALL(IF('ค่าเสื่อม 2564'!$E$3:$E$399="10866-รพ.คลองหาด",ROW('ค่าเสื่อม 2564'!$E$3:$E$399)-ROW('ค่าเสื่อม 2564'!$E$3)+1),$A10)))</f>
        <v>02456-รพ.สต.บ้านทับทิมสยาม 05 หมู่ที่ 10 ตำบลคลองไก่เถื่อน</v>
      </c>
      <c r="G10" s="7" t="str">
        <f t="array" ref="G10">IF(COUNTIF('ค่าเสื่อม 2564'!$E$3:$E$399,"10866-รพ.คลองหาด")&lt;$A10,"",INDEX('ค่าเสื่อม 2564'!G$3:G$399,SMALL(IF('ค่าเสื่อม 2564'!$E$3:$E$399="10866-รพ.คลองหาด",ROW('ค่าเสื่อม 2564'!$E$3:$E$399)-ROW('ค่าเสื่อม 2564'!$E$3)+1),$A10)))</f>
        <v>วงเงินหน่วยบริการสังกัดสป.สธ.</v>
      </c>
      <c r="H10" s="7" t="str">
        <f t="array" ref="H10">IF(COUNTIF('ค่าเสื่อม 2564'!$E$3:$E$399,"10866-รพ.คลองหาด")&lt;$A10,"",INDEX('ค่าเสื่อม 2564'!H$3:H$399,SMALL(IF('ค่าเสื่อม 2564'!$E$3:$E$399="10866-รพ.คลองหาด",ROW('ค่าเสื่อม 2564'!$E$3:$E$399)-ROW('ค่าเสื่อม 2564'!$E$3)+1),$A10)))</f>
        <v>ครุภัณฑ์</v>
      </c>
      <c r="I10" s="7" t="str">
        <f t="array" ref="I10">IF(COUNTIF('ค่าเสื่อม 2564'!$E$3:$E$399,"10866-รพ.คลองหาด")&lt;$A10,"",INDEX('ค่าเสื่อม 2564'!I$3:I$399,SMALL(IF('ค่าเสื่อม 2564'!$E$3:$E$399="10866-รพ.คลองหาด",ROW('ค่าเสื่อม 2564'!$E$3:$E$399)-ROW('ค่าเสื่อม 2564'!$E$3)+1),$A10)))</f>
        <v>12-ครุภัณฑ์สำนักงาน</v>
      </c>
      <c r="J10" s="7" t="str">
        <f t="array" ref="J10">IF(COUNTIF('ค่าเสื่อม 2564'!$E$3:$E$399,"10866-รพ.คลองหาด")&lt;$A10,"",INDEX('ค่าเสื่อม 2564'!J$3:J$399,SMALL(IF('ค่าเสื่อม 2564'!$E$3:$E$399="10866-รพ.คลองหาด",ROW('ค่าเสื่อม 2564'!$E$3:$E$399)-ROW('ค่าเสื่อม 2564'!$E$3)+1),$A10)))</f>
        <v>เครื่องปรับอากาศ แบบติดผนัง (ระบบ Inverter) ขนาด 24,000 บีทียู (ราคารวมค่าติดตั้ง)</v>
      </c>
      <c r="K10" s="7" t="str">
        <f t="array" ref="K10">IF(COUNTIF('ค่าเสื่อม 2564'!$E$3:$E$399,"10866-รพ.คลองหาด")&lt;$A10,"",INDEX('ค่าเสื่อม 2564'!K$3:K$399,SMALL(IF('ค่าเสื่อม 2564'!$E$3:$E$399="10866-รพ.คลองหาด",ROW('ค่าเสื่อม 2564'!$E$3:$E$399)-ROW('ค่าเสื่อม 2564'!$E$3)+1),$A10)))</f>
        <v>เครื่องปรับอากาศ แบบติดผนัง (ระบบ Inverter) ขนาด 24,000 บีทียู (ราคารวมค่าติดตั้ง)</v>
      </c>
      <c r="L10" s="4">
        <f t="array" ref="L10">IF(COUNTIF('ค่าเสื่อม 2564'!$E$3:$E$399,"10866-รพ.คลองหาด")&lt;$A10,"",INDEX('ค่าเสื่อม 2564'!L$3:L$399,SMALL(IF('ค่าเสื่อม 2564'!$E$3:$E$399="10866-รพ.คลองหาด",ROW('ค่าเสื่อม 2564'!$E$3:$E$399)-ROW('ค่าเสื่อม 2564'!$E$3)+1),$A10)))</f>
        <v>2</v>
      </c>
      <c r="M10" s="7" t="str">
        <f t="array" ref="M10">IF(COUNTIF('ค่าเสื่อม 2564'!$E$3:$E$399,"10866-รพ.คลองหาด")&lt;$A10,"",INDEX('ค่าเสื่อม 2564'!M$3:M$399,SMALL(IF('ค่าเสื่อม 2564'!$E$3:$E$399="10866-รพ.คลองหาด",ROW('ค่าเสื่อม 2564'!$E$3:$E$399)-ROW('ค่าเสื่อม 2564'!$E$3)+1),$A10)))</f>
        <v>สอ.4120-001-0008 / 1 และ สอ.4120-001-0008 / ๒</v>
      </c>
      <c r="N10" s="10">
        <f t="array" ref="N10">IF(COUNTIF('ค่าเสื่อม 2564'!$E$3:$E$399,"10866-รพ.คลองหาด")&lt;$A10,"",INDEX('ค่าเสื่อม 2564'!N$3:N$399,SMALL(IF('ค่าเสื่อม 2564'!$E$3:$E$399="10866-รพ.คลองหาด",ROW('ค่าเสื่อม 2564'!$E$3:$E$399)-ROW('ค่าเสื่อม 2564'!$E$3)+1),$A10)))</f>
        <v>72800</v>
      </c>
      <c r="O10" s="10">
        <f t="array" ref="O10">IF(COUNTIF('ค่าเสื่อม 2564'!$E$3:$E$399,"10866-รพ.คลองหาด")&lt;$A10,"",INDEX('ค่าเสื่อม 2564'!O$3:O$399,SMALL(IF('ค่าเสื่อม 2564'!$E$3:$E$399="10866-รพ.คลองหาด",ROW('ค่าเสื่อม 2564'!$E$3:$E$399)-ROW('ค่าเสื่อม 2564'!$E$3)+1),$A10)))</f>
        <v>0</v>
      </c>
      <c r="P10" s="10">
        <f t="array" ref="P10">IF(COUNTIF('ค่าเสื่อม 2564'!$E$3:$E$399,"10866-รพ.คลองหาด")&lt;$A10,"",INDEX('ค่าเสื่อม 2564'!P$3:P$399,SMALL(IF('ค่าเสื่อม 2564'!$E$3:$E$399="10866-รพ.คลองหาด",ROW('ค่าเสื่อม 2564'!$E$3:$E$399)-ROW('ค่าเสื่อม 2564'!$E$3)+1),$A10)))</f>
        <v>0</v>
      </c>
      <c r="Q10" s="10">
        <f t="array" ref="Q10">IF(COUNTIF('ค่าเสื่อม 2564'!$E$3:$E$399,"10866-รพ.คลองหาด")&lt;$A10,"",INDEX('ค่าเสื่อม 2564'!Q$3:Q$399,SMALL(IF('ค่าเสื่อม 2564'!$E$3:$E$399="10866-รพ.คลองหาด",ROW('ค่าเสื่อม 2564'!$E$3:$E$399)-ROW('ค่าเสื่อม 2564'!$E$3)+1),$A10)))</f>
        <v>72800</v>
      </c>
      <c r="R10" s="7" t="str">
        <f t="array" ref="R10">IF(COUNTIF('ค่าเสื่อม 2564'!$E$3:$E$399,"10866-รพ.คลองหาด")&lt;$A10,"",INDEX('ค่าเสื่อม 2564'!R$3:R$399,SMALL(IF('ค่าเสื่อม 2564'!$E$3:$E$399="10866-รพ.คลองหาด",ROW('ค่าเสื่อม 2564'!$E$3:$E$399)-ROW('ค่าเสื่อม 2564'!$E$3)+1),$A10)))</f>
        <v>6/2563 (วันที่ 07/10/2563)</v>
      </c>
      <c r="S10" s="4" t="str">
        <f t="array" ref="S10">IF(COUNTIF('ค่าเสื่อม 2564'!$E$3:$E$399,"10866-รพ.คลองหาด")&lt;$A10,"",INDEX('ค่าเสื่อม 2564'!S$3:S$399,SMALL(IF('ค่าเสื่อม 2564'!$E$3:$E$399="10866-รพ.คลองหาด",ROW('ค่าเสื่อม 2564'!$E$3:$E$399)-ROW('ค่าเสื่อม 2564'!$E$3)+1),$A10)))</f>
        <v>-</v>
      </c>
      <c r="T10" s="10">
        <f t="array" ref="T10">IF(COUNTIF('ค่าเสื่อม 2564'!$E$3:$E$399,"10866-รพ.คลองหาด")&lt;$A10,"",INDEX('ค่าเสื่อม 2564'!T$3:T$399,SMALL(IF('ค่าเสื่อม 2564'!$E$3:$E$399="10866-รพ.คลองหาด",ROW('ค่าเสื่อม 2564'!$E$3:$E$399)-ROW('ค่าเสื่อม 2564'!$E$3)+1),$A10)))</f>
        <v>0</v>
      </c>
      <c r="U10" s="10">
        <f t="array" ref="U10">IF(COUNTIF('ค่าเสื่อม 2564'!$E$3:$E$399,"10866-รพ.คลองหาด")&lt;$A10,"",INDEX('ค่าเสื่อม 2564'!U$3:U$399,SMALL(IF('ค่าเสื่อม 2564'!$E$3:$E$399="10866-รพ.คลองหาด",ROW('ค่าเสื่อม 2564'!$E$3:$E$399)-ROW('ค่าเสื่อม 2564'!$E$3)+1),$A10)))</f>
        <v>0</v>
      </c>
      <c r="V10" s="7">
        <f t="array" ref="V10">IF(COUNTIF('ค่าเสื่อม 2564'!$E$3:$E$399,"10866-รพ.คลองหาด")&lt;$A10,"",INDEX('ค่าเสื่อม 2564'!V$3:V$399,SMALL(IF('ค่าเสื่อม 2564'!$E$3:$E$399="10866-รพ.คลองหาด",ROW('ค่าเสื่อม 2564'!$E$3:$E$399)-ROW('ค่าเสื่อม 2564'!$E$3)+1),$A10)))</f>
        <v>0</v>
      </c>
      <c r="W10" s="7">
        <f t="array" ref="W10">IF(COUNTIF('ค่าเสื่อม 2564'!$E$3:$E$399,"10866-รพ.คลองหาด")&lt;$A10,"",INDEX('ค่าเสื่อม 2564'!W$3:W$399,SMALL(IF('ค่าเสื่อม 2564'!$E$3:$E$399="10866-รพ.คลองหาด",ROW('ค่าเสื่อม 2564'!$E$3:$E$399)-ROW('ค่าเสื่อม 2564'!$E$3)+1),$A10)))</f>
        <v>402801</v>
      </c>
    </row>
    <row r="11" spans="1:23" ht="43.5" customHeight="1">
      <c r="A11" s="3">
        <v>8</v>
      </c>
      <c r="B11" s="7" t="str">
        <f t="array" ref="B11">IF(COUNTIF('ค่าเสื่อม 2564'!$E$3:$E$399,"10866-รพ.คลองหาด")&lt;$A11,"",INDEX('ค่าเสื่อม 2564'!B$3:B$399,SMALL(IF('ค่าเสื่อม 2564'!$E$3:$E$399="10866-รพ.คลองหาด",ROW('ค่าเสื่อม 2564'!$E$3:$E$399)-ROW('ค่าเสื่อม 2564'!$E$3)+1),$A11)))</f>
        <v>เขต 06 ระยอง</v>
      </c>
      <c r="C11" s="7">
        <f t="array" ref="C11">IF(COUNTIF('ค่าเสื่อม 2564'!$E$3:$E$399,"10866-รพ.คลองหาด")&lt;$A11,"",INDEX('ค่าเสื่อม 2564'!C$3:C$399,SMALL(IF('ค่าเสื่อม 2564'!$E$3:$E$399="10866-รพ.คลองหาด",ROW('ค่าเสื่อม 2564'!$E$3:$E$399)-ROW('ค่าเสื่อม 2564'!$E$3)+1),$A11)))</f>
        <v>2700</v>
      </c>
      <c r="D11" s="7" t="str">
        <f t="array" ref="D11">IF(COUNTIF('ค่าเสื่อม 2564'!$E$3:$E$399,"10866-รพ.คลองหาด")&lt;$A11,"",INDEX('ค่าเสื่อม 2564'!D$3:D$399,SMALL(IF('ค่าเสื่อม 2564'!$E$3:$E$399="10866-รพ.คลองหาด",ROW('ค่าเสื่อม 2564'!$E$3:$E$399)-ROW('ค่าเสื่อม 2564'!$E$3)+1),$A11)))</f>
        <v>สระแก้ว</v>
      </c>
      <c r="E11" s="7" t="str">
        <f t="array" ref="E11">IF(COUNTIF('ค่าเสื่อม 2564'!$E$3:$E$399,"10866-รพ.คลองหาด")&lt;$A11,"",INDEX('ค่าเสื่อม 2564'!E$3:E$399,SMALL(IF('ค่าเสื่อม 2564'!$E$3:$E$399="10866-รพ.คลองหาด",ROW('ค่าเสื่อม 2564'!$E$3:$E$399)-ROW('ค่าเสื่อม 2564'!$E$3)+1),$A11)))</f>
        <v>10866-รพ.คลองหาด</v>
      </c>
      <c r="F11" s="7" t="str">
        <f t="array" ref="F11">IF(COUNTIF('ค่าเสื่อม 2564'!$E$3:$E$399,"10866-รพ.คลองหาด")&lt;$A11,"",INDEX('ค่าเสื่อม 2564'!F$3:F$399,SMALL(IF('ค่าเสื่อม 2564'!$E$3:$E$399="10866-รพ.คลองหาด",ROW('ค่าเสื่อม 2564'!$E$3:$E$399)-ROW('ค่าเสื่อม 2564'!$E$3)+1),$A11)))</f>
        <v>02457-รพ.สต.บ้านเขาตาง๊อก หมู่ที่ 03 ตำบลคลองไก่เถื่อน</v>
      </c>
      <c r="G11" s="7" t="str">
        <f t="array" ref="G11">IF(COUNTIF('ค่าเสื่อม 2564'!$E$3:$E$399,"10866-รพ.คลองหาด")&lt;$A11,"",INDEX('ค่าเสื่อม 2564'!G$3:G$399,SMALL(IF('ค่าเสื่อม 2564'!$E$3:$E$399="10866-รพ.คลองหาด",ROW('ค่าเสื่อม 2564'!$E$3:$E$399)-ROW('ค่าเสื่อม 2564'!$E$3)+1),$A11)))</f>
        <v>วงเงินหน่วยบริการสังกัดสป.สธ.</v>
      </c>
      <c r="H11" s="7" t="str">
        <f t="array" ref="H11">IF(COUNTIF('ค่าเสื่อม 2564'!$E$3:$E$399,"10866-รพ.คลองหาด")&lt;$A11,"",INDEX('ค่าเสื่อม 2564'!H$3:H$399,SMALL(IF('ค่าเสื่อม 2564'!$E$3:$E$399="10866-รพ.คลองหาด",ROW('ค่าเสื่อม 2564'!$E$3:$E$399)-ROW('ค่าเสื่อม 2564'!$E$3)+1),$A11)))</f>
        <v>ครุภัณฑ์</v>
      </c>
      <c r="I11" s="7" t="str">
        <f t="array" ref="I11">IF(COUNTIF('ค่าเสื่อม 2564'!$E$3:$E$399,"10866-รพ.คลองหาด")&lt;$A11,"",INDEX('ค่าเสื่อม 2564'!I$3:I$399,SMALL(IF('ค่าเสื่อม 2564'!$E$3:$E$399="10866-รพ.คลองหาด",ROW('ค่าเสื่อม 2564'!$E$3:$E$399)-ROW('ค่าเสื่อม 2564'!$E$3)+1),$A11)))</f>
        <v>10-ครุภัณฑ์ยานพาหนะและขนส่ง</v>
      </c>
      <c r="J11" s="7" t="str">
        <f t="array" ref="J11">IF(COUNTIF('ค่าเสื่อม 2564'!$E$3:$E$399,"10866-รพ.คลองหาด")&lt;$A11,"",INDEX('ค่าเสื่อม 2564'!J$3:J$399,SMALL(IF('ค่าเสื่อม 2564'!$E$3:$E$399="10866-รพ.คลองหาด",ROW('ค่าเสื่อม 2564'!$E$3:$E$399)-ROW('ค่าเสื่อม 2564'!$E$3)+1),$A11)))</f>
        <v>รถจักรยานยนต์ ขนาด 110 ซีซี แบบเกียร์ธรรมดา</v>
      </c>
      <c r="K11" s="7" t="str">
        <f t="array" ref="K11">IF(COUNTIF('ค่าเสื่อม 2564'!$E$3:$E$399,"10866-รพ.คลองหาด")&lt;$A11,"",INDEX('ค่าเสื่อม 2564'!K$3:K$399,SMALL(IF('ค่าเสื่อม 2564'!$E$3:$E$399="10866-รพ.คลองหาด",ROW('ค่าเสื่อม 2564'!$E$3:$E$399)-ROW('ค่าเสื่อม 2564'!$E$3)+1),$A11)))</f>
        <v>รถจักรยานยนต์ ขนาด 110 ซีซี แบบเกียร์ธรรมดา</v>
      </c>
      <c r="L11" s="4">
        <f t="array" ref="L11">IF(COUNTIF('ค่าเสื่อม 2564'!$E$3:$E$399,"10866-รพ.คลองหาด")&lt;$A11,"",INDEX('ค่าเสื่อม 2564'!L$3:L$399,SMALL(IF('ค่าเสื่อม 2564'!$E$3:$E$399="10866-รพ.คลองหาด",ROW('ค่าเสื่อม 2564'!$E$3:$E$399)-ROW('ค่าเสื่อม 2564'!$E$3)+1),$A11)))</f>
        <v>1</v>
      </c>
      <c r="M11" s="7" t="str">
        <f t="array" ref="M11">IF(COUNTIF('ค่าเสื่อม 2564'!$E$3:$E$399,"10866-รพ.คลองหาด")&lt;$A11,"",INDEX('ค่าเสื่อม 2564'!M$3:M$399,SMALL(IF('ค่าเสื่อม 2564'!$E$3:$E$399="10866-รพ.คลองหาด",ROW('ค่าเสื่อม 2564'!$E$3:$E$399)-ROW('ค่าเสื่อม 2564'!$E$3)+1),$A11)))</f>
        <v>สอ. 2340-003-0002/3</v>
      </c>
      <c r="N11" s="10">
        <f t="array" ref="N11">IF(COUNTIF('ค่าเสื่อม 2564'!$E$3:$E$399,"10866-รพ.คลองหาด")&lt;$A11,"",INDEX('ค่าเสื่อม 2564'!N$3:N$399,SMALL(IF('ค่าเสื่อม 2564'!$E$3:$E$399="10866-รพ.คลองหาด",ROW('ค่าเสื่อม 2564'!$E$3:$E$399)-ROW('ค่าเสื่อม 2564'!$E$3)+1),$A11)))</f>
        <v>44800</v>
      </c>
      <c r="O11" s="10">
        <f t="array" ref="O11">IF(COUNTIF('ค่าเสื่อม 2564'!$E$3:$E$399,"10866-รพ.คลองหาด")&lt;$A11,"",INDEX('ค่าเสื่อม 2564'!O$3:O$399,SMALL(IF('ค่าเสื่อม 2564'!$E$3:$E$399="10866-รพ.คลองหาด",ROW('ค่าเสื่อม 2564'!$E$3:$E$399)-ROW('ค่าเสื่อม 2564'!$E$3)+1),$A11)))</f>
        <v>0</v>
      </c>
      <c r="P11" s="10">
        <f t="array" ref="P11">IF(COUNTIF('ค่าเสื่อม 2564'!$E$3:$E$399,"10866-รพ.คลองหาด")&lt;$A11,"",INDEX('ค่าเสื่อม 2564'!P$3:P$399,SMALL(IF('ค่าเสื่อม 2564'!$E$3:$E$399="10866-รพ.คลองหาด",ROW('ค่าเสื่อม 2564'!$E$3:$E$399)-ROW('ค่าเสื่อม 2564'!$E$3)+1),$A11)))</f>
        <v>0</v>
      </c>
      <c r="Q11" s="10">
        <f t="array" ref="Q11">IF(COUNTIF('ค่าเสื่อม 2564'!$E$3:$E$399,"10866-รพ.คลองหาด")&lt;$A11,"",INDEX('ค่าเสื่อม 2564'!Q$3:Q$399,SMALL(IF('ค่าเสื่อม 2564'!$E$3:$E$399="10866-รพ.คลองหาด",ROW('ค่าเสื่อม 2564'!$E$3:$E$399)-ROW('ค่าเสื่อม 2564'!$E$3)+1),$A11)))</f>
        <v>44800</v>
      </c>
      <c r="R11" s="7" t="str">
        <f t="array" ref="R11">IF(COUNTIF('ค่าเสื่อม 2564'!$E$3:$E$399,"10866-รพ.คลองหาด")&lt;$A11,"",INDEX('ค่าเสื่อม 2564'!R$3:R$399,SMALL(IF('ค่าเสื่อม 2564'!$E$3:$E$399="10866-รพ.คลองหาด",ROW('ค่าเสื่อม 2564'!$E$3:$E$399)-ROW('ค่าเสื่อม 2564'!$E$3)+1),$A11)))</f>
        <v>6/2563 (วันที่ 07/10/2563)</v>
      </c>
      <c r="S11" s="4" t="str">
        <f t="array" ref="S11">IF(COUNTIF('ค่าเสื่อม 2564'!$E$3:$E$399,"10866-รพ.คลองหาด")&lt;$A11,"",INDEX('ค่าเสื่อม 2564'!S$3:S$399,SMALL(IF('ค่าเสื่อม 2564'!$E$3:$E$399="10866-รพ.คลองหาด",ROW('ค่าเสื่อม 2564'!$E$3:$E$399)-ROW('ค่าเสื่อม 2564'!$E$3)+1),$A11)))</f>
        <v>-</v>
      </c>
      <c r="T11" s="10">
        <f t="array" ref="T11">IF(COUNTIF('ค่าเสื่อม 2564'!$E$3:$E$399,"10866-รพ.คลองหาด")&lt;$A11,"",INDEX('ค่าเสื่อม 2564'!T$3:T$399,SMALL(IF('ค่าเสื่อม 2564'!$E$3:$E$399="10866-รพ.คลองหาด",ROW('ค่าเสื่อม 2564'!$E$3:$E$399)-ROW('ค่าเสื่อม 2564'!$E$3)+1),$A11)))</f>
        <v>0</v>
      </c>
      <c r="U11" s="10">
        <f t="array" ref="U11">IF(COUNTIF('ค่าเสื่อม 2564'!$E$3:$E$399,"10866-รพ.คลองหาด")&lt;$A11,"",INDEX('ค่าเสื่อม 2564'!U$3:U$399,SMALL(IF('ค่าเสื่อม 2564'!$E$3:$E$399="10866-รพ.คลองหาด",ROW('ค่าเสื่อม 2564'!$E$3:$E$399)-ROW('ค่าเสื่อม 2564'!$E$3)+1),$A11)))</f>
        <v>0</v>
      </c>
      <c r="V11" s="7">
        <f t="array" ref="V11">IF(COUNTIF('ค่าเสื่อม 2564'!$E$3:$E$399,"10866-รพ.คลองหาด")&lt;$A11,"",INDEX('ค่าเสื่อม 2564'!V$3:V$399,SMALL(IF('ค่าเสื่อม 2564'!$E$3:$E$399="10866-รพ.คลองหาด",ROW('ค่าเสื่อม 2564'!$E$3:$E$399)-ROW('ค่าเสื่อม 2564'!$E$3)+1),$A11)))</f>
        <v>0</v>
      </c>
      <c r="W11" s="7">
        <f t="array" ref="W11">IF(COUNTIF('ค่าเสื่อม 2564'!$E$3:$E$399,"10866-รพ.คลองหาด")&lt;$A11,"",INDEX('ค่าเสื่อม 2564'!W$3:W$399,SMALL(IF('ค่าเสื่อม 2564'!$E$3:$E$399="10866-รพ.คลองหาด",ROW('ค่าเสื่อม 2564'!$E$3:$E$399)-ROW('ค่าเสื่อม 2564'!$E$3)+1),$A11)))</f>
        <v>402585</v>
      </c>
    </row>
    <row r="12" spans="1:23" ht="43.5" customHeight="1">
      <c r="A12" s="3">
        <v>9</v>
      </c>
      <c r="B12" s="7"/>
      <c r="C12" s="7"/>
      <c r="D12" s="7"/>
      <c r="E12" s="7" t="str">
        <f t="array" ref="E12">IF(COUNTIF('ค่าเสื่อม 2564'!$E$3:$E$399,"10866-รพ.คลองหาด")&lt;$A12,"",INDEX('ค่าเสื่อม 2564'!E$3:E$399,SMALL(IF('ค่าเสื่อม 2564'!$E$3:$E$399="10866-รพ.คลองหาด",ROW('ค่าเสื่อม 2564'!$E$3:$E$399)-ROW('ค่าเสื่อม 2564'!$E$3)+1),$A12)))</f>
        <v>10866-รพ.คลองหาด</v>
      </c>
      <c r="F12" s="7" t="str">
        <f t="array" ref="F12">IF(COUNTIF('ค่าเสื่อม 2564'!$E$3:$E$399,"10866-รพ.คลองหาด")&lt;$A12,"",INDEX('ค่าเสื่อม 2564'!F$3:F$399,SMALL(IF('ค่าเสื่อม 2564'!$E$3:$E$399="10866-รพ.คลองหาด",ROW('ค่าเสื่อม 2564'!$E$3:$E$399)-ROW('ค่าเสื่อม 2564'!$E$3)+1),$A12)))</f>
        <v>02457-รพ.สต.บ้านเขาตาง๊อก หมู่ที่ 03 ตำบลคลองไก่เถื่อน</v>
      </c>
      <c r="G12" s="7" t="str">
        <f t="array" ref="G12">IF(COUNTIF('ค่าเสื่อม 2564'!$E$3:$E$399,"10866-รพ.คลองหาด")&lt;$A12,"",INDEX('ค่าเสื่อม 2564'!G$3:G$399,SMALL(IF('ค่าเสื่อม 2564'!$E$3:$E$399="10866-รพ.คลองหาด",ROW('ค่าเสื่อม 2564'!$E$3:$E$399)-ROW('ค่าเสื่อม 2564'!$E$3)+1),$A12)))</f>
        <v>วงเงินหน่วยบริการสังกัดสป.สธ.</v>
      </c>
      <c r="H12" s="7" t="str">
        <f t="array" ref="H12">IF(COUNTIF('ค่าเสื่อม 2564'!$E$3:$E$399,"10866-รพ.คลองหาด")&lt;$A12,"",INDEX('ค่าเสื่อม 2564'!H$3:H$399,SMALL(IF('ค่าเสื่อม 2564'!$E$3:$E$399="10866-รพ.คลองหาด",ROW('ค่าเสื่อม 2564'!$E$3:$E$399)-ROW('ค่าเสื่อม 2564'!$E$3)+1),$A12)))</f>
        <v>ครุภัณฑ์</v>
      </c>
      <c r="I12" s="7" t="str">
        <f t="array" ref="I12">IF(COUNTIF('ค่าเสื่อม 2564'!$E$3:$E$399,"10866-รพ.คลองหาด")&lt;$A12,"",INDEX('ค่าเสื่อม 2564'!I$3:I$399,SMALL(IF('ค่าเสื่อม 2564'!$E$3:$E$399="10866-รพ.คลองหาด",ROW('ค่าเสื่อม 2564'!$E$3:$E$399)-ROW('ค่าเสื่อม 2564'!$E$3)+1),$A12)))</f>
        <v>12-ครุภัณฑ์สำนักงาน</v>
      </c>
      <c r="J12" s="7" t="str">
        <f t="array" ref="J12">IF(COUNTIF('ค่าเสื่อม 2564'!$E$3:$E$399,"10866-รพ.คลองหาด")&lt;$A12,"",INDEX('ค่าเสื่อม 2564'!J$3:J$399,SMALL(IF('ค่าเสื่อม 2564'!$E$3:$E$399="10866-รพ.คลองหาด",ROW('ค่าเสื่อม 2564'!$E$3:$E$399)-ROW('ค่าเสื่อม 2564'!$E$3)+1),$A12)))</f>
        <v>เครื่องปรับอากาศ แบบติดผนัง (ระบบ Inverter) ขนาด 24,000 บีทียู (ราคารวมค่าติดตั้ง)</v>
      </c>
      <c r="K12" s="7" t="str">
        <f t="array" ref="K12">IF(COUNTIF('ค่าเสื่อม 2564'!$E$3:$E$399,"10866-รพ.คลองหาด")&lt;$A12,"",INDEX('ค่าเสื่อม 2564'!K$3:K$399,SMALL(IF('ค่าเสื่อม 2564'!$E$3:$E$399="10866-รพ.คลองหาด",ROW('ค่าเสื่อม 2564'!$E$3:$E$399)-ROW('ค่าเสื่อม 2564'!$E$3)+1),$A12)))</f>
        <v>เครื่องปรับอากาศ แบบติดผนัง (ระบบ Inverter) ขนาด 24,000 บีทียู (ราคารวมค่าติดตั้ง)</v>
      </c>
      <c r="L12" s="4">
        <f t="array" ref="L12">IF(COUNTIF('ค่าเสื่อม 2564'!$E$3:$E$399,"10866-รพ.คลองหาด")&lt;$A12,"",INDEX('ค่าเสื่อม 2564'!L$3:L$399,SMALL(IF('ค่าเสื่อม 2564'!$E$3:$E$399="10866-รพ.คลองหาด",ROW('ค่าเสื่อม 2564'!$E$3:$E$399)-ROW('ค่าเสื่อม 2564'!$E$3)+1),$A12)))</f>
        <v>1</v>
      </c>
      <c r="M12" s="7" t="str">
        <f t="array" ref="M12">IF(COUNTIF('ค่าเสื่อม 2564'!$E$3:$E$399,"10866-รพ.คลองหาด")&lt;$A12,"",INDEX('ค่าเสื่อม 2564'!M$3:M$399,SMALL(IF('ค่าเสื่อม 2564'!$E$3:$E$399="10866-รพ.คลองหาด",ROW('ค่าเสื่อม 2564'!$E$3:$E$399)-ROW('ค่าเสื่อม 2564'!$E$3)+1),$A12)))</f>
        <v>สอ.4120-001-0008 /3</v>
      </c>
      <c r="N12" s="10">
        <f t="array" ref="N12">IF(COUNTIF('ค่าเสื่อม 2564'!$E$3:$E$399,"10866-รพ.คลองหาด")&lt;$A12,"",INDEX('ค่าเสื่อม 2564'!N$3:N$399,SMALL(IF('ค่าเสื่อม 2564'!$E$3:$E$399="10866-รพ.คลองหาด",ROW('ค่าเสื่อม 2564'!$E$3:$E$399)-ROW('ค่าเสื่อม 2564'!$E$3)+1),$A12)))</f>
        <v>36400</v>
      </c>
      <c r="O12" s="10">
        <f t="array" ref="O12">IF(COUNTIF('ค่าเสื่อม 2564'!$E$3:$E$399,"10866-รพ.คลองหาด")&lt;$A12,"",INDEX('ค่าเสื่อม 2564'!O$3:O$399,SMALL(IF('ค่าเสื่อม 2564'!$E$3:$E$399="10866-รพ.คลองหาด",ROW('ค่าเสื่อม 2564'!$E$3:$E$399)-ROW('ค่าเสื่อม 2564'!$E$3)+1),$A12)))</f>
        <v>0</v>
      </c>
      <c r="P12" s="10">
        <f t="array" ref="P12">IF(COUNTIF('ค่าเสื่อม 2564'!$E$3:$E$399,"10866-รพ.คลองหาด")&lt;$A12,"",INDEX('ค่าเสื่อม 2564'!P$3:P$399,SMALL(IF('ค่าเสื่อม 2564'!$E$3:$E$399="10866-รพ.คลองหาด",ROW('ค่าเสื่อม 2564'!$E$3:$E$399)-ROW('ค่าเสื่อม 2564'!$E$3)+1),$A12)))</f>
        <v>0</v>
      </c>
      <c r="Q12" s="10">
        <f t="array" ref="Q12">IF(COUNTIF('ค่าเสื่อม 2564'!$E$3:$E$399,"10866-รพ.คลองหาด")&lt;$A12,"",INDEX('ค่าเสื่อม 2564'!Q$3:Q$399,SMALL(IF('ค่าเสื่อม 2564'!$E$3:$E$399="10866-รพ.คลองหาด",ROW('ค่าเสื่อม 2564'!$E$3:$E$399)-ROW('ค่าเสื่อม 2564'!$E$3)+1),$A12)))</f>
        <v>36400</v>
      </c>
      <c r="R12" s="7" t="str">
        <f t="array" ref="R12">IF(COUNTIF('ค่าเสื่อม 2564'!$E$3:$E$399,"10866-รพ.คลองหาด")&lt;$A12,"",INDEX('ค่าเสื่อม 2564'!R$3:R$399,SMALL(IF('ค่าเสื่อม 2564'!$E$3:$E$399="10866-รพ.คลองหาด",ROW('ค่าเสื่อม 2564'!$E$3:$E$399)-ROW('ค่าเสื่อม 2564'!$E$3)+1),$A12)))</f>
        <v>6/2563 (วันที่ 07/10/2563)</v>
      </c>
      <c r="S12" s="4" t="str">
        <f t="array" ref="S12">IF(COUNTIF('ค่าเสื่อม 2564'!$E$3:$E$399,"10866-รพ.คลองหาด")&lt;$A12,"",INDEX('ค่าเสื่อม 2564'!S$3:S$399,SMALL(IF('ค่าเสื่อม 2564'!$E$3:$E$399="10866-รพ.คลองหาด",ROW('ค่าเสื่อม 2564'!$E$3:$E$399)-ROW('ค่าเสื่อม 2564'!$E$3)+1),$A12)))</f>
        <v>-</v>
      </c>
      <c r="T12" s="10">
        <f t="array" ref="T12">IF(COUNTIF('ค่าเสื่อม 2564'!$E$3:$E$399,"10866-รพ.คลองหาด")&lt;$A12,"",INDEX('ค่าเสื่อม 2564'!T$3:T$399,SMALL(IF('ค่าเสื่อม 2564'!$E$3:$E$399="10866-รพ.คลองหาด",ROW('ค่าเสื่อม 2564'!$E$3:$E$399)-ROW('ค่าเสื่อม 2564'!$E$3)+1),$A12)))</f>
        <v>0</v>
      </c>
      <c r="U12" s="10">
        <f t="array" ref="U12">IF(COUNTIF('ค่าเสื่อม 2564'!$E$3:$E$399,"10866-รพ.คลองหาด")&lt;$A12,"",INDEX('ค่าเสื่อม 2564'!U$3:U$399,SMALL(IF('ค่าเสื่อม 2564'!$E$3:$E$399="10866-รพ.คลองหาด",ROW('ค่าเสื่อม 2564'!$E$3:$E$399)-ROW('ค่าเสื่อม 2564'!$E$3)+1),$A12)))</f>
        <v>0</v>
      </c>
      <c r="V12" s="7"/>
      <c r="W12" s="7"/>
    </row>
    <row r="13" spans="1:23" ht="43.5" customHeight="1">
      <c r="A13" s="3">
        <v>10</v>
      </c>
      <c r="B13" s="7"/>
      <c r="C13" s="7"/>
      <c r="D13" s="7"/>
      <c r="E13" s="7" t="str">
        <f t="array" ref="E13">IF(COUNTIF('ค่าเสื่อม 2564'!$E$3:$E$399,"10866-รพ.คลองหาด")&lt;$A13,"",INDEX('ค่าเสื่อม 2564'!E$3:E$399,SMALL(IF('ค่าเสื่อม 2564'!$E$3:$E$399="10866-รพ.คลองหาด",ROW('ค่าเสื่อม 2564'!$E$3:$E$399)-ROW('ค่าเสื่อม 2564'!$E$3)+1),$A13)))</f>
        <v>10866-รพ.คลองหาด</v>
      </c>
      <c r="F13" s="7" t="str">
        <f t="array" ref="F13">IF(COUNTIF('ค่าเสื่อม 2564'!$E$3:$E$399,"10866-รพ.คลองหาด")&lt;$A13,"",INDEX('ค่าเสื่อม 2564'!F$3:F$399,SMALL(IF('ค่าเสื่อม 2564'!$E$3:$E$399="10866-รพ.คลองหาด",ROW('ค่าเสื่อม 2564'!$E$3:$E$399)-ROW('ค่าเสื่อม 2564'!$E$3)+1),$A13)))</f>
        <v>02458-รพ.สต.บ้านคลองไก่เถื่อน หมู่ที่ 05 ตำบลคลองไก่เถื่อน</v>
      </c>
      <c r="G13" s="7" t="str">
        <f t="array" ref="G13">IF(COUNTIF('ค่าเสื่อม 2564'!$E$3:$E$399,"10866-รพ.คลองหาด")&lt;$A13,"",INDEX('ค่าเสื่อม 2564'!G$3:G$399,SMALL(IF('ค่าเสื่อม 2564'!$E$3:$E$399="10866-รพ.คลองหาด",ROW('ค่าเสื่อม 2564'!$E$3:$E$399)-ROW('ค่าเสื่อม 2564'!$E$3)+1),$A13)))</f>
        <v>วงเงินหน่วยบริการสังกัดสป.สธ.</v>
      </c>
      <c r="H13" s="7" t="str">
        <f t="array" ref="H13">IF(COUNTIF('ค่าเสื่อม 2564'!$E$3:$E$399,"10866-รพ.คลองหาด")&lt;$A13,"",INDEX('ค่าเสื่อม 2564'!H$3:H$399,SMALL(IF('ค่าเสื่อม 2564'!$E$3:$E$399="10866-รพ.คลองหาด",ROW('ค่าเสื่อม 2564'!$E$3:$E$399)-ROW('ค่าเสื่อม 2564'!$E$3)+1),$A13)))</f>
        <v>ครุภัณฑ์</v>
      </c>
      <c r="I13" s="7" t="str">
        <f t="array" ref="I13">IF(COUNTIF('ค่าเสื่อม 2564'!$E$3:$E$399,"10866-รพ.คลองหาด")&lt;$A13,"",INDEX('ค่าเสื่อม 2564'!I$3:I$399,SMALL(IF('ค่าเสื่อม 2564'!$E$3:$E$399="10866-รพ.คลองหาด",ROW('ค่าเสื่อม 2564'!$E$3:$E$399)-ROW('ค่าเสื่อม 2564'!$E$3)+1),$A13)))</f>
        <v>10-ครุภัณฑ์ยานพาหนะและขนส่ง</v>
      </c>
      <c r="J13" s="7" t="str">
        <f t="array" ref="J13">IF(COUNTIF('ค่าเสื่อม 2564'!$E$3:$E$399,"10866-รพ.คลองหาด")&lt;$A13,"",INDEX('ค่าเสื่อม 2564'!J$3:J$399,SMALL(IF('ค่าเสื่อม 2564'!$E$3:$E$399="10866-รพ.คลองหาด",ROW('ค่าเสื่อม 2564'!$E$3:$E$399)-ROW('ค่าเสื่อม 2564'!$E$3)+1),$A13)))</f>
        <v>รถจักรยานยนต์ ขนาด 110 ซีซี แบบเกียร์ธรรมดา</v>
      </c>
      <c r="K13" s="7" t="str">
        <f t="array" ref="K13">IF(COUNTIF('ค่าเสื่อม 2564'!$E$3:$E$399,"10866-รพ.คลองหาด")&lt;$A13,"",INDEX('ค่าเสื่อม 2564'!K$3:K$399,SMALL(IF('ค่าเสื่อม 2564'!$E$3:$E$399="10866-รพ.คลองหาด",ROW('ค่าเสื่อม 2564'!$E$3:$E$399)-ROW('ค่าเสื่อม 2564'!$E$3)+1),$A13)))</f>
        <v>รถจักรยานยนต์ ขนาด 110 ซีซี แบบเกียร์ธรรมดา</v>
      </c>
      <c r="L13" s="4">
        <f t="array" ref="L13">IF(COUNTIF('ค่าเสื่อม 2564'!$E$3:$E$399,"10866-รพ.คลองหาด")&lt;$A13,"",INDEX('ค่าเสื่อม 2564'!L$3:L$399,SMALL(IF('ค่าเสื่อม 2564'!$E$3:$E$399="10866-รพ.คลองหาด",ROW('ค่าเสื่อม 2564'!$E$3:$E$399)-ROW('ค่าเสื่อม 2564'!$E$3)+1),$A13)))</f>
        <v>1</v>
      </c>
      <c r="M13" s="7" t="str">
        <f t="array" ref="M13">IF(COUNTIF('ค่าเสื่อม 2564'!$E$3:$E$399,"10866-รพ.คลองหาด")&lt;$A13,"",INDEX('ค่าเสื่อม 2564'!M$3:M$399,SMALL(IF('ค่าเสื่อม 2564'!$E$3:$E$399="10866-รพ.คลองหาด",ROW('ค่าเสื่อม 2564'!$E$3:$E$399)-ROW('ค่าเสื่อม 2564'!$E$3)+1),$A13)))</f>
        <v>สอ. 2340-003-0003/1</v>
      </c>
      <c r="N13" s="10">
        <f t="array" ref="N13">IF(COUNTIF('ค่าเสื่อม 2564'!$E$3:$E$399,"10866-รพ.คลองหาด")&lt;$A13,"",INDEX('ค่าเสื่อม 2564'!N$3:N$399,SMALL(IF('ค่าเสื่อม 2564'!$E$3:$E$399="10866-รพ.คลองหาด",ROW('ค่าเสื่อม 2564'!$E$3:$E$399)-ROW('ค่าเสื่อม 2564'!$E$3)+1),$A13)))</f>
        <v>44800</v>
      </c>
      <c r="O13" s="10">
        <f t="array" ref="O13">IF(COUNTIF('ค่าเสื่อม 2564'!$E$3:$E$399,"10866-รพ.คลองหาด")&lt;$A13,"",INDEX('ค่าเสื่อม 2564'!O$3:O$399,SMALL(IF('ค่าเสื่อม 2564'!$E$3:$E$399="10866-รพ.คลองหาด",ROW('ค่าเสื่อม 2564'!$E$3:$E$399)-ROW('ค่าเสื่อม 2564'!$E$3)+1),$A13)))</f>
        <v>0</v>
      </c>
      <c r="P13" s="10">
        <f t="array" ref="P13">IF(COUNTIF('ค่าเสื่อม 2564'!$E$3:$E$399,"10866-รพ.คลองหาด")&lt;$A13,"",INDEX('ค่าเสื่อม 2564'!P$3:P$399,SMALL(IF('ค่าเสื่อม 2564'!$E$3:$E$399="10866-รพ.คลองหาด",ROW('ค่าเสื่อม 2564'!$E$3:$E$399)-ROW('ค่าเสื่อม 2564'!$E$3)+1),$A13)))</f>
        <v>0</v>
      </c>
      <c r="Q13" s="10">
        <f t="array" ref="Q13">IF(COUNTIF('ค่าเสื่อม 2564'!$E$3:$E$399,"10866-รพ.คลองหาด")&lt;$A13,"",INDEX('ค่าเสื่อม 2564'!Q$3:Q$399,SMALL(IF('ค่าเสื่อม 2564'!$E$3:$E$399="10866-รพ.คลองหาด",ROW('ค่าเสื่อม 2564'!$E$3:$E$399)-ROW('ค่าเสื่อม 2564'!$E$3)+1),$A13)))</f>
        <v>44800</v>
      </c>
      <c r="R13" s="7" t="str">
        <f t="array" ref="R13">IF(COUNTIF('ค่าเสื่อม 2564'!$E$3:$E$399,"10866-รพ.คลองหาด")&lt;$A13,"",INDEX('ค่าเสื่อม 2564'!R$3:R$399,SMALL(IF('ค่าเสื่อม 2564'!$E$3:$E$399="10866-รพ.คลองหาด",ROW('ค่าเสื่อม 2564'!$E$3:$E$399)-ROW('ค่าเสื่อม 2564'!$E$3)+1),$A13)))</f>
        <v>6/2563 (วันที่ 07/10/2563)</v>
      </c>
      <c r="S13" s="4" t="str">
        <f t="array" ref="S13">IF(COUNTIF('ค่าเสื่อม 2564'!$E$3:$E$399,"10866-รพ.คลองหาด")&lt;$A13,"",INDEX('ค่าเสื่อม 2564'!S$3:S$399,SMALL(IF('ค่าเสื่อม 2564'!$E$3:$E$399="10866-รพ.คลองหาด",ROW('ค่าเสื่อม 2564'!$E$3:$E$399)-ROW('ค่าเสื่อม 2564'!$E$3)+1),$A13)))</f>
        <v>-</v>
      </c>
      <c r="T13" s="10">
        <f t="array" ref="T13">IF(COUNTIF('ค่าเสื่อม 2564'!$E$3:$E$399,"10866-รพ.คลองหาด")&lt;$A13,"",INDEX('ค่าเสื่อม 2564'!T$3:T$399,SMALL(IF('ค่าเสื่อม 2564'!$E$3:$E$399="10866-รพ.คลองหาด",ROW('ค่าเสื่อม 2564'!$E$3:$E$399)-ROW('ค่าเสื่อม 2564'!$E$3)+1),$A13)))</f>
        <v>0</v>
      </c>
      <c r="U13" s="10">
        <f t="array" ref="U13">IF(COUNTIF('ค่าเสื่อม 2564'!$E$3:$E$399,"10866-รพ.คลองหาด")&lt;$A13,"",INDEX('ค่าเสื่อม 2564'!U$3:U$399,SMALL(IF('ค่าเสื่อม 2564'!$E$3:$E$399="10866-รพ.คลองหาด",ROW('ค่าเสื่อม 2564'!$E$3:$E$399)-ROW('ค่าเสื่อม 2564'!$E$3)+1),$A13)))</f>
        <v>0</v>
      </c>
      <c r="V13" s="7"/>
      <c r="W13" s="7"/>
    </row>
    <row r="14" spans="1:23" ht="43.5" customHeight="1">
      <c r="A14" s="3">
        <v>11</v>
      </c>
      <c r="B14" s="7"/>
      <c r="C14" s="7"/>
      <c r="D14" s="7"/>
      <c r="E14" s="7" t="str">
        <f t="array" ref="E14">IF(COUNTIF('ค่าเสื่อม 2564'!$E$3:$E$399,"10866-รพ.คลองหาด")&lt;$A14,"",INDEX('ค่าเสื่อม 2564'!E$3:E$399,SMALL(IF('ค่าเสื่อม 2564'!$E$3:$E$399="10866-รพ.คลองหาด",ROW('ค่าเสื่อม 2564'!$E$3:$E$399)-ROW('ค่าเสื่อม 2564'!$E$3)+1),$A14)))</f>
        <v>10866-รพ.คลองหาด</v>
      </c>
      <c r="F14" s="7" t="str">
        <f t="array" ref="F14">IF(COUNTIF('ค่าเสื่อม 2564'!$E$3:$E$399,"10866-รพ.คลองหาด")&lt;$A14,"",INDEX('ค่าเสื่อม 2564'!F$3:F$399,SMALL(IF('ค่าเสื่อม 2564'!$E$3:$E$399="10866-รพ.คลองหาด",ROW('ค่าเสื่อม 2564'!$E$3:$E$399)-ROW('ค่าเสื่อม 2564'!$E$3)+1),$A14)))</f>
        <v>02458-รพ.สต.บ้านคลองไก่เถื่อน หมู่ที่ 05 ตำบลคลองไก่เถื่อน</v>
      </c>
      <c r="G14" s="7" t="str">
        <f t="array" ref="G14">IF(COUNTIF('ค่าเสื่อม 2564'!$E$3:$E$399,"10866-รพ.คลองหาด")&lt;$A14,"",INDEX('ค่าเสื่อม 2564'!G$3:G$399,SMALL(IF('ค่าเสื่อม 2564'!$E$3:$E$399="10866-รพ.คลองหาด",ROW('ค่าเสื่อม 2564'!$E$3:$E$399)-ROW('ค่าเสื่อม 2564'!$E$3)+1),$A14)))</f>
        <v>วงเงินหน่วยบริการสังกัดสป.สธ.</v>
      </c>
      <c r="H14" s="7" t="str">
        <f t="array" ref="H14">IF(COUNTIF('ค่าเสื่อม 2564'!$E$3:$E$399,"10866-รพ.คลองหาด")&lt;$A14,"",INDEX('ค่าเสื่อม 2564'!H$3:H$399,SMALL(IF('ค่าเสื่อม 2564'!$E$3:$E$399="10866-รพ.คลองหาด",ROW('ค่าเสื่อม 2564'!$E$3:$E$399)-ROW('ค่าเสื่อม 2564'!$E$3)+1),$A14)))</f>
        <v>ครุภัณฑ์</v>
      </c>
      <c r="I14" s="7" t="str">
        <f t="array" ref="I14">IF(COUNTIF('ค่าเสื่อม 2564'!$E$3:$E$399,"10866-รพ.คลองหาด")&lt;$A14,"",INDEX('ค่าเสื่อม 2564'!I$3:I$399,SMALL(IF('ค่าเสื่อม 2564'!$E$3:$E$399="10866-รพ.คลองหาด",ROW('ค่าเสื่อม 2564'!$E$3:$E$399)-ROW('ค่าเสื่อม 2564'!$E$3)+1),$A14)))</f>
        <v>12-ครุภัณฑ์สำนักงาน</v>
      </c>
      <c r="J14" s="7" t="str">
        <f t="array" ref="J14">IF(COUNTIF('ค่าเสื่อม 2564'!$E$3:$E$399,"10866-รพ.คลองหาด")&lt;$A14,"",INDEX('ค่าเสื่อม 2564'!J$3:J$399,SMALL(IF('ค่าเสื่อม 2564'!$E$3:$E$399="10866-รพ.คลองหาด",ROW('ค่าเสื่อม 2564'!$E$3:$E$399)-ROW('ค่าเสื่อม 2564'!$E$3)+1),$A14)))</f>
        <v>เครื่องปรับอากาศ แบบติดผนัง (ระบบ Inverter) ขนาด 24,000 บีทียู (ราคารวมค่าติดตั้ง)</v>
      </c>
      <c r="K14" s="7" t="str">
        <f t="array" ref="K14">IF(COUNTIF('ค่าเสื่อม 2564'!$E$3:$E$399,"10866-รพ.คลองหาด")&lt;$A14,"",INDEX('ค่าเสื่อม 2564'!K$3:K$399,SMALL(IF('ค่าเสื่อม 2564'!$E$3:$E$399="10866-รพ.คลองหาด",ROW('ค่าเสื่อม 2564'!$E$3:$E$399)-ROW('ค่าเสื่อม 2564'!$E$3)+1),$A14)))</f>
        <v>เครื่องปรับอากาศ แบบติดผนัง (ระบบ Inverter) ขนาด 24,000 บีทียู (ราคารวมค่าติดตั้ง)</v>
      </c>
      <c r="L14" s="4">
        <f t="array" ref="L14">IF(COUNTIF('ค่าเสื่อม 2564'!$E$3:$E$399,"10866-รพ.คลองหาด")&lt;$A14,"",INDEX('ค่าเสื่อม 2564'!L$3:L$399,SMALL(IF('ค่าเสื่อม 2564'!$E$3:$E$399="10866-รพ.คลองหาด",ROW('ค่าเสื่อม 2564'!$E$3:$E$399)-ROW('ค่าเสื่อม 2564'!$E$3)+1),$A14)))</f>
        <v>2</v>
      </c>
      <c r="M14" s="7" t="str">
        <f t="array" ref="M14">IF(COUNTIF('ค่าเสื่อม 2564'!$E$3:$E$399,"10866-รพ.คลองหาด")&lt;$A14,"",INDEX('ค่าเสื่อม 2564'!M$3:M$399,SMALL(IF('ค่าเสื่อม 2564'!$E$3:$E$399="10866-รพ.คลองหาด",ROW('ค่าเสื่อม 2564'!$E$3:$E$399)-ROW('ค่าเสื่อม 2564'!$E$3)+1),$A14)))</f>
        <v>4120-001-009/1 และ 4120-001-004/01</v>
      </c>
      <c r="N14" s="10">
        <f t="array" ref="N14">IF(COUNTIF('ค่าเสื่อม 2564'!$E$3:$E$399,"10866-รพ.คลองหาด")&lt;$A14,"",INDEX('ค่าเสื่อม 2564'!N$3:N$399,SMALL(IF('ค่าเสื่อม 2564'!$E$3:$E$399="10866-รพ.คลองหาด",ROW('ค่าเสื่อม 2564'!$E$3:$E$399)-ROW('ค่าเสื่อม 2564'!$E$3)+1),$A14)))</f>
        <v>72800</v>
      </c>
      <c r="O14" s="10">
        <f t="array" ref="O14">IF(COUNTIF('ค่าเสื่อม 2564'!$E$3:$E$399,"10866-รพ.คลองหาด")&lt;$A14,"",INDEX('ค่าเสื่อม 2564'!O$3:O$399,SMALL(IF('ค่าเสื่อม 2564'!$E$3:$E$399="10866-รพ.คลองหาด",ROW('ค่าเสื่อม 2564'!$E$3:$E$399)-ROW('ค่าเสื่อม 2564'!$E$3)+1),$A14)))</f>
        <v>0</v>
      </c>
      <c r="P14" s="10">
        <f t="array" ref="P14">IF(COUNTIF('ค่าเสื่อม 2564'!$E$3:$E$399,"10866-รพ.คลองหาด")&lt;$A14,"",INDEX('ค่าเสื่อม 2564'!P$3:P$399,SMALL(IF('ค่าเสื่อม 2564'!$E$3:$E$399="10866-รพ.คลองหาด",ROW('ค่าเสื่อม 2564'!$E$3:$E$399)-ROW('ค่าเสื่อม 2564'!$E$3)+1),$A14)))</f>
        <v>0</v>
      </c>
      <c r="Q14" s="10">
        <f t="array" ref="Q14">IF(COUNTIF('ค่าเสื่อม 2564'!$E$3:$E$399,"10866-รพ.คลองหาด")&lt;$A14,"",INDEX('ค่าเสื่อม 2564'!Q$3:Q$399,SMALL(IF('ค่าเสื่อม 2564'!$E$3:$E$399="10866-รพ.คลองหาด",ROW('ค่าเสื่อม 2564'!$E$3:$E$399)-ROW('ค่าเสื่อม 2564'!$E$3)+1),$A14)))</f>
        <v>72800</v>
      </c>
      <c r="R14" s="7" t="str">
        <f t="array" ref="R14">IF(COUNTIF('ค่าเสื่อม 2564'!$E$3:$E$399,"10866-รพ.คลองหาด")&lt;$A14,"",INDEX('ค่าเสื่อม 2564'!R$3:R$399,SMALL(IF('ค่าเสื่อม 2564'!$E$3:$E$399="10866-รพ.คลองหาด",ROW('ค่าเสื่อม 2564'!$E$3:$E$399)-ROW('ค่าเสื่อม 2564'!$E$3)+1),$A14)))</f>
        <v>6/2563 (วันที่ 07/10/2563)</v>
      </c>
      <c r="S14" s="4" t="str">
        <f t="array" ref="S14">IF(COUNTIF('ค่าเสื่อม 2564'!$E$3:$E$399,"10866-รพ.คลองหาด")&lt;$A14,"",INDEX('ค่าเสื่อม 2564'!S$3:S$399,SMALL(IF('ค่าเสื่อม 2564'!$E$3:$E$399="10866-รพ.คลองหาด",ROW('ค่าเสื่อม 2564'!$E$3:$E$399)-ROW('ค่าเสื่อม 2564'!$E$3)+1),$A14)))</f>
        <v>-</v>
      </c>
      <c r="T14" s="10">
        <f t="array" ref="T14">IF(COUNTIF('ค่าเสื่อม 2564'!$E$3:$E$399,"10866-รพ.คลองหาด")&lt;$A14,"",INDEX('ค่าเสื่อม 2564'!T$3:T$399,SMALL(IF('ค่าเสื่อม 2564'!$E$3:$E$399="10866-รพ.คลองหาด",ROW('ค่าเสื่อม 2564'!$E$3:$E$399)-ROW('ค่าเสื่อม 2564'!$E$3)+1),$A14)))</f>
        <v>0</v>
      </c>
      <c r="U14" s="10">
        <f t="array" ref="U14">IF(COUNTIF('ค่าเสื่อม 2564'!$E$3:$E$399,"10866-รพ.คลองหาด")&lt;$A14,"",INDEX('ค่าเสื่อม 2564'!U$3:U$399,SMALL(IF('ค่าเสื่อม 2564'!$E$3:$E$399="10866-รพ.คลองหาด",ROW('ค่าเสื่อม 2564'!$E$3:$E$399)-ROW('ค่าเสื่อม 2564'!$E$3)+1),$A14)))</f>
        <v>0</v>
      </c>
      <c r="V14" s="7"/>
      <c r="W14" s="7"/>
    </row>
    <row r="15" spans="1:23" ht="43.5" customHeight="1">
      <c r="A15" s="3">
        <v>12</v>
      </c>
      <c r="B15" s="7"/>
      <c r="C15" s="7"/>
      <c r="D15" s="7"/>
      <c r="E15" s="7" t="str">
        <f t="array" ref="E15">IF(COUNTIF('ค่าเสื่อม 2564'!$E$3:$E$399,"10866-รพ.คลองหาด")&lt;$A15,"",INDEX('ค่าเสื่อม 2564'!E$3:E$399,SMALL(IF('ค่าเสื่อม 2564'!$E$3:$E$399="10866-รพ.คลองหาด",ROW('ค่าเสื่อม 2564'!$E$3:$E$399)-ROW('ค่าเสื่อม 2564'!$E$3)+1),$A15)))</f>
        <v>10866-รพ.คลองหาด</v>
      </c>
      <c r="F15" s="7" t="str">
        <f t="array" ref="F15">IF(COUNTIF('ค่าเสื่อม 2564'!$E$3:$E$399,"10866-รพ.คลองหาด")&lt;$A15,"",INDEX('ค่าเสื่อม 2564'!F$3:F$399,SMALL(IF('ค่าเสื่อม 2564'!$E$3:$E$399="10866-รพ.คลองหาด",ROW('ค่าเสื่อม 2564'!$E$3:$E$399)-ROW('ค่าเสื่อม 2564'!$E$3)+1),$A15)))</f>
        <v>02458-รพ.สต.บ้านคลองไก่เถื่อน หมู่ที่ 05 ตำบลคลองไก่เถื่อน</v>
      </c>
      <c r="G15" s="7" t="str">
        <f t="array" ref="G15">IF(COUNTIF('ค่าเสื่อม 2564'!$E$3:$E$399,"10866-รพ.คลองหาด")&lt;$A15,"",INDEX('ค่าเสื่อม 2564'!G$3:G$399,SMALL(IF('ค่าเสื่อม 2564'!$E$3:$E$399="10866-รพ.คลองหาด",ROW('ค่าเสื่อม 2564'!$E$3:$E$399)-ROW('ค่าเสื่อม 2564'!$E$3)+1),$A15)))</f>
        <v>วงเงินหน่วยบริการสังกัดสป.สธ.</v>
      </c>
      <c r="H15" s="7" t="str">
        <f t="array" ref="H15">IF(COUNTIF('ค่าเสื่อม 2564'!$E$3:$E$399,"10866-รพ.คลองหาด")&lt;$A15,"",INDEX('ค่าเสื่อม 2564'!H$3:H$399,SMALL(IF('ค่าเสื่อม 2564'!$E$3:$E$399="10866-รพ.คลองหาด",ROW('ค่าเสื่อม 2564'!$E$3:$E$399)-ROW('ค่าเสื่อม 2564'!$E$3)+1),$A15)))</f>
        <v>ครุภัณฑ์</v>
      </c>
      <c r="I15" s="7" t="str">
        <f t="array" ref="I15">IF(COUNTIF('ค่าเสื่อม 2564'!$E$3:$E$399,"10866-รพ.คลองหาด")&lt;$A15,"",INDEX('ค่าเสื่อม 2564'!I$3:I$399,SMALL(IF('ค่าเสื่อม 2564'!$E$3:$E$399="10866-รพ.คลองหาด",ROW('ค่าเสื่อม 2564'!$E$3:$E$399)-ROW('ค่าเสื่อม 2564'!$E$3)+1),$A15)))</f>
        <v>08-ครุภัณฑ์คอมพิวเตอร์</v>
      </c>
      <c r="J15" s="7" t="str">
        <f t="array" ref="J15">IF(COUNTIF('ค่าเสื่อม 2564'!$E$3:$E$399,"10866-รพ.คลองหาด")&lt;$A15,"",INDEX('ค่าเสื่อม 2564'!J$3:J$399,SMALL(IF('ค่าเสื่อม 2564'!$E$3:$E$399="10866-รพ.คลองหาด",ROW('ค่าเสื่อม 2564'!$E$3:$E$399)-ROW('ค่าเสื่อม 2564'!$E$3)+1),$A15)))</f>
        <v>เครื่องคอมพิวเตอร์ สำหรับงานประมวลผล แบบที่ 2 * (จอภาพขนาดไม่น้อยกว่า 19 นิ้ว)</v>
      </c>
      <c r="K15" s="7" t="str">
        <f t="array" ref="K15">IF(COUNTIF('ค่าเสื่อม 2564'!$E$3:$E$399,"10866-รพ.คลองหาด")&lt;$A15,"",INDEX('ค่าเสื่อม 2564'!K$3:K$399,SMALL(IF('ค่าเสื่อม 2564'!$E$3:$E$399="10866-รพ.คลองหาด",ROW('ค่าเสื่อม 2564'!$E$3:$E$399)-ROW('ค่าเสื่อม 2564'!$E$3)+1),$A15)))</f>
        <v>เครื่องคอมพิวเตอร์ สำหรับงานประมวลผล แบบที่ 2 * (จอภาพขนาดไม่น้อยกว่า 19 นิ้ว)</v>
      </c>
      <c r="L15" s="4">
        <f t="array" ref="L15">IF(COUNTIF('ค่าเสื่อม 2564'!$E$3:$E$399,"10866-รพ.คลองหาด")&lt;$A15,"",INDEX('ค่าเสื่อม 2564'!L$3:L$399,SMALL(IF('ค่าเสื่อม 2564'!$E$3:$E$399="10866-รพ.คลองหาด",ROW('ค่าเสื่อม 2564'!$E$3:$E$399)-ROW('ค่าเสื่อม 2564'!$E$3)+1),$A15)))</f>
        <v>1</v>
      </c>
      <c r="M15" s="7" t="str">
        <f t="array" ref="M15">IF(COUNTIF('ค่าเสื่อม 2564'!$E$3:$E$399,"10866-รพ.คลองหาด")&lt;$A15,"",INDEX('ค่าเสื่อม 2564'!M$3:M$399,SMALL(IF('ค่าเสื่อม 2564'!$E$3:$E$399="10866-รพ.คลองหาด",ROW('ค่าเสื่อม 2564'!$E$3:$E$399)-ROW('ค่าเสื่อม 2564'!$E$3)+1),$A15)))</f>
        <v>7440-001-0006/3</v>
      </c>
      <c r="N15" s="10">
        <f t="array" ref="N15">IF(COUNTIF('ค่าเสื่อม 2564'!$E$3:$E$399,"10866-รพ.คลองหาด")&lt;$A15,"",INDEX('ค่าเสื่อม 2564'!N$3:N$399,SMALL(IF('ค่าเสื่อม 2564'!$E$3:$E$399="10866-รพ.คลองหาด",ROW('ค่าเสื่อม 2564'!$E$3:$E$399)-ROW('ค่าเสื่อม 2564'!$E$3)+1),$A15)))</f>
        <v>30000</v>
      </c>
      <c r="O15" s="10">
        <f t="array" ref="O15">IF(COUNTIF('ค่าเสื่อม 2564'!$E$3:$E$399,"10866-รพ.คลองหาด")&lt;$A15,"",INDEX('ค่าเสื่อม 2564'!O$3:O$399,SMALL(IF('ค่าเสื่อม 2564'!$E$3:$E$399="10866-รพ.คลองหาด",ROW('ค่าเสื่อม 2564'!$E$3:$E$399)-ROW('ค่าเสื่อม 2564'!$E$3)+1),$A15)))</f>
        <v>0</v>
      </c>
      <c r="P15" s="10">
        <f t="array" ref="P15">IF(COUNTIF('ค่าเสื่อม 2564'!$E$3:$E$399,"10866-รพ.คลองหาด")&lt;$A15,"",INDEX('ค่าเสื่อม 2564'!P$3:P$399,SMALL(IF('ค่าเสื่อม 2564'!$E$3:$E$399="10866-รพ.คลองหาด",ROW('ค่าเสื่อม 2564'!$E$3:$E$399)-ROW('ค่าเสื่อม 2564'!$E$3)+1),$A15)))</f>
        <v>0</v>
      </c>
      <c r="Q15" s="10">
        <f t="array" ref="Q15">IF(COUNTIF('ค่าเสื่อม 2564'!$E$3:$E$399,"10866-รพ.คลองหาด")&lt;$A15,"",INDEX('ค่าเสื่อม 2564'!Q$3:Q$399,SMALL(IF('ค่าเสื่อม 2564'!$E$3:$E$399="10866-รพ.คลองหาด",ROW('ค่าเสื่อม 2564'!$E$3:$E$399)-ROW('ค่าเสื่อม 2564'!$E$3)+1),$A15)))</f>
        <v>30000</v>
      </c>
      <c r="R15" s="7" t="str">
        <f t="array" ref="R15">IF(COUNTIF('ค่าเสื่อม 2564'!$E$3:$E$399,"10866-รพ.คลองหาด")&lt;$A15,"",INDEX('ค่าเสื่อม 2564'!R$3:R$399,SMALL(IF('ค่าเสื่อม 2564'!$E$3:$E$399="10866-รพ.คลองหาด",ROW('ค่าเสื่อม 2564'!$E$3:$E$399)-ROW('ค่าเสื่อม 2564'!$E$3)+1),$A15)))</f>
        <v>6/2563 (วันที่ 07/10/2563)</v>
      </c>
      <c r="S15" s="4" t="str">
        <f t="array" ref="S15">IF(COUNTIF('ค่าเสื่อม 2564'!$E$3:$E$399,"10866-รพ.คลองหาด")&lt;$A15,"",INDEX('ค่าเสื่อม 2564'!S$3:S$399,SMALL(IF('ค่าเสื่อม 2564'!$E$3:$E$399="10866-รพ.คลองหาด",ROW('ค่าเสื่อม 2564'!$E$3:$E$399)-ROW('ค่าเสื่อม 2564'!$E$3)+1),$A15)))</f>
        <v>-</v>
      </c>
      <c r="T15" s="10">
        <f t="array" ref="T15">IF(COUNTIF('ค่าเสื่อม 2564'!$E$3:$E$399,"10866-รพ.คลองหาด")&lt;$A15,"",INDEX('ค่าเสื่อม 2564'!T$3:T$399,SMALL(IF('ค่าเสื่อม 2564'!$E$3:$E$399="10866-รพ.คลองหาด",ROW('ค่าเสื่อม 2564'!$E$3:$E$399)-ROW('ค่าเสื่อม 2564'!$E$3)+1),$A15)))</f>
        <v>0</v>
      </c>
      <c r="U15" s="10">
        <f t="array" ref="U15">IF(COUNTIF('ค่าเสื่อม 2564'!$E$3:$E$399,"10866-รพ.คลองหาด")&lt;$A15,"",INDEX('ค่าเสื่อม 2564'!U$3:U$399,SMALL(IF('ค่าเสื่อม 2564'!$E$3:$E$399="10866-รพ.คลองหาด",ROW('ค่าเสื่อม 2564'!$E$3:$E$399)-ROW('ค่าเสื่อม 2564'!$E$3)+1),$A15)))</f>
        <v>0</v>
      </c>
      <c r="V15" s="7"/>
      <c r="W15" s="7"/>
    </row>
    <row r="16" spans="1:23" ht="43.5" customHeight="1">
      <c r="A16" s="3">
        <v>13</v>
      </c>
      <c r="B16" s="7"/>
      <c r="C16" s="7"/>
      <c r="D16" s="7"/>
      <c r="E16" s="7" t="str">
        <f t="array" ref="E16">IF(COUNTIF('ค่าเสื่อม 2564'!$E$3:$E$399,"10866-รพ.คลองหาด")&lt;$A16,"",INDEX('ค่าเสื่อม 2564'!E$3:E$399,SMALL(IF('ค่าเสื่อม 2564'!$E$3:$E$399="10866-รพ.คลองหาด",ROW('ค่าเสื่อม 2564'!$E$3:$E$399)-ROW('ค่าเสื่อม 2564'!$E$3)+1),$A16)))</f>
        <v>10866-รพ.คลองหาด</v>
      </c>
      <c r="F16" s="7" t="str">
        <f t="array" ref="F16">IF(COUNTIF('ค่าเสื่อม 2564'!$E$3:$E$399,"10866-รพ.คลองหาด")&lt;$A16,"",INDEX('ค่าเสื่อม 2564'!F$3:F$399,SMALL(IF('ค่าเสื่อม 2564'!$E$3:$E$399="10866-รพ.คลองหาด",ROW('ค่าเสื่อม 2564'!$E$3:$E$399)-ROW('ค่าเสื่อม 2564'!$E$3)+1),$A16)))</f>
        <v>02459-รพ.สต.บ้านน้ำคำ หมู่ที่ 01 ตำบลเบญจขร</v>
      </c>
      <c r="G16" s="7" t="str">
        <f t="array" ref="G16">IF(COUNTIF('ค่าเสื่อม 2564'!$E$3:$E$399,"10866-รพ.คลองหาด")&lt;$A16,"",INDEX('ค่าเสื่อม 2564'!G$3:G$399,SMALL(IF('ค่าเสื่อม 2564'!$E$3:$E$399="10866-รพ.คลองหาด",ROW('ค่าเสื่อม 2564'!$E$3:$E$399)-ROW('ค่าเสื่อม 2564'!$E$3)+1),$A16)))</f>
        <v>วงเงินหน่วยบริการสังกัดสป.สธ.</v>
      </c>
      <c r="H16" s="7" t="str">
        <f t="array" ref="H16">IF(COUNTIF('ค่าเสื่อม 2564'!$E$3:$E$399,"10866-รพ.คลองหาด")&lt;$A16,"",INDEX('ค่าเสื่อม 2564'!H$3:H$399,SMALL(IF('ค่าเสื่อม 2564'!$E$3:$E$399="10866-รพ.คลองหาด",ROW('ค่าเสื่อม 2564'!$E$3:$E$399)-ROW('ค่าเสื่อม 2564'!$E$3)+1),$A16)))</f>
        <v>สิ่งก่อสร้าง</v>
      </c>
      <c r="I16" s="7" t="str">
        <f t="array" ref="I16">IF(COUNTIF('ค่าเสื่อม 2564'!$E$3:$E$399,"10866-รพ.คลองหาด")&lt;$A16,"",INDEX('ค่าเสื่อม 2564'!I$3:I$399,SMALL(IF('ค่าเสื่อม 2564'!$E$3:$E$399="10866-รพ.คลองหาด",ROW('ค่าเสื่อม 2564'!$E$3:$E$399)-ROW('ค่าเสื่อม 2564'!$E$3)+1),$A16)))</f>
        <v>-</v>
      </c>
      <c r="J16" s="7" t="str">
        <f t="array" ref="J16">IF(COUNTIF('ค่าเสื่อม 2564'!$E$3:$E$399,"10866-รพ.คลองหาด")&lt;$A16,"",INDEX('ค่าเสื่อม 2564'!J$3:J$399,SMALL(IF('ค่าเสื่อม 2564'!$E$3:$E$399="10866-รพ.คลองหาด",ROW('ค่าเสื่อม 2564'!$E$3:$E$399)-ROW('ค่าเสื่อม 2564'!$E$3)+1),$A16)))</f>
        <v>ซ่อมแซมฝ้าเพดาน รพ.สต.บ้านน้ำคำ</v>
      </c>
      <c r="K16" s="7" t="str">
        <f t="array" ref="K16">IF(COUNTIF('ค่าเสื่อม 2564'!$E$3:$E$399,"10866-รพ.คลองหาด")&lt;$A16,"",INDEX('ค่าเสื่อม 2564'!K$3:K$399,SMALL(IF('ค่าเสื่อม 2564'!$E$3:$E$399="10866-รพ.คลองหาด",ROW('ค่าเสื่อม 2564'!$E$3:$E$399)-ROW('ค่าเสื่อม 2564'!$E$3)+1),$A16)))</f>
        <v>ปร.4 ปร.5 แบบแปลน</v>
      </c>
      <c r="L16" s="4">
        <f t="array" ref="L16">IF(COUNTIF('ค่าเสื่อม 2564'!$E$3:$E$399,"10866-รพ.คลองหาด")&lt;$A16,"",INDEX('ค่าเสื่อม 2564'!L$3:L$399,SMALL(IF('ค่าเสื่อม 2564'!$E$3:$E$399="10866-รพ.คลองหาด",ROW('ค่าเสื่อม 2564'!$E$3:$E$399)-ROW('ค่าเสื่อม 2564'!$E$3)+1),$A16)))</f>
        <v>1</v>
      </c>
      <c r="M16" s="7" t="str">
        <f t="array" ref="M16">IF(COUNTIF('ค่าเสื่อม 2564'!$E$3:$E$399,"10866-รพ.คลองหาด")&lt;$A16,"",INDEX('ค่าเสื่อม 2564'!M$3:M$399,SMALL(IF('ค่าเสื่อม 2564'!$E$3:$E$399="10866-รพ.คลองหาด",ROW('ค่าเสื่อม 2564'!$E$3:$E$399)-ROW('ค่าเสื่อม 2564'!$E$3)+1),$A16)))</f>
        <v>ซ่อมแซมฝ้าเพดาน รพ.สต.บ้านน้ำคำ</v>
      </c>
      <c r="N16" s="10">
        <f t="array" ref="N16">IF(COUNTIF('ค่าเสื่อม 2564'!$E$3:$E$399,"10866-รพ.คลองหาด")&lt;$A16,"",INDEX('ค่าเสื่อม 2564'!N$3:N$399,SMALL(IF('ค่าเสื่อม 2564'!$E$3:$E$399="10866-รพ.คลองหาด",ROW('ค่าเสื่อม 2564'!$E$3:$E$399)-ROW('ค่าเสื่อม 2564'!$E$3)+1),$A16)))</f>
        <v>167000</v>
      </c>
      <c r="O16" s="10">
        <f t="array" ref="O16">IF(COUNTIF('ค่าเสื่อม 2564'!$E$3:$E$399,"10866-รพ.คลองหาด")&lt;$A16,"",INDEX('ค่าเสื่อม 2564'!O$3:O$399,SMALL(IF('ค่าเสื่อม 2564'!$E$3:$E$399="10866-รพ.คลองหาด",ROW('ค่าเสื่อม 2564'!$E$3:$E$399)-ROW('ค่าเสื่อม 2564'!$E$3)+1),$A16)))</f>
        <v>0</v>
      </c>
      <c r="P16" s="10">
        <f t="array" ref="P16">IF(COUNTIF('ค่าเสื่อม 2564'!$E$3:$E$399,"10866-รพ.คลองหาด")&lt;$A16,"",INDEX('ค่าเสื่อม 2564'!P$3:P$399,SMALL(IF('ค่าเสื่อม 2564'!$E$3:$E$399="10866-รพ.คลองหาด",ROW('ค่าเสื่อม 2564'!$E$3:$E$399)-ROW('ค่าเสื่อม 2564'!$E$3)+1),$A16)))</f>
        <v>0</v>
      </c>
      <c r="Q16" s="10">
        <f t="array" ref="Q16">IF(COUNTIF('ค่าเสื่อม 2564'!$E$3:$E$399,"10866-รพ.คลองหาด")&lt;$A16,"",INDEX('ค่าเสื่อม 2564'!Q$3:Q$399,SMALL(IF('ค่าเสื่อม 2564'!$E$3:$E$399="10866-รพ.คลองหาด",ROW('ค่าเสื่อม 2564'!$E$3:$E$399)-ROW('ค่าเสื่อม 2564'!$E$3)+1),$A16)))</f>
        <v>167000</v>
      </c>
      <c r="R16" s="7" t="str">
        <f t="array" ref="R16">IF(COUNTIF('ค่าเสื่อม 2564'!$E$3:$E$399,"10866-รพ.คลองหาด")&lt;$A16,"",INDEX('ค่าเสื่อม 2564'!R$3:R$399,SMALL(IF('ค่าเสื่อม 2564'!$E$3:$E$399="10866-รพ.คลองหาด",ROW('ค่าเสื่อม 2564'!$E$3:$E$399)-ROW('ค่าเสื่อม 2564'!$E$3)+1),$A16)))</f>
        <v>6/2563 (วันที่ 07/10/2563)</v>
      </c>
      <c r="S16" s="4" t="str">
        <f t="array" ref="S16">IF(COUNTIF('ค่าเสื่อม 2564'!$E$3:$E$399,"10866-รพ.คลองหาด")&lt;$A16,"",INDEX('ค่าเสื่อม 2564'!S$3:S$399,SMALL(IF('ค่าเสื่อม 2564'!$E$3:$E$399="10866-รพ.คลองหาด",ROW('ค่าเสื่อม 2564'!$E$3:$E$399)-ROW('ค่าเสื่อม 2564'!$E$3)+1),$A16)))</f>
        <v>-</v>
      </c>
      <c r="T16" s="10">
        <f t="array" ref="T16">IF(COUNTIF('ค่าเสื่อม 2564'!$E$3:$E$399,"10866-รพ.คลองหาด")&lt;$A16,"",INDEX('ค่าเสื่อม 2564'!T$3:T$399,SMALL(IF('ค่าเสื่อม 2564'!$E$3:$E$399="10866-รพ.คลองหาด",ROW('ค่าเสื่อม 2564'!$E$3:$E$399)-ROW('ค่าเสื่อม 2564'!$E$3)+1),$A16)))</f>
        <v>0</v>
      </c>
      <c r="U16" s="10">
        <f t="array" ref="U16">IF(COUNTIF('ค่าเสื่อม 2564'!$E$3:$E$399,"10866-รพ.คลองหาด")&lt;$A16,"",INDEX('ค่าเสื่อม 2564'!U$3:U$399,SMALL(IF('ค่าเสื่อม 2564'!$E$3:$E$399="10866-รพ.คลองหาด",ROW('ค่าเสื่อม 2564'!$E$3:$E$399)-ROW('ค่าเสื่อม 2564'!$E$3)+1),$A16)))</f>
        <v>0</v>
      </c>
      <c r="V16" s="7"/>
      <c r="W16" s="7"/>
    </row>
    <row r="17" spans="1:24" ht="43.5" customHeight="1">
      <c r="A17" s="3">
        <v>14</v>
      </c>
      <c r="B17" s="7"/>
      <c r="C17" s="7"/>
      <c r="D17" s="7"/>
      <c r="E17" s="7" t="str">
        <f t="array" ref="E17">IF(COUNTIF('ค่าเสื่อม 2564'!$E$3:$E$399,"10866-รพ.คลองหาด")&lt;$A17,"",INDEX('ค่าเสื่อม 2564'!E$3:E$399,SMALL(IF('ค่าเสื่อม 2564'!$E$3:$E$399="10866-รพ.คลองหาด",ROW('ค่าเสื่อม 2564'!$E$3:$E$399)-ROW('ค่าเสื่อม 2564'!$E$3)+1),$A17)))</f>
        <v>10866-รพ.คลองหาด</v>
      </c>
      <c r="F17" s="7" t="str">
        <f t="array" ref="F17">IF(COUNTIF('ค่าเสื่อม 2564'!$E$3:$E$399,"10866-รพ.คลองหาด")&lt;$A17,"",INDEX('ค่าเสื่อม 2564'!F$3:F$399,SMALL(IF('ค่าเสื่อม 2564'!$E$3:$E$399="10866-รพ.คลองหาด",ROW('ค่าเสื่อม 2564'!$E$3:$E$399)-ROW('ค่าเสื่อม 2564'!$E$3)+1),$A17)))</f>
        <v>02460-รพ.สต.บ้านชุมทอง หมู่ที่ 05 ตำบลเบญจขร</v>
      </c>
      <c r="G17" s="7" t="str">
        <f t="array" ref="G17">IF(COUNTIF('ค่าเสื่อม 2564'!$E$3:$E$399,"10866-รพ.คลองหาด")&lt;$A17,"",INDEX('ค่าเสื่อม 2564'!G$3:G$399,SMALL(IF('ค่าเสื่อม 2564'!$E$3:$E$399="10866-รพ.คลองหาด",ROW('ค่าเสื่อม 2564'!$E$3:$E$399)-ROW('ค่าเสื่อม 2564'!$E$3)+1),$A17)))</f>
        <v>วงเงินหน่วยบริการสังกัดสป.สธ.</v>
      </c>
      <c r="H17" s="7" t="str">
        <f t="array" ref="H17">IF(COUNTIF('ค่าเสื่อม 2564'!$E$3:$E$399,"10866-รพ.คลองหาด")&lt;$A17,"",INDEX('ค่าเสื่อม 2564'!H$3:H$399,SMALL(IF('ค่าเสื่อม 2564'!$E$3:$E$399="10866-รพ.คลองหาด",ROW('ค่าเสื่อม 2564'!$E$3:$E$399)-ROW('ค่าเสื่อม 2564'!$E$3)+1),$A17)))</f>
        <v>ครุภัณฑ์</v>
      </c>
      <c r="I17" s="7" t="str">
        <f t="array" ref="I17">IF(COUNTIF('ค่าเสื่อม 2564'!$E$3:$E$399,"10866-รพ.คลองหาด")&lt;$A17,"",INDEX('ค่าเสื่อม 2564'!I$3:I$399,SMALL(IF('ค่าเสื่อม 2564'!$E$3:$E$399="10866-รพ.คลองหาด",ROW('ค่าเสื่อม 2564'!$E$3:$E$399)-ROW('ค่าเสื่อม 2564'!$E$3)+1),$A17)))</f>
        <v>10-ครุภัณฑ์ยานพาหนะและขนส่ง</v>
      </c>
      <c r="J17" s="7" t="str">
        <f t="array" ref="J17">IF(COUNTIF('ค่าเสื่อม 2564'!$E$3:$E$399,"10866-รพ.คลองหาด")&lt;$A17,"",INDEX('ค่าเสื่อม 2564'!J$3:J$399,SMALL(IF('ค่าเสื่อม 2564'!$E$3:$E$399="10866-รพ.คลองหาด",ROW('ค่าเสื่อม 2564'!$E$3:$E$399)-ROW('ค่าเสื่อม 2564'!$E$3)+1),$A17)))</f>
        <v>รถจักรยานยนต์ ขนาด 110 ซีซี แบบเกียร์ธรรมดา</v>
      </c>
      <c r="K17" s="7" t="str">
        <f t="array" ref="K17">IF(COUNTIF('ค่าเสื่อม 2564'!$E$3:$E$399,"10866-รพ.คลองหาด")&lt;$A17,"",INDEX('ค่าเสื่อม 2564'!K$3:K$399,SMALL(IF('ค่าเสื่อม 2564'!$E$3:$E$399="10866-รพ.คลองหาด",ROW('ค่าเสื่อม 2564'!$E$3:$E$399)-ROW('ค่าเสื่อม 2564'!$E$3)+1),$A17)))</f>
        <v>รถจักรยานยนต์ ขนาด 110 ซีซี แบบเกียร์ธรรมดา</v>
      </c>
      <c r="L17" s="4">
        <f t="array" ref="L17">IF(COUNTIF('ค่าเสื่อม 2564'!$E$3:$E$399,"10866-รพ.คลองหาด")&lt;$A17,"",INDEX('ค่าเสื่อม 2564'!L$3:L$399,SMALL(IF('ค่าเสื่อม 2564'!$E$3:$E$399="10866-รพ.คลองหาด",ROW('ค่าเสื่อม 2564'!$E$3:$E$399)-ROW('ค่าเสื่อม 2564'!$E$3)+1),$A17)))</f>
        <v>1</v>
      </c>
      <c r="M17" s="7" t="str">
        <f t="array" ref="M17">IF(COUNTIF('ค่าเสื่อม 2564'!$E$3:$E$399,"10866-รพ.คลองหาด")&lt;$A17,"",INDEX('ค่าเสื่อม 2564'!M$3:M$399,SMALL(IF('ค่าเสื่อม 2564'!$E$3:$E$399="10866-รพ.คลองหาด",ROW('ค่าเสื่อม 2564'!$E$3:$E$399)-ROW('ค่าเสื่อม 2564'!$E$3)+1),$A17)))</f>
        <v>สอ. 2340-003-0006/001</v>
      </c>
      <c r="N17" s="10">
        <f t="array" ref="N17">IF(COUNTIF('ค่าเสื่อม 2564'!$E$3:$E$399,"10866-รพ.คลองหาด")&lt;$A17,"",INDEX('ค่าเสื่อม 2564'!N$3:N$399,SMALL(IF('ค่าเสื่อม 2564'!$E$3:$E$399="10866-รพ.คลองหาด",ROW('ค่าเสื่อม 2564'!$E$3:$E$399)-ROW('ค่าเสื่อม 2564'!$E$3)+1),$A17)))</f>
        <v>44800</v>
      </c>
      <c r="O17" s="10">
        <f t="array" ref="O17">IF(COUNTIF('ค่าเสื่อม 2564'!$E$3:$E$399,"10866-รพ.คลองหาด")&lt;$A17,"",INDEX('ค่าเสื่อม 2564'!O$3:O$399,SMALL(IF('ค่าเสื่อม 2564'!$E$3:$E$399="10866-รพ.คลองหาด",ROW('ค่าเสื่อม 2564'!$E$3:$E$399)-ROW('ค่าเสื่อม 2564'!$E$3)+1),$A17)))</f>
        <v>0</v>
      </c>
      <c r="P17" s="10">
        <f t="array" ref="P17">IF(COUNTIF('ค่าเสื่อม 2564'!$E$3:$E$399,"10866-รพ.คลองหาด")&lt;$A17,"",INDEX('ค่าเสื่อม 2564'!P$3:P$399,SMALL(IF('ค่าเสื่อม 2564'!$E$3:$E$399="10866-รพ.คลองหาด",ROW('ค่าเสื่อม 2564'!$E$3:$E$399)-ROW('ค่าเสื่อม 2564'!$E$3)+1),$A17)))</f>
        <v>0</v>
      </c>
      <c r="Q17" s="10">
        <f t="array" ref="Q17">IF(COUNTIF('ค่าเสื่อม 2564'!$E$3:$E$399,"10866-รพ.คลองหาด")&lt;$A17,"",INDEX('ค่าเสื่อม 2564'!Q$3:Q$399,SMALL(IF('ค่าเสื่อม 2564'!$E$3:$E$399="10866-รพ.คลองหาด",ROW('ค่าเสื่อม 2564'!$E$3:$E$399)-ROW('ค่าเสื่อม 2564'!$E$3)+1),$A17)))</f>
        <v>44800</v>
      </c>
      <c r="R17" s="7" t="str">
        <f t="array" ref="R17">IF(COUNTIF('ค่าเสื่อม 2564'!$E$3:$E$399,"10866-รพ.คลองหาด")&lt;$A17,"",INDEX('ค่าเสื่อม 2564'!R$3:R$399,SMALL(IF('ค่าเสื่อม 2564'!$E$3:$E$399="10866-รพ.คลองหาด",ROW('ค่าเสื่อม 2564'!$E$3:$E$399)-ROW('ค่าเสื่อม 2564'!$E$3)+1),$A17)))</f>
        <v>6/2563 (วันที่ 07/10/2563)</v>
      </c>
      <c r="S17" s="4" t="str">
        <f t="array" ref="S17">IF(COUNTIF('ค่าเสื่อม 2564'!$E$3:$E$399,"10866-รพ.คลองหาด")&lt;$A17,"",INDEX('ค่าเสื่อม 2564'!S$3:S$399,SMALL(IF('ค่าเสื่อม 2564'!$E$3:$E$399="10866-รพ.คลองหาด",ROW('ค่าเสื่อม 2564'!$E$3:$E$399)-ROW('ค่าเสื่อม 2564'!$E$3)+1),$A17)))</f>
        <v>-</v>
      </c>
      <c r="T17" s="10">
        <f t="array" ref="T17">IF(COUNTIF('ค่าเสื่อม 2564'!$E$3:$E$399,"10866-รพ.คลองหาด")&lt;$A17,"",INDEX('ค่าเสื่อม 2564'!T$3:T$399,SMALL(IF('ค่าเสื่อม 2564'!$E$3:$E$399="10866-รพ.คลองหาด",ROW('ค่าเสื่อม 2564'!$E$3:$E$399)-ROW('ค่าเสื่อม 2564'!$E$3)+1),$A17)))</f>
        <v>0</v>
      </c>
      <c r="U17" s="10">
        <f t="array" ref="U17">IF(COUNTIF('ค่าเสื่อม 2564'!$E$3:$E$399,"10866-รพ.คลองหาด")&lt;$A17,"",INDEX('ค่าเสื่อม 2564'!U$3:U$399,SMALL(IF('ค่าเสื่อม 2564'!$E$3:$E$399="10866-รพ.คลองหาด",ROW('ค่าเสื่อม 2564'!$E$3:$E$399)-ROW('ค่าเสื่อม 2564'!$E$3)+1),$A17)))</f>
        <v>0</v>
      </c>
      <c r="V17" s="7"/>
      <c r="W17" s="7"/>
    </row>
    <row r="18" spans="1:24" ht="43.5" customHeight="1">
      <c r="A18" s="3">
        <v>15</v>
      </c>
      <c r="B18" s="7"/>
      <c r="C18" s="7"/>
      <c r="D18" s="7"/>
      <c r="E18" s="7" t="str">
        <f t="array" ref="E18">IF(COUNTIF('ค่าเสื่อม 2564'!$E$3:$E$399,"10866-รพ.คลองหาด")&lt;$A18,"",INDEX('ค่าเสื่อม 2564'!E$3:E$399,SMALL(IF('ค่าเสื่อม 2564'!$E$3:$E$399="10866-รพ.คลองหาด",ROW('ค่าเสื่อม 2564'!$E$3:$E$399)-ROW('ค่าเสื่อม 2564'!$E$3)+1),$A18)))</f>
        <v>10866-รพ.คลองหาด</v>
      </c>
      <c r="F18" s="7" t="str">
        <f t="array" ref="F18">IF(COUNTIF('ค่าเสื่อม 2564'!$E$3:$E$399,"10866-รพ.คลองหาด")&lt;$A18,"",INDEX('ค่าเสื่อม 2564'!F$3:F$399,SMALL(IF('ค่าเสื่อม 2564'!$E$3:$E$399="10866-รพ.คลองหาด",ROW('ค่าเสื่อม 2564'!$E$3:$E$399)-ROW('ค่าเสื่อม 2564'!$E$3)+1),$A18)))</f>
        <v>02461-รพ.สต.บ้านหินกอง หมู่ที่ 01 ตำบลไทรทอง</v>
      </c>
      <c r="G18" s="7" t="str">
        <f t="array" ref="G18">IF(COUNTIF('ค่าเสื่อม 2564'!$E$3:$E$399,"10866-รพ.คลองหาด")&lt;$A18,"",INDEX('ค่าเสื่อม 2564'!G$3:G$399,SMALL(IF('ค่าเสื่อม 2564'!$E$3:$E$399="10866-รพ.คลองหาด",ROW('ค่าเสื่อม 2564'!$E$3:$E$399)-ROW('ค่าเสื่อม 2564'!$E$3)+1),$A18)))</f>
        <v>วงเงินหน่วยบริการสังกัดสป.สธ.</v>
      </c>
      <c r="H18" s="7" t="str">
        <f t="array" ref="H18">IF(COUNTIF('ค่าเสื่อม 2564'!$E$3:$E$399,"10866-รพ.คลองหาด")&lt;$A18,"",INDEX('ค่าเสื่อม 2564'!H$3:H$399,SMALL(IF('ค่าเสื่อม 2564'!$E$3:$E$399="10866-รพ.คลองหาด",ROW('ค่าเสื่อม 2564'!$E$3:$E$399)-ROW('ค่าเสื่อม 2564'!$E$3)+1),$A18)))</f>
        <v>ครุภัณฑ์</v>
      </c>
      <c r="I18" s="7" t="str">
        <f t="array" ref="I18">IF(COUNTIF('ค่าเสื่อม 2564'!$E$3:$E$399,"10866-รพ.คลองหาด")&lt;$A18,"",INDEX('ค่าเสื่อม 2564'!I$3:I$399,SMALL(IF('ค่าเสื่อม 2564'!$E$3:$E$399="10866-รพ.คลองหาด",ROW('ค่าเสื่อม 2564'!$E$3:$E$399)-ROW('ค่าเสื่อม 2564'!$E$3)+1),$A18)))</f>
        <v>08-ครุภัณฑ์คอมพิวเตอร์</v>
      </c>
      <c r="J18" s="7" t="str">
        <f t="array" ref="J18">IF(COUNTIF('ค่าเสื่อม 2564'!$E$3:$E$399,"10866-รพ.คลองหาด")&lt;$A18,"",INDEX('ค่าเสื่อม 2564'!J$3:J$399,SMALL(IF('ค่าเสื่อม 2564'!$E$3:$E$399="10866-รพ.คลองหาด",ROW('ค่าเสื่อม 2564'!$E$3:$E$399)-ROW('ค่าเสื่อม 2564'!$E$3)+1),$A18)))</f>
        <v>เครื่องคอมพิวเตอร์ สำหรับงานประมวลผล แบบที่ 2 * (จอภาพขนาดไม่น้อยกว่า 19 นิ้ว)</v>
      </c>
      <c r="K18" s="7" t="str">
        <f t="array" ref="K18">IF(COUNTIF('ค่าเสื่อม 2564'!$E$3:$E$399,"10866-รพ.คลองหาด")&lt;$A18,"",INDEX('ค่าเสื่อม 2564'!K$3:K$399,SMALL(IF('ค่าเสื่อม 2564'!$E$3:$E$399="10866-รพ.คลองหาด",ROW('ค่าเสื่อม 2564'!$E$3:$E$399)-ROW('ค่าเสื่อม 2564'!$E$3)+1),$A18)))</f>
        <v>เครื่องคอมพิวเตอร์ สำหรับงานประมวลผล แบบที่ 2 * (จอภาพขนาดไม่น้อยกว่า 19 นิ้ว)</v>
      </c>
      <c r="L18" s="4">
        <f t="array" ref="L18">IF(COUNTIF('ค่าเสื่อม 2564'!$E$3:$E$399,"10866-รพ.คลองหาด")&lt;$A18,"",INDEX('ค่าเสื่อม 2564'!L$3:L$399,SMALL(IF('ค่าเสื่อม 2564'!$E$3:$E$399="10866-รพ.คลองหาด",ROW('ค่าเสื่อม 2564'!$E$3:$E$399)-ROW('ค่าเสื่อม 2564'!$E$3)+1),$A18)))</f>
        <v>2</v>
      </c>
      <c r="M18" s="7" t="str">
        <f t="array" ref="M18">IF(COUNTIF('ค่าเสื่อม 2564'!$E$3:$E$399,"10866-รพ.คลองหาด")&lt;$A18,"",INDEX('ค่าเสื่อม 2564'!M$3:M$399,SMALL(IF('ค่าเสื่อม 2564'!$E$3:$E$399="10866-รพ.คลองหาด",ROW('ค่าเสื่อม 2564'!$E$3:$E$399)-ROW('ค่าเสื่อม 2564'!$E$3)+1),$A18)))</f>
        <v>7440-001-0006/1และ 7440-001-0006/2</v>
      </c>
      <c r="N18" s="10">
        <f t="array" ref="N18">IF(COUNTIF('ค่าเสื่อม 2564'!$E$3:$E$399,"10866-รพ.คลองหาด")&lt;$A18,"",INDEX('ค่าเสื่อม 2564'!N$3:N$399,SMALL(IF('ค่าเสื่อม 2564'!$E$3:$E$399="10866-รพ.คลองหาด",ROW('ค่าเสื่อม 2564'!$E$3:$E$399)-ROW('ค่าเสื่อม 2564'!$E$3)+1),$A18)))</f>
        <v>60000</v>
      </c>
      <c r="O18" s="10">
        <f t="array" ref="O18">IF(COUNTIF('ค่าเสื่อม 2564'!$E$3:$E$399,"10866-รพ.คลองหาด")&lt;$A18,"",INDEX('ค่าเสื่อม 2564'!O$3:O$399,SMALL(IF('ค่าเสื่อม 2564'!$E$3:$E$399="10866-รพ.คลองหาด",ROW('ค่าเสื่อม 2564'!$E$3:$E$399)-ROW('ค่าเสื่อม 2564'!$E$3)+1),$A18)))</f>
        <v>0</v>
      </c>
      <c r="P18" s="10">
        <f t="array" ref="P18">IF(COUNTIF('ค่าเสื่อม 2564'!$E$3:$E$399,"10866-รพ.คลองหาด")&lt;$A18,"",INDEX('ค่าเสื่อม 2564'!P$3:P$399,SMALL(IF('ค่าเสื่อม 2564'!$E$3:$E$399="10866-รพ.คลองหาด",ROW('ค่าเสื่อม 2564'!$E$3:$E$399)-ROW('ค่าเสื่อม 2564'!$E$3)+1),$A18)))</f>
        <v>0</v>
      </c>
      <c r="Q18" s="10">
        <f t="array" ref="Q18">IF(COUNTIF('ค่าเสื่อม 2564'!$E$3:$E$399,"10866-รพ.คลองหาด")&lt;$A18,"",INDEX('ค่าเสื่อม 2564'!Q$3:Q$399,SMALL(IF('ค่าเสื่อม 2564'!$E$3:$E$399="10866-รพ.คลองหาด",ROW('ค่าเสื่อม 2564'!$E$3:$E$399)-ROW('ค่าเสื่อม 2564'!$E$3)+1),$A18)))</f>
        <v>60000</v>
      </c>
      <c r="R18" s="7" t="str">
        <f t="array" ref="R18">IF(COUNTIF('ค่าเสื่อม 2564'!$E$3:$E$399,"10866-รพ.คลองหาด")&lt;$A18,"",INDEX('ค่าเสื่อม 2564'!R$3:R$399,SMALL(IF('ค่าเสื่อม 2564'!$E$3:$E$399="10866-รพ.คลองหาด",ROW('ค่าเสื่อม 2564'!$E$3:$E$399)-ROW('ค่าเสื่อม 2564'!$E$3)+1),$A18)))</f>
        <v>6/2563 (วันที่ 07/10/2563)</v>
      </c>
      <c r="S18" s="4" t="str">
        <f t="array" ref="S18">IF(COUNTIF('ค่าเสื่อม 2564'!$E$3:$E$399,"10866-รพ.คลองหาด")&lt;$A18,"",INDEX('ค่าเสื่อม 2564'!S$3:S$399,SMALL(IF('ค่าเสื่อม 2564'!$E$3:$E$399="10866-รพ.คลองหาด",ROW('ค่าเสื่อม 2564'!$E$3:$E$399)-ROW('ค่าเสื่อม 2564'!$E$3)+1),$A18)))</f>
        <v>-</v>
      </c>
      <c r="T18" s="10">
        <f t="array" ref="T18">IF(COUNTIF('ค่าเสื่อม 2564'!$E$3:$E$399,"10866-รพ.คลองหาด")&lt;$A18,"",INDEX('ค่าเสื่อม 2564'!T$3:T$399,SMALL(IF('ค่าเสื่อม 2564'!$E$3:$E$399="10866-รพ.คลองหาด",ROW('ค่าเสื่อม 2564'!$E$3:$E$399)-ROW('ค่าเสื่อม 2564'!$E$3)+1),$A18)))</f>
        <v>0</v>
      </c>
      <c r="U18" s="10">
        <f t="array" ref="U18">IF(COUNTIF('ค่าเสื่อม 2564'!$E$3:$E$399,"10866-รพ.คลองหาด")&lt;$A18,"",INDEX('ค่าเสื่อม 2564'!U$3:U$399,SMALL(IF('ค่าเสื่อม 2564'!$E$3:$E$399="10866-รพ.คลองหาด",ROW('ค่าเสื่อม 2564'!$E$3:$E$399)-ROW('ค่าเสื่อม 2564'!$E$3)+1),$A18)))</f>
        <v>0</v>
      </c>
      <c r="V18" s="7"/>
      <c r="W18" s="7"/>
    </row>
    <row r="19" spans="1:24" ht="43.5" customHeight="1">
      <c r="A19" s="3">
        <v>16</v>
      </c>
      <c r="B19" s="7"/>
      <c r="C19" s="7"/>
      <c r="D19" s="7"/>
      <c r="E19" s="7" t="str">
        <f t="array" ref="E19">IF(COUNTIF('ค่าเสื่อม 2564'!$E$3:$E$399,"10866-รพ.คลองหาด")&lt;$A19,"",INDEX('ค่าเสื่อม 2564'!E$3:E$399,SMALL(IF('ค่าเสื่อม 2564'!$E$3:$E$399="10866-รพ.คลองหาด",ROW('ค่าเสื่อม 2564'!$E$3:$E$399)-ROW('ค่าเสื่อม 2564'!$E$3)+1),$A19)))</f>
        <v>10866-รพ.คลองหาด</v>
      </c>
      <c r="F19" s="7" t="str">
        <f t="array" ref="F19">IF(COUNTIF('ค่าเสื่อม 2564'!$E$3:$E$399,"10866-รพ.คลองหาด")&lt;$A19,"",INDEX('ค่าเสื่อม 2564'!F$3:F$399,SMALL(IF('ค่าเสื่อม 2564'!$E$3:$E$399="10866-รพ.คลองหาด",ROW('ค่าเสื่อม 2564'!$E$3:$E$399)-ROW('ค่าเสื่อม 2564'!$E$3)+1),$A19)))</f>
        <v>10866-รพ.คลองหาด</v>
      </c>
      <c r="G19" s="7" t="str">
        <f t="array" ref="G19">IF(COUNTIF('ค่าเสื่อม 2564'!$E$3:$E$399,"10866-รพ.คลองหาด")&lt;$A19,"",INDEX('ค่าเสื่อม 2564'!G$3:G$399,SMALL(IF('ค่าเสื่อม 2564'!$E$3:$E$399="10866-รพ.คลองหาด",ROW('ค่าเสื่อม 2564'!$E$3:$E$399)-ROW('ค่าเสื่อม 2564'!$E$3)+1),$A19)))</f>
        <v>วงเงินหน่วยบริการสังกัดสป.สธ.</v>
      </c>
      <c r="H19" s="7" t="str">
        <f t="array" ref="H19">IF(COUNTIF('ค่าเสื่อม 2564'!$E$3:$E$399,"10866-รพ.คลองหาด")&lt;$A19,"",INDEX('ค่าเสื่อม 2564'!H$3:H$399,SMALL(IF('ค่าเสื่อม 2564'!$E$3:$E$399="10866-รพ.คลองหาด",ROW('ค่าเสื่อม 2564'!$E$3:$E$399)-ROW('ค่าเสื่อม 2564'!$E$3)+1),$A19)))</f>
        <v>ครุภัณฑ์</v>
      </c>
      <c r="I19" s="7" t="str">
        <f t="array" ref="I19">IF(COUNTIF('ค่าเสื่อม 2564'!$E$3:$E$399,"10866-รพ.คลองหาด")&lt;$A19,"",INDEX('ค่าเสื่อม 2564'!I$3:I$399,SMALL(IF('ค่าเสื่อม 2564'!$E$3:$E$399="10866-รพ.คลองหาด",ROW('ค่าเสื่อม 2564'!$E$3:$E$399)-ROW('ค่าเสื่อม 2564'!$E$3)+1),$A19)))</f>
        <v>03-ครุภัณฑ์การแพทย์</v>
      </c>
      <c r="J19" s="7" t="str">
        <f t="array" ref="J19">IF(COUNTIF('ค่าเสื่อม 2564'!$E$3:$E$399,"10866-รพ.คลองหาด")&lt;$A19,"",INDEX('ค่าเสื่อม 2564'!J$3:J$399,SMALL(IF('ค่าเสื่อม 2564'!$E$3:$E$399="10866-รพ.คลองหาด",ROW('ค่าเสื่อม 2564'!$E$3:$E$399)-ROW('ค่าเสื่อม 2564'!$E$3)+1),$A19)))</f>
        <v>ยูนิตทำฟัน</v>
      </c>
      <c r="K19" s="7" t="str">
        <f t="array" ref="K19">IF(COUNTIF('ค่าเสื่อม 2564'!$E$3:$E$399,"10866-รพ.คลองหาด")&lt;$A19,"",INDEX('ค่าเสื่อม 2564'!K$3:K$399,SMALL(IF('ค่าเสื่อม 2564'!$E$3:$E$399="10866-รพ.คลองหาด",ROW('ค่าเสื่อม 2564'!$E$3:$E$399)-ROW('ค่าเสื่อม 2564'!$E$3)+1),$A19)))</f>
        <v>ยูนิตทำฟัน</v>
      </c>
      <c r="L19" s="4">
        <f t="array" ref="L19">IF(COUNTIF('ค่าเสื่อม 2564'!$E$3:$E$399,"10866-รพ.คลองหาด")&lt;$A19,"",INDEX('ค่าเสื่อม 2564'!L$3:L$399,SMALL(IF('ค่าเสื่อม 2564'!$E$3:$E$399="10866-รพ.คลองหาด",ROW('ค่าเสื่อม 2564'!$E$3:$E$399)-ROW('ค่าเสื่อม 2564'!$E$3)+1),$A19)))</f>
        <v>1</v>
      </c>
      <c r="M19" s="7" t="str">
        <f t="array" ref="M19">IF(COUNTIF('ค่าเสื่อม 2564'!$E$3:$E$399,"10866-รพ.คลองหาด")&lt;$A19,"",INDEX('ค่าเสื่อม 2564'!M$3:M$399,SMALL(IF('ค่าเสื่อม 2564'!$E$3:$E$399="10866-รพ.คลองหาด",ROW('ค่าเสื่อม 2564'!$E$3:$E$399)-ROW('ค่าเสื่อม 2564'!$E$3)+1),$A19)))</f>
        <v>6520-007-0001/4</v>
      </c>
      <c r="N19" s="10">
        <f t="array" ref="N19">IF(COUNTIF('ค่าเสื่อม 2564'!$E$3:$E$399,"10866-รพ.คลองหาด")&lt;$A19,"",INDEX('ค่าเสื่อม 2564'!N$3:N$399,SMALL(IF('ค่าเสื่อม 2564'!$E$3:$E$399="10866-รพ.คลองหาด",ROW('ค่าเสื่อม 2564'!$E$3:$E$399)-ROW('ค่าเสื่อม 2564'!$E$3)+1),$A19)))</f>
        <v>450000</v>
      </c>
      <c r="O19" s="10">
        <f t="array" ref="O19">IF(COUNTIF('ค่าเสื่อม 2564'!$E$3:$E$399,"10866-รพ.คลองหาด")&lt;$A19,"",INDEX('ค่าเสื่อม 2564'!O$3:O$399,SMALL(IF('ค่าเสื่อม 2564'!$E$3:$E$399="10866-รพ.คลองหาด",ROW('ค่าเสื่อม 2564'!$E$3:$E$399)-ROW('ค่าเสื่อม 2564'!$E$3)+1),$A19)))</f>
        <v>10000</v>
      </c>
      <c r="P19" s="10">
        <f t="array" ref="P19">IF(COUNTIF('ค่าเสื่อม 2564'!$E$3:$E$399,"10866-รพ.คลองหาด")&lt;$A19,"",INDEX('ค่าเสื่อม 2564'!P$3:P$399,SMALL(IF('ค่าเสื่อม 2564'!$E$3:$E$399="10866-รพ.คลองหาด",ROW('ค่าเสื่อม 2564'!$E$3:$E$399)-ROW('ค่าเสื่อม 2564'!$E$3)+1),$A19)))</f>
        <v>0</v>
      </c>
      <c r="Q19" s="10">
        <f t="array" ref="Q19">IF(COUNTIF('ค่าเสื่อม 2564'!$E$3:$E$399,"10866-รพ.คลองหาด")&lt;$A19,"",INDEX('ค่าเสื่อม 2564'!Q$3:Q$399,SMALL(IF('ค่าเสื่อม 2564'!$E$3:$E$399="10866-รพ.คลองหาด",ROW('ค่าเสื่อม 2564'!$E$3:$E$399)-ROW('ค่าเสื่อม 2564'!$E$3)+1),$A19)))</f>
        <v>460000</v>
      </c>
      <c r="R19" s="7" t="str">
        <f t="array" ref="R19">IF(COUNTIF('ค่าเสื่อม 2564'!$E$3:$E$399,"10866-รพ.คลองหาด")&lt;$A19,"",INDEX('ค่าเสื่อม 2564'!R$3:R$399,SMALL(IF('ค่าเสื่อม 2564'!$E$3:$E$399="10866-รพ.คลองหาด",ROW('ค่าเสื่อม 2564'!$E$3:$E$399)-ROW('ค่าเสื่อม 2564'!$E$3)+1),$A19)))</f>
        <v>6/2563 (วันที่ 07/10/2563)</v>
      </c>
      <c r="S19" s="4" t="str">
        <f t="array" ref="S19">IF(COUNTIF('ค่าเสื่อม 2564'!$E$3:$E$399,"10866-รพ.คลองหาด")&lt;$A19,"",INDEX('ค่าเสื่อม 2564'!S$3:S$399,SMALL(IF('ค่าเสื่อม 2564'!$E$3:$E$399="10866-รพ.คลองหาด",ROW('ค่าเสื่อม 2564'!$E$3:$E$399)-ROW('ค่าเสื่อม 2564'!$E$3)+1),$A19)))</f>
        <v>-</v>
      </c>
      <c r="T19" s="10">
        <f t="array" ref="T19">IF(COUNTIF('ค่าเสื่อม 2564'!$E$3:$E$399,"10866-รพ.คลองหาด")&lt;$A19,"",INDEX('ค่าเสื่อม 2564'!T$3:T$399,SMALL(IF('ค่าเสื่อม 2564'!$E$3:$E$399="10866-รพ.คลองหาด",ROW('ค่าเสื่อม 2564'!$E$3:$E$399)-ROW('ค่าเสื่อม 2564'!$E$3)+1),$A19)))</f>
        <v>0</v>
      </c>
      <c r="U19" s="10">
        <f t="array" ref="U19">IF(COUNTIF('ค่าเสื่อม 2564'!$E$3:$E$399,"10866-รพ.คลองหาด")&lt;$A19,"",INDEX('ค่าเสื่อม 2564'!U$3:U$399,SMALL(IF('ค่าเสื่อม 2564'!$E$3:$E$399="10866-รพ.คลองหาด",ROW('ค่าเสื่อม 2564'!$E$3:$E$399)-ROW('ค่าเสื่อม 2564'!$E$3)+1),$A19)))</f>
        <v>0</v>
      </c>
      <c r="V19" s="7"/>
      <c r="W19" s="7"/>
    </row>
    <row r="20" spans="1:24" ht="43.5" customHeight="1">
      <c r="A20" s="3">
        <v>17</v>
      </c>
      <c r="B20" s="7"/>
      <c r="C20" s="7"/>
      <c r="D20" s="7"/>
      <c r="E20" s="7" t="str">
        <f t="array" ref="E20">IF(COUNTIF('ค่าเสื่อม 2564'!$E$3:$E$399,"10866-รพ.คลองหาด")&lt;$A20,"",INDEX('ค่าเสื่อม 2564'!E$3:E$399,SMALL(IF('ค่าเสื่อม 2564'!$E$3:$E$399="10866-รพ.คลองหาด",ROW('ค่าเสื่อม 2564'!$E$3:$E$399)-ROW('ค่าเสื่อม 2564'!$E$3)+1),$A20)))</f>
        <v>10866-รพ.คลองหาด</v>
      </c>
      <c r="F20" s="7" t="str">
        <f t="array" ref="F20">IF(COUNTIF('ค่าเสื่อม 2564'!$E$3:$E$399,"10866-รพ.คลองหาด")&lt;$A20,"",INDEX('ค่าเสื่อม 2564'!F$3:F$399,SMALL(IF('ค่าเสื่อม 2564'!$E$3:$E$399="10866-รพ.คลองหาด",ROW('ค่าเสื่อม 2564'!$E$3:$E$399)-ROW('ค่าเสื่อม 2564'!$E$3)+1),$A20)))</f>
        <v>10866-รพ.คลองหาด</v>
      </c>
      <c r="G20" s="7" t="str">
        <f t="array" ref="G20">IF(COUNTIF('ค่าเสื่อม 2564'!$E$3:$E$399,"10866-รพ.คลองหาด")&lt;$A20,"",INDEX('ค่าเสื่อม 2564'!G$3:G$399,SMALL(IF('ค่าเสื่อม 2564'!$E$3:$E$399="10866-รพ.คลองหาด",ROW('ค่าเสื่อม 2564'!$E$3:$E$399)-ROW('ค่าเสื่อม 2564'!$E$3)+1),$A20)))</f>
        <v>วงเงินหน่วยบริการสังกัดสป.สธ.</v>
      </c>
      <c r="H20" s="7" t="str">
        <f t="array" ref="H20">IF(COUNTIF('ค่าเสื่อม 2564'!$E$3:$E$399,"10866-รพ.คลองหาด")&lt;$A20,"",INDEX('ค่าเสื่อม 2564'!H$3:H$399,SMALL(IF('ค่าเสื่อม 2564'!$E$3:$E$399="10866-รพ.คลองหาด",ROW('ค่าเสื่อม 2564'!$E$3:$E$399)-ROW('ค่าเสื่อม 2564'!$E$3)+1),$A20)))</f>
        <v>สิ่งก่อสร้าง</v>
      </c>
      <c r="I20" s="7" t="str">
        <f t="array" ref="I20">IF(COUNTIF('ค่าเสื่อม 2564'!$E$3:$E$399,"10866-รพ.คลองหาด")&lt;$A20,"",INDEX('ค่าเสื่อม 2564'!I$3:I$399,SMALL(IF('ค่าเสื่อม 2564'!$E$3:$E$399="10866-รพ.คลองหาด",ROW('ค่าเสื่อม 2564'!$E$3:$E$399)-ROW('ค่าเสื่อม 2564'!$E$3)+1),$A20)))</f>
        <v>-</v>
      </c>
      <c r="J20" s="7" t="str">
        <f t="array" ref="J20">IF(COUNTIF('ค่าเสื่อม 2564'!$E$3:$E$399,"10866-รพ.คลองหาด")&lt;$A20,"",INDEX('ค่าเสื่อม 2564'!J$3:J$399,SMALL(IF('ค่าเสื่อม 2564'!$E$3:$E$399="10866-รพ.คลองหาด",ROW('ค่าเสื่อม 2564'!$E$3:$E$399)-ROW('ค่าเสื่อม 2564'!$E$3)+1),$A20)))</f>
        <v>ซ่อมแซมต่อเติมศูนย์เปล</v>
      </c>
      <c r="K20" s="7" t="str">
        <f t="array" ref="K20">IF(COUNTIF('ค่าเสื่อม 2564'!$E$3:$E$399,"10866-รพ.คลองหาด")&lt;$A20,"",INDEX('ค่าเสื่อม 2564'!K$3:K$399,SMALL(IF('ค่าเสื่อม 2564'!$E$3:$E$399="10866-รพ.คลองหาด",ROW('ค่าเสื่อม 2564'!$E$3:$E$399)-ROW('ค่าเสื่อม 2564'!$E$3)+1),$A20)))</f>
        <v>ปร.4 ปร.5 แบบแปลน</v>
      </c>
      <c r="L20" s="4">
        <f t="array" ref="L20">IF(COUNTIF('ค่าเสื่อม 2564'!$E$3:$E$399,"10866-รพ.คลองหาด")&lt;$A20,"",INDEX('ค่าเสื่อม 2564'!L$3:L$399,SMALL(IF('ค่าเสื่อม 2564'!$E$3:$E$399="10866-รพ.คลองหาด",ROW('ค่าเสื่อม 2564'!$E$3:$E$399)-ROW('ค่าเสื่อม 2564'!$E$3)+1),$A20)))</f>
        <v>1</v>
      </c>
      <c r="M20" s="7" t="str">
        <f t="array" ref="M20">IF(COUNTIF('ค่าเสื่อม 2564'!$E$3:$E$399,"10866-รพ.คลองหาด")&lt;$A20,"",INDEX('ค่าเสื่อม 2564'!M$3:M$399,SMALL(IF('ค่าเสื่อม 2564'!$E$3:$E$399="10866-รพ.คลองหาด",ROW('ค่าเสื่อม 2564'!$E$3:$E$399)-ROW('ค่าเสื่อม 2564'!$E$3)+1),$A20)))</f>
        <v>อาคารผู้ป่วยนอก เลขที่ 1710-001-0001/5</v>
      </c>
      <c r="N20" s="10">
        <f t="array" ref="N20">IF(COUNTIF('ค่าเสื่อม 2564'!$E$3:$E$399,"10866-รพ.คลองหาด")&lt;$A20,"",INDEX('ค่าเสื่อม 2564'!N$3:N$399,SMALL(IF('ค่าเสื่อม 2564'!$E$3:$E$399="10866-รพ.คลองหาด",ROW('ค่าเสื่อม 2564'!$E$3:$E$399)-ROW('ค่าเสื่อม 2564'!$E$3)+1),$A20)))</f>
        <v>165900</v>
      </c>
      <c r="O20" s="10">
        <f t="array" ref="O20">IF(COUNTIF('ค่าเสื่อม 2564'!$E$3:$E$399,"10866-รพ.คลองหาด")&lt;$A20,"",INDEX('ค่าเสื่อม 2564'!O$3:O$399,SMALL(IF('ค่าเสื่อม 2564'!$E$3:$E$399="10866-รพ.คลองหาด",ROW('ค่าเสื่อม 2564'!$E$3:$E$399)-ROW('ค่าเสื่อม 2564'!$E$3)+1),$A20)))</f>
        <v>10000</v>
      </c>
      <c r="P20" s="10">
        <f t="array" ref="P20">IF(COUNTIF('ค่าเสื่อม 2564'!$E$3:$E$399,"10866-รพ.คลองหาด")&lt;$A20,"",INDEX('ค่าเสื่อม 2564'!P$3:P$399,SMALL(IF('ค่าเสื่อม 2564'!$E$3:$E$399="10866-รพ.คลองหาด",ROW('ค่าเสื่อม 2564'!$E$3:$E$399)-ROW('ค่าเสื่อม 2564'!$E$3)+1),$A20)))</f>
        <v>0</v>
      </c>
      <c r="Q20" s="10">
        <f t="array" ref="Q20">IF(COUNTIF('ค่าเสื่อม 2564'!$E$3:$E$399,"10866-รพ.คลองหาด")&lt;$A20,"",INDEX('ค่าเสื่อม 2564'!Q$3:Q$399,SMALL(IF('ค่าเสื่อม 2564'!$E$3:$E$399="10866-รพ.คลองหาด",ROW('ค่าเสื่อม 2564'!$E$3:$E$399)-ROW('ค่าเสื่อม 2564'!$E$3)+1),$A20)))</f>
        <v>175900</v>
      </c>
      <c r="R20" s="7" t="str">
        <f t="array" ref="R20">IF(COUNTIF('ค่าเสื่อม 2564'!$E$3:$E$399,"10866-รพ.คลองหาด")&lt;$A20,"",INDEX('ค่าเสื่อม 2564'!R$3:R$399,SMALL(IF('ค่าเสื่อม 2564'!$E$3:$E$399="10866-รพ.คลองหาด",ROW('ค่าเสื่อม 2564'!$E$3:$E$399)-ROW('ค่าเสื่อม 2564'!$E$3)+1),$A20)))</f>
        <v>6/2563 (วันที่ 07/10/2563)</v>
      </c>
      <c r="S20" s="4" t="str">
        <f t="array" ref="S20">IF(COUNTIF('ค่าเสื่อม 2564'!$E$3:$E$399,"10866-รพ.คลองหาด")&lt;$A20,"",INDEX('ค่าเสื่อม 2564'!S$3:S$399,SMALL(IF('ค่าเสื่อม 2564'!$E$3:$E$399="10866-รพ.คลองหาด",ROW('ค่าเสื่อม 2564'!$E$3:$E$399)-ROW('ค่าเสื่อม 2564'!$E$3)+1),$A20)))</f>
        <v>-</v>
      </c>
      <c r="T20" s="10">
        <f t="array" ref="T20">IF(COUNTIF('ค่าเสื่อม 2564'!$E$3:$E$399,"10866-รพ.คลองหาด")&lt;$A20,"",INDEX('ค่าเสื่อม 2564'!T$3:T$399,SMALL(IF('ค่าเสื่อม 2564'!$E$3:$E$399="10866-รพ.คลองหาด",ROW('ค่าเสื่อม 2564'!$E$3:$E$399)-ROW('ค่าเสื่อม 2564'!$E$3)+1),$A20)))</f>
        <v>0</v>
      </c>
      <c r="U20" s="10">
        <f t="array" ref="U20">IF(COUNTIF('ค่าเสื่อม 2564'!$E$3:$E$399,"10866-รพ.คลองหาด")&lt;$A20,"",INDEX('ค่าเสื่อม 2564'!U$3:U$399,SMALL(IF('ค่าเสื่อม 2564'!$E$3:$E$399="10866-รพ.คลองหาด",ROW('ค่าเสื่อม 2564'!$E$3:$E$399)-ROW('ค่าเสื่อม 2564'!$E$3)+1),$A20)))</f>
        <v>0</v>
      </c>
      <c r="V20" s="7"/>
      <c r="W20" s="7"/>
    </row>
    <row r="21" spans="1:24" ht="43.5" customHeight="1">
      <c r="A21" s="3">
        <v>18</v>
      </c>
      <c r="B21" s="7"/>
      <c r="C21" s="7"/>
      <c r="D21" s="7"/>
      <c r="E21" s="7" t="str">
        <f t="array" ref="E21">IF(COUNTIF('ค่าเสื่อม 2564'!$E$3:$E$399,"10866-รพ.คลองหาด")&lt;$A21,"",INDEX('ค่าเสื่อม 2564'!E$3:E$399,SMALL(IF('ค่าเสื่อม 2564'!$E$3:$E$399="10866-รพ.คลองหาด",ROW('ค่าเสื่อม 2564'!$E$3:$E$399)-ROW('ค่าเสื่อม 2564'!$E$3)+1),$A21)))</f>
        <v>10866-รพ.คลองหาด</v>
      </c>
      <c r="F21" s="7" t="str">
        <f t="array" ref="F21">IF(COUNTIF('ค่าเสื่อม 2564'!$E$3:$E$399,"10866-รพ.คลองหาด")&lt;$A21,"",INDEX('ค่าเสื่อม 2564'!F$3:F$399,SMALL(IF('ค่าเสื่อม 2564'!$E$3:$E$399="10866-รพ.คลองหาด",ROW('ค่าเสื่อม 2564'!$E$3:$E$399)-ROW('ค่าเสื่อม 2564'!$E$3)+1),$A21)))</f>
        <v>10866-รพ.คลองหาด</v>
      </c>
      <c r="G21" s="7" t="str">
        <f t="array" ref="G21">IF(COUNTIF('ค่าเสื่อม 2564'!$E$3:$E$399,"10866-รพ.คลองหาด")&lt;$A21,"",INDEX('ค่าเสื่อม 2564'!G$3:G$399,SMALL(IF('ค่าเสื่อม 2564'!$E$3:$E$399="10866-รพ.คลองหาด",ROW('ค่าเสื่อม 2564'!$E$3:$E$399)-ROW('ค่าเสื่อม 2564'!$E$3)+1),$A21)))</f>
        <v>วงเงินหน่วยบริการสังกัดสป.สธ.</v>
      </c>
      <c r="H21" s="7" t="str">
        <f t="array" ref="H21">IF(COUNTIF('ค่าเสื่อม 2564'!$E$3:$E$399,"10866-รพ.คลองหาด")&lt;$A21,"",INDEX('ค่าเสื่อม 2564'!H$3:H$399,SMALL(IF('ค่าเสื่อม 2564'!$E$3:$E$399="10866-รพ.คลองหาด",ROW('ค่าเสื่อม 2564'!$E$3:$E$399)-ROW('ค่าเสื่อม 2564'!$E$3)+1),$A21)))</f>
        <v>สิ่งก่อสร้าง</v>
      </c>
      <c r="I21" s="7" t="str">
        <f t="array" ref="I21">IF(COUNTIF('ค่าเสื่อม 2564'!$E$3:$E$399,"10866-รพ.คลองหาด")&lt;$A21,"",INDEX('ค่าเสื่อม 2564'!I$3:I$399,SMALL(IF('ค่าเสื่อม 2564'!$E$3:$E$399="10866-รพ.คลองหาด",ROW('ค่าเสื่อม 2564'!$E$3:$E$399)-ROW('ค่าเสื่อม 2564'!$E$3)+1),$A21)))</f>
        <v>-</v>
      </c>
      <c r="J21" s="7" t="str">
        <f t="array" ref="J21">IF(COUNTIF('ค่าเสื่อม 2564'!$E$3:$E$399,"10866-รพ.คลองหาด")&lt;$A21,"",INDEX('ค่าเสื่อม 2564'!J$3:J$399,SMALL(IF('ค่าเสื่อม 2564'!$E$3:$E$399="10866-รพ.คลองหาด",ROW('ค่าเสื่อม 2564'!$E$3:$E$399)-ROW('ค่าเสื่อม 2564'!$E$3)+1),$A21)))</f>
        <v>ซ่อมแซมอาคารผู้ป่วยนอก</v>
      </c>
      <c r="K21" s="7" t="str">
        <f t="array" ref="K21">IF(COUNTIF('ค่าเสื่อม 2564'!$E$3:$E$399,"10866-รพ.คลองหาด")&lt;$A21,"",INDEX('ค่าเสื่อม 2564'!K$3:K$399,SMALL(IF('ค่าเสื่อม 2564'!$E$3:$E$399="10866-รพ.คลองหาด",ROW('ค่าเสื่อม 2564'!$E$3:$E$399)-ROW('ค่าเสื่อม 2564'!$E$3)+1),$A21)))</f>
        <v>ซ่อมแซมหลงคาอาคารผู้ป่วยนอก ตาม ปร.4 ปร.5</v>
      </c>
      <c r="L21" s="4">
        <f t="array" ref="L21">IF(COUNTIF('ค่าเสื่อม 2564'!$E$3:$E$399,"10866-รพ.คลองหาด")&lt;$A21,"",INDEX('ค่าเสื่อม 2564'!L$3:L$399,SMALL(IF('ค่าเสื่อม 2564'!$E$3:$E$399="10866-รพ.คลองหาด",ROW('ค่าเสื่อม 2564'!$E$3:$E$399)-ROW('ค่าเสื่อม 2564'!$E$3)+1),$A21)))</f>
        <v>1</v>
      </c>
      <c r="M21" s="7" t="str">
        <f t="array" ref="M21">IF(COUNTIF('ค่าเสื่อม 2564'!$E$3:$E$399,"10866-รพ.คลองหาด")&lt;$A21,"",INDEX('ค่าเสื่อม 2564'!M$3:M$399,SMALL(IF('ค่าเสื่อม 2564'!$E$3:$E$399="10866-รพ.คลองหาด",ROW('ค่าเสื่อม 2564'!$E$3:$E$399)-ROW('ค่าเสื่อม 2564'!$E$3)+1),$A21)))</f>
        <v>3130/2526</v>
      </c>
      <c r="N21" s="10">
        <f t="array" ref="N21">IF(COUNTIF('ค่าเสื่อม 2564'!$E$3:$E$399,"10866-รพ.คลองหาด")&lt;$A21,"",INDEX('ค่าเสื่อม 2564'!N$3:N$399,SMALL(IF('ค่าเสื่อม 2564'!$E$3:$E$399="10866-รพ.คลองหาด",ROW('ค่าเสื่อม 2564'!$E$3:$E$399)-ROW('ค่าเสื่อม 2564'!$E$3)+1),$A21)))</f>
        <v>161700</v>
      </c>
      <c r="O21" s="10">
        <f t="array" ref="O21">IF(COUNTIF('ค่าเสื่อม 2564'!$E$3:$E$399,"10866-รพ.คลองหาด")&lt;$A21,"",INDEX('ค่าเสื่อม 2564'!O$3:O$399,SMALL(IF('ค่าเสื่อม 2564'!$E$3:$E$399="10866-รพ.คลองหาด",ROW('ค่าเสื่อม 2564'!$E$3:$E$399)-ROW('ค่าเสื่อม 2564'!$E$3)+1),$A21)))</f>
        <v>10000</v>
      </c>
      <c r="P21" s="10">
        <f t="array" ref="P21">IF(COUNTIF('ค่าเสื่อม 2564'!$E$3:$E$399,"10866-รพ.คลองหาด")&lt;$A21,"",INDEX('ค่าเสื่อม 2564'!P$3:P$399,SMALL(IF('ค่าเสื่อม 2564'!$E$3:$E$399="10866-รพ.คลองหาด",ROW('ค่าเสื่อม 2564'!$E$3:$E$399)-ROW('ค่าเสื่อม 2564'!$E$3)+1),$A21)))</f>
        <v>0</v>
      </c>
      <c r="Q21" s="10">
        <f t="array" ref="Q21">IF(COUNTIF('ค่าเสื่อม 2564'!$E$3:$E$399,"10866-รพ.คลองหาด")&lt;$A21,"",INDEX('ค่าเสื่อม 2564'!Q$3:Q$399,SMALL(IF('ค่าเสื่อม 2564'!$E$3:$E$399="10866-รพ.คลองหาด",ROW('ค่าเสื่อม 2564'!$E$3:$E$399)-ROW('ค่าเสื่อม 2564'!$E$3)+1),$A21)))</f>
        <v>171700</v>
      </c>
      <c r="R21" s="7" t="str">
        <f t="array" ref="R21">IF(COUNTIF('ค่าเสื่อม 2564'!$E$3:$E$399,"10866-รพ.คลองหาด")&lt;$A21,"",INDEX('ค่าเสื่อม 2564'!R$3:R$399,SMALL(IF('ค่าเสื่อม 2564'!$E$3:$E$399="10866-รพ.คลองหาด",ROW('ค่าเสื่อม 2564'!$E$3:$E$399)-ROW('ค่าเสื่อม 2564'!$E$3)+1),$A21)))</f>
        <v>6/2563 (วันที่ 07/10/2563)</v>
      </c>
      <c r="S21" s="4" t="str">
        <f t="array" ref="S21">IF(COUNTIF('ค่าเสื่อม 2564'!$E$3:$E$399,"10866-รพ.คลองหาด")&lt;$A21,"",INDEX('ค่าเสื่อม 2564'!S$3:S$399,SMALL(IF('ค่าเสื่อม 2564'!$E$3:$E$399="10866-รพ.คลองหาด",ROW('ค่าเสื่อม 2564'!$E$3:$E$399)-ROW('ค่าเสื่อม 2564'!$E$3)+1),$A21)))</f>
        <v>-</v>
      </c>
      <c r="T21" s="10">
        <f t="array" ref="T21">IF(COUNTIF('ค่าเสื่อม 2564'!$E$3:$E$399,"10866-รพ.คลองหาด")&lt;$A21,"",INDEX('ค่าเสื่อม 2564'!T$3:T$399,SMALL(IF('ค่าเสื่อม 2564'!$E$3:$E$399="10866-รพ.คลองหาด",ROW('ค่าเสื่อม 2564'!$E$3:$E$399)-ROW('ค่าเสื่อม 2564'!$E$3)+1),$A21)))</f>
        <v>0</v>
      </c>
      <c r="U21" s="10">
        <f t="array" ref="U21">IF(COUNTIF('ค่าเสื่อม 2564'!$E$3:$E$399,"10866-รพ.คลองหาด")&lt;$A21,"",INDEX('ค่าเสื่อม 2564'!U$3:U$399,SMALL(IF('ค่าเสื่อม 2564'!$E$3:$E$399="10866-รพ.คลองหาด",ROW('ค่าเสื่อม 2564'!$E$3:$E$399)-ROW('ค่าเสื่อม 2564'!$E$3)+1),$A21)))</f>
        <v>0</v>
      </c>
      <c r="V21" s="7"/>
      <c r="W21" s="7"/>
    </row>
    <row r="22" spans="1:24" ht="43.5" customHeight="1">
      <c r="A22" s="3">
        <v>19</v>
      </c>
      <c r="B22" s="7"/>
      <c r="C22" s="7"/>
      <c r="D22" s="7"/>
      <c r="E22" s="7" t="str">
        <f t="array" ref="E22">IF(COUNTIF('ค่าเสื่อม 2564'!$E$3:$E$399,"10866-รพ.คลองหาด")&lt;$A22,"",INDEX('ค่าเสื่อม 2564'!E$3:E$399,SMALL(IF('ค่าเสื่อม 2564'!$E$3:$E$399="10866-รพ.คลองหาด",ROW('ค่าเสื่อม 2564'!$E$3:$E$399)-ROW('ค่าเสื่อม 2564'!$E$3)+1),$A22)))</f>
        <v>10866-รพ.คลองหาด</v>
      </c>
      <c r="F22" s="7" t="str">
        <f t="array" ref="F22">IF(COUNTIF('ค่าเสื่อม 2564'!$E$3:$E$399,"10866-รพ.คลองหาด")&lt;$A22,"",INDEX('ค่าเสื่อม 2564'!F$3:F$399,SMALL(IF('ค่าเสื่อม 2564'!$E$3:$E$399="10866-รพ.คลองหาด",ROW('ค่าเสื่อม 2564'!$E$3:$E$399)-ROW('ค่าเสื่อม 2564'!$E$3)+1),$A22)))</f>
        <v>10866-รพ.คลองหาด</v>
      </c>
      <c r="G22" s="7" t="str">
        <f t="array" ref="G22">IF(COUNTIF('ค่าเสื่อม 2564'!$E$3:$E$399,"10866-รพ.คลองหาด")&lt;$A22,"",INDEX('ค่าเสื่อม 2564'!G$3:G$399,SMALL(IF('ค่าเสื่อม 2564'!$E$3:$E$399="10866-รพ.คลองหาด",ROW('ค่าเสื่อม 2564'!$E$3:$E$399)-ROW('ค่าเสื่อม 2564'!$E$3)+1),$A22)))</f>
        <v>วงเงินระดับเขต</v>
      </c>
      <c r="H22" s="7" t="str">
        <f t="array" ref="H22">IF(COUNTIF('ค่าเสื่อม 2564'!$E$3:$E$399,"10866-รพ.คลองหาด")&lt;$A22,"",INDEX('ค่าเสื่อม 2564'!H$3:H$399,SMALL(IF('ค่าเสื่อม 2564'!$E$3:$E$399="10866-รพ.คลองหาด",ROW('ค่าเสื่อม 2564'!$E$3:$E$399)-ROW('ค่าเสื่อม 2564'!$E$3)+1),$A22)))</f>
        <v>ครุภัณฑ์</v>
      </c>
      <c r="I22" s="7" t="str">
        <f t="array" ref="I22">IF(COUNTIF('ค่าเสื่อม 2564'!$E$3:$E$399,"10866-รพ.คลองหาด")&lt;$A22,"",INDEX('ค่าเสื่อม 2564'!I$3:I$399,SMALL(IF('ค่าเสื่อม 2564'!$E$3:$E$399="10866-รพ.คลองหาด",ROW('ค่าเสื่อม 2564'!$E$3:$E$399)-ROW('ค่าเสื่อม 2564'!$E$3)+1),$A22)))</f>
        <v>08-ครุภัณฑ์คอมพิวเตอร์</v>
      </c>
      <c r="J22" s="7" t="str">
        <f t="array" ref="J22">IF(COUNTIF('ค่าเสื่อม 2564'!$E$3:$E$399,"10866-รพ.คลองหาด")&lt;$A22,"",INDEX('ค่าเสื่อม 2564'!J$3:J$399,SMALL(IF('ค่าเสื่อม 2564'!$E$3:$E$399="10866-รพ.คลองหาด",ROW('ค่าเสื่อม 2564'!$E$3:$E$399)-ROW('ค่าเสื่อม 2564'!$E$3)+1),$A22)))</f>
        <v>เครื่องสำรองไฟฟ้า ขนาด 3 kVA</v>
      </c>
      <c r="K22" s="7" t="str">
        <f t="array" ref="K22">IF(COUNTIF('ค่าเสื่อม 2564'!$E$3:$E$399,"10866-รพ.คลองหาด")&lt;$A22,"",INDEX('ค่าเสื่อม 2564'!K$3:K$399,SMALL(IF('ค่าเสื่อม 2564'!$E$3:$E$399="10866-รพ.คลองหาด",ROW('ค่าเสื่อม 2564'!$E$3:$E$399)-ROW('ค่าเสื่อม 2564'!$E$3)+1),$A22)))</f>
        <v>เครื่องสำรองไฟฟ้า ขนาด 3 kVA</v>
      </c>
      <c r="L22" s="4">
        <f t="array" ref="L22">IF(COUNTIF('ค่าเสื่อม 2564'!$E$3:$E$399,"10866-รพ.คลองหาด")&lt;$A22,"",INDEX('ค่าเสื่อม 2564'!L$3:L$399,SMALL(IF('ค่าเสื่อม 2564'!$E$3:$E$399="10866-รพ.คลองหาด",ROW('ค่าเสื่อม 2564'!$E$3:$E$399)-ROW('ค่าเสื่อม 2564'!$E$3)+1),$A22)))</f>
        <v>2</v>
      </c>
      <c r="M22" s="7" t="str">
        <f t="array" ref="M22">IF(COUNTIF('ค่าเสื่อม 2564'!$E$3:$E$399,"10866-รพ.คลองหาด")&lt;$A22,"",INDEX('ค่าเสื่อม 2564'!M$3:M$399,SMALL(IF('ค่าเสื่อม 2564'!$E$3:$E$399="10866-รพ.คลองหาด",ROW('ค่าเสื่อม 2564'!$E$3:$E$399)-ROW('ค่าเสื่อม 2564'!$E$3)+1),$A22)))</f>
        <v>7440/003/0001/94 , 7440/001/0006/86</v>
      </c>
      <c r="N22" s="10">
        <f t="array" ref="N22">IF(COUNTIF('ค่าเสื่อม 2564'!$E$3:$E$399,"10866-รพ.คลองหาด")&lt;$A22,"",INDEX('ค่าเสื่อม 2564'!N$3:N$399,SMALL(IF('ค่าเสื่อม 2564'!$E$3:$E$399="10866-รพ.คลองหาด",ROW('ค่าเสื่อม 2564'!$E$3:$E$399)-ROW('ค่าเสื่อม 2564'!$E$3)+1),$A22)))</f>
        <v>64000</v>
      </c>
      <c r="O22" s="10">
        <f t="array" ref="O22">IF(COUNTIF('ค่าเสื่อม 2564'!$E$3:$E$399,"10866-รพ.คลองหาด")&lt;$A22,"",INDEX('ค่าเสื่อม 2564'!O$3:O$399,SMALL(IF('ค่าเสื่อม 2564'!$E$3:$E$399="10866-รพ.คลองหาด",ROW('ค่าเสื่อม 2564'!$E$3:$E$399)-ROW('ค่าเสื่อม 2564'!$E$3)+1),$A22)))</f>
        <v>0</v>
      </c>
      <c r="P22" s="10">
        <f t="array" ref="P22">IF(COUNTIF('ค่าเสื่อม 2564'!$E$3:$E$399,"10866-รพ.คลองหาด")&lt;$A22,"",INDEX('ค่าเสื่อม 2564'!P$3:P$399,SMALL(IF('ค่าเสื่อม 2564'!$E$3:$E$399="10866-รพ.คลองหาด",ROW('ค่าเสื่อม 2564'!$E$3:$E$399)-ROW('ค่าเสื่อม 2564'!$E$3)+1),$A22)))</f>
        <v>0</v>
      </c>
      <c r="Q22" s="10">
        <f t="array" ref="Q22">IF(COUNTIF('ค่าเสื่อม 2564'!$E$3:$E$399,"10866-รพ.คลองหาด")&lt;$A22,"",INDEX('ค่าเสื่อม 2564'!Q$3:Q$399,SMALL(IF('ค่าเสื่อม 2564'!$E$3:$E$399="10866-รพ.คลองหาด",ROW('ค่าเสื่อม 2564'!$E$3:$E$399)-ROW('ค่าเสื่อม 2564'!$E$3)+1),$A22)))</f>
        <v>64000</v>
      </c>
      <c r="R22" s="7" t="str">
        <f t="array" ref="R22">IF(COUNTIF('ค่าเสื่อม 2564'!$E$3:$E$399,"10866-รพ.คลองหาด")&lt;$A22,"",INDEX('ค่าเสื่อม 2564'!R$3:R$399,SMALL(IF('ค่าเสื่อม 2564'!$E$3:$E$399="10866-รพ.คลองหาด",ROW('ค่าเสื่อม 2564'!$E$3:$E$399)-ROW('ค่าเสื่อม 2564'!$E$3)+1),$A22)))</f>
        <v>6/2563 (วันที่ 07/10/2563)</v>
      </c>
      <c r="S22" s="4" t="str">
        <f t="array" ref="S22">IF(COUNTIF('ค่าเสื่อม 2564'!$E$3:$E$399,"10866-รพ.คลองหาด")&lt;$A22,"",INDEX('ค่าเสื่อม 2564'!S$3:S$399,SMALL(IF('ค่าเสื่อม 2564'!$E$3:$E$399="10866-รพ.คลองหาด",ROW('ค่าเสื่อม 2564'!$E$3:$E$399)-ROW('ค่าเสื่อม 2564'!$E$3)+1),$A22)))</f>
        <v>-</v>
      </c>
      <c r="T22" s="10">
        <f t="array" ref="T22">IF(COUNTIF('ค่าเสื่อม 2564'!$E$3:$E$399,"10866-รพ.คลองหาด")&lt;$A22,"",INDEX('ค่าเสื่อม 2564'!T$3:T$399,SMALL(IF('ค่าเสื่อม 2564'!$E$3:$E$399="10866-รพ.คลองหาด",ROW('ค่าเสื่อม 2564'!$E$3:$E$399)-ROW('ค่าเสื่อม 2564'!$E$3)+1),$A22)))</f>
        <v>0</v>
      </c>
      <c r="U22" s="10">
        <f t="array" ref="U22">IF(COUNTIF('ค่าเสื่อม 2564'!$E$3:$E$399,"10866-รพ.คลองหาด")&lt;$A22,"",INDEX('ค่าเสื่อม 2564'!U$3:U$399,SMALL(IF('ค่าเสื่อม 2564'!$E$3:$E$399="10866-รพ.คลองหาด",ROW('ค่าเสื่อม 2564'!$E$3:$E$399)-ROW('ค่าเสื่อม 2564'!$E$3)+1),$A22)))</f>
        <v>0</v>
      </c>
      <c r="V22" s="7"/>
      <c r="W22" s="7"/>
    </row>
    <row r="23" spans="1:24" ht="43.5" customHeight="1">
      <c r="A23" s="3">
        <v>20</v>
      </c>
      <c r="B23" s="7" t="str">
        <f t="array" ref="B23">IF(COUNTIF('ค่าเสื่อม 2564'!$E$3:$E$399,"10866-รพ.คลองหาด")&lt;$A23,"",INDEX('ค่าเสื่อม 2564'!B$3:B$399,SMALL(IF('ค่าเสื่อม 2564'!$E$3:$E$399="10866-รพ.คลองหาด",ROW('ค่าเสื่อม 2564'!$E$3:$E$399)-ROW('ค่าเสื่อม 2564'!$E$3)+1),$A23)))</f>
        <v>เขต 06 ระยอง</v>
      </c>
      <c r="C23" s="7">
        <f t="array" ref="C23">IF(COUNTIF('ค่าเสื่อม 2564'!$E$3:$E$399,"10866-รพ.คลองหาด")&lt;$A23,"",INDEX('ค่าเสื่อม 2564'!C$3:C$399,SMALL(IF('ค่าเสื่อม 2564'!$E$3:$E$399="10866-รพ.คลองหาด",ROW('ค่าเสื่อม 2564'!$E$3:$E$399)-ROW('ค่าเสื่อม 2564'!$E$3)+1),$A23)))</f>
        <v>2700</v>
      </c>
      <c r="D23" s="7" t="str">
        <f t="array" ref="D23">IF(COUNTIF('ค่าเสื่อม 2564'!$E$3:$E$399,"10866-รพ.คลองหาด")&lt;$A23,"",INDEX('ค่าเสื่อม 2564'!D$3:D$399,SMALL(IF('ค่าเสื่อม 2564'!$E$3:$E$399="10866-รพ.คลองหาด",ROW('ค่าเสื่อม 2564'!$E$3:$E$399)-ROW('ค่าเสื่อม 2564'!$E$3)+1),$A23)))</f>
        <v>สระแก้ว</v>
      </c>
      <c r="E23" s="7" t="str">
        <f t="array" ref="E23">IF(COUNTIF('ค่าเสื่อม 2564'!$E$3:$E$399,"10866-รพ.คลองหาด")&lt;$A23,"",INDEX('ค่าเสื่อม 2564'!E$3:E$399,SMALL(IF('ค่าเสื่อม 2564'!$E$3:$E$399="10866-รพ.คลองหาด",ROW('ค่าเสื่อม 2564'!$E$3:$E$399)-ROW('ค่าเสื่อม 2564'!$E$3)+1),$A23)))</f>
        <v>10866-รพ.คลองหาด</v>
      </c>
      <c r="F23" s="7" t="str">
        <f t="array" ref="F23">IF(COUNTIF('ค่าเสื่อม 2564'!$E$3:$E$399,"10866-รพ.คลองหาด")&lt;$A23,"",INDEX('ค่าเสื่อม 2564'!F$3:F$399,SMALL(IF('ค่าเสื่อม 2564'!$E$3:$E$399="10866-รพ.คลองหาด",ROW('ค่าเสื่อม 2564'!$E$3:$E$399)-ROW('ค่าเสื่อม 2564'!$E$3)+1),$A23)))</f>
        <v>10866-รพ.คลองหาด</v>
      </c>
      <c r="G23" s="7" t="str">
        <f t="array" ref="G23">IF(COUNTIF('ค่าเสื่อม 2564'!$E$3:$E$399,"10866-รพ.คลองหาด")&lt;$A23,"",INDEX('ค่าเสื่อม 2564'!G$3:G$399,SMALL(IF('ค่าเสื่อม 2564'!$E$3:$E$399="10866-รพ.คลองหาด",ROW('ค่าเสื่อม 2564'!$E$3:$E$399)-ROW('ค่าเสื่อม 2564'!$E$3)+1),$A23)))</f>
        <v>วงเงินระดับเขต</v>
      </c>
      <c r="H23" s="7" t="str">
        <f t="array" ref="H23">IF(COUNTIF('ค่าเสื่อม 2564'!$E$3:$E$399,"10866-รพ.คลองหาด")&lt;$A23,"",INDEX('ค่าเสื่อม 2564'!H$3:H$399,SMALL(IF('ค่าเสื่อม 2564'!$E$3:$E$399="10866-รพ.คลองหาด",ROW('ค่าเสื่อม 2564'!$E$3:$E$399)-ROW('ค่าเสื่อม 2564'!$E$3)+1),$A23)))</f>
        <v>ครุภัณฑ์</v>
      </c>
      <c r="I23" s="7" t="str">
        <f t="array" ref="I23">IF(COUNTIF('ค่าเสื่อม 2564'!$E$3:$E$399,"10866-รพ.คลองหาด")&lt;$A23,"",INDEX('ค่าเสื่อม 2564'!I$3:I$399,SMALL(IF('ค่าเสื่อม 2564'!$E$3:$E$399="10866-รพ.คลองหาด",ROW('ค่าเสื่อม 2564'!$E$3:$E$399)-ROW('ค่าเสื่อม 2564'!$E$3)+1),$A23)))</f>
        <v>06-ครุภัณฑ์การแพทย์วินิจฉัย</v>
      </c>
      <c r="J23" s="7" t="str">
        <f t="array" ref="J23">IF(COUNTIF('ค่าเสื่อม 2564'!$E$3:$E$399,"10866-รพ.คลองหาด")&lt;$A23,"",INDEX('ค่าเสื่อม 2564'!J$3:J$399,SMALL(IF('ค่าเสื่อม 2564'!$E$3:$E$399="10866-รพ.คลองหาด",ROW('ค่าเสื่อม 2564'!$E$3:$E$399)-ROW('ค่าเสื่อม 2564'!$E$3)+1),$A23)))</f>
        <v>เครื่องวัดความอิ่มตัวของออกซิเจนในเลือด (Pulse Oximeter) ชนิดพกพา สำหรับบริการปฐมภูมิ</v>
      </c>
      <c r="K23" s="7" t="str">
        <f t="array" ref="K23">IF(COUNTIF('ค่าเสื่อม 2564'!$E$3:$E$399,"10866-รพ.คลองหาด")&lt;$A23,"",INDEX('ค่าเสื่อม 2564'!K$3:K$399,SMALL(IF('ค่าเสื่อม 2564'!$E$3:$E$399="10866-รพ.คลองหาด",ROW('ค่าเสื่อม 2564'!$E$3:$E$399)-ROW('ค่าเสื่อม 2564'!$E$3)+1),$A23)))</f>
        <v>เครื่องวัดความอิ่มตัวของออกซิเจนในเลือด (Pulse Oximeter) ชนิดพกพา สำหรับบริการปฐมภูมิ</v>
      </c>
      <c r="L23" s="4">
        <f t="array" ref="L23">IF(COUNTIF('ค่าเสื่อม 2564'!$E$3:$E$399,"10866-รพ.คลองหาด")&lt;$A23,"",INDEX('ค่าเสื่อม 2564'!L$3:L$399,SMALL(IF('ค่าเสื่อม 2564'!$E$3:$E$399="10866-รพ.คลองหาด",ROW('ค่าเสื่อม 2564'!$E$3:$E$399)-ROW('ค่าเสื่อม 2564'!$E$3)+1),$A23)))</f>
        <v>2</v>
      </c>
      <c r="M23" s="7" t="str">
        <f t="array" ref="M23">IF(COUNTIF('ค่าเสื่อม 2564'!$E$3:$E$399,"10866-รพ.คลองหาด")&lt;$A23,"",INDEX('ค่าเสื่อม 2564'!M$3:M$399,SMALL(IF('ค่าเสื่อม 2564'!$E$3:$E$399="10866-รพ.คลองหาด",ROW('ค่าเสื่อม 2564'!$E$3:$E$399)-ROW('ค่าเสื่อม 2564'!$E$3)+1),$A23)))</f>
        <v>6515-0261002/3 , 6515-0261002/4</v>
      </c>
      <c r="N23" s="10">
        <f t="array" ref="N23">IF(COUNTIF('ค่าเสื่อม 2564'!$E$3:$E$399,"10866-รพ.คลองหาด")&lt;$A23,"",INDEX('ค่าเสื่อม 2564'!N$3:N$399,SMALL(IF('ค่าเสื่อม 2564'!$E$3:$E$399="10866-รพ.คลองหาด",ROW('ค่าเสื่อม 2564'!$E$3:$E$399)-ROW('ค่าเสื่อม 2564'!$E$3)+1),$A23)))</f>
        <v>45277.62</v>
      </c>
      <c r="O23" s="10">
        <f t="array" ref="O23">IF(COUNTIF('ค่าเสื่อม 2564'!$E$3:$E$399,"10866-รพ.คลองหาด")&lt;$A23,"",INDEX('ค่าเสื่อม 2564'!O$3:O$399,SMALL(IF('ค่าเสื่อม 2564'!$E$3:$E$399="10866-รพ.คลองหาด",ROW('ค่าเสื่อม 2564'!$E$3:$E$399)-ROW('ค่าเสื่อม 2564'!$E$3)+1),$A23)))</f>
        <v>4722.38</v>
      </c>
      <c r="P23" s="10">
        <f t="array" ref="P23">IF(COUNTIF('ค่าเสื่อม 2564'!$E$3:$E$399,"10866-รพ.คลองหาด")&lt;$A23,"",INDEX('ค่าเสื่อม 2564'!P$3:P$399,SMALL(IF('ค่าเสื่อม 2564'!$E$3:$E$399="10866-รพ.คลองหาด",ROW('ค่าเสื่อม 2564'!$E$3:$E$399)-ROW('ค่าเสื่อม 2564'!$E$3)+1),$A23)))</f>
        <v>0</v>
      </c>
      <c r="Q23" s="10">
        <f t="array" ref="Q23">IF(COUNTIF('ค่าเสื่อม 2564'!$E$3:$E$399,"10866-รพ.คลองหาด")&lt;$A23,"",INDEX('ค่าเสื่อม 2564'!Q$3:Q$399,SMALL(IF('ค่าเสื่อม 2564'!$E$3:$E$399="10866-รพ.คลองหาด",ROW('ค่าเสื่อม 2564'!$E$3:$E$399)-ROW('ค่าเสื่อม 2564'!$E$3)+1),$A23)))</f>
        <v>50000</v>
      </c>
      <c r="R23" s="7" t="str">
        <f t="array" ref="R23">IF(COUNTIF('ค่าเสื่อม 2564'!$E$3:$E$399,"10866-รพ.คลองหาด")&lt;$A23,"",INDEX('ค่าเสื่อม 2564'!R$3:R$399,SMALL(IF('ค่าเสื่อม 2564'!$E$3:$E$399="10866-รพ.คลองหาด",ROW('ค่าเสื่อม 2564'!$E$3:$E$399)-ROW('ค่าเสื่อม 2564'!$E$3)+1),$A23)))</f>
        <v>6/2563 (วันที่ 07/10/2563)</v>
      </c>
      <c r="S23" s="4" t="str">
        <f t="array" ref="S23">IF(COUNTIF('ค่าเสื่อม 2564'!$E$3:$E$399,"10866-รพ.คลองหาด")&lt;$A23,"",INDEX('ค่าเสื่อม 2564'!S$3:S$399,SMALL(IF('ค่าเสื่อม 2564'!$E$3:$E$399="10866-รพ.คลองหาด",ROW('ค่าเสื่อม 2564'!$E$3:$E$399)-ROW('ค่าเสื่อม 2564'!$E$3)+1),$A23)))</f>
        <v>-</v>
      </c>
      <c r="T23" s="10">
        <f t="array" ref="T23">IF(COUNTIF('ค่าเสื่อม 2564'!$E$3:$E$399,"10866-รพ.คลองหาด")&lt;$A23,"",INDEX('ค่าเสื่อม 2564'!T$3:T$399,SMALL(IF('ค่าเสื่อม 2564'!$E$3:$E$399="10866-รพ.คลองหาด",ROW('ค่าเสื่อม 2564'!$E$3:$E$399)-ROW('ค่าเสื่อม 2564'!$E$3)+1),$A23)))</f>
        <v>0</v>
      </c>
      <c r="U23" s="10">
        <f t="array" ref="U23">IF(COUNTIF('ค่าเสื่อม 2564'!$E$3:$E$399,"10866-รพ.คลองหาด")&lt;$A23,"",INDEX('ค่าเสื่อม 2564'!U$3:U$399,SMALL(IF('ค่าเสื่อม 2564'!$E$3:$E$399="10866-รพ.คลองหาด",ROW('ค่าเสื่อม 2564'!$E$3:$E$399)-ROW('ค่าเสื่อม 2564'!$E$3)+1),$A23)))</f>
        <v>0</v>
      </c>
      <c r="V23" s="7">
        <f t="array" ref="V23">IF(COUNTIF('ค่าเสื่อม 2564'!$E$3:$E$399,"10866-รพ.คลองหาด")&lt;$A23,"",INDEX('ค่าเสื่อม 2564'!V$3:V$399,SMALL(IF('ค่าเสื่อม 2564'!$E$3:$E$399="10866-รพ.คลองหาด",ROW('ค่าเสื่อม 2564'!$E$3:$E$399)-ROW('ค่าเสื่อม 2564'!$E$3)+1),$A23)))</f>
        <v>0</v>
      </c>
      <c r="W23" s="7">
        <f t="array" ref="W23">IF(COUNTIF('ค่าเสื่อม 2564'!$E$3:$E$399,"10866-รพ.คลองหาด")&lt;$A23,"",INDEX('ค่าเสื่อม 2564'!W$3:W$399,SMALL(IF('ค่าเสื่อม 2564'!$E$3:$E$399="10866-รพ.คลองหาด",ROW('ค่าเสื่อม 2564'!$E$3:$E$399)-ROW('ค่าเสื่อม 2564'!$E$3)+1),$A23)))</f>
        <v>423270</v>
      </c>
    </row>
    <row r="24" spans="1:24" s="65" customFormat="1" ht="63">
      <c r="A24" s="58"/>
      <c r="B24" s="59"/>
      <c r="C24" s="59"/>
      <c r="D24" s="59"/>
      <c r="E24" s="59"/>
      <c r="F24" s="59"/>
      <c r="G24" s="59"/>
      <c r="H24" s="60"/>
      <c r="I24" s="61"/>
      <c r="J24" s="59"/>
      <c r="K24" s="60"/>
      <c r="L24" s="62"/>
      <c r="M24" s="60"/>
      <c r="N24" s="60">
        <f>SUM(N3:N23)</f>
        <v>1754477.62</v>
      </c>
      <c r="O24" s="60">
        <f t="shared" ref="O24:U24" si="0">SUM(O4:O23)</f>
        <v>34722.379999999997</v>
      </c>
      <c r="P24" s="60">
        <f t="shared" si="0"/>
        <v>0</v>
      </c>
      <c r="Q24" s="60">
        <f t="shared" si="0"/>
        <v>1789200</v>
      </c>
      <c r="R24" s="60">
        <f t="shared" si="0"/>
        <v>0</v>
      </c>
      <c r="S24" s="62">
        <f t="shared" si="0"/>
        <v>0</v>
      </c>
      <c r="T24" s="60">
        <f t="shared" si="0"/>
        <v>0</v>
      </c>
      <c r="U24" s="60">
        <f t="shared" si="0"/>
        <v>0</v>
      </c>
      <c r="V24" s="63"/>
      <c r="W24" s="61"/>
      <c r="X24" s="64"/>
    </row>
    <row r="25" spans="1:24" ht="12.75" customHeight="1">
      <c r="B25" s="8"/>
    </row>
    <row r="26" spans="1:24">
      <c r="E26" s="6" t="s">
        <v>55</v>
      </c>
    </row>
    <row r="27" spans="1:24">
      <c r="E27" s="6" t="s">
        <v>63</v>
      </c>
    </row>
  </sheetData>
  <printOptions horizontalCentered="1"/>
  <pageMargins left="0.23622047244094491" right="0.23622047244094491" top="0.55118110236220474" bottom="0.35433070866141736" header="0.31496062992125984" footer="0.11811023622047245"/>
  <pageSetup paperSize="9" scale="72"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A04B8-521E-4D8B-938A-889EFB0A908C}">
  <sheetPr>
    <pageSetUpPr fitToPage="1"/>
  </sheetPr>
  <dimension ref="A1:X17"/>
  <sheetViews>
    <sheetView showGridLines="0" zoomScaleNormal="100" workbookViewId="0"/>
  </sheetViews>
  <sheetFormatPr defaultColWidth="9" defaultRowHeight="18.75"/>
  <cols>
    <col min="1" max="1" width="4.5703125" style="2" customWidth="1"/>
    <col min="2" max="2" width="10.42578125" style="6" hidden="1" customWidth="1"/>
    <col min="3" max="3" width="8.140625" style="6" hidden="1" customWidth="1"/>
    <col min="4" max="4" width="5.85546875" style="6" hidden="1" customWidth="1"/>
    <col min="5" max="5" width="16.5703125" style="6" customWidth="1"/>
    <col min="6" max="6" width="21.5703125" style="6" customWidth="1"/>
    <col min="7" max="7" width="21.140625" style="6" customWidth="1"/>
    <col min="8" max="8" width="11.140625" style="9" bestFit="1" customWidth="1"/>
    <col min="9" max="9" width="13.140625" style="2" hidden="1" customWidth="1"/>
    <col min="10" max="10" width="24" style="6" bestFit="1" customWidth="1"/>
    <col min="11" max="11" width="33.42578125" style="9" hidden="1" customWidth="1"/>
    <col min="12" max="12" width="5.42578125" style="19" bestFit="1" customWidth="1"/>
    <col min="13" max="13" width="17.140625" style="9" hidden="1" customWidth="1"/>
    <col min="14" max="14" width="13.7109375" style="9" bestFit="1" customWidth="1"/>
    <col min="15" max="15" width="11.85546875" style="9" customWidth="1"/>
    <col min="16" max="16" width="11.140625" style="9" bestFit="1" customWidth="1"/>
    <col min="17" max="17" width="12.5703125" style="9" bestFit="1" customWidth="1"/>
    <col min="18" max="18" width="10.42578125" style="6" hidden="1" customWidth="1"/>
    <col min="19" max="19" width="7.7109375" style="2" bestFit="1" customWidth="1"/>
    <col min="20" max="20" width="12.5703125" style="9" bestFit="1" customWidth="1"/>
    <col min="21" max="21" width="11" style="19" bestFit="1" customWidth="1"/>
    <col min="22" max="22" width="6.7109375" style="27" hidden="1" customWidth="1"/>
    <col min="23" max="23" width="7.85546875" style="2" hidden="1" customWidth="1"/>
    <col min="24" max="24" width="10.85546875" style="6" bestFit="1" customWidth="1"/>
    <col min="25" max="16384" width="9" style="6"/>
  </cols>
  <sheetData>
    <row r="1" spans="1:24" ht="23.25">
      <c r="A1" s="66" t="s">
        <v>66</v>
      </c>
    </row>
    <row r="2" spans="1:24" ht="23.25">
      <c r="A2" s="66" t="s">
        <v>58</v>
      </c>
    </row>
    <row r="3" spans="1:24" s="13" customFormat="1" ht="43.5" customHeight="1">
      <c r="A3" s="11" t="s">
        <v>16</v>
      </c>
      <c r="B3" s="12" t="s">
        <v>24</v>
      </c>
      <c r="C3" s="12" t="s">
        <v>25</v>
      </c>
      <c r="D3" s="12" t="s">
        <v>26</v>
      </c>
      <c r="E3" s="12" t="s">
        <v>27</v>
      </c>
      <c r="F3" s="12" t="s">
        <v>28</v>
      </c>
      <c r="G3" s="12" t="s">
        <v>29</v>
      </c>
      <c r="H3" s="12" t="s">
        <v>5</v>
      </c>
      <c r="I3" s="12" t="s">
        <v>1</v>
      </c>
      <c r="J3" s="12" t="s">
        <v>20</v>
      </c>
      <c r="K3" s="12" t="s">
        <v>30</v>
      </c>
      <c r="L3" s="12" t="s">
        <v>2</v>
      </c>
      <c r="M3" s="12" t="s">
        <v>31</v>
      </c>
      <c r="N3" s="18" t="s">
        <v>32</v>
      </c>
      <c r="O3" s="18" t="s">
        <v>33</v>
      </c>
      <c r="P3" s="18" t="s">
        <v>3</v>
      </c>
      <c r="Q3" s="18" t="s">
        <v>4</v>
      </c>
      <c r="R3" s="12" t="s">
        <v>34</v>
      </c>
      <c r="S3" s="12" t="s">
        <v>6</v>
      </c>
      <c r="T3" s="18" t="s">
        <v>46</v>
      </c>
      <c r="U3" s="18" t="s">
        <v>45</v>
      </c>
      <c r="V3" s="28" t="s">
        <v>47</v>
      </c>
      <c r="W3" s="12" t="s">
        <v>0</v>
      </c>
    </row>
    <row r="4" spans="1:24" ht="43.5" customHeight="1">
      <c r="A4" s="3">
        <v>1</v>
      </c>
      <c r="B4" s="7" t="str">
        <f t="array" ref="B4">IF(COUNTIF('ค่าเสื่อม 2564'!$E$3:$E$399,"10867-รพ.ตาพระยา")&lt;$A4,"",INDEX('ค่าเสื่อม 2564'!B$3:B$399,SMALL(IF('ค่าเสื่อม 2564'!$E$3:$E$399="10867-รพ.ตาพระยา",ROW('ค่าเสื่อม 2564'!$E$3:$E$399)-ROW('ค่าเสื่อม 2564'!$E$3)+1),$A4)))</f>
        <v>เขต 06 ระยอง</v>
      </c>
      <c r="C4" s="7">
        <f t="array" ref="C4">IF(COUNTIF('ค่าเสื่อม 2564'!$E$3:$E$399,"10867-รพ.ตาพระยา")&lt;$A4,"",INDEX('ค่าเสื่อม 2564'!C$3:C$399,SMALL(IF('ค่าเสื่อม 2564'!$E$3:$E$399="10867-รพ.ตาพระยา",ROW('ค่าเสื่อม 2564'!$E$3:$E$399)-ROW('ค่าเสื่อม 2564'!$E$3)+1),$A4)))</f>
        <v>2700</v>
      </c>
      <c r="D4" s="7" t="str">
        <f t="array" ref="D4">IF(COUNTIF('ค่าเสื่อม 2564'!$E$3:$E$399,"10867-รพ.ตาพระยา")&lt;$A4,"",INDEX('ค่าเสื่อม 2564'!D$3:D$399,SMALL(IF('ค่าเสื่อม 2564'!$E$3:$E$399="10867-รพ.ตาพระยา",ROW('ค่าเสื่อม 2564'!$E$3:$E$399)-ROW('ค่าเสื่อม 2564'!$E$3)+1),$A4)))</f>
        <v>สระแก้ว</v>
      </c>
      <c r="E4" s="7" t="str">
        <f t="array" ref="E4">IF(COUNTIF('ค่าเสื่อม 2564'!$E$3:$E$399,"10867-รพ.ตาพระยา")&lt;$A4,"",INDEX('ค่าเสื่อม 2564'!E$3:E$399,SMALL(IF('ค่าเสื่อม 2564'!$E$3:$E$399="10867-รพ.ตาพระยา",ROW('ค่าเสื่อม 2564'!$E$3:$E$399)-ROW('ค่าเสื่อม 2564'!$E$3)+1),$A4)))</f>
        <v>10867-รพ.ตาพระยา</v>
      </c>
      <c r="F4" s="7" t="str">
        <f t="array" ref="F4">IF(COUNTIF('ค่าเสื่อม 2564'!$E$3:$E$399,"10867-รพ.ตาพระยา")&lt;$A4,"",INDEX('ค่าเสื่อม 2564'!F$3:F$399,SMALL(IF('ค่าเสื่อม 2564'!$E$3:$E$399="10867-รพ.ตาพระยา",ROW('ค่าเสื่อม 2564'!$E$3:$E$399)-ROW('ค่าเสื่อม 2564'!$E$3)+1),$A4)))</f>
        <v>02473-รพ.สต.นวมินทราชินี หมู่ที่ 08 ตำบลทัพไทย</v>
      </c>
      <c r="G4" s="7" t="str">
        <f t="array" ref="G4">IF(COUNTIF('ค่าเสื่อม 2564'!$E$3:$E$399,"10867-รพ.ตาพระยา")&lt;$A4,"",INDEX('ค่าเสื่อม 2564'!G$3:G$399,SMALL(IF('ค่าเสื่อม 2564'!$E$3:$E$399="10867-รพ.ตาพระยา",ROW('ค่าเสื่อม 2564'!$E$3:$E$399)-ROW('ค่าเสื่อม 2564'!$E$3)+1),$A4)))</f>
        <v>วงเงินระดับเขต</v>
      </c>
      <c r="H4" s="7" t="str">
        <f t="array" ref="H4">IF(COUNTIF('ค่าเสื่อม 2564'!$E$3:$E$399,"10867-รพ.ตาพระยา")&lt;$A4,"",INDEX('ค่าเสื่อม 2564'!H$3:H$399,SMALL(IF('ค่าเสื่อม 2564'!$E$3:$E$399="10867-รพ.ตาพระยา",ROW('ค่าเสื่อม 2564'!$E$3:$E$399)-ROW('ค่าเสื่อม 2564'!$E$3)+1),$A4)))</f>
        <v>สิ่งก่อสร้าง</v>
      </c>
      <c r="I4" s="7" t="str">
        <f t="array" ref="I4">IF(COUNTIF('ค่าเสื่อม 2564'!$E$3:$E$399,"10867-รพ.ตาพระยา")&lt;$A4,"",INDEX('ค่าเสื่อม 2564'!I$3:I$399,SMALL(IF('ค่าเสื่อม 2564'!$E$3:$E$399="10867-รพ.ตาพระยา",ROW('ค่าเสื่อม 2564'!$E$3:$E$399)-ROW('ค่าเสื่อม 2564'!$E$3)+1),$A4)))</f>
        <v>-</v>
      </c>
      <c r="J4" s="7" t="str">
        <f t="array" ref="J4">IF(COUNTIF('ค่าเสื่อม 2564'!$E$3:$E$399,"10867-รพ.ตาพระยา")&lt;$A4,"",INDEX('ค่าเสื่อม 2564'!J$3:J$399,SMALL(IF('ค่าเสื่อม 2564'!$E$3:$E$399="10867-รพ.ตาพระยา",ROW('ค่าเสื่อม 2564'!$E$3:$E$399)-ROW('ค่าเสื่อม 2564'!$E$3)+1),$A4)))</f>
        <v>ซ่อมแซมอาคาร รพ.สต.นวมินทราชินี</v>
      </c>
      <c r="K4" s="7" t="str">
        <f t="array" ref="K4">IF(COUNTIF('ค่าเสื่อม 2564'!$E$3:$E$399,"10867-รพ.ตาพระยา")&lt;$A4,"",INDEX('ค่าเสื่อม 2564'!K$3:K$399,SMALL(IF('ค่าเสื่อม 2564'!$E$3:$E$399="10867-รพ.ตาพระยา",ROW('ค่าเสื่อม 2564'!$E$3:$E$399)-ROW('ค่าเสื่อม 2564'!$E$3)+1),$A4)))</f>
        <v>ซ่อมแซมส่วนบริการแพทย์แผนไทย ตาม ปร.4 ปร.5</v>
      </c>
      <c r="L4" s="4">
        <f t="array" ref="L4">IF(COUNTIF('ค่าเสื่อม 2564'!$E$3:$E$399,"10867-รพ.ตาพระยา")&lt;$A4,"",INDEX('ค่าเสื่อม 2564'!L$3:L$399,SMALL(IF('ค่าเสื่อม 2564'!$E$3:$E$399="10867-รพ.ตาพระยา",ROW('ค่าเสื่อม 2564'!$E$3:$E$399)-ROW('ค่าเสื่อม 2564'!$E$3)+1),$A4)))</f>
        <v>1</v>
      </c>
      <c r="M4" s="7" t="str">
        <f t="array" ref="M4">IF(COUNTIF('ค่าเสื่อม 2564'!$E$3:$E$399,"10867-รพ.ตาพระยา")&lt;$A4,"",INDEX('ค่าเสื่อม 2564'!M$3:M$399,SMALL(IF('ค่าเสื่อม 2564'!$E$3:$E$399="10867-รพ.ตาพระยา",ROW('ค่าเสื่อม 2564'!$E$3:$E$399)-ROW('ค่าเสื่อม 2564'!$E$3)+1),$A4)))</f>
        <v>แบบเลขที่ 3882</v>
      </c>
      <c r="N4" s="10">
        <f t="array" ref="N4">IF(COUNTIF('ค่าเสื่อม 2564'!$E$3:$E$399,"10867-รพ.ตาพระยา")&lt;$A4,"",INDEX('ค่าเสื่อม 2564'!N$3:N$399,SMALL(IF('ค่าเสื่อม 2564'!$E$3:$E$399="10867-รพ.ตาพระยา",ROW('ค่าเสื่อม 2564'!$E$3:$E$399)-ROW('ค่าเสื่อม 2564'!$E$3)+1),$A4)))</f>
        <v>480000</v>
      </c>
      <c r="O4" s="10">
        <f t="array" ref="O4">IF(COUNTIF('ค่าเสื่อม 2564'!$E$3:$E$399,"10867-รพ.ตาพระยา")&lt;$A4,"",INDEX('ค่าเสื่อม 2564'!O$3:O$399,SMALL(IF('ค่าเสื่อม 2564'!$E$3:$E$399="10867-รพ.ตาพระยา",ROW('ค่าเสื่อม 2564'!$E$3:$E$399)-ROW('ค่าเสื่อม 2564'!$E$3)+1),$A4)))</f>
        <v>0</v>
      </c>
      <c r="P4" s="10">
        <f t="array" ref="P4">IF(COUNTIF('ค่าเสื่อม 2564'!$E$3:$E$399,"10867-รพ.ตาพระยา")&lt;$A4,"",INDEX('ค่าเสื่อม 2564'!P$3:P$399,SMALL(IF('ค่าเสื่อม 2564'!$E$3:$E$399="10867-รพ.ตาพระยา",ROW('ค่าเสื่อม 2564'!$E$3:$E$399)-ROW('ค่าเสื่อม 2564'!$E$3)+1),$A4)))</f>
        <v>0</v>
      </c>
      <c r="Q4" s="10">
        <f t="array" ref="Q4">IF(COUNTIF('ค่าเสื่อม 2564'!$E$3:$E$399,"10867-รพ.ตาพระยา")&lt;$A4,"",INDEX('ค่าเสื่อม 2564'!Q$3:Q$399,SMALL(IF('ค่าเสื่อม 2564'!$E$3:$E$399="10867-รพ.ตาพระยา",ROW('ค่าเสื่อม 2564'!$E$3:$E$399)-ROW('ค่าเสื่อม 2564'!$E$3)+1),$A4)))</f>
        <v>480000</v>
      </c>
      <c r="R4" s="7" t="str">
        <f t="array" ref="R4">IF(COUNTIF('ค่าเสื่อม 2564'!$E$3:$E$399,"10867-รพ.ตาพระยา")&lt;$A4,"",INDEX('ค่าเสื่อม 2564'!R$3:R$399,SMALL(IF('ค่าเสื่อม 2564'!$E$3:$E$399="10867-รพ.ตาพระยา",ROW('ค่าเสื่อม 2564'!$E$3:$E$399)-ROW('ค่าเสื่อม 2564'!$E$3)+1),$A4)))</f>
        <v>6/2563 (วันที่ 07/10/2563)</v>
      </c>
      <c r="S4" s="4" t="str">
        <f t="array" ref="S4">IF(COUNTIF('ค่าเสื่อม 2564'!$E$3:$E$399,"10867-รพ.ตาพระยา")&lt;$A4,"",INDEX('ค่าเสื่อม 2564'!S$3:S$399,SMALL(IF('ค่าเสื่อม 2564'!$E$3:$E$399="10867-รพ.ตาพระยา",ROW('ค่าเสื่อม 2564'!$E$3:$E$399)-ROW('ค่าเสื่อม 2564'!$E$3)+1),$A4)))</f>
        <v>-</v>
      </c>
      <c r="T4" s="10">
        <f t="array" ref="T4">IF(COUNTIF('ค่าเสื่อม 2564'!$E$3:$E$399,"10867-รพ.ตาพระยา")&lt;$A4,"",INDEX('ค่าเสื่อม 2564'!T$3:T$399,SMALL(IF('ค่าเสื่อม 2564'!$E$3:$E$399="10867-รพ.ตาพระยา",ROW('ค่าเสื่อม 2564'!$E$3:$E$399)-ROW('ค่าเสื่อม 2564'!$E$3)+1),$A4)))</f>
        <v>0</v>
      </c>
      <c r="U4" s="10">
        <f t="array" ref="U4">IF(COUNTIF('ค่าเสื่อม 2564'!$E$3:$E$399,"10867-รพ.ตาพระยา")&lt;$A4,"",INDEX('ค่าเสื่อม 2564'!U$3:U$399,SMALL(IF('ค่าเสื่อม 2564'!$E$3:$E$399="10867-รพ.ตาพระยา",ROW('ค่าเสื่อม 2564'!$E$3:$E$399)-ROW('ค่าเสื่อม 2564'!$E$3)+1),$A4)))</f>
        <v>0</v>
      </c>
      <c r="V4" s="7">
        <f t="array" ref="V4">IF(COUNTIF('ค่าเสื่อม 2564'!$E$3:$E$399,"10867-รพ.ตาพระยา")&lt;$A4,"",INDEX('ค่าเสื่อม 2564'!V$3:V$399,SMALL(IF('ค่าเสื่อม 2564'!$E$3:$E$399="10867-รพ.ตาพระยา",ROW('ค่าเสื่อม 2564'!$E$3:$E$399)-ROW('ค่าเสื่อม 2564'!$E$3)+1),$A4)))</f>
        <v>0</v>
      </c>
      <c r="W4" s="7">
        <f t="array" ref="W4">IF(COUNTIF('ค่าเสื่อม 2564'!$E$3:$E$399,"10867-รพ.ตาพระยา")&lt;$A4,"",INDEX('ค่าเสื่อม 2564'!W$3:W$399,SMALL(IF('ค่าเสื่อม 2564'!$E$3:$E$399="10867-รพ.ตาพระยา",ROW('ค่าเสื่อม 2564'!$E$3:$E$399)-ROW('ค่าเสื่อม 2564'!$E$3)+1),$A4)))</f>
        <v>416933</v>
      </c>
    </row>
    <row r="5" spans="1:24" ht="43.5" customHeight="1">
      <c r="A5" s="3">
        <v>2</v>
      </c>
      <c r="B5" s="7"/>
      <c r="C5" s="7"/>
      <c r="D5" s="7"/>
      <c r="E5" s="7" t="str">
        <f t="array" ref="E5">IF(COUNTIF('ค่าเสื่อม 2564'!$E$3:$E$399,"10867-รพ.ตาพระยา")&lt;$A5,"",INDEX('ค่าเสื่อม 2564'!E$3:E$399,SMALL(IF('ค่าเสื่อม 2564'!$E$3:$E$399="10867-รพ.ตาพระยา",ROW('ค่าเสื่อม 2564'!$E$3:$E$399)-ROW('ค่าเสื่อม 2564'!$E$3)+1),$A5)))</f>
        <v>10867-รพ.ตาพระยา</v>
      </c>
      <c r="F5" s="7" t="str">
        <f t="array" ref="F5">IF(COUNTIF('ค่าเสื่อม 2564'!$E$3:$E$399,"10867-รพ.ตาพระยา")&lt;$A5,"",INDEX('ค่าเสื่อม 2564'!F$3:F$399,SMALL(IF('ค่าเสื่อม 2564'!$E$3:$E$399="10867-รพ.ตาพระยา",ROW('ค่าเสื่อม 2564'!$E$3:$E$399)-ROW('ค่าเสื่อม 2564'!$E$3)+1),$A5)))</f>
        <v>02473-รพ.สต.นวมินทราชินี หมู่ที่ 08 ตำบลทัพไทย</v>
      </c>
      <c r="G5" s="7" t="str">
        <f t="array" ref="G5">IF(COUNTIF('ค่าเสื่อม 2564'!$E$3:$E$399,"10867-รพ.ตาพระยา")&lt;$A5,"",INDEX('ค่าเสื่อม 2564'!G$3:G$399,SMALL(IF('ค่าเสื่อม 2564'!$E$3:$E$399="10867-รพ.ตาพระยา",ROW('ค่าเสื่อม 2564'!$E$3:$E$399)-ROW('ค่าเสื่อม 2564'!$E$3)+1),$A5)))</f>
        <v>วงเงินหน่วยบริการสังกัดสป.สธ.</v>
      </c>
      <c r="H5" s="7" t="str">
        <f t="array" ref="H5">IF(COUNTIF('ค่าเสื่อม 2564'!$E$3:$E$399,"10867-รพ.ตาพระยา")&lt;$A5,"",INDEX('ค่าเสื่อม 2564'!H$3:H$399,SMALL(IF('ค่าเสื่อม 2564'!$E$3:$E$399="10867-รพ.ตาพระยา",ROW('ค่าเสื่อม 2564'!$E$3:$E$399)-ROW('ค่าเสื่อม 2564'!$E$3)+1),$A5)))</f>
        <v>ครุภัณฑ์</v>
      </c>
      <c r="I5" s="7" t="str">
        <f t="array" ref="I5">IF(COUNTIF('ค่าเสื่อม 2564'!$E$3:$E$399,"10867-รพ.ตาพระยา")&lt;$A5,"",INDEX('ค่าเสื่อม 2564'!I$3:I$399,SMALL(IF('ค่าเสื่อม 2564'!$E$3:$E$399="10867-รพ.ตาพระยา",ROW('ค่าเสื่อม 2564'!$E$3:$E$399)-ROW('ค่าเสื่อม 2564'!$E$3)+1),$A5)))</f>
        <v>03-ครุภัณฑ์การแพทย์</v>
      </c>
      <c r="J5" s="7" t="str">
        <f t="array" ref="J5">IF(COUNTIF('ค่าเสื่อม 2564'!$E$3:$E$399,"10867-รพ.ตาพระยา")&lt;$A5,"",INDEX('ค่าเสื่อม 2564'!J$3:J$399,SMALL(IF('ค่าเสื่อม 2564'!$E$3:$E$399="10867-รพ.ตาพระยา",ROW('ค่าเสื่อม 2564'!$E$3:$E$399)-ROW('ค่าเสื่อม 2564'!$E$3)+1),$A5)))</f>
        <v>ยูนิตทำฟัน</v>
      </c>
      <c r="K5" s="7" t="str">
        <f t="array" ref="K5">IF(COUNTIF('ค่าเสื่อม 2564'!$E$3:$E$399,"10867-รพ.ตาพระยา")&lt;$A5,"",INDEX('ค่าเสื่อม 2564'!K$3:K$399,SMALL(IF('ค่าเสื่อม 2564'!$E$3:$E$399="10867-รพ.ตาพระยา",ROW('ค่าเสื่อม 2564'!$E$3:$E$399)-ROW('ค่าเสื่อม 2564'!$E$3)+1),$A5)))</f>
        <v>ประกอบด้วยระบบแสงสว่าง ระบบเครื่องกรอฟัน ระบบควบคุม ระบบดูดน้ำลาย ระบบน้ำบ้วนปาก และเก้าอี้คนไข้</v>
      </c>
      <c r="L5" s="4">
        <f t="array" ref="L5">IF(COUNTIF('ค่าเสื่อม 2564'!$E$3:$E$399,"10867-รพ.ตาพระยา")&lt;$A5,"",INDEX('ค่าเสื่อม 2564'!L$3:L$399,SMALL(IF('ค่าเสื่อม 2564'!$E$3:$E$399="10867-รพ.ตาพระยา",ROW('ค่าเสื่อม 2564'!$E$3:$E$399)-ROW('ค่าเสื่อม 2564'!$E$3)+1),$A5)))</f>
        <v>1</v>
      </c>
      <c r="M5" s="7" t="str">
        <f t="array" ref="M5">IF(COUNTIF('ค่าเสื่อม 2564'!$E$3:$E$399,"10867-รพ.ตาพระยา")&lt;$A5,"",INDEX('ค่าเสื่อม 2564'!M$3:M$399,SMALL(IF('ค่าเสื่อม 2564'!$E$3:$E$399="10867-รพ.ตาพระยา",ROW('ค่าเสื่อม 2564'!$E$3:$E$399)-ROW('ค่าเสื่อม 2564'!$E$3)+1),$A5)))</f>
        <v>65200070001/001</v>
      </c>
      <c r="N5" s="10">
        <f t="array" ref="N5">IF(COUNTIF('ค่าเสื่อม 2564'!$E$3:$E$399,"10867-รพ.ตาพระยา")&lt;$A5,"",INDEX('ค่าเสื่อม 2564'!N$3:N$399,SMALL(IF('ค่าเสื่อม 2564'!$E$3:$E$399="10867-รพ.ตาพระยา",ROW('ค่าเสื่อม 2564'!$E$3:$E$399)-ROW('ค่าเสื่อม 2564'!$E$3)+1),$A5)))</f>
        <v>430000</v>
      </c>
      <c r="O5" s="10">
        <f t="array" ref="O5">IF(COUNTIF('ค่าเสื่อม 2564'!$E$3:$E$399,"10867-รพ.ตาพระยา")&lt;$A5,"",INDEX('ค่าเสื่อม 2564'!O$3:O$399,SMALL(IF('ค่าเสื่อม 2564'!$E$3:$E$399="10867-รพ.ตาพระยา",ROW('ค่าเสื่อม 2564'!$E$3:$E$399)-ROW('ค่าเสื่อม 2564'!$E$3)+1),$A5)))</f>
        <v>0</v>
      </c>
      <c r="P5" s="10">
        <f t="array" ref="P5">IF(COUNTIF('ค่าเสื่อม 2564'!$E$3:$E$399,"10867-รพ.ตาพระยา")&lt;$A5,"",INDEX('ค่าเสื่อม 2564'!P$3:P$399,SMALL(IF('ค่าเสื่อม 2564'!$E$3:$E$399="10867-รพ.ตาพระยา",ROW('ค่าเสื่อม 2564'!$E$3:$E$399)-ROW('ค่าเสื่อม 2564'!$E$3)+1),$A5)))</f>
        <v>0</v>
      </c>
      <c r="Q5" s="10">
        <f t="array" ref="Q5">IF(COUNTIF('ค่าเสื่อม 2564'!$E$3:$E$399,"10867-รพ.ตาพระยา")&lt;$A5,"",INDEX('ค่าเสื่อม 2564'!Q$3:Q$399,SMALL(IF('ค่าเสื่อม 2564'!$E$3:$E$399="10867-รพ.ตาพระยา",ROW('ค่าเสื่อม 2564'!$E$3:$E$399)-ROW('ค่าเสื่อม 2564'!$E$3)+1),$A5)))</f>
        <v>430000</v>
      </c>
      <c r="R5" s="7" t="str">
        <f t="array" ref="R5">IF(COUNTIF('ค่าเสื่อม 2564'!$E$3:$E$399,"10867-รพ.ตาพระยา")&lt;$A5,"",INDEX('ค่าเสื่อม 2564'!R$3:R$399,SMALL(IF('ค่าเสื่อม 2564'!$E$3:$E$399="10867-รพ.ตาพระยา",ROW('ค่าเสื่อม 2564'!$E$3:$E$399)-ROW('ค่าเสื่อม 2564'!$E$3)+1),$A5)))</f>
        <v>6/2563 (วันที่ 07/10/2563)</v>
      </c>
      <c r="S5" s="4" t="str">
        <f t="array" ref="S5">IF(COUNTIF('ค่าเสื่อม 2564'!$E$3:$E$399,"10867-รพ.ตาพระยา")&lt;$A5,"",INDEX('ค่าเสื่อม 2564'!S$3:S$399,SMALL(IF('ค่าเสื่อม 2564'!$E$3:$E$399="10867-รพ.ตาพระยา",ROW('ค่าเสื่อม 2564'!$E$3:$E$399)-ROW('ค่าเสื่อม 2564'!$E$3)+1),$A5)))</f>
        <v>-</v>
      </c>
      <c r="T5" s="10">
        <f t="array" ref="T5">IF(COUNTIF('ค่าเสื่อม 2564'!$E$3:$E$399,"10867-รพ.ตาพระยา")&lt;$A5,"",INDEX('ค่าเสื่อม 2564'!T$3:T$399,SMALL(IF('ค่าเสื่อม 2564'!$E$3:$E$399="10867-รพ.ตาพระยา",ROW('ค่าเสื่อม 2564'!$E$3:$E$399)-ROW('ค่าเสื่อม 2564'!$E$3)+1),$A5)))</f>
        <v>0</v>
      </c>
      <c r="U5" s="10">
        <f t="array" ref="U5">IF(COUNTIF('ค่าเสื่อม 2564'!$E$3:$E$399,"10867-รพ.ตาพระยา")&lt;$A5,"",INDEX('ค่าเสื่อม 2564'!U$3:U$399,SMALL(IF('ค่าเสื่อม 2564'!$E$3:$E$399="10867-รพ.ตาพระยา",ROW('ค่าเสื่อม 2564'!$E$3:$E$399)-ROW('ค่าเสื่อม 2564'!$E$3)+1),$A5)))</f>
        <v>0</v>
      </c>
      <c r="V5" s="7"/>
      <c r="W5" s="7"/>
    </row>
    <row r="6" spans="1:24" ht="43.5" customHeight="1">
      <c r="A6" s="3">
        <v>3</v>
      </c>
      <c r="B6" s="7"/>
      <c r="C6" s="7"/>
      <c r="D6" s="7"/>
      <c r="E6" s="7" t="str">
        <f t="array" ref="E6">IF(COUNTIF('ค่าเสื่อม 2564'!$E$3:$E$399,"10867-รพ.ตาพระยา")&lt;$A6,"",INDEX('ค่าเสื่อม 2564'!E$3:E$399,SMALL(IF('ค่าเสื่อม 2564'!$E$3:$E$399="10867-รพ.ตาพระยา",ROW('ค่าเสื่อม 2564'!$E$3:$E$399)-ROW('ค่าเสื่อม 2564'!$E$3)+1),$A6)))</f>
        <v>10867-รพ.ตาพระยา</v>
      </c>
      <c r="F6" s="7" t="str">
        <f t="array" ref="F6">IF(COUNTIF('ค่าเสื่อม 2564'!$E$3:$E$399,"10867-รพ.ตาพระยา")&lt;$A6,"",INDEX('ค่าเสื่อม 2564'!F$3:F$399,SMALL(IF('ค่าเสื่อม 2564'!$E$3:$E$399="10867-รพ.ตาพระยา",ROW('ค่าเสื่อม 2564'!$E$3:$E$399)-ROW('ค่าเสื่อม 2564'!$E$3)+1),$A6)))</f>
        <v>02474-รพ.สต.โคคลาน หมู่ที่ 02 ตำบลโคคลาน</v>
      </c>
      <c r="G6" s="7" t="str">
        <f t="array" ref="G6">IF(COUNTIF('ค่าเสื่อม 2564'!$E$3:$E$399,"10867-รพ.ตาพระยา")&lt;$A6,"",INDEX('ค่าเสื่อม 2564'!G$3:G$399,SMALL(IF('ค่าเสื่อม 2564'!$E$3:$E$399="10867-รพ.ตาพระยา",ROW('ค่าเสื่อม 2564'!$E$3:$E$399)-ROW('ค่าเสื่อม 2564'!$E$3)+1),$A6)))</f>
        <v>วงเงินระดับเขต</v>
      </c>
      <c r="H6" s="7" t="str">
        <f t="array" ref="H6">IF(COUNTIF('ค่าเสื่อม 2564'!$E$3:$E$399,"10867-รพ.ตาพระยา")&lt;$A6,"",INDEX('ค่าเสื่อม 2564'!H$3:H$399,SMALL(IF('ค่าเสื่อม 2564'!$E$3:$E$399="10867-รพ.ตาพระยา",ROW('ค่าเสื่อม 2564'!$E$3:$E$399)-ROW('ค่าเสื่อม 2564'!$E$3)+1),$A6)))</f>
        <v>ครุภัณฑ์</v>
      </c>
      <c r="I6" s="7" t="str">
        <f t="array" ref="I6">IF(COUNTIF('ค่าเสื่อม 2564'!$E$3:$E$399,"10867-รพ.ตาพระยา")&lt;$A6,"",INDEX('ค่าเสื่อม 2564'!I$3:I$399,SMALL(IF('ค่าเสื่อม 2564'!$E$3:$E$399="10867-รพ.ตาพระยา",ROW('ค่าเสื่อม 2564'!$E$3:$E$399)-ROW('ค่าเสื่อม 2564'!$E$3)+1),$A6)))</f>
        <v>03-ครุภัณฑ์การแพทย์</v>
      </c>
      <c r="J6" s="7" t="str">
        <f t="array" ref="J6">IF(COUNTIF('ค่าเสื่อม 2564'!$E$3:$E$399,"10867-รพ.ตาพระยา")&lt;$A6,"",INDEX('ค่าเสื่อม 2564'!J$3:J$399,SMALL(IF('ค่าเสื่อม 2564'!$E$3:$E$399="10867-รพ.ตาพระยา",ROW('ค่าเสื่อม 2564'!$E$3:$E$399)-ROW('ค่าเสื่อม 2564'!$E$3)+1),$A6)))</f>
        <v>ซ่อมแซมยูนิตทำฟัน</v>
      </c>
      <c r="K6" s="7" t="str">
        <f t="array" ref="K6">IF(COUNTIF('ค่าเสื่อม 2564'!$E$3:$E$399,"10867-รพ.ตาพระยา")&lt;$A6,"",INDEX('ค่าเสื่อม 2564'!K$3:K$399,SMALL(IF('ค่าเสื่อม 2564'!$E$3:$E$399="10867-รพ.ตาพระยา",ROW('ค่าเสื่อม 2564'!$E$3:$E$399)-ROW('ค่าเสื่อม 2564'!$E$3)+1),$A6)))</f>
        <v>เปลี่ยน Motor Suction สำหรับยูนิตทันตกรรม เป็น Dental Motor Suction แรงดูดกำลังสูง ชนิด High Volume Evacuator (HVE) สำหรับยูนิตทันตกรรม แบบ 1 ตัวต่อ 1 ยูนิต (รายละเอียด Spec ทั้งหมดตามเอกสารแนบ)</v>
      </c>
      <c r="L6" s="4">
        <f t="array" ref="L6">IF(COUNTIF('ค่าเสื่อม 2564'!$E$3:$E$399,"10867-รพ.ตาพระยา")&lt;$A6,"",INDEX('ค่าเสื่อม 2564'!L$3:L$399,SMALL(IF('ค่าเสื่อม 2564'!$E$3:$E$399="10867-รพ.ตาพระยา",ROW('ค่าเสื่อม 2564'!$E$3:$E$399)-ROW('ค่าเสื่อม 2564'!$E$3)+1),$A6)))</f>
        <v>1</v>
      </c>
      <c r="M6" s="7" t="str">
        <f t="array" ref="M6">IF(COUNTIF('ค่าเสื่อม 2564'!$E$3:$E$399,"10867-รพ.ตาพระยา")&lt;$A6,"",INDEX('ค่าเสื่อม 2564'!M$3:M$399,SMALL(IF('ค่าเสื่อม 2564'!$E$3:$E$399="10867-รพ.ตาพระยา",ROW('ค่าเสื่อม 2564'!$E$3:$E$399)-ROW('ค่าเสื่อม 2564'!$E$3)+1),$A6)))</f>
        <v>6520-007-0001/1</v>
      </c>
      <c r="N6" s="10">
        <f t="array" ref="N6">IF(COUNTIF('ค่าเสื่อม 2564'!$E$3:$E$399,"10867-รพ.ตาพระยา")&lt;$A6,"",INDEX('ค่าเสื่อม 2564'!N$3:N$399,SMALL(IF('ค่าเสื่อม 2564'!$E$3:$E$399="10867-รพ.ตาพระยา",ROW('ค่าเสื่อม 2564'!$E$3:$E$399)-ROW('ค่าเสื่อม 2564'!$E$3)+1),$A6)))</f>
        <v>65000</v>
      </c>
      <c r="O6" s="10">
        <f t="array" ref="O6">IF(COUNTIF('ค่าเสื่อม 2564'!$E$3:$E$399,"10867-รพ.ตาพระยา")&lt;$A6,"",INDEX('ค่าเสื่อม 2564'!O$3:O$399,SMALL(IF('ค่าเสื่อม 2564'!$E$3:$E$399="10867-รพ.ตาพระยา",ROW('ค่าเสื่อม 2564'!$E$3:$E$399)-ROW('ค่าเสื่อม 2564'!$E$3)+1),$A6)))</f>
        <v>0</v>
      </c>
      <c r="P6" s="10">
        <f t="array" ref="P6">IF(COUNTIF('ค่าเสื่อม 2564'!$E$3:$E$399,"10867-รพ.ตาพระยา")&lt;$A6,"",INDEX('ค่าเสื่อม 2564'!P$3:P$399,SMALL(IF('ค่าเสื่อม 2564'!$E$3:$E$399="10867-รพ.ตาพระยา",ROW('ค่าเสื่อม 2564'!$E$3:$E$399)-ROW('ค่าเสื่อม 2564'!$E$3)+1),$A6)))</f>
        <v>0</v>
      </c>
      <c r="Q6" s="10">
        <f t="array" ref="Q6">IF(COUNTIF('ค่าเสื่อม 2564'!$E$3:$E$399,"10867-รพ.ตาพระยา")&lt;$A6,"",INDEX('ค่าเสื่อม 2564'!Q$3:Q$399,SMALL(IF('ค่าเสื่อม 2564'!$E$3:$E$399="10867-รพ.ตาพระยา",ROW('ค่าเสื่อม 2564'!$E$3:$E$399)-ROW('ค่าเสื่อม 2564'!$E$3)+1),$A6)))</f>
        <v>65000</v>
      </c>
      <c r="R6" s="7" t="str">
        <f t="array" ref="R6">IF(COUNTIF('ค่าเสื่อม 2564'!$E$3:$E$399,"10867-รพ.ตาพระยา")&lt;$A6,"",INDEX('ค่าเสื่อม 2564'!R$3:R$399,SMALL(IF('ค่าเสื่อม 2564'!$E$3:$E$399="10867-รพ.ตาพระยา",ROW('ค่าเสื่อม 2564'!$E$3:$E$399)-ROW('ค่าเสื่อม 2564'!$E$3)+1),$A6)))</f>
        <v>6/2563 (วันที่ 07/10/2563)</v>
      </c>
      <c r="S6" s="4" t="str">
        <f t="array" ref="S6">IF(COUNTIF('ค่าเสื่อม 2564'!$E$3:$E$399,"10867-รพ.ตาพระยา")&lt;$A6,"",INDEX('ค่าเสื่อม 2564'!S$3:S$399,SMALL(IF('ค่าเสื่อม 2564'!$E$3:$E$399="10867-รพ.ตาพระยา",ROW('ค่าเสื่อม 2564'!$E$3:$E$399)-ROW('ค่าเสื่อม 2564'!$E$3)+1),$A6)))</f>
        <v>-</v>
      </c>
      <c r="T6" s="10">
        <f t="array" ref="T6">IF(COUNTIF('ค่าเสื่อม 2564'!$E$3:$E$399,"10867-รพ.ตาพระยา")&lt;$A6,"",INDEX('ค่าเสื่อม 2564'!T$3:T$399,SMALL(IF('ค่าเสื่อม 2564'!$E$3:$E$399="10867-รพ.ตาพระยา",ROW('ค่าเสื่อม 2564'!$E$3:$E$399)-ROW('ค่าเสื่อม 2564'!$E$3)+1),$A6)))</f>
        <v>0</v>
      </c>
      <c r="U6" s="10">
        <f t="array" ref="U6">IF(COUNTIF('ค่าเสื่อม 2564'!$E$3:$E$399,"10867-รพ.ตาพระยา")&lt;$A6,"",INDEX('ค่าเสื่อม 2564'!U$3:U$399,SMALL(IF('ค่าเสื่อม 2564'!$E$3:$E$399="10867-รพ.ตาพระยา",ROW('ค่าเสื่อม 2564'!$E$3:$E$399)-ROW('ค่าเสื่อม 2564'!$E$3)+1),$A6)))</f>
        <v>0</v>
      </c>
      <c r="V6" s="7"/>
      <c r="W6" s="7"/>
    </row>
    <row r="7" spans="1:24" ht="43.5" customHeight="1">
      <c r="A7" s="3">
        <v>4</v>
      </c>
      <c r="B7" s="7"/>
      <c r="C7" s="7"/>
      <c r="D7" s="7"/>
      <c r="E7" s="7" t="str">
        <f t="array" ref="E7">IF(COUNTIF('ค่าเสื่อม 2564'!$E$3:$E$399,"10867-รพ.ตาพระยา")&lt;$A7,"",INDEX('ค่าเสื่อม 2564'!E$3:E$399,SMALL(IF('ค่าเสื่อม 2564'!$E$3:$E$399="10867-รพ.ตาพระยา",ROW('ค่าเสื่อม 2564'!$E$3:$E$399)-ROW('ค่าเสื่อม 2564'!$E$3)+1),$A7)))</f>
        <v>10867-รพ.ตาพระยา</v>
      </c>
      <c r="F7" s="7" t="str">
        <f t="array" ref="F7">IF(COUNTIF('ค่าเสื่อม 2564'!$E$3:$E$399,"10867-รพ.ตาพระยา")&lt;$A7,"",INDEX('ค่าเสื่อม 2564'!F$3:F$399,SMALL(IF('ค่าเสื่อม 2564'!$E$3:$E$399="10867-รพ.ตาพระยา",ROW('ค่าเสื่อม 2564'!$E$3:$E$399)-ROW('ค่าเสื่อม 2564'!$E$3)+1),$A7)))</f>
        <v>10202-รพ.สต.ทัพเซียม หมู่ที่ 10 ตำบลตาพระยา</v>
      </c>
      <c r="G7" s="7" t="str">
        <f t="array" ref="G7">IF(COUNTIF('ค่าเสื่อม 2564'!$E$3:$E$399,"10867-รพ.ตาพระยา")&lt;$A7,"",INDEX('ค่าเสื่อม 2564'!G$3:G$399,SMALL(IF('ค่าเสื่อม 2564'!$E$3:$E$399="10867-รพ.ตาพระยา",ROW('ค่าเสื่อม 2564'!$E$3:$E$399)-ROW('ค่าเสื่อม 2564'!$E$3)+1),$A7)))</f>
        <v>วงเงินหน่วยบริการสังกัดสป.สธ.</v>
      </c>
      <c r="H7" s="7" t="str">
        <f t="array" ref="H7">IF(COUNTIF('ค่าเสื่อม 2564'!$E$3:$E$399,"10867-รพ.ตาพระยา")&lt;$A7,"",INDEX('ค่าเสื่อม 2564'!H$3:H$399,SMALL(IF('ค่าเสื่อม 2564'!$E$3:$E$399="10867-รพ.ตาพระยา",ROW('ค่าเสื่อม 2564'!$E$3:$E$399)-ROW('ค่าเสื่อม 2564'!$E$3)+1),$A7)))</f>
        <v>สิ่งก่อสร้าง</v>
      </c>
      <c r="I7" s="7" t="str">
        <f t="array" ref="I7">IF(COUNTIF('ค่าเสื่อม 2564'!$E$3:$E$399,"10867-รพ.ตาพระยา")&lt;$A7,"",INDEX('ค่าเสื่อม 2564'!I$3:I$399,SMALL(IF('ค่าเสื่อม 2564'!$E$3:$E$399="10867-รพ.ตาพระยา",ROW('ค่าเสื่อม 2564'!$E$3:$E$399)-ROW('ค่าเสื่อม 2564'!$E$3)+1),$A7)))</f>
        <v>-</v>
      </c>
      <c r="J7" s="7" t="str">
        <f t="array" ref="J7">IF(COUNTIF('ค่าเสื่อม 2564'!$E$3:$E$399,"10867-รพ.ตาพระยา")&lt;$A7,"",INDEX('ค่าเสื่อม 2564'!J$3:J$399,SMALL(IF('ค่าเสื่อม 2564'!$E$3:$E$399="10867-รพ.ตาพระยา",ROW('ค่าเสื่อม 2564'!$E$3:$E$399)-ROW('ค่าเสื่อม 2564'!$E$3)+1),$A7)))</f>
        <v>รั้วคอนกรีตบล็อค</v>
      </c>
      <c r="K7" s="7" t="str">
        <f t="array" ref="K7">IF(COUNTIF('ค่าเสื่อม 2564'!$E$3:$E$399,"10867-รพ.ตาพระยา")&lt;$A7,"",INDEX('ค่าเสื่อม 2564'!K$3:K$399,SMALL(IF('ค่าเสื่อม 2564'!$E$3:$E$399="10867-รพ.ตาพระยา",ROW('ค่าเสื่อม 2564'!$E$3:$E$399)-ROW('ค่าเสื่อม 2564'!$E$3)+1),$A7)))</f>
        <v>ก่อสร้างรั้วคอนกรีตบล็อค ตามแบบเลขที่ 3882</v>
      </c>
      <c r="L7" s="4">
        <f t="array" ref="L7">IF(COUNTIF('ค่าเสื่อม 2564'!$E$3:$E$399,"10867-รพ.ตาพระยา")&lt;$A7,"",INDEX('ค่าเสื่อม 2564'!L$3:L$399,SMALL(IF('ค่าเสื่อม 2564'!$E$3:$E$399="10867-รพ.ตาพระยา",ROW('ค่าเสื่อม 2564'!$E$3:$E$399)-ROW('ค่าเสื่อม 2564'!$E$3)+1),$A7)))</f>
        <v>100</v>
      </c>
      <c r="M7" s="7" t="str">
        <f t="array" ref="M7">IF(COUNTIF('ค่าเสื่อม 2564'!$E$3:$E$399,"10867-รพ.ตาพระยา")&lt;$A7,"",INDEX('ค่าเสื่อม 2564'!M$3:M$399,SMALL(IF('ค่าเสื่อม 2564'!$E$3:$E$399="10867-รพ.ตาพระยา",ROW('ค่าเสื่อม 2564'!$E$3:$E$399)-ROW('ค่าเสื่อม 2564'!$E$3)+1),$A7)))</f>
        <v>แบบเลขที่ 3882</v>
      </c>
      <c r="N7" s="10">
        <f t="array" ref="N7">IF(COUNTIF('ค่าเสื่อม 2564'!$E$3:$E$399,"10867-รพ.ตาพระยา")&lt;$A7,"",INDEX('ค่าเสื่อม 2564'!N$3:N$399,SMALL(IF('ค่าเสื่อม 2564'!$E$3:$E$399="10867-รพ.ตาพระยา",ROW('ค่าเสื่อม 2564'!$E$3:$E$399)-ROW('ค่าเสื่อม 2564'!$E$3)+1),$A7)))</f>
        <v>300000</v>
      </c>
      <c r="O7" s="10">
        <f t="array" ref="O7">IF(COUNTIF('ค่าเสื่อม 2564'!$E$3:$E$399,"10867-รพ.ตาพระยา")&lt;$A7,"",INDEX('ค่าเสื่อม 2564'!O$3:O$399,SMALL(IF('ค่าเสื่อม 2564'!$E$3:$E$399="10867-รพ.ตาพระยา",ROW('ค่าเสื่อม 2564'!$E$3:$E$399)-ROW('ค่าเสื่อม 2564'!$E$3)+1),$A7)))</f>
        <v>0</v>
      </c>
      <c r="P7" s="10">
        <f t="array" ref="P7">IF(COUNTIF('ค่าเสื่อม 2564'!$E$3:$E$399,"10867-รพ.ตาพระยา")&lt;$A7,"",INDEX('ค่าเสื่อม 2564'!P$3:P$399,SMALL(IF('ค่าเสื่อม 2564'!$E$3:$E$399="10867-รพ.ตาพระยา",ROW('ค่าเสื่อม 2564'!$E$3:$E$399)-ROW('ค่าเสื่อม 2564'!$E$3)+1),$A7)))</f>
        <v>0</v>
      </c>
      <c r="Q7" s="10">
        <f t="array" ref="Q7">IF(COUNTIF('ค่าเสื่อม 2564'!$E$3:$E$399,"10867-รพ.ตาพระยา")&lt;$A7,"",INDEX('ค่าเสื่อม 2564'!Q$3:Q$399,SMALL(IF('ค่าเสื่อม 2564'!$E$3:$E$399="10867-รพ.ตาพระยา",ROW('ค่าเสื่อม 2564'!$E$3:$E$399)-ROW('ค่าเสื่อม 2564'!$E$3)+1),$A7)))</f>
        <v>300000</v>
      </c>
      <c r="R7" s="7" t="str">
        <f t="array" ref="R7">IF(COUNTIF('ค่าเสื่อม 2564'!$E$3:$E$399,"10867-รพ.ตาพระยา")&lt;$A7,"",INDEX('ค่าเสื่อม 2564'!R$3:R$399,SMALL(IF('ค่าเสื่อม 2564'!$E$3:$E$399="10867-รพ.ตาพระยา",ROW('ค่าเสื่อม 2564'!$E$3:$E$399)-ROW('ค่าเสื่อม 2564'!$E$3)+1),$A7)))</f>
        <v>6/2563 (วันที่ 07/10/2563)</v>
      </c>
      <c r="S7" s="4" t="str">
        <f t="array" ref="S7">IF(COUNTIF('ค่าเสื่อม 2564'!$E$3:$E$399,"10867-รพ.ตาพระยา")&lt;$A7,"",INDEX('ค่าเสื่อม 2564'!S$3:S$399,SMALL(IF('ค่าเสื่อม 2564'!$E$3:$E$399="10867-รพ.ตาพระยา",ROW('ค่าเสื่อม 2564'!$E$3:$E$399)-ROW('ค่าเสื่อม 2564'!$E$3)+1),$A7)))</f>
        <v>-</v>
      </c>
      <c r="T7" s="10">
        <f t="array" ref="T7">IF(COUNTIF('ค่าเสื่อม 2564'!$E$3:$E$399,"10867-รพ.ตาพระยา")&lt;$A7,"",INDEX('ค่าเสื่อม 2564'!T$3:T$399,SMALL(IF('ค่าเสื่อม 2564'!$E$3:$E$399="10867-รพ.ตาพระยา",ROW('ค่าเสื่อม 2564'!$E$3:$E$399)-ROW('ค่าเสื่อม 2564'!$E$3)+1),$A7)))</f>
        <v>0</v>
      </c>
      <c r="U7" s="10">
        <f t="array" ref="U7">IF(COUNTIF('ค่าเสื่อม 2564'!$E$3:$E$399,"10867-รพ.ตาพระยา")&lt;$A7,"",INDEX('ค่าเสื่อม 2564'!U$3:U$399,SMALL(IF('ค่าเสื่อม 2564'!$E$3:$E$399="10867-รพ.ตาพระยา",ROW('ค่าเสื่อม 2564'!$E$3:$E$399)-ROW('ค่าเสื่อม 2564'!$E$3)+1),$A7)))</f>
        <v>0</v>
      </c>
      <c r="V7" s="7"/>
      <c r="W7" s="7"/>
    </row>
    <row r="8" spans="1:24" ht="43.5" customHeight="1">
      <c r="A8" s="3">
        <v>5</v>
      </c>
      <c r="B8" s="7"/>
      <c r="C8" s="7"/>
      <c r="D8" s="7"/>
      <c r="E8" s="7" t="str">
        <f t="array" ref="E8">IF(COUNTIF('ค่าเสื่อม 2564'!$E$3:$E$399,"10867-รพ.ตาพระยา")&lt;$A8,"",INDEX('ค่าเสื่อม 2564'!E$3:E$399,SMALL(IF('ค่าเสื่อม 2564'!$E$3:$E$399="10867-รพ.ตาพระยา",ROW('ค่าเสื่อม 2564'!$E$3:$E$399)-ROW('ค่าเสื่อม 2564'!$E$3)+1),$A8)))</f>
        <v>10867-รพ.ตาพระยา</v>
      </c>
      <c r="F8" s="7" t="str">
        <f t="array" ref="F8">IF(COUNTIF('ค่าเสื่อม 2564'!$E$3:$E$399,"10867-รพ.ตาพระยา")&lt;$A8,"",INDEX('ค่าเสื่อม 2564'!F$3:F$399,SMALL(IF('ค่าเสื่อม 2564'!$E$3:$E$399="10867-รพ.ตาพระยา",ROW('ค่าเสื่อม 2564'!$E$3:$E$399)-ROW('ค่าเสื่อม 2564'!$E$3)+1),$A8)))</f>
        <v>10867-รพ.ตาพระยา</v>
      </c>
      <c r="G8" s="7" t="str">
        <f t="array" ref="G8">IF(COUNTIF('ค่าเสื่อม 2564'!$E$3:$E$399,"10867-รพ.ตาพระยา")&lt;$A8,"",INDEX('ค่าเสื่อม 2564'!G$3:G$399,SMALL(IF('ค่าเสื่อม 2564'!$E$3:$E$399="10867-รพ.ตาพระยา",ROW('ค่าเสื่อม 2564'!$E$3:$E$399)-ROW('ค่าเสื่อม 2564'!$E$3)+1),$A8)))</f>
        <v>วงเงินหน่วยบริการสังกัดสป.สธ.</v>
      </c>
      <c r="H8" s="7" t="str">
        <f t="array" ref="H8">IF(COUNTIF('ค่าเสื่อม 2564'!$E$3:$E$399,"10867-รพ.ตาพระยา")&lt;$A8,"",INDEX('ค่าเสื่อม 2564'!H$3:H$399,SMALL(IF('ค่าเสื่อม 2564'!$E$3:$E$399="10867-รพ.ตาพระยา",ROW('ค่าเสื่อม 2564'!$E$3:$E$399)-ROW('ค่าเสื่อม 2564'!$E$3)+1),$A8)))</f>
        <v>ครุภัณฑ์</v>
      </c>
      <c r="I8" s="7" t="str">
        <f t="array" ref="I8">IF(COUNTIF('ค่าเสื่อม 2564'!$E$3:$E$399,"10867-รพ.ตาพระยา")&lt;$A8,"",INDEX('ค่าเสื่อม 2564'!I$3:I$399,SMALL(IF('ค่าเสื่อม 2564'!$E$3:$E$399="10867-รพ.ตาพระยา",ROW('ค่าเสื่อม 2564'!$E$3:$E$399)-ROW('ค่าเสื่อม 2564'!$E$3)+1),$A8)))</f>
        <v>03-ครุภัณฑ์การแพทย์</v>
      </c>
      <c r="J8" s="7" t="str">
        <f t="array" ref="J8">IF(COUNTIF('ค่าเสื่อม 2564'!$E$3:$E$399,"10867-รพ.ตาพระยา")&lt;$A8,"",INDEX('ค่าเสื่อม 2564'!J$3:J$399,SMALL(IF('ค่าเสื่อม 2564'!$E$3:$E$399="10867-รพ.ตาพระยา",ROW('ค่าเสื่อม 2564'!$E$3:$E$399)-ROW('ค่าเสื่อม 2564'!$E$3)+1),$A8)))</f>
        <v>เครื่องวัดความดันอัติโนมัติแบบสอดแขน</v>
      </c>
      <c r="K8" s="7" t="str">
        <f t="array" ref="K8">IF(COUNTIF('ค่าเสื่อม 2564'!$E$3:$E$399,"10867-รพ.ตาพระยา")&lt;$A8,"",INDEX('ค่าเสื่อม 2564'!K$3:K$399,SMALL(IF('ค่าเสื่อม 2564'!$E$3:$E$399="10867-รพ.ตาพระยา",ROW('ค่าเสื่อม 2564'!$E$3:$E$399)-ROW('ค่าเสื่อม 2564'!$E$3)+1),$A8)))</f>
        <v>สามารถวัดความดันโลหิตและชีพจรอัตโนมัติชนิดสอดแขน พร้อมเครื่องพิมพ์ผล ตัวเครื่องมีขนาดกะทัดรัด มีน้ำหนักไม่เกิน 6 กิโลกรัม สามารถสอดแขนเพื่อวัดความดันโลหิตได้ทั้งแขนซ้ายและแขนขวา โดยใช้ Cuff แบบวงกลม จอภาพแสดงผลเป็นตัวเลขสามารถมองเห็นได้ชัดเจน ใช้กับไฟฟ้า 100-240 โวลต์ 50-60 เฮิรตซ์</v>
      </c>
      <c r="L8" s="4">
        <f t="array" ref="L8">IF(COUNTIF('ค่าเสื่อม 2564'!$E$3:$E$399,"10867-รพ.ตาพระยา")&lt;$A8,"",INDEX('ค่าเสื่อม 2564'!L$3:L$399,SMALL(IF('ค่าเสื่อม 2564'!$E$3:$E$399="10867-รพ.ตาพระยา",ROW('ค่าเสื่อม 2564'!$E$3:$E$399)-ROW('ค่าเสื่อม 2564'!$E$3)+1),$A8)))</f>
        <v>2</v>
      </c>
      <c r="M8" s="7" t="str">
        <f t="array" ref="M8">IF(COUNTIF('ค่าเสื่อม 2564'!$E$3:$E$399,"10867-รพ.ตาพระยา")&lt;$A8,"",INDEX('ค่าเสื่อม 2564'!M$3:M$399,SMALL(IF('ค่าเสื่อม 2564'!$E$3:$E$399="10867-รพ.ตาพระยา",ROW('ค่าเสื่อม 2564'!$E$3:$E$399)-ROW('ค่าเสื่อม 2564'!$E$3)+1),$A8)))</f>
        <v>6515-029-0101/14, 6515-029-0101/15</v>
      </c>
      <c r="N8" s="10">
        <f t="array" ref="N8">IF(COUNTIF('ค่าเสื่อม 2564'!$E$3:$E$399,"10867-รพ.ตาพระยา")&lt;$A8,"",INDEX('ค่าเสื่อม 2564'!N$3:N$399,SMALL(IF('ค่าเสื่อม 2564'!$E$3:$E$399="10867-รพ.ตาพระยา",ROW('ค่าเสื่อม 2564'!$E$3:$E$399)-ROW('ค่าเสื่อม 2564'!$E$3)+1),$A8)))</f>
        <v>140000</v>
      </c>
      <c r="O8" s="10">
        <f t="array" ref="O8">IF(COUNTIF('ค่าเสื่อม 2564'!$E$3:$E$399,"10867-รพ.ตาพระยา")&lt;$A8,"",INDEX('ค่าเสื่อม 2564'!O$3:O$399,SMALL(IF('ค่าเสื่อม 2564'!$E$3:$E$399="10867-รพ.ตาพระยา",ROW('ค่าเสื่อม 2564'!$E$3:$E$399)-ROW('ค่าเสื่อม 2564'!$E$3)+1),$A8)))</f>
        <v>0</v>
      </c>
      <c r="P8" s="10">
        <f t="array" ref="P8">IF(COUNTIF('ค่าเสื่อม 2564'!$E$3:$E$399,"10867-รพ.ตาพระยา")&lt;$A8,"",INDEX('ค่าเสื่อม 2564'!P$3:P$399,SMALL(IF('ค่าเสื่อม 2564'!$E$3:$E$399="10867-รพ.ตาพระยา",ROW('ค่าเสื่อม 2564'!$E$3:$E$399)-ROW('ค่าเสื่อม 2564'!$E$3)+1),$A8)))</f>
        <v>0</v>
      </c>
      <c r="Q8" s="10">
        <f t="array" ref="Q8">IF(COUNTIF('ค่าเสื่อม 2564'!$E$3:$E$399,"10867-รพ.ตาพระยา")&lt;$A8,"",INDEX('ค่าเสื่อม 2564'!Q$3:Q$399,SMALL(IF('ค่าเสื่อม 2564'!$E$3:$E$399="10867-รพ.ตาพระยา",ROW('ค่าเสื่อม 2564'!$E$3:$E$399)-ROW('ค่าเสื่อม 2564'!$E$3)+1),$A8)))</f>
        <v>140000</v>
      </c>
      <c r="R8" s="7" t="str">
        <f t="array" ref="R8">IF(COUNTIF('ค่าเสื่อม 2564'!$E$3:$E$399,"10867-รพ.ตาพระยา")&lt;$A8,"",INDEX('ค่าเสื่อม 2564'!R$3:R$399,SMALL(IF('ค่าเสื่อม 2564'!$E$3:$E$399="10867-รพ.ตาพระยา",ROW('ค่าเสื่อม 2564'!$E$3:$E$399)-ROW('ค่าเสื่อม 2564'!$E$3)+1),$A8)))</f>
        <v>6/2563 (วันที่ 07/10/2563)</v>
      </c>
      <c r="S8" s="4" t="str">
        <f t="array" ref="S8">IF(COUNTIF('ค่าเสื่อม 2564'!$E$3:$E$399,"10867-รพ.ตาพระยา")&lt;$A8,"",INDEX('ค่าเสื่อม 2564'!S$3:S$399,SMALL(IF('ค่าเสื่อม 2564'!$E$3:$E$399="10867-รพ.ตาพระยา",ROW('ค่าเสื่อม 2564'!$E$3:$E$399)-ROW('ค่าเสื่อม 2564'!$E$3)+1),$A8)))</f>
        <v>-</v>
      </c>
      <c r="T8" s="10">
        <f t="array" ref="T8">IF(COUNTIF('ค่าเสื่อม 2564'!$E$3:$E$399,"10867-รพ.ตาพระยา")&lt;$A8,"",INDEX('ค่าเสื่อม 2564'!T$3:T$399,SMALL(IF('ค่าเสื่อม 2564'!$E$3:$E$399="10867-รพ.ตาพระยา",ROW('ค่าเสื่อม 2564'!$E$3:$E$399)-ROW('ค่าเสื่อม 2564'!$E$3)+1),$A8)))</f>
        <v>0</v>
      </c>
      <c r="U8" s="10">
        <f t="array" ref="U8">IF(COUNTIF('ค่าเสื่อม 2564'!$E$3:$E$399,"10867-รพ.ตาพระยา")&lt;$A8,"",INDEX('ค่าเสื่อม 2564'!U$3:U$399,SMALL(IF('ค่าเสื่อม 2564'!$E$3:$E$399="10867-รพ.ตาพระยา",ROW('ค่าเสื่อม 2564'!$E$3:$E$399)-ROW('ค่าเสื่อม 2564'!$E$3)+1),$A8)))</f>
        <v>0</v>
      </c>
      <c r="V8" s="7"/>
      <c r="W8" s="7"/>
    </row>
    <row r="9" spans="1:24" ht="43.5" customHeight="1">
      <c r="A9" s="3">
        <v>6</v>
      </c>
      <c r="B9" s="7"/>
      <c r="C9" s="7"/>
      <c r="D9" s="7"/>
      <c r="E9" s="7"/>
      <c r="F9" s="7"/>
      <c r="G9" s="7"/>
      <c r="H9" s="7"/>
      <c r="I9" s="7"/>
      <c r="J9" s="7"/>
      <c r="K9" s="7"/>
      <c r="L9" s="4"/>
      <c r="M9" s="7"/>
      <c r="N9" s="10"/>
      <c r="O9" s="10"/>
      <c r="P9" s="10"/>
      <c r="Q9" s="10"/>
      <c r="R9" s="7"/>
      <c r="S9" s="4"/>
      <c r="T9" s="10"/>
      <c r="U9" s="10"/>
      <c r="V9" s="7"/>
      <c r="W9" s="7"/>
    </row>
    <row r="10" spans="1:24" ht="43.5" customHeight="1">
      <c r="A10" s="3">
        <v>7</v>
      </c>
      <c r="B10" s="7" t="str">
        <f t="array" ref="B10">IF(COUNTIF('ค่าเสื่อม 2564'!$E$3:$E$399,"10867-รพ.ตาพระยา")&lt;$A10,"",INDEX('ค่าเสื่อม 2564'!B$3:B$399,SMALL(IF('ค่าเสื่อม 2564'!$E$3:$E$399="10867-รพ.ตาพระยา",ROW('ค่าเสื่อม 2564'!$E$3:$E$399)-ROW('ค่าเสื่อม 2564'!$E$3)+1),$A10)))</f>
        <v>เขต 06 ระยอง</v>
      </c>
      <c r="C10" s="7">
        <f t="array" ref="C10">IF(COUNTIF('ค่าเสื่อม 2564'!$E$3:$E$399,"10867-รพ.ตาพระยา")&lt;$A10,"",INDEX('ค่าเสื่อม 2564'!C$3:C$399,SMALL(IF('ค่าเสื่อม 2564'!$E$3:$E$399="10867-รพ.ตาพระยา",ROW('ค่าเสื่อม 2564'!$E$3:$E$399)-ROW('ค่าเสื่อม 2564'!$E$3)+1),$A10)))</f>
        <v>2700</v>
      </c>
      <c r="D10" s="7" t="str">
        <f t="array" ref="D10">IF(COUNTIF('ค่าเสื่อม 2564'!$E$3:$E$399,"10867-รพ.ตาพระยา")&lt;$A10,"",INDEX('ค่าเสื่อม 2564'!D$3:D$399,SMALL(IF('ค่าเสื่อม 2564'!$E$3:$E$399="10867-รพ.ตาพระยา",ROW('ค่าเสื่อม 2564'!$E$3:$E$399)-ROW('ค่าเสื่อม 2564'!$E$3)+1),$A10)))</f>
        <v>สระแก้ว</v>
      </c>
      <c r="E10" s="7" t="str">
        <f t="array" ref="E10">IF(COUNTIF('ค่าเสื่อม 2564'!$E$3:$E$399,"10867-รพ.ตาพระยา")&lt;$A10,"",INDEX('ค่าเสื่อม 2564'!E$3:E$399,SMALL(IF('ค่าเสื่อม 2564'!$E$3:$E$399="10867-รพ.ตาพระยา",ROW('ค่าเสื่อม 2564'!$E$3:$E$399)-ROW('ค่าเสื่อม 2564'!$E$3)+1),$A10)))</f>
        <v>10867-รพ.ตาพระยา</v>
      </c>
      <c r="F10" s="7" t="str">
        <f t="array" ref="F10">IF(COUNTIF('ค่าเสื่อม 2564'!$E$3:$E$399,"10867-รพ.ตาพระยา")&lt;$A10,"",INDEX('ค่าเสื่อม 2564'!F$3:F$399,SMALL(IF('ค่าเสื่อม 2564'!$E$3:$E$399="10867-รพ.ตาพระยา",ROW('ค่าเสื่อม 2564'!$E$3:$E$399)-ROW('ค่าเสื่อม 2564'!$E$3)+1),$A10)))</f>
        <v>10867-รพ.ตาพระยา</v>
      </c>
      <c r="G10" s="7" t="str">
        <f t="array" ref="G10">IF(COUNTIF('ค่าเสื่อม 2564'!$E$3:$E$399,"10867-รพ.ตาพระยา")&lt;$A10,"",INDEX('ค่าเสื่อม 2564'!G$3:G$399,SMALL(IF('ค่าเสื่อม 2564'!$E$3:$E$399="10867-รพ.ตาพระยา",ROW('ค่าเสื่อม 2564'!$E$3:$E$399)-ROW('ค่าเสื่อม 2564'!$E$3)+1),$A10)))</f>
        <v>วงเงินหน่วยบริการสังกัดสป.สธ.</v>
      </c>
      <c r="H10" s="7" t="str">
        <f t="array" ref="H10">IF(COUNTIF('ค่าเสื่อม 2564'!$E$3:$E$399,"10867-รพ.ตาพระยา")&lt;$A10,"",INDEX('ค่าเสื่อม 2564'!H$3:H$399,SMALL(IF('ค่าเสื่อม 2564'!$E$3:$E$399="10867-รพ.ตาพระยา",ROW('ค่าเสื่อม 2564'!$E$3:$E$399)-ROW('ค่าเสื่อม 2564'!$E$3)+1),$A10)))</f>
        <v>ครุภัณฑ์</v>
      </c>
      <c r="I10" s="7" t="str">
        <f t="array" ref="I10">IF(COUNTIF('ค่าเสื่อม 2564'!$E$3:$E$399,"10867-รพ.ตาพระยา")&lt;$A10,"",INDEX('ค่าเสื่อม 2564'!I$3:I$399,SMALL(IF('ค่าเสื่อม 2564'!$E$3:$E$399="10867-รพ.ตาพระยา",ROW('ค่าเสื่อม 2564'!$E$3:$E$399)-ROW('ค่าเสื่อม 2564'!$E$3)+1),$A10)))</f>
        <v>03-ครุภัณฑ์การแพทย์</v>
      </c>
      <c r="J10" s="7" t="str">
        <f t="array" ref="J10">IF(COUNTIF('ค่าเสื่อม 2564'!$E$3:$E$399,"10867-รพ.ตาพระยา")&lt;$A10,"",INDEX('ค่าเสื่อม 2564'!J$3:J$399,SMALL(IF('ค่าเสื่อม 2564'!$E$3:$E$399="10867-รพ.ตาพระยา",ROW('ค่าเสื่อม 2564'!$E$3:$E$399)-ROW('ค่าเสื่อม 2564'!$E$3)+1),$A10)))</f>
        <v>เครื่องดูดเสมหะ</v>
      </c>
      <c r="K10" s="7" t="str">
        <f t="array" ref="K10">IF(COUNTIF('ค่าเสื่อม 2564'!$E$3:$E$399,"10867-รพ.ตาพระยา")&lt;$A10,"",INDEX('ค่าเสื่อม 2564'!K$3:K$399,SMALL(IF('ค่าเสื่อม 2564'!$E$3:$E$399="10867-รพ.ตาพระยา",ROW('ค่าเสื่อม 2564'!$E$3:$E$399)-ROW('ค่าเสื่อม 2564'!$E$3)+1),$A10)))</f>
        <v>อัตราการปั๊มไม่ต่ำกว่า 20 ลิตร/นาที มีสวิตซ์มือและเท้า ใช้งานง่าย เครื่องดูดเสมหะทำงานด้วยปั๊มสูญญากาศ ระบบลูกสูบดูแลรักษาง่ายไม่ต้องใช้สารหล่อลื่น มีระบบป้องกันการปนเปื้อนแบคทีเรีย ใช้งานต่อเนื่องสูงสุด 30 นาที</v>
      </c>
      <c r="L10" s="4">
        <f t="array" ref="L10">IF(COUNTIF('ค่าเสื่อม 2564'!$E$3:$E$399,"10867-รพ.ตาพระยา")&lt;$A10,"",INDEX('ค่าเสื่อม 2564'!L$3:L$399,SMALL(IF('ค่าเสื่อม 2564'!$E$3:$E$399="10867-รพ.ตาพระยา",ROW('ค่าเสื่อม 2564'!$E$3:$E$399)-ROW('ค่าเสื่อม 2564'!$E$3)+1),$A10)))</f>
        <v>1</v>
      </c>
      <c r="M10" s="7" t="str">
        <f t="array" ref="M10">IF(COUNTIF('ค่าเสื่อม 2564'!$E$3:$E$399,"10867-รพ.ตาพระยา")&lt;$A10,"",INDEX('ค่าเสื่อม 2564'!M$3:M$399,SMALL(IF('ค่าเสื่อม 2564'!$E$3:$E$399="10867-รพ.ตาพระยา",ROW('ค่าเสื่อม 2564'!$E$3:$E$399)-ROW('ค่าเสื่อม 2564'!$E$3)+1),$A10)))</f>
        <v>6515-037-0001/17</v>
      </c>
      <c r="N10" s="10">
        <f t="array" ref="N10">IF(COUNTIF('ค่าเสื่อม 2564'!$E$3:$E$399,"10867-รพ.ตาพระยา")&lt;$A10,"",INDEX('ค่าเสื่อม 2564'!N$3:N$399,SMALL(IF('ค่าเสื่อม 2564'!$E$3:$E$399="10867-รพ.ตาพระยา",ROW('ค่าเสื่อม 2564'!$E$3:$E$399)-ROW('ค่าเสื่อม 2564'!$E$3)+1),$A10)))</f>
        <v>50000</v>
      </c>
      <c r="O10" s="10">
        <f t="array" ref="O10">IF(COUNTIF('ค่าเสื่อม 2564'!$E$3:$E$399,"10867-รพ.ตาพระยา")&lt;$A10,"",INDEX('ค่าเสื่อม 2564'!O$3:O$399,SMALL(IF('ค่าเสื่อม 2564'!$E$3:$E$399="10867-รพ.ตาพระยา",ROW('ค่าเสื่อม 2564'!$E$3:$E$399)-ROW('ค่าเสื่อม 2564'!$E$3)+1),$A10)))</f>
        <v>0</v>
      </c>
      <c r="P10" s="10">
        <f t="array" ref="P10">IF(COUNTIF('ค่าเสื่อม 2564'!$E$3:$E$399,"10867-รพ.ตาพระยา")&lt;$A10,"",INDEX('ค่าเสื่อม 2564'!P$3:P$399,SMALL(IF('ค่าเสื่อม 2564'!$E$3:$E$399="10867-รพ.ตาพระยา",ROW('ค่าเสื่อม 2564'!$E$3:$E$399)-ROW('ค่าเสื่อม 2564'!$E$3)+1),$A10)))</f>
        <v>0</v>
      </c>
      <c r="Q10" s="10">
        <f t="array" ref="Q10">IF(COUNTIF('ค่าเสื่อม 2564'!$E$3:$E$399,"10867-รพ.ตาพระยา")&lt;$A10,"",INDEX('ค่าเสื่อม 2564'!Q$3:Q$399,SMALL(IF('ค่าเสื่อม 2564'!$E$3:$E$399="10867-รพ.ตาพระยา",ROW('ค่าเสื่อม 2564'!$E$3:$E$399)-ROW('ค่าเสื่อม 2564'!$E$3)+1),$A10)))</f>
        <v>50000</v>
      </c>
      <c r="R10" s="7" t="str">
        <f t="array" ref="R10">IF(COUNTIF('ค่าเสื่อม 2564'!$E$3:$E$399,"10867-รพ.ตาพระยา")&lt;$A10,"",INDEX('ค่าเสื่อม 2564'!R$3:R$399,SMALL(IF('ค่าเสื่อม 2564'!$E$3:$E$399="10867-รพ.ตาพระยา",ROW('ค่าเสื่อม 2564'!$E$3:$E$399)-ROW('ค่าเสื่อม 2564'!$E$3)+1),$A10)))</f>
        <v>6/2563 (วันที่ 07/10/2563)</v>
      </c>
      <c r="S10" s="4" t="str">
        <f t="array" ref="S10">IF(COUNTIF('ค่าเสื่อม 2564'!$E$3:$E$399,"10867-รพ.ตาพระยา")&lt;$A10,"",INDEX('ค่าเสื่อม 2564'!S$3:S$399,SMALL(IF('ค่าเสื่อม 2564'!$E$3:$E$399="10867-รพ.ตาพระยา",ROW('ค่าเสื่อม 2564'!$E$3:$E$399)-ROW('ค่าเสื่อม 2564'!$E$3)+1),$A10)))</f>
        <v>-</v>
      </c>
      <c r="T10" s="10">
        <f t="array" ref="T10">IF(COUNTIF('ค่าเสื่อม 2564'!$E$3:$E$399,"10867-รพ.ตาพระยา")&lt;$A10,"",INDEX('ค่าเสื่อม 2564'!T$3:T$399,SMALL(IF('ค่าเสื่อม 2564'!$E$3:$E$399="10867-รพ.ตาพระยา",ROW('ค่าเสื่อม 2564'!$E$3:$E$399)-ROW('ค่าเสื่อม 2564'!$E$3)+1),$A10)))</f>
        <v>0</v>
      </c>
      <c r="U10" s="10">
        <f t="array" ref="U10">IF(COUNTIF('ค่าเสื่อม 2564'!$E$3:$E$399,"10867-รพ.ตาพระยา")&lt;$A10,"",INDEX('ค่าเสื่อม 2564'!U$3:U$399,SMALL(IF('ค่าเสื่อม 2564'!$E$3:$E$399="10867-รพ.ตาพระยา",ROW('ค่าเสื่อม 2564'!$E$3:$E$399)-ROW('ค่าเสื่อม 2564'!$E$3)+1),$A10)))</f>
        <v>0</v>
      </c>
      <c r="V10" s="7">
        <f t="array" ref="V10">IF(COUNTIF('ค่าเสื่อม 2564'!$E$3:$E$399,"10867-รพ.ตาพระยา")&lt;$A10,"",INDEX('ค่าเสื่อม 2564'!V$3:V$399,SMALL(IF('ค่าเสื่อม 2564'!$E$3:$E$399="10867-รพ.ตาพระยา",ROW('ค่าเสื่อม 2564'!$E$3:$E$399)-ROW('ค่าเสื่อม 2564'!$E$3)+1),$A10)))</f>
        <v>0</v>
      </c>
      <c r="W10" s="7">
        <f t="array" ref="W10">IF(COUNTIF('ค่าเสื่อม 2564'!$E$3:$E$399,"10867-รพ.ตาพระยา")&lt;$A10,"",INDEX('ค่าเสื่อม 2564'!W$3:W$399,SMALL(IF('ค่าเสื่อม 2564'!$E$3:$E$399="10867-รพ.ตาพระยา",ROW('ค่าเสื่อม 2564'!$E$3:$E$399)-ROW('ค่าเสื่อม 2564'!$E$3)+1),$A10)))</f>
        <v>408334</v>
      </c>
    </row>
    <row r="11" spans="1:24" ht="43.5" customHeight="1">
      <c r="A11" s="3">
        <v>8</v>
      </c>
      <c r="B11" s="7" t="str">
        <f t="array" ref="B11">IF(COUNTIF('ค่าเสื่อม 2564'!$E$3:$E$399,"10867-รพ.ตาพระยา")&lt;$A11,"",INDEX('ค่าเสื่อม 2564'!B$3:B$399,SMALL(IF('ค่าเสื่อม 2564'!$E$3:$E$399="10867-รพ.ตาพระยา",ROW('ค่าเสื่อม 2564'!$E$3:$E$399)-ROW('ค่าเสื่อม 2564'!$E$3)+1),$A11)))</f>
        <v>เขต 06 ระยอง</v>
      </c>
      <c r="C11" s="7">
        <f t="array" ref="C11">IF(COUNTIF('ค่าเสื่อม 2564'!$E$3:$E$399,"10867-รพ.ตาพระยา")&lt;$A11,"",INDEX('ค่าเสื่อม 2564'!C$3:C$399,SMALL(IF('ค่าเสื่อม 2564'!$E$3:$E$399="10867-รพ.ตาพระยา",ROW('ค่าเสื่อม 2564'!$E$3:$E$399)-ROW('ค่าเสื่อม 2564'!$E$3)+1),$A11)))</f>
        <v>2700</v>
      </c>
      <c r="D11" s="7" t="str">
        <f t="array" ref="D11">IF(COUNTIF('ค่าเสื่อม 2564'!$E$3:$E$399,"10867-รพ.ตาพระยา")&lt;$A11,"",INDEX('ค่าเสื่อม 2564'!D$3:D$399,SMALL(IF('ค่าเสื่อม 2564'!$E$3:$E$399="10867-รพ.ตาพระยา",ROW('ค่าเสื่อม 2564'!$E$3:$E$399)-ROW('ค่าเสื่อม 2564'!$E$3)+1),$A11)))</f>
        <v>สระแก้ว</v>
      </c>
      <c r="E11" s="7" t="str">
        <f t="array" ref="E11">IF(COUNTIF('ค่าเสื่อม 2564'!$E$3:$E$399,"10867-รพ.ตาพระยา")&lt;$A11,"",INDEX('ค่าเสื่อม 2564'!E$3:E$399,SMALL(IF('ค่าเสื่อม 2564'!$E$3:$E$399="10867-รพ.ตาพระยา",ROW('ค่าเสื่อม 2564'!$E$3:$E$399)-ROW('ค่าเสื่อม 2564'!$E$3)+1),$A11)))</f>
        <v>10867-รพ.ตาพระยา</v>
      </c>
      <c r="F11" s="7" t="str">
        <f t="array" ref="F11">IF(COUNTIF('ค่าเสื่อม 2564'!$E$3:$E$399,"10867-รพ.ตาพระยา")&lt;$A11,"",INDEX('ค่าเสื่อม 2564'!F$3:F$399,SMALL(IF('ค่าเสื่อม 2564'!$E$3:$E$399="10867-รพ.ตาพระยา",ROW('ค่าเสื่อม 2564'!$E$3:$E$399)-ROW('ค่าเสื่อม 2564'!$E$3)+1),$A11)))</f>
        <v>10867-รพ.ตาพระยา</v>
      </c>
      <c r="G11" s="7" t="str">
        <f t="array" ref="G11">IF(COUNTIF('ค่าเสื่อม 2564'!$E$3:$E$399,"10867-รพ.ตาพระยา")&lt;$A11,"",INDEX('ค่าเสื่อม 2564'!G$3:G$399,SMALL(IF('ค่าเสื่อม 2564'!$E$3:$E$399="10867-รพ.ตาพระยา",ROW('ค่าเสื่อม 2564'!$E$3:$E$399)-ROW('ค่าเสื่อม 2564'!$E$3)+1),$A11)))</f>
        <v>วงเงินหน่วยบริการสังกัดสป.สธ.</v>
      </c>
      <c r="H11" s="7" t="str">
        <f t="array" ref="H11">IF(COUNTIF('ค่าเสื่อม 2564'!$E$3:$E$399,"10867-รพ.ตาพระยา")&lt;$A11,"",INDEX('ค่าเสื่อม 2564'!H$3:H$399,SMALL(IF('ค่าเสื่อม 2564'!$E$3:$E$399="10867-รพ.ตาพระยา",ROW('ค่าเสื่อม 2564'!$E$3:$E$399)-ROW('ค่าเสื่อม 2564'!$E$3)+1),$A11)))</f>
        <v>ครุภัณฑ์</v>
      </c>
      <c r="I11" s="7" t="str">
        <f t="array" ref="I11">IF(COUNTIF('ค่าเสื่อม 2564'!$E$3:$E$399,"10867-รพ.ตาพระยา")&lt;$A11,"",INDEX('ค่าเสื่อม 2564'!I$3:I$399,SMALL(IF('ค่าเสื่อม 2564'!$E$3:$E$399="10867-รพ.ตาพระยา",ROW('ค่าเสื่อม 2564'!$E$3:$E$399)-ROW('ค่าเสื่อม 2564'!$E$3)+1),$A11)))</f>
        <v>03-ครุภัณฑ์การแพทย์</v>
      </c>
      <c r="J11" s="7" t="str">
        <f t="array" ref="J11">IF(COUNTIF('ค่าเสื่อม 2564'!$E$3:$E$399,"10867-รพ.ตาพระยา")&lt;$A11,"",INDEX('ค่าเสื่อม 2564'!J$3:J$399,SMALL(IF('ค่าเสื่อม 2564'!$E$3:$E$399="10867-รพ.ตาพระยา",ROW('ค่าเสื่อม 2564'!$E$3:$E$399)-ROW('ค่าเสื่อม 2564'!$E$3)+1),$A11)))</f>
        <v>เครื่องปั่นตรวจหาปริมาณเม็ดเลือดแดงอัดแน่น</v>
      </c>
      <c r="K11" s="7" t="str">
        <f t="array" ref="K11">IF(COUNTIF('ค่าเสื่อม 2564'!$E$3:$E$399,"10867-รพ.ตาพระยา")&lt;$A11,"",INDEX('ค่าเสื่อม 2564'!K$3:K$399,SMALL(IF('ค่าเสื่อม 2564'!$E$3:$E$399="10867-รพ.ตาพระยา",ROW('ค่าเสื่อม 2564'!$E$3:$E$399)-ROW('ค่าเสื่อม 2564'!$E$3)+1),$A11)))</f>
        <v>เป็นเครื่องปั่นเลือดสำหรับตรวจหาค่าเปอร์เซ็นต์เม็ดเลือดแดงอัดแน่น ชนิดตั้งโต๊ะ สามารถปั่นเม็ดเลือดแดงอัดแน่นด้วยความเร็วในการปั่นที่ 12,000 รอบต่อนาที (rpm) สามารถหมุนปรับตั้งค่าเวลาในการปั่นเหวี่ยง 0- 15 นาที หัวปั่นเหวี่ยง (Hematocrit Rotor) สามารถใช้กับหลอด Hematocrit หัวปั่นเหวี่ยงสามารถปั่นเหวี่ยงได้ครั้งละ 24 หลอด ด้านบนเครื่องสามารถมองเห็นภายในตัวเครื่องเพื่อมองการทำงานของเครื่องปั่นเหวี่ยง</v>
      </c>
      <c r="L11" s="4">
        <f t="array" ref="L11">IF(COUNTIF('ค่าเสื่อม 2564'!$E$3:$E$399,"10867-รพ.ตาพระยา")&lt;$A11,"",INDEX('ค่าเสื่อม 2564'!L$3:L$399,SMALL(IF('ค่าเสื่อม 2564'!$E$3:$E$399="10867-รพ.ตาพระยา",ROW('ค่าเสื่อม 2564'!$E$3:$E$399)-ROW('ค่าเสื่อม 2564'!$E$3)+1),$A11)))</f>
        <v>2</v>
      </c>
      <c r="M11" s="7" t="str">
        <f t="array" ref="M11">IF(COUNTIF('ค่าเสื่อม 2564'!$E$3:$E$399,"10867-รพ.ตาพระยา")&lt;$A11,"",INDEX('ค่าเสื่อม 2564'!M$3:M$399,SMALL(IF('ค่าเสื่อม 2564'!$E$3:$E$399="10867-รพ.ตาพระยา",ROW('ค่าเสื่อม 2564'!$E$3:$E$399)-ROW('ค่าเสื่อม 2564'!$E$3)+1),$A11)))</f>
        <v>6515-069-1202/009 , 6515-014-0003/4</v>
      </c>
      <c r="N11" s="10">
        <f t="array" ref="N11">IF(COUNTIF('ค่าเสื่อม 2564'!$E$3:$E$399,"10867-รพ.ตาพระยา")&lt;$A11,"",INDEX('ค่าเสื่อม 2564'!N$3:N$399,SMALL(IF('ค่าเสื่อม 2564'!$E$3:$E$399="10867-รพ.ตาพระยา",ROW('ค่าเสื่อม 2564'!$E$3:$E$399)-ROW('ค่าเสื่อม 2564'!$E$3)+1),$A11)))</f>
        <v>190000</v>
      </c>
      <c r="O11" s="10">
        <f t="array" ref="O11">IF(COUNTIF('ค่าเสื่อม 2564'!$E$3:$E$399,"10867-รพ.ตาพระยา")&lt;$A11,"",INDEX('ค่าเสื่อม 2564'!O$3:O$399,SMALL(IF('ค่าเสื่อม 2564'!$E$3:$E$399="10867-รพ.ตาพระยา",ROW('ค่าเสื่อม 2564'!$E$3:$E$399)-ROW('ค่าเสื่อม 2564'!$E$3)+1),$A11)))</f>
        <v>0</v>
      </c>
      <c r="P11" s="10">
        <f t="array" ref="P11">IF(COUNTIF('ค่าเสื่อม 2564'!$E$3:$E$399,"10867-รพ.ตาพระยา")&lt;$A11,"",INDEX('ค่าเสื่อม 2564'!P$3:P$399,SMALL(IF('ค่าเสื่อม 2564'!$E$3:$E$399="10867-รพ.ตาพระยา",ROW('ค่าเสื่อม 2564'!$E$3:$E$399)-ROW('ค่าเสื่อม 2564'!$E$3)+1),$A11)))</f>
        <v>0</v>
      </c>
      <c r="Q11" s="10">
        <f t="array" ref="Q11">IF(COUNTIF('ค่าเสื่อม 2564'!$E$3:$E$399,"10867-รพ.ตาพระยา")&lt;$A11,"",INDEX('ค่าเสื่อม 2564'!Q$3:Q$399,SMALL(IF('ค่าเสื่อม 2564'!$E$3:$E$399="10867-รพ.ตาพระยา",ROW('ค่าเสื่อม 2564'!$E$3:$E$399)-ROW('ค่าเสื่อม 2564'!$E$3)+1),$A11)))</f>
        <v>190000</v>
      </c>
      <c r="R11" s="7" t="str">
        <f t="array" ref="R11">IF(COUNTIF('ค่าเสื่อม 2564'!$E$3:$E$399,"10867-รพ.ตาพระยา")&lt;$A11,"",INDEX('ค่าเสื่อม 2564'!R$3:R$399,SMALL(IF('ค่าเสื่อม 2564'!$E$3:$E$399="10867-รพ.ตาพระยา",ROW('ค่าเสื่อม 2564'!$E$3:$E$399)-ROW('ค่าเสื่อม 2564'!$E$3)+1),$A11)))</f>
        <v>6/2563 (วันที่ 07/10/2563)</v>
      </c>
      <c r="S11" s="4" t="str">
        <f t="array" ref="S11">IF(COUNTIF('ค่าเสื่อม 2564'!$E$3:$E$399,"10867-รพ.ตาพระยา")&lt;$A11,"",INDEX('ค่าเสื่อม 2564'!S$3:S$399,SMALL(IF('ค่าเสื่อม 2564'!$E$3:$E$399="10867-รพ.ตาพระยา",ROW('ค่าเสื่อม 2564'!$E$3:$E$399)-ROW('ค่าเสื่อม 2564'!$E$3)+1),$A11)))</f>
        <v>-</v>
      </c>
      <c r="T11" s="10">
        <f t="array" ref="T11">IF(COUNTIF('ค่าเสื่อม 2564'!$E$3:$E$399,"10867-รพ.ตาพระยา")&lt;$A11,"",INDEX('ค่าเสื่อม 2564'!T$3:T$399,SMALL(IF('ค่าเสื่อม 2564'!$E$3:$E$399="10867-รพ.ตาพระยา",ROW('ค่าเสื่อม 2564'!$E$3:$E$399)-ROW('ค่าเสื่อม 2564'!$E$3)+1),$A11)))</f>
        <v>0</v>
      </c>
      <c r="U11" s="10">
        <f t="array" ref="U11">IF(COUNTIF('ค่าเสื่อม 2564'!$E$3:$E$399,"10867-รพ.ตาพระยา")&lt;$A11,"",INDEX('ค่าเสื่อม 2564'!U$3:U$399,SMALL(IF('ค่าเสื่อม 2564'!$E$3:$E$399="10867-รพ.ตาพระยา",ROW('ค่าเสื่อม 2564'!$E$3:$E$399)-ROW('ค่าเสื่อม 2564'!$E$3)+1),$A11)))</f>
        <v>0</v>
      </c>
      <c r="V11" s="7">
        <f t="array" ref="V11">IF(COUNTIF('ค่าเสื่อม 2564'!$E$3:$E$399,"10867-รพ.ตาพระยา")&lt;$A11,"",INDEX('ค่าเสื่อม 2564'!V$3:V$399,SMALL(IF('ค่าเสื่อม 2564'!$E$3:$E$399="10867-รพ.ตาพระยา",ROW('ค่าเสื่อม 2564'!$E$3:$E$399)-ROW('ค่าเสื่อม 2564'!$E$3)+1),$A11)))</f>
        <v>0</v>
      </c>
      <c r="W11" s="7">
        <f t="array" ref="W11">IF(COUNTIF('ค่าเสื่อม 2564'!$E$3:$E$399,"10867-รพ.ตาพระยา")&lt;$A11,"",INDEX('ค่าเสื่อม 2564'!W$3:W$399,SMALL(IF('ค่าเสื่อม 2564'!$E$3:$E$399="10867-รพ.ตาพระยา",ROW('ค่าเสื่อม 2564'!$E$3:$E$399)-ROW('ค่าเสื่อม 2564'!$E$3)+1),$A11)))</f>
        <v>404964</v>
      </c>
    </row>
    <row r="12" spans="1:24" ht="43.5" customHeight="1">
      <c r="A12" s="3">
        <v>9</v>
      </c>
      <c r="B12" s="7" t="str">
        <f t="array" ref="B12">IF(COUNTIF('ค่าเสื่อม 2564'!$E$3:$E$399,"10867-รพ.ตาพระยา")&lt;$A12,"",INDEX('ค่าเสื่อม 2564'!B$3:B$399,SMALL(IF('ค่าเสื่อม 2564'!$E$3:$E$399="10867-รพ.ตาพระยา",ROW('ค่าเสื่อม 2564'!$E$3:$E$399)-ROW('ค่าเสื่อม 2564'!$E$3)+1),$A12)))</f>
        <v>เขต 06 ระยอง</v>
      </c>
      <c r="C12" s="7">
        <f t="array" ref="C12">IF(COUNTIF('ค่าเสื่อม 2564'!$E$3:$E$399,"10867-รพ.ตาพระยา")&lt;$A12,"",INDEX('ค่าเสื่อม 2564'!C$3:C$399,SMALL(IF('ค่าเสื่อม 2564'!$E$3:$E$399="10867-รพ.ตาพระยา",ROW('ค่าเสื่อม 2564'!$E$3:$E$399)-ROW('ค่าเสื่อม 2564'!$E$3)+1),$A12)))</f>
        <v>2700</v>
      </c>
      <c r="D12" s="7" t="str">
        <f t="array" ref="D12">IF(COUNTIF('ค่าเสื่อม 2564'!$E$3:$E$399,"10867-รพ.ตาพระยา")&lt;$A12,"",INDEX('ค่าเสื่อม 2564'!D$3:D$399,SMALL(IF('ค่าเสื่อม 2564'!$E$3:$E$399="10867-รพ.ตาพระยา",ROW('ค่าเสื่อม 2564'!$E$3:$E$399)-ROW('ค่าเสื่อม 2564'!$E$3)+1),$A12)))</f>
        <v>สระแก้ว</v>
      </c>
      <c r="E12" s="7" t="str">
        <f t="array" ref="E12">IF(COUNTIF('ค่าเสื่อม 2564'!$E$3:$E$399,"10867-รพ.ตาพระยา")&lt;$A12,"",INDEX('ค่าเสื่อม 2564'!E$3:E$399,SMALL(IF('ค่าเสื่อม 2564'!$E$3:$E$399="10867-รพ.ตาพระยา",ROW('ค่าเสื่อม 2564'!$E$3:$E$399)-ROW('ค่าเสื่อม 2564'!$E$3)+1),$A12)))</f>
        <v>10867-รพ.ตาพระยา</v>
      </c>
      <c r="F12" s="7" t="str">
        <f t="array" ref="F12">IF(COUNTIF('ค่าเสื่อม 2564'!$E$3:$E$399,"10867-รพ.ตาพระยา")&lt;$A12,"",INDEX('ค่าเสื่อม 2564'!F$3:F$399,SMALL(IF('ค่าเสื่อม 2564'!$E$3:$E$399="10867-รพ.ตาพระยา",ROW('ค่าเสื่อม 2564'!$E$3:$E$399)-ROW('ค่าเสื่อม 2564'!$E$3)+1),$A12)))</f>
        <v>10867-รพ.ตาพระยา</v>
      </c>
      <c r="G12" s="7" t="str">
        <f t="array" ref="G12">IF(COUNTIF('ค่าเสื่อม 2564'!$E$3:$E$399,"10867-รพ.ตาพระยา")&lt;$A12,"",INDEX('ค่าเสื่อม 2564'!G$3:G$399,SMALL(IF('ค่าเสื่อม 2564'!$E$3:$E$399="10867-รพ.ตาพระยา",ROW('ค่าเสื่อม 2564'!$E$3:$E$399)-ROW('ค่าเสื่อม 2564'!$E$3)+1),$A12)))</f>
        <v>วงเงินหน่วยบริการสังกัดสป.สธ.</v>
      </c>
      <c r="H12" s="7" t="str">
        <f t="array" ref="H12">IF(COUNTIF('ค่าเสื่อม 2564'!$E$3:$E$399,"10867-รพ.ตาพระยา")&lt;$A12,"",INDEX('ค่าเสื่อม 2564'!H$3:H$399,SMALL(IF('ค่าเสื่อม 2564'!$E$3:$E$399="10867-รพ.ตาพระยา",ROW('ค่าเสื่อม 2564'!$E$3:$E$399)-ROW('ค่าเสื่อม 2564'!$E$3)+1),$A12)))</f>
        <v>ครุภัณฑ์</v>
      </c>
      <c r="I12" s="7" t="str">
        <f t="array" ref="I12">IF(COUNTIF('ค่าเสื่อม 2564'!$E$3:$E$399,"10867-รพ.ตาพระยา")&lt;$A12,"",INDEX('ค่าเสื่อม 2564'!I$3:I$399,SMALL(IF('ค่าเสื่อม 2564'!$E$3:$E$399="10867-รพ.ตาพระยา",ROW('ค่าเสื่อม 2564'!$E$3:$E$399)-ROW('ค่าเสื่อม 2564'!$E$3)+1),$A12)))</f>
        <v>03-ครุภัณฑ์การแพทย์</v>
      </c>
      <c r="J12" s="7" t="str">
        <f t="array" ref="J12">IF(COUNTIF('ค่าเสื่อม 2564'!$E$3:$E$399,"10867-รพ.ตาพระยา")&lt;$A12,"",INDEX('ค่าเสื่อม 2564'!J$3:J$399,SMALL(IF('ค่าเสื่อม 2564'!$E$3:$E$399="10867-รพ.ตาพระยา",ROW('ค่าเสื่อม 2564'!$E$3:$E$399)-ROW('ค่าเสื่อม 2564'!$E$3)+1),$A12)))</f>
        <v>เครื่องดูดเสมหะชนิดหิ้ว</v>
      </c>
      <c r="K12" s="7" t="str">
        <f t="array" ref="K12">IF(COUNTIF('ค่าเสื่อม 2564'!$E$3:$E$399,"10867-รพ.ตาพระยา")&lt;$A12,"",INDEX('ค่าเสื่อม 2564'!K$3:K$399,SMALL(IF('ค่าเสื่อม 2564'!$E$3:$E$399="10867-รพ.ตาพระยา",ROW('ค่าเสื่อม 2564'!$E$3:$E$399)-ROW('ค่าเสื่อม 2564'!$E$3)+1),$A12)))</f>
        <v>ตัวเครื่องทำงานด้วยระบบลูกสูบ ไม่ต้องใช้น้ำมันหล่อลื่น สระดวกในการบำรุงรักษาและมีระบบตัดไฟในตัวกรณีไฟฟ้าลัดวงจร ตัวเครื่องมีหูหิ้วสามารถเคลื่อนย้ายได้สะดวก แรงดูดสูงสุด 600 มิลลิเมตรปรอท อัตราการไหล 20 ลิตร/นาที ระดับเสียงน้อยกว่า 65 เดซิเบล ใช้ไฟ 220 โวลต์ 50 เฮิร์ต มีสวิตซ์ ปิด / เปิด เพื่อควบคุมการทำงานของเครื่อง สามารถใช้ไฟจากที่จุดบุหรี่ในรถได้ มีแบตเตอรี่ในตัว ใช้งานได้นานต่อเนื่อง 30 นาที มีสายดูดของเหลว ยาว 2 เมตร จำนวน 1 เส้น และ สาย suction catheler จำนวน 1 เส้น</v>
      </c>
      <c r="L12" s="4">
        <f t="array" ref="L12">IF(COUNTIF('ค่าเสื่อม 2564'!$E$3:$E$399,"10867-รพ.ตาพระยา")&lt;$A12,"",INDEX('ค่าเสื่อม 2564'!L$3:L$399,SMALL(IF('ค่าเสื่อม 2564'!$E$3:$E$399="10867-รพ.ตาพระยา",ROW('ค่าเสื่อม 2564'!$E$3:$E$399)-ROW('ค่าเสื่อม 2564'!$E$3)+1),$A12)))</f>
        <v>2</v>
      </c>
      <c r="M12" s="7" t="str">
        <f t="array" ref="M12">IF(COUNTIF('ค่าเสื่อม 2564'!$E$3:$E$399,"10867-รพ.ตาพระยา")&lt;$A12,"",INDEX('ค่าเสื่อม 2564'!M$3:M$399,SMALL(IF('ค่าเสื่อม 2564'!$E$3:$E$399="10867-รพ.ตาพระยา",ROW('ค่าเสื่อม 2564'!$E$3:$E$399)-ROW('ค่าเสื่อม 2564'!$E$3)+1),$A12)))</f>
        <v>6515-037-0001/15 , 6515-037-0101/022</v>
      </c>
      <c r="N12" s="10">
        <f t="array" ref="N12">IF(COUNTIF('ค่าเสื่อม 2564'!$E$3:$E$399,"10867-รพ.ตาพระยา")&lt;$A12,"",INDEX('ค่าเสื่อม 2564'!N$3:N$399,SMALL(IF('ค่าเสื่อม 2564'!$E$3:$E$399="10867-รพ.ตาพระยา",ROW('ค่าเสื่อม 2564'!$E$3:$E$399)-ROW('ค่าเสื่อม 2564'!$E$3)+1),$A12)))</f>
        <v>50000</v>
      </c>
      <c r="O12" s="10">
        <f t="array" ref="O12">IF(COUNTIF('ค่าเสื่อม 2564'!$E$3:$E$399,"10867-รพ.ตาพระยา")&lt;$A12,"",INDEX('ค่าเสื่อม 2564'!O$3:O$399,SMALL(IF('ค่าเสื่อม 2564'!$E$3:$E$399="10867-รพ.ตาพระยา",ROW('ค่าเสื่อม 2564'!$E$3:$E$399)-ROW('ค่าเสื่อม 2564'!$E$3)+1),$A12)))</f>
        <v>0</v>
      </c>
      <c r="P12" s="10">
        <f t="array" ref="P12">IF(COUNTIF('ค่าเสื่อม 2564'!$E$3:$E$399,"10867-รพ.ตาพระยา")&lt;$A12,"",INDEX('ค่าเสื่อม 2564'!P$3:P$399,SMALL(IF('ค่าเสื่อม 2564'!$E$3:$E$399="10867-รพ.ตาพระยา",ROW('ค่าเสื่อม 2564'!$E$3:$E$399)-ROW('ค่าเสื่อม 2564'!$E$3)+1),$A12)))</f>
        <v>0</v>
      </c>
      <c r="Q12" s="10">
        <f t="array" ref="Q12">IF(COUNTIF('ค่าเสื่อม 2564'!$E$3:$E$399,"10867-รพ.ตาพระยา")&lt;$A12,"",INDEX('ค่าเสื่อม 2564'!Q$3:Q$399,SMALL(IF('ค่าเสื่อม 2564'!$E$3:$E$399="10867-รพ.ตาพระยา",ROW('ค่าเสื่อม 2564'!$E$3:$E$399)-ROW('ค่าเสื่อม 2564'!$E$3)+1),$A12)))</f>
        <v>50000</v>
      </c>
      <c r="R12" s="7" t="str">
        <f t="array" ref="R12">IF(COUNTIF('ค่าเสื่อม 2564'!$E$3:$E$399,"10867-รพ.ตาพระยา")&lt;$A12,"",INDEX('ค่าเสื่อม 2564'!R$3:R$399,SMALL(IF('ค่าเสื่อม 2564'!$E$3:$E$399="10867-รพ.ตาพระยา",ROW('ค่าเสื่อม 2564'!$E$3:$E$399)-ROW('ค่าเสื่อม 2564'!$E$3)+1),$A12)))</f>
        <v>6/2563 (วันที่ 07/10/2563)</v>
      </c>
      <c r="S12" s="4" t="str">
        <f t="array" ref="S12">IF(COUNTIF('ค่าเสื่อม 2564'!$E$3:$E$399,"10867-รพ.ตาพระยา")&lt;$A12,"",INDEX('ค่าเสื่อม 2564'!S$3:S$399,SMALL(IF('ค่าเสื่อม 2564'!$E$3:$E$399="10867-รพ.ตาพระยา",ROW('ค่าเสื่อม 2564'!$E$3:$E$399)-ROW('ค่าเสื่อม 2564'!$E$3)+1),$A12)))</f>
        <v>-</v>
      </c>
      <c r="T12" s="10">
        <f t="array" ref="T12">IF(COUNTIF('ค่าเสื่อม 2564'!$E$3:$E$399,"10867-รพ.ตาพระยา")&lt;$A12,"",INDEX('ค่าเสื่อม 2564'!T$3:T$399,SMALL(IF('ค่าเสื่อม 2564'!$E$3:$E$399="10867-รพ.ตาพระยา",ROW('ค่าเสื่อม 2564'!$E$3:$E$399)-ROW('ค่าเสื่อม 2564'!$E$3)+1),$A12)))</f>
        <v>0</v>
      </c>
      <c r="U12" s="10">
        <f t="array" ref="U12">IF(COUNTIF('ค่าเสื่อม 2564'!$E$3:$E$399,"10867-รพ.ตาพระยา")&lt;$A12,"",INDEX('ค่าเสื่อม 2564'!U$3:U$399,SMALL(IF('ค่าเสื่อม 2564'!$E$3:$E$399="10867-รพ.ตาพระยา",ROW('ค่าเสื่อม 2564'!$E$3:$E$399)-ROW('ค่าเสื่อม 2564'!$E$3)+1),$A12)))</f>
        <v>0</v>
      </c>
      <c r="V12" s="7">
        <f t="array" ref="V12">IF(COUNTIF('ค่าเสื่อม 2564'!$E$3:$E$399,"10867-รพ.ตาพระยา")&lt;$A12,"",INDEX('ค่าเสื่อม 2564'!V$3:V$399,SMALL(IF('ค่าเสื่อม 2564'!$E$3:$E$399="10867-รพ.ตาพระยา",ROW('ค่าเสื่อม 2564'!$E$3:$E$399)-ROW('ค่าเสื่อม 2564'!$E$3)+1),$A12)))</f>
        <v>0</v>
      </c>
      <c r="W12" s="7">
        <f t="array" ref="W12">IF(COUNTIF('ค่าเสื่อม 2564'!$E$3:$E$399,"10867-รพ.ตาพระยา")&lt;$A12,"",INDEX('ค่าเสื่อม 2564'!W$3:W$399,SMALL(IF('ค่าเสื่อม 2564'!$E$3:$E$399="10867-รพ.ตาพระยา",ROW('ค่าเสื่อม 2564'!$E$3:$E$399)-ROW('ค่าเสื่อม 2564'!$E$3)+1),$A12)))</f>
        <v>408336</v>
      </c>
    </row>
    <row r="13" spans="1:24" ht="43.5" customHeight="1">
      <c r="A13" s="3">
        <v>10</v>
      </c>
      <c r="B13" s="7" t="str">
        <f t="array" ref="B13">IF(COUNTIF('ค่าเสื่อม 2564'!$E$3:$E$399,"10867-รพ.ตาพระยา")&lt;$A13,"",INDEX('ค่าเสื่อม 2564'!B$3:B$399,SMALL(IF('ค่าเสื่อม 2564'!$E$3:$E$399="10867-รพ.ตาพระยา",ROW('ค่าเสื่อม 2564'!$E$3:$E$399)-ROW('ค่าเสื่อม 2564'!$E$3)+1),$A13)))</f>
        <v>เขต 06 ระยอง</v>
      </c>
      <c r="C13" s="7">
        <f t="array" ref="C13">IF(COUNTIF('ค่าเสื่อม 2564'!$E$3:$E$399,"10867-รพ.ตาพระยา")&lt;$A13,"",INDEX('ค่าเสื่อม 2564'!C$3:C$399,SMALL(IF('ค่าเสื่อม 2564'!$E$3:$E$399="10867-รพ.ตาพระยา",ROW('ค่าเสื่อม 2564'!$E$3:$E$399)-ROW('ค่าเสื่อม 2564'!$E$3)+1),$A13)))</f>
        <v>2700</v>
      </c>
      <c r="D13" s="7" t="str">
        <f t="array" ref="D13">IF(COUNTIF('ค่าเสื่อม 2564'!$E$3:$E$399,"10867-รพ.ตาพระยา")&lt;$A13,"",INDEX('ค่าเสื่อม 2564'!D$3:D$399,SMALL(IF('ค่าเสื่อม 2564'!$E$3:$E$399="10867-รพ.ตาพระยา",ROW('ค่าเสื่อม 2564'!$E$3:$E$399)-ROW('ค่าเสื่อม 2564'!$E$3)+1),$A13)))</f>
        <v>สระแก้ว</v>
      </c>
      <c r="E13" s="7" t="str">
        <f t="array" ref="E13">IF(COUNTIF('ค่าเสื่อม 2564'!$E$3:$E$399,"10867-รพ.ตาพระยา")&lt;$A13,"",INDEX('ค่าเสื่อม 2564'!E$3:E$399,SMALL(IF('ค่าเสื่อม 2564'!$E$3:$E$399="10867-รพ.ตาพระยา",ROW('ค่าเสื่อม 2564'!$E$3:$E$399)-ROW('ค่าเสื่อม 2564'!$E$3)+1),$A13)))</f>
        <v>10867-รพ.ตาพระยา</v>
      </c>
      <c r="F13" s="7" t="str">
        <f t="array" ref="F13">IF(COUNTIF('ค่าเสื่อม 2564'!$E$3:$E$399,"10867-รพ.ตาพระยา")&lt;$A13,"",INDEX('ค่าเสื่อม 2564'!F$3:F$399,SMALL(IF('ค่าเสื่อม 2564'!$E$3:$E$399="10867-รพ.ตาพระยา",ROW('ค่าเสื่อม 2564'!$E$3:$E$399)-ROW('ค่าเสื่อม 2564'!$E$3)+1),$A13)))</f>
        <v>10867-รพ.ตาพระยา</v>
      </c>
      <c r="G13" s="7" t="str">
        <f t="array" ref="G13">IF(COUNTIF('ค่าเสื่อม 2564'!$E$3:$E$399,"10867-รพ.ตาพระยา")&lt;$A13,"",INDEX('ค่าเสื่อม 2564'!G$3:G$399,SMALL(IF('ค่าเสื่อม 2564'!$E$3:$E$399="10867-รพ.ตาพระยา",ROW('ค่าเสื่อม 2564'!$E$3:$E$399)-ROW('ค่าเสื่อม 2564'!$E$3)+1),$A13)))</f>
        <v>วงเงินหน่วยบริการสังกัดสป.สธ.</v>
      </c>
      <c r="H13" s="7" t="str">
        <f t="array" ref="H13">IF(COUNTIF('ค่าเสื่อม 2564'!$E$3:$E$399,"10867-รพ.ตาพระยา")&lt;$A13,"",INDEX('ค่าเสื่อม 2564'!H$3:H$399,SMALL(IF('ค่าเสื่อม 2564'!$E$3:$E$399="10867-รพ.ตาพระยา",ROW('ค่าเสื่อม 2564'!$E$3:$E$399)-ROW('ค่าเสื่อม 2564'!$E$3)+1),$A13)))</f>
        <v>ครุภัณฑ์</v>
      </c>
      <c r="I13" s="7" t="str">
        <f t="array" ref="I13">IF(COUNTIF('ค่าเสื่อม 2564'!$E$3:$E$399,"10867-รพ.ตาพระยา")&lt;$A13,"",INDEX('ค่าเสื่อม 2564'!I$3:I$399,SMALL(IF('ค่าเสื่อม 2564'!$E$3:$E$399="10867-รพ.ตาพระยา",ROW('ค่าเสื่อม 2564'!$E$3:$E$399)-ROW('ค่าเสื่อม 2564'!$E$3)+1),$A13)))</f>
        <v>03-ครุภัณฑ์การแพทย์</v>
      </c>
      <c r="J13" s="7" t="str">
        <f t="array" ref="J13">IF(COUNTIF('ค่าเสื่อม 2564'!$E$3:$E$399,"10867-รพ.ตาพระยา")&lt;$A13,"",INDEX('ค่าเสื่อม 2564'!J$3:J$399,SMALL(IF('ค่าเสื่อม 2564'!$E$3:$E$399="10867-รพ.ตาพระยา",ROW('ค่าเสื่อม 2564'!$E$3:$E$399)-ROW('ค่าเสื่อม 2564'!$E$3)+1),$A13)))</f>
        <v>เครื่องวัดความดันโลหิตอัตโนมัติและวัดออกซิเจนในเลือด (BP+O2Sat)</v>
      </c>
      <c r="K13" s="7" t="str">
        <f t="array" ref="K13">IF(COUNTIF('ค่าเสื่อม 2564'!$E$3:$E$399,"10867-รพ.ตาพระยา")&lt;$A13,"",INDEX('ค่าเสื่อม 2564'!K$3:K$399,SMALL(IF('ค่าเสื่อม 2564'!$E$3:$E$399="10867-รพ.ตาพระยา",ROW('ค่าเสื่อม 2564'!$E$3:$E$399)-ROW('ค่าเสื่อม 2564'!$E$3)+1),$A13)))</f>
        <v>จอภาพแสดงผล การวัดค่าความดัน Systolic, Diastolic, MAP, SpO2 และ Pulse Rate เป็นตัวเลข LED ที่สว่างชัดเจน และมีจอภาพ TFT LCD สำหรับแสดงข้อมูล Trend Table และ Trend Graph review สามารถใช้งานได้ตั้งแต่เด็กแรกเกิด (Neonate) เด็กโต (Pediatric) จนถึงผู้ใหญ่ (Adult) มีระบบการทำงานแบบ Manual, Auto และ Continuous Mode มีระบบป้องกันความดันเกิน (Overpressure protection) สามารถวัดหาค่าอัตราการเต้นของชีพจร (Pulse Rate) ได้</v>
      </c>
      <c r="L13" s="4">
        <f t="array" ref="L13">IF(COUNTIF('ค่าเสื่อม 2564'!$E$3:$E$399,"10867-รพ.ตาพระยา")&lt;$A13,"",INDEX('ค่าเสื่อม 2564'!L$3:L$399,SMALL(IF('ค่าเสื่อม 2564'!$E$3:$E$399="10867-รพ.ตาพระยา",ROW('ค่าเสื่อม 2564'!$E$3:$E$399)-ROW('ค่าเสื่อม 2564'!$E$3)+1),$A13)))</f>
        <v>1</v>
      </c>
      <c r="M13" s="7" t="str">
        <f t="array" ref="M13">IF(COUNTIF('ค่าเสื่อม 2564'!$E$3:$E$399,"10867-รพ.ตาพระยา")&lt;$A13,"",INDEX('ค่าเสื่อม 2564'!M$3:M$399,SMALL(IF('ค่าเสื่อม 2564'!$E$3:$E$399="10867-รพ.ตาพระยา",ROW('ค่าเสื่อม 2564'!$E$3:$E$399)-ROW('ค่าเสื่อม 2564'!$E$3)+1),$A13)))</f>
        <v>6515-029-0101/7</v>
      </c>
      <c r="N13" s="10">
        <f t="array" ref="N13">IF(COUNTIF('ค่าเสื่อม 2564'!$E$3:$E$399,"10867-รพ.ตาพระยา")&lt;$A13,"",INDEX('ค่าเสื่อม 2564'!N$3:N$399,SMALL(IF('ค่าเสื่อม 2564'!$E$3:$E$399="10867-รพ.ตาพระยา",ROW('ค่าเสื่อม 2564'!$E$3:$E$399)-ROW('ค่าเสื่อม 2564'!$E$3)+1),$A13)))</f>
        <v>65000</v>
      </c>
      <c r="O13" s="10">
        <f t="array" ref="O13">IF(COUNTIF('ค่าเสื่อม 2564'!$E$3:$E$399,"10867-รพ.ตาพระยา")&lt;$A13,"",INDEX('ค่าเสื่อม 2564'!O$3:O$399,SMALL(IF('ค่าเสื่อม 2564'!$E$3:$E$399="10867-รพ.ตาพระยา",ROW('ค่าเสื่อม 2564'!$E$3:$E$399)-ROW('ค่าเสื่อม 2564'!$E$3)+1),$A13)))</f>
        <v>0</v>
      </c>
      <c r="P13" s="10">
        <f t="array" ref="P13">IF(COUNTIF('ค่าเสื่อม 2564'!$E$3:$E$399,"10867-รพ.ตาพระยา")&lt;$A13,"",INDEX('ค่าเสื่อม 2564'!P$3:P$399,SMALL(IF('ค่าเสื่อม 2564'!$E$3:$E$399="10867-รพ.ตาพระยา",ROW('ค่าเสื่อม 2564'!$E$3:$E$399)-ROW('ค่าเสื่อม 2564'!$E$3)+1),$A13)))</f>
        <v>0</v>
      </c>
      <c r="Q13" s="10">
        <f t="array" ref="Q13">IF(COUNTIF('ค่าเสื่อม 2564'!$E$3:$E$399,"10867-รพ.ตาพระยา")&lt;$A13,"",INDEX('ค่าเสื่อม 2564'!Q$3:Q$399,SMALL(IF('ค่าเสื่อม 2564'!$E$3:$E$399="10867-รพ.ตาพระยา",ROW('ค่าเสื่อม 2564'!$E$3:$E$399)-ROW('ค่าเสื่อม 2564'!$E$3)+1),$A13)))</f>
        <v>65000</v>
      </c>
      <c r="R13" s="7" t="str">
        <f t="array" ref="R13">IF(COUNTIF('ค่าเสื่อม 2564'!$E$3:$E$399,"10867-รพ.ตาพระยา")&lt;$A13,"",INDEX('ค่าเสื่อม 2564'!R$3:R$399,SMALL(IF('ค่าเสื่อม 2564'!$E$3:$E$399="10867-รพ.ตาพระยา",ROW('ค่าเสื่อม 2564'!$E$3:$E$399)-ROW('ค่าเสื่อม 2564'!$E$3)+1),$A13)))</f>
        <v>6/2563 (วันที่ 07/10/2563)</v>
      </c>
      <c r="S13" s="4" t="str">
        <f t="array" ref="S13">IF(COUNTIF('ค่าเสื่อม 2564'!$E$3:$E$399,"10867-รพ.ตาพระยา")&lt;$A13,"",INDEX('ค่าเสื่อม 2564'!S$3:S$399,SMALL(IF('ค่าเสื่อม 2564'!$E$3:$E$399="10867-รพ.ตาพระยา",ROW('ค่าเสื่อม 2564'!$E$3:$E$399)-ROW('ค่าเสื่อม 2564'!$E$3)+1),$A13)))</f>
        <v>-</v>
      </c>
      <c r="T13" s="10">
        <f t="array" ref="T13">IF(COUNTIF('ค่าเสื่อม 2564'!$E$3:$E$399,"10867-รพ.ตาพระยา")&lt;$A13,"",INDEX('ค่าเสื่อม 2564'!T$3:T$399,SMALL(IF('ค่าเสื่อม 2564'!$E$3:$E$399="10867-รพ.ตาพระยา",ROW('ค่าเสื่อม 2564'!$E$3:$E$399)-ROW('ค่าเสื่อม 2564'!$E$3)+1),$A13)))</f>
        <v>0</v>
      </c>
      <c r="U13" s="10">
        <f t="array" ref="U13">IF(COUNTIF('ค่าเสื่อม 2564'!$E$3:$E$399,"10867-รพ.ตาพระยา")&lt;$A13,"",INDEX('ค่าเสื่อม 2564'!U$3:U$399,SMALL(IF('ค่าเสื่อม 2564'!$E$3:$E$399="10867-รพ.ตาพระยา",ROW('ค่าเสื่อม 2564'!$E$3:$E$399)-ROW('ค่าเสื่อม 2564'!$E$3)+1),$A13)))</f>
        <v>0</v>
      </c>
      <c r="V13" s="7">
        <f t="array" ref="V13">IF(COUNTIF('ค่าเสื่อม 2564'!$E$3:$E$399,"10867-รพ.ตาพระยา")&lt;$A13,"",INDEX('ค่าเสื่อม 2564'!V$3:V$399,SMALL(IF('ค่าเสื่อม 2564'!$E$3:$E$399="10867-รพ.ตาพระยา",ROW('ค่าเสื่อม 2564'!$E$3:$E$399)-ROW('ค่าเสื่อม 2564'!$E$3)+1),$A13)))</f>
        <v>0</v>
      </c>
      <c r="W13" s="7">
        <f t="array" ref="W13">IF(COUNTIF('ค่าเสื่อม 2564'!$E$3:$E$399,"10867-รพ.ตาพระยา")&lt;$A13,"",INDEX('ค่าเสื่อม 2564'!W$3:W$399,SMALL(IF('ค่าเสื่อม 2564'!$E$3:$E$399="10867-รพ.ตาพระยา",ROW('ค่าเสื่อม 2564'!$E$3:$E$399)-ROW('ค่าเสื่อม 2564'!$E$3)+1),$A13)))</f>
        <v>408332</v>
      </c>
    </row>
    <row r="14" spans="1:24" s="65" customFormat="1" ht="63">
      <c r="A14" s="58"/>
      <c r="B14" s="59"/>
      <c r="C14" s="59"/>
      <c r="D14" s="59"/>
      <c r="E14" s="59"/>
      <c r="F14" s="59"/>
      <c r="G14" s="59"/>
      <c r="H14" s="60"/>
      <c r="I14" s="61"/>
      <c r="J14" s="59"/>
      <c r="K14" s="60"/>
      <c r="L14" s="62"/>
      <c r="M14" s="60"/>
      <c r="N14" s="60">
        <f>SUM(N3:N13)</f>
        <v>1770000</v>
      </c>
      <c r="O14" s="60">
        <f t="shared" ref="O14:U14" si="0">SUM(O4:O13)</f>
        <v>0</v>
      </c>
      <c r="P14" s="60">
        <f t="shared" si="0"/>
        <v>0</v>
      </c>
      <c r="Q14" s="60">
        <f t="shared" si="0"/>
        <v>1770000</v>
      </c>
      <c r="R14" s="60">
        <f t="shared" si="0"/>
        <v>0</v>
      </c>
      <c r="S14" s="62">
        <f t="shared" si="0"/>
        <v>0</v>
      </c>
      <c r="T14" s="60">
        <f t="shared" si="0"/>
        <v>0</v>
      </c>
      <c r="U14" s="60">
        <f t="shared" si="0"/>
        <v>0</v>
      </c>
      <c r="V14" s="63"/>
      <c r="W14" s="61"/>
      <c r="X14" s="64"/>
    </row>
    <row r="15" spans="1:24" ht="12.75" customHeight="1">
      <c r="B15" s="8"/>
    </row>
    <row r="16" spans="1:24">
      <c r="E16" s="6" t="s">
        <v>55</v>
      </c>
    </row>
    <row r="17" spans="5:5">
      <c r="E17" s="6" t="s">
        <v>63</v>
      </c>
    </row>
  </sheetData>
  <printOptions horizontalCentered="1"/>
  <pageMargins left="0.23622047244094491" right="0.23622047244094491" top="0.55118110236220474" bottom="0.35433070866141736" header="0.31496062992125984" footer="0.11811023622047245"/>
  <pageSetup paperSize="9" scale="7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89612-2651-495E-BD8F-31B87B55534E}">
  <sheetPr>
    <pageSetUpPr fitToPage="1"/>
  </sheetPr>
  <dimension ref="A1:X27"/>
  <sheetViews>
    <sheetView showGridLines="0" zoomScaleNormal="100" workbookViewId="0"/>
  </sheetViews>
  <sheetFormatPr defaultColWidth="9" defaultRowHeight="18.75"/>
  <cols>
    <col min="1" max="1" width="4.5703125" style="2" customWidth="1"/>
    <col min="2" max="2" width="10.42578125" style="6" hidden="1" customWidth="1"/>
    <col min="3" max="3" width="8.140625" style="6" hidden="1" customWidth="1"/>
    <col min="4" max="4" width="5.85546875" style="6" hidden="1" customWidth="1"/>
    <col min="5" max="5" width="16.5703125" style="6" customWidth="1"/>
    <col min="6" max="6" width="21.5703125" style="6" customWidth="1"/>
    <col min="7" max="7" width="21.140625" style="6" customWidth="1"/>
    <col min="8" max="8" width="11.140625" style="9" bestFit="1" customWidth="1"/>
    <col min="9" max="9" width="13.140625" style="2" hidden="1" customWidth="1"/>
    <col min="10" max="10" width="24" style="6" bestFit="1" customWidth="1"/>
    <col min="11" max="11" width="33.42578125" style="9" hidden="1" customWidth="1"/>
    <col min="12" max="12" width="5.42578125" style="19" bestFit="1" customWidth="1"/>
    <col min="13" max="13" width="17.140625" style="9" hidden="1" customWidth="1"/>
    <col min="14" max="14" width="13.7109375" style="9" bestFit="1" customWidth="1"/>
    <col min="15" max="15" width="11.85546875" style="9" customWidth="1"/>
    <col min="16" max="16" width="11.140625" style="9" bestFit="1" customWidth="1"/>
    <col min="17" max="17" width="12.5703125" style="9" bestFit="1" customWidth="1"/>
    <col min="18" max="18" width="10.42578125" style="6" hidden="1" customWidth="1"/>
    <col min="19" max="19" width="7.7109375" style="2" bestFit="1" customWidth="1"/>
    <col min="20" max="20" width="12.5703125" style="9" bestFit="1" customWidth="1"/>
    <col min="21" max="21" width="11" style="19" bestFit="1" customWidth="1"/>
    <col min="22" max="22" width="6.7109375" style="27" hidden="1" customWidth="1"/>
    <col min="23" max="23" width="7.85546875" style="2" hidden="1" customWidth="1"/>
    <col min="24" max="24" width="10.85546875" style="6" bestFit="1" customWidth="1"/>
    <col min="25" max="16384" width="9" style="6"/>
  </cols>
  <sheetData>
    <row r="1" spans="1:23" ht="23.25">
      <c r="A1" s="66" t="s">
        <v>66</v>
      </c>
    </row>
    <row r="2" spans="1:23" ht="23.25">
      <c r="A2" s="66" t="s">
        <v>59</v>
      </c>
    </row>
    <row r="3" spans="1:23" s="13" customFormat="1" ht="43.5" customHeight="1">
      <c r="A3" s="11" t="s">
        <v>16</v>
      </c>
      <c r="B3" s="12" t="s">
        <v>24</v>
      </c>
      <c r="C3" s="12" t="s">
        <v>25</v>
      </c>
      <c r="D3" s="12" t="s">
        <v>26</v>
      </c>
      <c r="E3" s="12" t="s">
        <v>27</v>
      </c>
      <c r="F3" s="12" t="s">
        <v>28</v>
      </c>
      <c r="G3" s="12" t="s">
        <v>29</v>
      </c>
      <c r="H3" s="12" t="s">
        <v>5</v>
      </c>
      <c r="I3" s="12" t="s">
        <v>1</v>
      </c>
      <c r="J3" s="12" t="s">
        <v>20</v>
      </c>
      <c r="K3" s="12" t="s">
        <v>30</v>
      </c>
      <c r="L3" s="12" t="s">
        <v>2</v>
      </c>
      <c r="M3" s="12" t="s">
        <v>31</v>
      </c>
      <c r="N3" s="18" t="s">
        <v>32</v>
      </c>
      <c r="O3" s="18" t="s">
        <v>33</v>
      </c>
      <c r="P3" s="18" t="s">
        <v>3</v>
      </c>
      <c r="Q3" s="18" t="s">
        <v>4</v>
      </c>
      <c r="R3" s="12" t="s">
        <v>34</v>
      </c>
      <c r="S3" s="12" t="s">
        <v>6</v>
      </c>
      <c r="T3" s="18" t="s">
        <v>46</v>
      </c>
      <c r="U3" s="18" t="s">
        <v>45</v>
      </c>
      <c r="V3" s="28" t="s">
        <v>47</v>
      </c>
      <c r="W3" s="12" t="s">
        <v>0</v>
      </c>
    </row>
    <row r="4" spans="1:23" ht="43.5" customHeight="1">
      <c r="A4" s="3">
        <v>1</v>
      </c>
      <c r="B4" s="7" t="str">
        <f t="array" ref="B4">IF(COUNTIF('ค่าเสื่อม 2564'!$E$3:$E$399,"10868-รพ.วังน้ำเย็น")&lt;$A4,"",INDEX('ค่าเสื่อม 2564'!B$3:B$399,SMALL(IF('ค่าเสื่อม 2564'!$E$3:$E$399="10868-รพ.วังน้ำเย็น",ROW('ค่าเสื่อม 2564'!$E$3:$E$399)-ROW('ค่าเสื่อม 2564'!$E$3)+1),$A4)))</f>
        <v>เขต 06 ระยอง</v>
      </c>
      <c r="C4" s="7">
        <f t="array" ref="C4">IF(COUNTIF('ค่าเสื่อม 2564'!$E$3:$E$399,"10868-รพ.วังน้ำเย็น")&lt;$A4,"",INDEX('ค่าเสื่อม 2564'!C$3:C$399,SMALL(IF('ค่าเสื่อม 2564'!$E$3:$E$399="10868-รพ.วังน้ำเย็น",ROW('ค่าเสื่อม 2564'!$E$3:$E$399)-ROW('ค่าเสื่อม 2564'!$E$3)+1),$A4)))</f>
        <v>2700</v>
      </c>
      <c r="D4" s="7" t="str">
        <f t="array" ref="D4">IF(COUNTIF('ค่าเสื่อม 2564'!$E$3:$E$399,"10868-รพ.วังน้ำเย็น")&lt;$A4,"",INDEX('ค่าเสื่อม 2564'!D$3:D$399,SMALL(IF('ค่าเสื่อม 2564'!$E$3:$E$399="10868-รพ.วังน้ำเย็น",ROW('ค่าเสื่อม 2564'!$E$3:$E$399)-ROW('ค่าเสื่อม 2564'!$E$3)+1),$A4)))</f>
        <v>สระแก้ว</v>
      </c>
      <c r="E4" s="7" t="str">
        <f t="array" ref="E4">IF(COUNTIF('ค่าเสื่อม 2564'!$E$3:$E$399,"10868-รพ.วังน้ำเย็น")&lt;$A4,"",INDEX('ค่าเสื่อม 2564'!E$3:E$399,SMALL(IF('ค่าเสื่อม 2564'!$E$3:$E$399="10868-รพ.วังน้ำเย็น",ROW('ค่าเสื่อม 2564'!$E$3:$E$399)-ROW('ค่าเสื่อม 2564'!$E$3)+1),$A4)))</f>
        <v>10868-รพ.วังน้ำเย็น</v>
      </c>
      <c r="F4" s="7" t="str">
        <f t="array" ref="F4">IF(COUNTIF('ค่าเสื่อม 2564'!$E$3:$E$399,"10868-รพ.วังน้ำเย็น")&lt;$A4,"",INDEX('ค่าเสื่อม 2564'!F$3:F$399,SMALL(IF('ค่าเสื่อม 2564'!$E$3:$E$399="10868-รพ.วังน้ำเย็น",ROW('ค่าเสื่อม 2564'!$E$3:$E$399)-ROW('ค่าเสื่อม 2564'!$E$3)+1),$A4)))</f>
        <v>02475-รพ.สต.ตาหลังใน หมู่ที่ 01 ตำบลตาหลังใน</v>
      </c>
      <c r="G4" s="7" t="str">
        <f t="array" ref="G4">IF(COUNTIF('ค่าเสื่อม 2564'!$E$3:$E$399,"10868-รพ.วังน้ำเย็น")&lt;$A4,"",INDEX('ค่าเสื่อม 2564'!G$3:G$399,SMALL(IF('ค่าเสื่อม 2564'!$E$3:$E$399="10868-รพ.วังน้ำเย็น",ROW('ค่าเสื่อม 2564'!$E$3:$E$399)-ROW('ค่าเสื่อม 2564'!$E$3)+1),$A4)))</f>
        <v>วงเงินระดับเขต</v>
      </c>
      <c r="H4" s="7" t="str">
        <f t="array" ref="H4">IF(COUNTIF('ค่าเสื่อม 2564'!$E$3:$E$399,"10868-รพ.วังน้ำเย็น")&lt;$A4,"",INDEX('ค่าเสื่อม 2564'!H$3:H$399,SMALL(IF('ค่าเสื่อม 2564'!$E$3:$E$399="10868-รพ.วังน้ำเย็น",ROW('ค่าเสื่อม 2564'!$E$3:$E$399)-ROW('ค่าเสื่อม 2564'!$E$3)+1),$A4)))</f>
        <v>ครุภัณฑ์</v>
      </c>
      <c r="I4" s="7" t="str">
        <f t="array" ref="I4">IF(COUNTIF('ค่าเสื่อม 2564'!$E$3:$E$399,"10868-รพ.วังน้ำเย็น")&lt;$A4,"",INDEX('ค่าเสื่อม 2564'!I$3:I$399,SMALL(IF('ค่าเสื่อม 2564'!$E$3:$E$399="10868-รพ.วังน้ำเย็น",ROW('ค่าเสื่อม 2564'!$E$3:$E$399)-ROW('ค่าเสื่อม 2564'!$E$3)+1),$A4)))</f>
        <v>03-ครุภัณฑ์การแพทย์</v>
      </c>
      <c r="J4" s="7" t="str">
        <f t="array" ref="J4">IF(COUNTIF('ค่าเสื่อม 2564'!$E$3:$E$399,"10868-รพ.วังน้ำเย็น")&lt;$A4,"",INDEX('ค่าเสื่อม 2564'!J$3:J$399,SMALL(IF('ค่าเสื่อม 2564'!$E$3:$E$399="10868-รพ.วังน้ำเย็น",ROW('ค่าเสื่อม 2564'!$E$3:$E$399)-ROW('ค่าเสื่อม 2564'!$E$3)+1),$A4)))</f>
        <v>ซ่อมแซมยูนิตทันตกรรม</v>
      </c>
      <c r="K4" s="7" t="str">
        <f t="array" ref="K4">IF(COUNTIF('ค่าเสื่อม 2564'!$E$3:$E$399,"10868-รพ.วังน้ำเย็น")&lt;$A4,"",INDEX('ค่าเสื่อม 2564'!K$3:K$399,SMALL(IF('ค่าเสื่อม 2564'!$E$3:$E$399="10868-รพ.วังน้ำเย็น",ROW('ค่าเสื่อม 2564'!$E$3:$E$399)-ROW('ค่าเสื่อม 2564'!$E$3)+1),$A4)))</f>
        <v>เปลี่ยน Motor Suction สำหรับยูนิตทันตกรรมเป็น Dental Motor Suction แรงดูดกำลังสูง ชนิด High Volume Evacuator (HVE) สำหรับยูนิตทันตกรรม แบบ 1 ตัวต่อ 1 ยูนิต (รายละเอียด Spec.ทั้งหมดตามเอกสารแนบ)</v>
      </c>
      <c r="L4" s="4">
        <f t="array" ref="L4">IF(COUNTIF('ค่าเสื่อม 2564'!$E$3:$E$399,"10868-รพ.วังน้ำเย็น")&lt;$A4,"",INDEX('ค่าเสื่อม 2564'!L$3:L$399,SMALL(IF('ค่าเสื่อม 2564'!$E$3:$E$399="10868-รพ.วังน้ำเย็น",ROW('ค่าเสื่อม 2564'!$E$3:$E$399)-ROW('ค่าเสื่อม 2564'!$E$3)+1),$A4)))</f>
        <v>1</v>
      </c>
      <c r="M4" s="7" t="str">
        <f t="array" ref="M4">IF(COUNTIF('ค่าเสื่อม 2564'!$E$3:$E$399,"10868-รพ.วังน้ำเย็น")&lt;$A4,"",INDEX('ค่าเสื่อม 2564'!M$3:M$399,SMALL(IF('ค่าเสื่อม 2564'!$E$3:$E$399="10868-รพ.วังน้ำเย็น",ROW('ค่าเสื่อม 2564'!$E$3:$E$399)-ROW('ค่าเสื่อม 2564'!$E$3)+1),$A4)))</f>
        <v>สอ.1-6520-007-00001/1</v>
      </c>
      <c r="N4" s="10">
        <f t="array" ref="N4">IF(COUNTIF('ค่าเสื่อม 2564'!$E$3:$E$399,"10868-รพ.วังน้ำเย็น")&lt;$A4,"",INDEX('ค่าเสื่อม 2564'!N$3:N$399,SMALL(IF('ค่าเสื่อม 2564'!$E$3:$E$399="10868-รพ.วังน้ำเย็น",ROW('ค่าเสื่อม 2564'!$E$3:$E$399)-ROW('ค่าเสื่อม 2564'!$E$3)+1),$A4)))</f>
        <v>65000</v>
      </c>
      <c r="O4" s="10">
        <f t="array" ref="O4">IF(COUNTIF('ค่าเสื่อม 2564'!$E$3:$E$399,"10868-รพ.วังน้ำเย็น")&lt;$A4,"",INDEX('ค่าเสื่อม 2564'!O$3:O$399,SMALL(IF('ค่าเสื่อม 2564'!$E$3:$E$399="10868-รพ.วังน้ำเย็น",ROW('ค่าเสื่อม 2564'!$E$3:$E$399)-ROW('ค่าเสื่อม 2564'!$E$3)+1),$A4)))</f>
        <v>0</v>
      </c>
      <c r="P4" s="10">
        <f t="array" ref="P4">IF(COUNTIF('ค่าเสื่อม 2564'!$E$3:$E$399,"10868-รพ.วังน้ำเย็น")&lt;$A4,"",INDEX('ค่าเสื่อม 2564'!P$3:P$399,SMALL(IF('ค่าเสื่อม 2564'!$E$3:$E$399="10868-รพ.วังน้ำเย็น",ROW('ค่าเสื่อม 2564'!$E$3:$E$399)-ROW('ค่าเสื่อม 2564'!$E$3)+1),$A4)))</f>
        <v>0</v>
      </c>
      <c r="Q4" s="10">
        <f t="array" ref="Q4">IF(COUNTIF('ค่าเสื่อม 2564'!$E$3:$E$399,"10868-รพ.วังน้ำเย็น")&lt;$A4,"",INDEX('ค่าเสื่อม 2564'!Q$3:Q$399,SMALL(IF('ค่าเสื่อม 2564'!$E$3:$E$399="10868-รพ.วังน้ำเย็น",ROW('ค่าเสื่อม 2564'!$E$3:$E$399)-ROW('ค่าเสื่อม 2564'!$E$3)+1),$A4)))</f>
        <v>65000</v>
      </c>
      <c r="R4" s="7" t="str">
        <f t="array" ref="R4">IF(COUNTIF('ค่าเสื่อม 2564'!$E$3:$E$399,"10868-รพ.วังน้ำเย็น")&lt;$A4,"",INDEX('ค่าเสื่อม 2564'!R$3:R$399,SMALL(IF('ค่าเสื่อม 2564'!$E$3:$E$399="10868-รพ.วังน้ำเย็น",ROW('ค่าเสื่อม 2564'!$E$3:$E$399)-ROW('ค่าเสื่อม 2564'!$E$3)+1),$A4)))</f>
        <v>6/2563 (วันที่ 07/10/2563)</v>
      </c>
      <c r="S4" s="4" t="str">
        <f t="array" ref="S4">IF(COUNTIF('ค่าเสื่อม 2564'!$E$3:$E$399,"10868-รพ.วังน้ำเย็น")&lt;$A4,"",INDEX('ค่าเสื่อม 2564'!S$3:S$399,SMALL(IF('ค่าเสื่อม 2564'!$E$3:$E$399="10868-รพ.วังน้ำเย็น",ROW('ค่าเสื่อม 2564'!$E$3:$E$399)-ROW('ค่าเสื่อม 2564'!$E$3)+1),$A4)))</f>
        <v>-</v>
      </c>
      <c r="T4" s="10">
        <f t="array" ref="T4">IF(COUNTIF('ค่าเสื่อม 2564'!$E$3:$E$399,"10868-รพ.วังน้ำเย็น")&lt;$A4,"",INDEX('ค่าเสื่อม 2564'!T$3:T$399,SMALL(IF('ค่าเสื่อม 2564'!$E$3:$E$399="10868-รพ.วังน้ำเย็น",ROW('ค่าเสื่อม 2564'!$E$3:$E$399)-ROW('ค่าเสื่อม 2564'!$E$3)+1),$A4)))</f>
        <v>0</v>
      </c>
      <c r="U4" s="10">
        <f t="array" ref="U4">IF(COUNTIF('ค่าเสื่อม 2564'!$E$3:$E$399,"10868-รพ.วังน้ำเย็น")&lt;$A4,"",INDEX('ค่าเสื่อม 2564'!U$3:U$399,SMALL(IF('ค่าเสื่อม 2564'!$E$3:$E$399="10868-รพ.วังน้ำเย็น",ROW('ค่าเสื่อม 2564'!$E$3:$E$399)-ROW('ค่าเสื่อม 2564'!$E$3)+1),$A4)))</f>
        <v>0</v>
      </c>
      <c r="V4" s="7">
        <f t="array" ref="V4">IF(COUNTIF('ค่าเสื่อม 2564'!$E$3:$E$399,"10868-รพ.วังน้ำเย็น")&lt;$A4,"",INDEX('ค่าเสื่อม 2564'!V$3:V$399,SMALL(IF('ค่าเสื่อม 2564'!$E$3:$E$399="10868-รพ.วังน้ำเย็น",ROW('ค่าเสื่อม 2564'!$E$3:$E$399)-ROW('ค่าเสื่อม 2564'!$E$3)+1),$A4)))</f>
        <v>0</v>
      </c>
      <c r="W4" s="7">
        <f t="array" ref="W4">IF(COUNTIF('ค่าเสื่อม 2564'!$E$3:$E$399,"10868-รพ.วังน้ำเย็น")&lt;$A4,"",INDEX('ค่าเสื่อม 2564'!W$3:W$399,SMALL(IF('ค่าเสื่อม 2564'!$E$3:$E$399="10868-รพ.วังน้ำเย็น",ROW('ค่าเสื่อม 2564'!$E$3:$E$399)-ROW('ค่าเสื่อม 2564'!$E$3)+1),$A4)))</f>
        <v>427246</v>
      </c>
    </row>
    <row r="5" spans="1:23" ht="43.5" customHeight="1">
      <c r="A5" s="3">
        <v>2</v>
      </c>
      <c r="B5" s="7"/>
      <c r="C5" s="7"/>
      <c r="D5" s="7"/>
      <c r="E5" s="7" t="str">
        <f t="array" ref="E5">IF(COUNTIF('ค่าเสื่อม 2564'!$E$3:$E$399,"10868-รพ.วังน้ำเย็น")&lt;$A5,"",INDEX('ค่าเสื่อม 2564'!E$3:E$399,SMALL(IF('ค่าเสื่อม 2564'!$E$3:$E$399="10868-รพ.วังน้ำเย็น",ROW('ค่าเสื่อม 2564'!$E$3:$E$399)-ROW('ค่าเสื่อม 2564'!$E$3)+1),$A5)))</f>
        <v>10868-รพ.วังน้ำเย็น</v>
      </c>
      <c r="F5" s="7" t="str">
        <f t="array" ref="F5">IF(COUNTIF('ค่าเสื่อม 2564'!$E$3:$E$399,"10868-รพ.วังน้ำเย็น")&lt;$A5,"",INDEX('ค่าเสื่อม 2564'!F$3:F$399,SMALL(IF('ค่าเสื่อม 2564'!$E$3:$E$399="10868-รพ.วังน้ำเย็น",ROW('ค่าเสื่อม 2564'!$E$3:$E$399)-ROW('ค่าเสื่อม 2564'!$E$3)+1),$A5)))</f>
        <v>02475-รพ.สต.ตาหลังใน หมู่ที่ 01 ตำบลตาหลังใน</v>
      </c>
      <c r="G5" s="7" t="str">
        <f t="array" ref="G5">IF(COUNTIF('ค่าเสื่อม 2564'!$E$3:$E$399,"10868-รพ.วังน้ำเย็น")&lt;$A5,"",INDEX('ค่าเสื่อม 2564'!G$3:G$399,SMALL(IF('ค่าเสื่อม 2564'!$E$3:$E$399="10868-รพ.วังน้ำเย็น",ROW('ค่าเสื่อม 2564'!$E$3:$E$399)-ROW('ค่าเสื่อม 2564'!$E$3)+1),$A5)))</f>
        <v>วงเงินหน่วยบริการสังกัดสป.สธ.</v>
      </c>
      <c r="H5" s="7" t="str">
        <f t="array" ref="H5">IF(COUNTIF('ค่าเสื่อม 2564'!$E$3:$E$399,"10868-รพ.วังน้ำเย็น")&lt;$A5,"",INDEX('ค่าเสื่อม 2564'!H$3:H$399,SMALL(IF('ค่าเสื่อม 2564'!$E$3:$E$399="10868-รพ.วังน้ำเย็น",ROW('ค่าเสื่อม 2564'!$E$3:$E$399)-ROW('ค่าเสื่อม 2564'!$E$3)+1),$A5)))</f>
        <v>ครุภัณฑ์</v>
      </c>
      <c r="I5" s="7" t="str">
        <f t="array" ref="I5">IF(COUNTIF('ค่าเสื่อม 2564'!$E$3:$E$399,"10868-รพ.วังน้ำเย็น")&lt;$A5,"",INDEX('ค่าเสื่อม 2564'!I$3:I$399,SMALL(IF('ค่าเสื่อม 2564'!$E$3:$E$399="10868-รพ.วังน้ำเย็น",ROW('ค่าเสื่อม 2564'!$E$3:$E$399)-ROW('ค่าเสื่อม 2564'!$E$3)+1),$A5)))</f>
        <v>12-ครุภัณฑ์สำนักงาน</v>
      </c>
      <c r="J5" s="7" t="str">
        <f t="array" ref="J5">IF(COUNTIF('ค่าเสื่อม 2564'!$E$3:$E$399,"10868-รพ.วังน้ำเย็น")&lt;$A5,"",INDEX('ค่าเสื่อม 2564'!J$3:J$399,SMALL(IF('ค่าเสื่อม 2564'!$E$3:$E$399="10868-รพ.วังน้ำเย็น",ROW('ค่าเสื่อม 2564'!$E$3:$E$399)-ROW('ค่าเสื่อม 2564'!$E$3)+1),$A5)))</f>
        <v>ตู้เย็น ขนาด 13 คิวบิกฟุต</v>
      </c>
      <c r="K5" s="7" t="str">
        <f t="array" ref="K5">IF(COUNTIF('ค่าเสื่อม 2564'!$E$3:$E$399,"10868-รพ.วังน้ำเย็น")&lt;$A5,"",INDEX('ค่าเสื่อม 2564'!K$3:K$399,SMALL(IF('ค่าเสื่อม 2564'!$E$3:$E$399="10868-รพ.วังน้ำเย็น",ROW('ค่าเสื่อม 2564'!$E$3:$E$399)-ROW('ค่าเสื่อม 2564'!$E$3)+1),$A5)))</f>
        <v>เป็นตู้เย็นแบบ 2 ประตู ระบบ INVERTER ขนาดไม่น้อยกว่า 13 คิวบิกฟุตมีระบบช่วยรักษาอุณหภูมิให้คงที่ สม่่าเสมอ ช่วยลดค่าไฟเป็นรุ่นที่ได้รับฉลากประสิทธิภาพ เบอร์ 5 ของการไฟฟ้าฝ่ายผลิตแห่งประเทศไทย มีระบบสลับความเย็น สามารถปรับการใช้งานได้ตามความต้องการไม่น้อยกว่า 5 แบบ</v>
      </c>
      <c r="L5" s="4">
        <f t="array" ref="L5">IF(COUNTIF('ค่าเสื่อม 2564'!$E$3:$E$399,"10868-รพ.วังน้ำเย็น")&lt;$A5,"",INDEX('ค่าเสื่อม 2564'!L$3:L$399,SMALL(IF('ค่าเสื่อม 2564'!$E$3:$E$399="10868-รพ.วังน้ำเย็น",ROW('ค่าเสื่อม 2564'!$E$3:$E$399)-ROW('ค่าเสื่อม 2564'!$E$3)+1),$A5)))</f>
        <v>1</v>
      </c>
      <c r="M5" s="7" t="str">
        <f t="array" ref="M5">IF(COUNTIF('ค่าเสื่อม 2564'!$E$3:$E$399,"10868-รพ.วังน้ำเย็น")&lt;$A5,"",INDEX('ค่าเสื่อม 2564'!M$3:M$399,SMALL(IF('ค่าเสื่อม 2564'!$E$3:$E$399="10868-รพ.วังน้ำเย็น",ROW('ค่าเสื่อม 2564'!$E$3:$E$399)-ROW('ค่าเสื่อม 2564'!$E$3)+1),$A5)))</f>
        <v>สอ.1-4110-001-0001/2</v>
      </c>
      <c r="N5" s="10">
        <f t="array" ref="N5">IF(COUNTIF('ค่าเสื่อม 2564'!$E$3:$E$399,"10868-รพ.วังน้ำเย็น")&lt;$A5,"",INDEX('ค่าเสื่อม 2564'!N$3:N$399,SMALL(IF('ค่าเสื่อม 2564'!$E$3:$E$399="10868-รพ.วังน้ำเย็น",ROW('ค่าเสื่อม 2564'!$E$3:$E$399)-ROW('ค่าเสื่อม 2564'!$E$3)+1),$A5)))</f>
        <v>18500</v>
      </c>
      <c r="O5" s="10">
        <f t="array" ref="O5">IF(COUNTIF('ค่าเสื่อม 2564'!$E$3:$E$399,"10868-รพ.วังน้ำเย็น")&lt;$A5,"",INDEX('ค่าเสื่อม 2564'!O$3:O$399,SMALL(IF('ค่าเสื่อม 2564'!$E$3:$E$399="10868-รพ.วังน้ำเย็น",ROW('ค่าเสื่อม 2564'!$E$3:$E$399)-ROW('ค่าเสื่อม 2564'!$E$3)+1),$A5)))</f>
        <v>0</v>
      </c>
      <c r="P5" s="10">
        <f t="array" ref="P5">IF(COUNTIF('ค่าเสื่อม 2564'!$E$3:$E$399,"10868-รพ.วังน้ำเย็น")&lt;$A5,"",INDEX('ค่าเสื่อม 2564'!P$3:P$399,SMALL(IF('ค่าเสื่อม 2564'!$E$3:$E$399="10868-รพ.วังน้ำเย็น",ROW('ค่าเสื่อม 2564'!$E$3:$E$399)-ROW('ค่าเสื่อม 2564'!$E$3)+1),$A5)))</f>
        <v>0</v>
      </c>
      <c r="Q5" s="10">
        <f t="array" ref="Q5">IF(COUNTIF('ค่าเสื่อม 2564'!$E$3:$E$399,"10868-รพ.วังน้ำเย็น")&lt;$A5,"",INDEX('ค่าเสื่อม 2564'!Q$3:Q$399,SMALL(IF('ค่าเสื่อม 2564'!$E$3:$E$399="10868-รพ.วังน้ำเย็น",ROW('ค่าเสื่อม 2564'!$E$3:$E$399)-ROW('ค่าเสื่อม 2564'!$E$3)+1),$A5)))</f>
        <v>18500</v>
      </c>
      <c r="R5" s="7" t="str">
        <f t="array" ref="R5">IF(COUNTIF('ค่าเสื่อม 2564'!$E$3:$E$399,"10868-รพ.วังน้ำเย็น")&lt;$A5,"",INDEX('ค่าเสื่อม 2564'!R$3:R$399,SMALL(IF('ค่าเสื่อม 2564'!$E$3:$E$399="10868-รพ.วังน้ำเย็น",ROW('ค่าเสื่อม 2564'!$E$3:$E$399)-ROW('ค่าเสื่อม 2564'!$E$3)+1),$A5)))</f>
        <v>6/2563 (วันที่ 07/10/2563)</v>
      </c>
      <c r="S5" s="4" t="str">
        <f t="array" ref="S5">IF(COUNTIF('ค่าเสื่อม 2564'!$E$3:$E$399,"10868-รพ.วังน้ำเย็น")&lt;$A5,"",INDEX('ค่าเสื่อม 2564'!S$3:S$399,SMALL(IF('ค่าเสื่อม 2564'!$E$3:$E$399="10868-รพ.วังน้ำเย็น",ROW('ค่าเสื่อม 2564'!$E$3:$E$399)-ROW('ค่าเสื่อม 2564'!$E$3)+1),$A5)))</f>
        <v>-</v>
      </c>
      <c r="T5" s="10">
        <f t="array" ref="T5">IF(COUNTIF('ค่าเสื่อม 2564'!$E$3:$E$399,"10868-รพ.วังน้ำเย็น")&lt;$A5,"",INDEX('ค่าเสื่อม 2564'!T$3:T$399,SMALL(IF('ค่าเสื่อม 2564'!$E$3:$E$399="10868-รพ.วังน้ำเย็น",ROW('ค่าเสื่อม 2564'!$E$3:$E$399)-ROW('ค่าเสื่อม 2564'!$E$3)+1),$A5)))</f>
        <v>0</v>
      </c>
      <c r="U5" s="10">
        <f t="array" ref="U5">IF(COUNTIF('ค่าเสื่อม 2564'!$E$3:$E$399,"10868-รพ.วังน้ำเย็น")&lt;$A5,"",INDEX('ค่าเสื่อม 2564'!U$3:U$399,SMALL(IF('ค่าเสื่อม 2564'!$E$3:$E$399="10868-รพ.วังน้ำเย็น",ROW('ค่าเสื่อม 2564'!$E$3:$E$399)-ROW('ค่าเสื่อม 2564'!$E$3)+1),$A5)))</f>
        <v>0</v>
      </c>
      <c r="V5" s="7"/>
      <c r="W5" s="7"/>
    </row>
    <row r="6" spans="1:23" ht="43.5" customHeight="1">
      <c r="A6" s="3">
        <v>3</v>
      </c>
      <c r="B6" s="7"/>
      <c r="C6" s="7"/>
      <c r="D6" s="7"/>
      <c r="E6" s="7" t="str">
        <f t="array" ref="E6">IF(COUNTIF('ค่าเสื่อม 2564'!$E$3:$E$399,"10868-รพ.วังน้ำเย็น")&lt;$A6,"",INDEX('ค่าเสื่อม 2564'!E$3:E$399,SMALL(IF('ค่าเสื่อม 2564'!$E$3:$E$399="10868-รพ.วังน้ำเย็น",ROW('ค่าเสื่อม 2564'!$E$3:$E$399)-ROW('ค่าเสื่อม 2564'!$E$3)+1),$A6)))</f>
        <v>10868-รพ.วังน้ำเย็น</v>
      </c>
      <c r="F6" s="7" t="str">
        <f t="array" ref="F6">IF(COUNTIF('ค่าเสื่อม 2564'!$E$3:$E$399,"10868-รพ.วังน้ำเย็น")&lt;$A6,"",INDEX('ค่าเสื่อม 2564'!F$3:F$399,SMALL(IF('ค่าเสื่อม 2564'!$E$3:$E$399="10868-รพ.วังน้ำเย็น",ROW('ค่าเสื่อม 2564'!$E$3:$E$399)-ROW('ค่าเสื่อม 2564'!$E$3)+1),$A6)))</f>
        <v>02475-รพ.สต.ตาหลังใน หมู่ที่ 01 ตำบลตาหลังใน</v>
      </c>
      <c r="G6" s="7" t="str">
        <f t="array" ref="G6">IF(COUNTIF('ค่าเสื่อม 2564'!$E$3:$E$399,"10868-รพ.วังน้ำเย็น")&lt;$A6,"",INDEX('ค่าเสื่อม 2564'!G$3:G$399,SMALL(IF('ค่าเสื่อม 2564'!$E$3:$E$399="10868-รพ.วังน้ำเย็น",ROW('ค่าเสื่อม 2564'!$E$3:$E$399)-ROW('ค่าเสื่อม 2564'!$E$3)+1),$A6)))</f>
        <v>วงเงินหน่วยบริการสังกัดสป.สธ.</v>
      </c>
      <c r="H6" s="7" t="str">
        <f t="array" ref="H6">IF(COUNTIF('ค่าเสื่อม 2564'!$E$3:$E$399,"10868-รพ.วังน้ำเย็น")&lt;$A6,"",INDEX('ค่าเสื่อม 2564'!H$3:H$399,SMALL(IF('ค่าเสื่อม 2564'!$E$3:$E$399="10868-รพ.วังน้ำเย็น",ROW('ค่าเสื่อม 2564'!$E$3:$E$399)-ROW('ค่าเสื่อม 2564'!$E$3)+1),$A6)))</f>
        <v>ครุภัณฑ์</v>
      </c>
      <c r="I6" s="7" t="str">
        <f t="array" ref="I6">IF(COUNTIF('ค่าเสื่อม 2564'!$E$3:$E$399,"10868-รพ.วังน้ำเย็น")&lt;$A6,"",INDEX('ค่าเสื่อม 2564'!I$3:I$399,SMALL(IF('ค่าเสื่อม 2564'!$E$3:$E$399="10868-รพ.วังน้ำเย็น",ROW('ค่าเสื่อม 2564'!$E$3:$E$399)-ROW('ค่าเสื่อม 2564'!$E$3)+1),$A6)))</f>
        <v>06-ครุภัณฑ์การแพทย์วินิจฉัย</v>
      </c>
      <c r="J6" s="7" t="str">
        <f t="array" ref="J6">IF(COUNTIF('ค่าเสื่อม 2564'!$E$3:$E$399,"10868-รพ.วังน้ำเย็น")&lt;$A6,"",INDEX('ค่าเสื่อม 2564'!J$3:J$399,SMALL(IF('ค่าเสื่อม 2564'!$E$3:$E$399="10868-รพ.วังน้ำเย็น",ROW('ค่าเสื่อม 2564'!$E$3:$E$399)-ROW('ค่าเสื่อม 2564'!$E$3)+1),$A6)))</f>
        <v>เครื่องฟังเสียงหัวใจเด็กในครรภ์สำหรับศูนย์สุขภาพชุมชน</v>
      </c>
      <c r="K6" s="7" t="str">
        <f t="array" ref="K6">IF(COUNTIF('ค่าเสื่อม 2564'!$E$3:$E$399,"10868-รพ.วังน้ำเย็น")&lt;$A6,"",INDEX('ค่าเสื่อม 2564'!K$3:K$399,SMALL(IF('ค่าเสื่อม 2564'!$E$3:$E$399="10868-รพ.วังน้ำเย็น",ROW('ค่าเสื่อม 2564'!$E$3:$E$399)-ROW('ค่าเสื่อม 2564'!$E$3)+1),$A6)))</f>
        <v>ใช้สำหรับฟังเสียงหัวใจทารกในครรภ์ พร้อมทั้งมีหน้าจอแสดงค่าที่วัดได้ ตัวเครื่องมีขนาดเล็กกะทัดรัด สามารถพกพาได้สะดวก โดยบริเวณด้านหลังของเครื่องมี Clip สำหรับแขวนพกพาได้ มีเทคโนโลยีในการช่วยลดสัญญาณรบกวนของหัวตรวจแบบ DDNR (Dynamic Digital Noise Reduction) ทาใหฟ้งเสียงการเต้นของหัวใจทารกได้ชัดขึ้น</v>
      </c>
      <c r="L6" s="4">
        <f t="array" ref="L6">IF(COUNTIF('ค่าเสื่อม 2564'!$E$3:$E$399,"10868-รพ.วังน้ำเย็น")&lt;$A6,"",INDEX('ค่าเสื่อม 2564'!L$3:L$399,SMALL(IF('ค่าเสื่อม 2564'!$E$3:$E$399="10868-รพ.วังน้ำเย็น",ROW('ค่าเสื่อม 2564'!$E$3:$E$399)-ROW('ค่าเสื่อม 2564'!$E$3)+1),$A6)))</f>
        <v>1</v>
      </c>
      <c r="M6" s="7" t="str">
        <f t="array" ref="M6">IF(COUNTIF('ค่าเสื่อม 2564'!$E$3:$E$399,"10868-รพ.วังน้ำเย็น")&lt;$A6,"",INDEX('ค่าเสื่อม 2564'!M$3:M$399,SMALL(IF('ค่าเสื่อม 2564'!$E$3:$E$399="10868-รพ.วังน้ำเย็น",ROW('ค่าเสื่อม 2564'!$E$3:$E$399)-ROW('ค่าเสื่อม 2564'!$E$3)+1),$A6)))</f>
        <v>1-6515-008-1104/2</v>
      </c>
      <c r="N6" s="10">
        <f t="array" ref="N6">IF(COUNTIF('ค่าเสื่อม 2564'!$E$3:$E$399,"10868-รพ.วังน้ำเย็น")&lt;$A6,"",INDEX('ค่าเสื่อม 2564'!N$3:N$399,SMALL(IF('ค่าเสื่อม 2564'!$E$3:$E$399="10868-รพ.วังน้ำเย็น",ROW('ค่าเสื่อม 2564'!$E$3:$E$399)-ROW('ค่าเสื่อม 2564'!$E$3)+1),$A6)))</f>
        <v>30000</v>
      </c>
      <c r="O6" s="10">
        <f t="array" ref="O6">IF(COUNTIF('ค่าเสื่อม 2564'!$E$3:$E$399,"10868-รพ.วังน้ำเย็น")&lt;$A6,"",INDEX('ค่าเสื่อม 2564'!O$3:O$399,SMALL(IF('ค่าเสื่อม 2564'!$E$3:$E$399="10868-รพ.วังน้ำเย็น",ROW('ค่าเสื่อม 2564'!$E$3:$E$399)-ROW('ค่าเสื่อม 2564'!$E$3)+1),$A6)))</f>
        <v>0</v>
      </c>
      <c r="P6" s="10">
        <f t="array" ref="P6">IF(COUNTIF('ค่าเสื่อม 2564'!$E$3:$E$399,"10868-รพ.วังน้ำเย็น")&lt;$A6,"",INDEX('ค่าเสื่อม 2564'!P$3:P$399,SMALL(IF('ค่าเสื่อม 2564'!$E$3:$E$399="10868-รพ.วังน้ำเย็น",ROW('ค่าเสื่อม 2564'!$E$3:$E$399)-ROW('ค่าเสื่อม 2564'!$E$3)+1),$A6)))</f>
        <v>0</v>
      </c>
      <c r="Q6" s="10">
        <f t="array" ref="Q6">IF(COUNTIF('ค่าเสื่อม 2564'!$E$3:$E$399,"10868-รพ.วังน้ำเย็น")&lt;$A6,"",INDEX('ค่าเสื่อม 2564'!Q$3:Q$399,SMALL(IF('ค่าเสื่อม 2564'!$E$3:$E$399="10868-รพ.วังน้ำเย็น",ROW('ค่าเสื่อม 2564'!$E$3:$E$399)-ROW('ค่าเสื่อม 2564'!$E$3)+1),$A6)))</f>
        <v>30000</v>
      </c>
      <c r="R6" s="7" t="str">
        <f t="array" ref="R6">IF(COUNTIF('ค่าเสื่อม 2564'!$E$3:$E$399,"10868-รพ.วังน้ำเย็น")&lt;$A6,"",INDEX('ค่าเสื่อม 2564'!R$3:R$399,SMALL(IF('ค่าเสื่อม 2564'!$E$3:$E$399="10868-รพ.วังน้ำเย็น",ROW('ค่าเสื่อม 2564'!$E$3:$E$399)-ROW('ค่าเสื่อม 2564'!$E$3)+1),$A6)))</f>
        <v>6/2563 (วันที่ 07/10/2563)</v>
      </c>
      <c r="S6" s="4" t="str">
        <f t="array" ref="S6">IF(COUNTIF('ค่าเสื่อม 2564'!$E$3:$E$399,"10868-รพ.วังน้ำเย็น")&lt;$A6,"",INDEX('ค่าเสื่อม 2564'!S$3:S$399,SMALL(IF('ค่าเสื่อม 2564'!$E$3:$E$399="10868-รพ.วังน้ำเย็น",ROW('ค่าเสื่อม 2564'!$E$3:$E$399)-ROW('ค่าเสื่อม 2564'!$E$3)+1),$A6)))</f>
        <v>-</v>
      </c>
      <c r="T6" s="10">
        <f t="array" ref="T6">IF(COUNTIF('ค่าเสื่อม 2564'!$E$3:$E$399,"10868-รพ.วังน้ำเย็น")&lt;$A6,"",INDEX('ค่าเสื่อม 2564'!T$3:T$399,SMALL(IF('ค่าเสื่อม 2564'!$E$3:$E$399="10868-รพ.วังน้ำเย็น",ROW('ค่าเสื่อม 2564'!$E$3:$E$399)-ROW('ค่าเสื่อม 2564'!$E$3)+1),$A6)))</f>
        <v>0</v>
      </c>
      <c r="U6" s="10">
        <f t="array" ref="U6">IF(COUNTIF('ค่าเสื่อม 2564'!$E$3:$E$399,"10868-รพ.วังน้ำเย็น")&lt;$A6,"",INDEX('ค่าเสื่อม 2564'!U$3:U$399,SMALL(IF('ค่าเสื่อม 2564'!$E$3:$E$399="10868-รพ.วังน้ำเย็น",ROW('ค่าเสื่อม 2564'!$E$3:$E$399)-ROW('ค่าเสื่อม 2564'!$E$3)+1),$A6)))</f>
        <v>0</v>
      </c>
      <c r="V6" s="7"/>
      <c r="W6" s="7"/>
    </row>
    <row r="7" spans="1:23" ht="43.5" customHeight="1">
      <c r="A7" s="3">
        <v>4</v>
      </c>
      <c r="B7" s="7"/>
      <c r="C7" s="7"/>
      <c r="D7" s="7"/>
      <c r="E7" s="7" t="str">
        <f t="array" ref="E7">IF(COUNTIF('ค่าเสื่อม 2564'!$E$3:$E$399,"10868-รพ.วังน้ำเย็น")&lt;$A7,"",INDEX('ค่าเสื่อม 2564'!E$3:E$399,SMALL(IF('ค่าเสื่อม 2564'!$E$3:$E$399="10868-รพ.วังน้ำเย็น",ROW('ค่าเสื่อม 2564'!$E$3:$E$399)-ROW('ค่าเสื่อม 2564'!$E$3)+1),$A7)))</f>
        <v>10868-รพ.วังน้ำเย็น</v>
      </c>
      <c r="F7" s="7" t="str">
        <f t="array" ref="F7">IF(COUNTIF('ค่าเสื่อม 2564'!$E$3:$E$399,"10868-รพ.วังน้ำเย็น")&lt;$A7,"",INDEX('ค่าเสื่อม 2564'!F$3:F$399,SMALL(IF('ค่าเสื่อม 2564'!$E$3:$E$399="10868-รพ.วังน้ำเย็น",ROW('ค่าเสื่อม 2564'!$E$3:$E$399)-ROW('ค่าเสื่อม 2564'!$E$3)+1),$A7)))</f>
        <v>02476-รพ.สต.บ้านท่าตาสี หมู่ที่ 03 ตำบลตาหลังใน</v>
      </c>
      <c r="G7" s="7" t="str">
        <f t="array" ref="G7">IF(COUNTIF('ค่าเสื่อม 2564'!$E$3:$E$399,"10868-รพ.วังน้ำเย็น")&lt;$A7,"",INDEX('ค่าเสื่อม 2564'!G$3:G$399,SMALL(IF('ค่าเสื่อม 2564'!$E$3:$E$399="10868-รพ.วังน้ำเย็น",ROW('ค่าเสื่อม 2564'!$E$3:$E$399)-ROW('ค่าเสื่อม 2564'!$E$3)+1),$A7)))</f>
        <v>วงเงินหน่วยบริการสังกัดสป.สธ.</v>
      </c>
      <c r="H7" s="7" t="str">
        <f t="array" ref="H7">IF(COUNTIF('ค่าเสื่อม 2564'!$E$3:$E$399,"10868-รพ.วังน้ำเย็น")&lt;$A7,"",INDEX('ค่าเสื่อม 2564'!H$3:H$399,SMALL(IF('ค่าเสื่อม 2564'!$E$3:$E$399="10868-รพ.วังน้ำเย็น",ROW('ค่าเสื่อม 2564'!$E$3:$E$399)-ROW('ค่าเสื่อม 2564'!$E$3)+1),$A7)))</f>
        <v>ครุภัณฑ์</v>
      </c>
      <c r="I7" s="7" t="str">
        <f t="array" ref="I7">IF(COUNTIF('ค่าเสื่อม 2564'!$E$3:$E$399,"10868-รพ.วังน้ำเย็น")&lt;$A7,"",INDEX('ค่าเสื่อม 2564'!I$3:I$399,SMALL(IF('ค่าเสื่อม 2564'!$E$3:$E$399="10868-รพ.วังน้ำเย็น",ROW('ค่าเสื่อม 2564'!$E$3:$E$399)-ROW('ค่าเสื่อม 2564'!$E$3)+1),$A7)))</f>
        <v>06-ครุภัณฑ์การแพทย์วินิจฉัย</v>
      </c>
      <c r="J7" s="7" t="str">
        <f t="array" ref="J7">IF(COUNTIF('ค่าเสื่อม 2564'!$E$3:$E$399,"10868-รพ.วังน้ำเย็น")&lt;$A7,"",INDEX('ค่าเสื่อม 2564'!J$3:J$399,SMALL(IF('ค่าเสื่อม 2564'!$E$3:$E$399="10868-รพ.วังน้ำเย็น",ROW('ค่าเสื่อม 2564'!$E$3:$E$399)-ROW('ค่าเสื่อม 2564'!$E$3)+1),$A7)))</f>
        <v>เครื่องฟังเสียงหัวใจเด็กในครรภ์สำหรับศูนย์สุขภาพชุมชน</v>
      </c>
      <c r="K7" s="7" t="str">
        <f t="array" ref="K7">IF(COUNTIF('ค่าเสื่อม 2564'!$E$3:$E$399,"10868-รพ.วังน้ำเย็น")&lt;$A7,"",INDEX('ค่าเสื่อม 2564'!K$3:K$399,SMALL(IF('ค่าเสื่อม 2564'!$E$3:$E$399="10868-รพ.วังน้ำเย็น",ROW('ค่าเสื่อม 2564'!$E$3:$E$399)-ROW('ค่าเสื่อม 2564'!$E$3)+1),$A7)))</f>
        <v>ใช้สำหรับฟังเสียงหัวใจทารกในครรภ์ พร้อมทั้งมีหน้าจอแสดงค่าที่วัดได้ ตัวเครื่องมีขนาดเล็กกะทัดรัด สามารถพกพาได้สะดวก โดยบริเวณด้านหลังของเครื่องมี Clip สำหรับแขวนพกพาได้ มีเทคโนโลยีในการช่วยลดสัญญาณรบกวนของหัวตรวจแบบ DDNR (Dynamic Digital Noise Reduction) ทาใหฟ้งเสียงการเต้นของหัวใจทารกได้ชัดขึ้น</v>
      </c>
      <c r="L7" s="4">
        <f t="array" ref="L7">IF(COUNTIF('ค่าเสื่อม 2564'!$E$3:$E$399,"10868-รพ.วังน้ำเย็น")&lt;$A7,"",INDEX('ค่าเสื่อม 2564'!L$3:L$399,SMALL(IF('ค่าเสื่อม 2564'!$E$3:$E$399="10868-รพ.วังน้ำเย็น",ROW('ค่าเสื่อม 2564'!$E$3:$E$399)-ROW('ค่าเสื่อม 2564'!$E$3)+1),$A7)))</f>
        <v>1</v>
      </c>
      <c r="M7" s="7" t="str">
        <f t="array" ref="M7">IF(COUNTIF('ค่าเสื่อม 2564'!$E$3:$E$399,"10868-รพ.วังน้ำเย็น")&lt;$A7,"",INDEX('ค่าเสื่อม 2564'!M$3:M$399,SMALL(IF('ค่าเสื่อม 2564'!$E$3:$E$399="10868-รพ.วังน้ำเย็น",ROW('ค่าเสื่อม 2564'!$E$3:$E$399)-ROW('ค่าเสื่อม 2564'!$E$3)+1),$A7)))</f>
        <v>ทส.6515-027-1005</v>
      </c>
      <c r="N7" s="10">
        <f t="array" ref="N7">IF(COUNTIF('ค่าเสื่อม 2564'!$E$3:$E$399,"10868-รพ.วังน้ำเย็น")&lt;$A7,"",INDEX('ค่าเสื่อม 2564'!N$3:N$399,SMALL(IF('ค่าเสื่อม 2564'!$E$3:$E$399="10868-รพ.วังน้ำเย็น",ROW('ค่าเสื่อม 2564'!$E$3:$E$399)-ROW('ค่าเสื่อม 2564'!$E$3)+1),$A7)))</f>
        <v>30000</v>
      </c>
      <c r="O7" s="10">
        <f t="array" ref="O7">IF(COUNTIF('ค่าเสื่อม 2564'!$E$3:$E$399,"10868-รพ.วังน้ำเย็น")&lt;$A7,"",INDEX('ค่าเสื่อม 2564'!O$3:O$399,SMALL(IF('ค่าเสื่อม 2564'!$E$3:$E$399="10868-รพ.วังน้ำเย็น",ROW('ค่าเสื่อม 2564'!$E$3:$E$399)-ROW('ค่าเสื่อม 2564'!$E$3)+1),$A7)))</f>
        <v>0</v>
      </c>
      <c r="P7" s="10">
        <f t="array" ref="P7">IF(COUNTIF('ค่าเสื่อม 2564'!$E$3:$E$399,"10868-รพ.วังน้ำเย็น")&lt;$A7,"",INDEX('ค่าเสื่อม 2564'!P$3:P$399,SMALL(IF('ค่าเสื่อม 2564'!$E$3:$E$399="10868-รพ.วังน้ำเย็น",ROW('ค่าเสื่อม 2564'!$E$3:$E$399)-ROW('ค่าเสื่อม 2564'!$E$3)+1),$A7)))</f>
        <v>0</v>
      </c>
      <c r="Q7" s="10">
        <f t="array" ref="Q7">IF(COUNTIF('ค่าเสื่อม 2564'!$E$3:$E$399,"10868-รพ.วังน้ำเย็น")&lt;$A7,"",INDEX('ค่าเสื่อม 2564'!Q$3:Q$399,SMALL(IF('ค่าเสื่อม 2564'!$E$3:$E$399="10868-รพ.วังน้ำเย็น",ROW('ค่าเสื่อม 2564'!$E$3:$E$399)-ROW('ค่าเสื่อม 2564'!$E$3)+1),$A7)))</f>
        <v>30000</v>
      </c>
      <c r="R7" s="7" t="str">
        <f t="array" ref="R7">IF(COUNTIF('ค่าเสื่อม 2564'!$E$3:$E$399,"10868-รพ.วังน้ำเย็น")&lt;$A7,"",INDEX('ค่าเสื่อม 2564'!R$3:R$399,SMALL(IF('ค่าเสื่อม 2564'!$E$3:$E$399="10868-รพ.วังน้ำเย็น",ROW('ค่าเสื่อม 2564'!$E$3:$E$399)-ROW('ค่าเสื่อม 2564'!$E$3)+1),$A7)))</f>
        <v>6/2563 (วันที่ 07/10/2563)</v>
      </c>
      <c r="S7" s="4" t="str">
        <f t="array" ref="S7">IF(COUNTIF('ค่าเสื่อม 2564'!$E$3:$E$399,"10868-รพ.วังน้ำเย็น")&lt;$A7,"",INDEX('ค่าเสื่อม 2564'!S$3:S$399,SMALL(IF('ค่าเสื่อม 2564'!$E$3:$E$399="10868-รพ.วังน้ำเย็น",ROW('ค่าเสื่อม 2564'!$E$3:$E$399)-ROW('ค่าเสื่อม 2564'!$E$3)+1),$A7)))</f>
        <v>-</v>
      </c>
      <c r="T7" s="10">
        <f t="array" ref="T7">IF(COUNTIF('ค่าเสื่อม 2564'!$E$3:$E$399,"10868-รพ.วังน้ำเย็น")&lt;$A7,"",INDEX('ค่าเสื่อม 2564'!T$3:T$399,SMALL(IF('ค่าเสื่อม 2564'!$E$3:$E$399="10868-รพ.วังน้ำเย็น",ROW('ค่าเสื่อม 2564'!$E$3:$E$399)-ROW('ค่าเสื่อม 2564'!$E$3)+1),$A7)))</f>
        <v>0</v>
      </c>
      <c r="U7" s="10">
        <f t="array" ref="U7">IF(COUNTIF('ค่าเสื่อม 2564'!$E$3:$E$399,"10868-รพ.วังน้ำเย็น")&lt;$A7,"",INDEX('ค่าเสื่อม 2564'!U$3:U$399,SMALL(IF('ค่าเสื่อม 2564'!$E$3:$E$399="10868-รพ.วังน้ำเย็น",ROW('ค่าเสื่อม 2564'!$E$3:$E$399)-ROW('ค่าเสื่อม 2564'!$E$3)+1),$A7)))</f>
        <v>0</v>
      </c>
      <c r="V7" s="7"/>
      <c r="W7" s="7"/>
    </row>
    <row r="8" spans="1:23" ht="43.5" customHeight="1">
      <c r="A8" s="3">
        <v>5</v>
      </c>
      <c r="B8" s="7"/>
      <c r="C8" s="7"/>
      <c r="D8" s="7"/>
      <c r="E8" s="7" t="str">
        <f t="array" ref="E8">IF(COUNTIF('ค่าเสื่อม 2564'!$E$3:$E$399,"10868-รพ.วังน้ำเย็น")&lt;$A8,"",INDEX('ค่าเสื่อม 2564'!E$3:E$399,SMALL(IF('ค่าเสื่อม 2564'!$E$3:$E$399="10868-รพ.วังน้ำเย็น",ROW('ค่าเสื่อม 2564'!$E$3:$E$399)-ROW('ค่าเสื่อม 2564'!$E$3)+1),$A8)))</f>
        <v>10868-รพ.วังน้ำเย็น</v>
      </c>
      <c r="F8" s="7" t="str">
        <f t="array" ref="F8">IF(COUNTIF('ค่าเสื่อม 2564'!$E$3:$E$399,"10868-รพ.วังน้ำเย็น")&lt;$A8,"",INDEX('ค่าเสื่อม 2564'!F$3:F$399,SMALL(IF('ค่าเสื่อม 2564'!$E$3:$E$399="10868-รพ.วังน้ำเย็น",ROW('ค่าเสื่อม 2564'!$E$3:$E$399)-ROW('ค่าเสื่อม 2564'!$E$3)+1),$A8)))</f>
        <v>02479-รพ.สต.ทุ่งมหาเจริญ หมู่ที่ 24 ตำบลทุ่งมหาเจริญ</v>
      </c>
      <c r="G8" s="7" t="str">
        <f t="array" ref="G8">IF(COUNTIF('ค่าเสื่อม 2564'!$E$3:$E$399,"10868-รพ.วังน้ำเย็น")&lt;$A8,"",INDEX('ค่าเสื่อม 2564'!G$3:G$399,SMALL(IF('ค่าเสื่อม 2564'!$E$3:$E$399="10868-รพ.วังน้ำเย็น",ROW('ค่าเสื่อม 2564'!$E$3:$E$399)-ROW('ค่าเสื่อม 2564'!$E$3)+1),$A8)))</f>
        <v>วงเงินระดับจังหวัด</v>
      </c>
      <c r="H8" s="7" t="str">
        <f t="array" ref="H8">IF(COUNTIF('ค่าเสื่อม 2564'!$E$3:$E$399,"10868-รพ.วังน้ำเย็น")&lt;$A8,"",INDEX('ค่าเสื่อม 2564'!H$3:H$399,SMALL(IF('ค่าเสื่อม 2564'!$E$3:$E$399="10868-รพ.วังน้ำเย็น",ROW('ค่าเสื่อม 2564'!$E$3:$E$399)-ROW('ค่าเสื่อม 2564'!$E$3)+1),$A8)))</f>
        <v>สิ่งก่อสร้าง</v>
      </c>
      <c r="I8" s="7" t="str">
        <f t="array" ref="I8">IF(COUNTIF('ค่าเสื่อม 2564'!$E$3:$E$399,"10868-รพ.วังน้ำเย็น")&lt;$A8,"",INDEX('ค่าเสื่อม 2564'!I$3:I$399,SMALL(IF('ค่าเสื่อม 2564'!$E$3:$E$399="10868-รพ.วังน้ำเย็น",ROW('ค่าเสื่อม 2564'!$E$3:$E$399)-ROW('ค่าเสื่อม 2564'!$E$3)+1),$A8)))</f>
        <v>-</v>
      </c>
      <c r="J8" s="7" t="str">
        <f t="array" ref="J8">IF(COUNTIF('ค่าเสื่อม 2564'!$E$3:$E$399,"10868-รพ.วังน้ำเย็น")&lt;$A8,"",INDEX('ค่าเสื่อม 2564'!J$3:J$399,SMALL(IF('ค่าเสื่อม 2564'!$E$3:$E$399="10868-รพ.วังน้ำเย็น",ROW('ค่าเสื่อม 2564'!$E$3:$E$399)-ROW('ค่าเสื่อม 2564'!$E$3)+1),$A8)))</f>
        <v>ซ่อมแซมระบบปรับอากาศและระบายอากาศสำหรับห้องทันตกรรม รพ.สต.</v>
      </c>
      <c r="K8" s="7" t="str">
        <f t="array" ref="K8">IF(COUNTIF('ค่าเสื่อม 2564'!$E$3:$E$399,"10868-รพ.วังน้ำเย็น")&lt;$A8,"",INDEX('ค่าเสื่อม 2564'!K$3:K$399,SMALL(IF('ค่าเสื่อม 2564'!$E$3:$E$399="10868-รพ.วังน้ำเย็น",ROW('ค่าเสื่อม 2564'!$E$3:$E$399)-ROW('ค่าเสื่อม 2564'!$E$3)+1),$A8)))</f>
        <v>ปร4 ปร5 แบบแปลน</v>
      </c>
      <c r="L8" s="4">
        <f t="array" ref="L8">IF(COUNTIF('ค่าเสื่อม 2564'!$E$3:$E$399,"10868-รพ.วังน้ำเย็น")&lt;$A8,"",INDEX('ค่าเสื่อม 2564'!L$3:L$399,SMALL(IF('ค่าเสื่อม 2564'!$E$3:$E$399="10868-รพ.วังน้ำเย็น",ROW('ค่าเสื่อม 2564'!$E$3:$E$399)-ROW('ค่าเสื่อม 2564'!$E$3)+1),$A8)))</f>
        <v>1</v>
      </c>
      <c r="M8" s="7" t="str">
        <f t="array" ref="M8">IF(COUNTIF('ค่าเสื่อม 2564'!$E$3:$E$399,"10868-รพ.วังน้ำเย็น")&lt;$A8,"",INDEX('ค่าเสื่อม 2564'!M$3:M$399,SMALL(IF('ค่าเสื่อม 2564'!$E$3:$E$399="10868-รพ.วังน้ำเย็น",ROW('ค่าเสื่อม 2564'!$E$3:$E$399)-ROW('ค่าเสื่อม 2564'!$E$3)+1),$A8)))</f>
        <v>8170/36</v>
      </c>
      <c r="N8" s="10">
        <f t="array" ref="N8">IF(COUNTIF('ค่าเสื่อม 2564'!$E$3:$E$399,"10868-รพ.วังน้ำเย็น")&lt;$A8,"",INDEX('ค่าเสื่อม 2564'!N$3:N$399,SMALL(IF('ค่าเสื่อม 2564'!$E$3:$E$399="10868-รพ.วังน้ำเย็น",ROW('ค่าเสื่อม 2564'!$E$3:$E$399)-ROW('ค่าเสื่อม 2564'!$E$3)+1),$A8)))</f>
        <v>70000</v>
      </c>
      <c r="O8" s="10">
        <f t="array" ref="O8">IF(COUNTIF('ค่าเสื่อม 2564'!$E$3:$E$399,"10868-รพ.วังน้ำเย็น")&lt;$A8,"",INDEX('ค่าเสื่อม 2564'!O$3:O$399,SMALL(IF('ค่าเสื่อม 2564'!$E$3:$E$399="10868-รพ.วังน้ำเย็น",ROW('ค่าเสื่อม 2564'!$E$3:$E$399)-ROW('ค่าเสื่อม 2564'!$E$3)+1),$A8)))</f>
        <v>7300</v>
      </c>
      <c r="P8" s="10">
        <f t="array" ref="P8">IF(COUNTIF('ค่าเสื่อม 2564'!$E$3:$E$399,"10868-รพ.วังน้ำเย็น")&lt;$A8,"",INDEX('ค่าเสื่อม 2564'!P$3:P$399,SMALL(IF('ค่าเสื่อม 2564'!$E$3:$E$399="10868-รพ.วังน้ำเย็น",ROW('ค่าเสื่อม 2564'!$E$3:$E$399)-ROW('ค่าเสื่อม 2564'!$E$3)+1),$A8)))</f>
        <v>0</v>
      </c>
      <c r="Q8" s="10">
        <f t="array" ref="Q8">IF(COUNTIF('ค่าเสื่อม 2564'!$E$3:$E$399,"10868-รพ.วังน้ำเย็น")&lt;$A8,"",INDEX('ค่าเสื่อม 2564'!Q$3:Q$399,SMALL(IF('ค่าเสื่อม 2564'!$E$3:$E$399="10868-รพ.วังน้ำเย็น",ROW('ค่าเสื่อม 2564'!$E$3:$E$399)-ROW('ค่าเสื่อม 2564'!$E$3)+1),$A8)))</f>
        <v>77300</v>
      </c>
      <c r="R8" s="7" t="str">
        <f t="array" ref="R8">IF(COUNTIF('ค่าเสื่อม 2564'!$E$3:$E$399,"10868-รพ.วังน้ำเย็น")&lt;$A8,"",INDEX('ค่าเสื่อม 2564'!R$3:R$399,SMALL(IF('ค่าเสื่อม 2564'!$E$3:$E$399="10868-รพ.วังน้ำเย็น",ROW('ค่าเสื่อม 2564'!$E$3:$E$399)-ROW('ค่าเสื่อม 2564'!$E$3)+1),$A8)))</f>
        <v>6/2563 (วันที่ 07/10/2563)</v>
      </c>
      <c r="S8" s="4" t="str">
        <f t="array" ref="S8">IF(COUNTIF('ค่าเสื่อม 2564'!$E$3:$E$399,"10868-รพ.วังน้ำเย็น")&lt;$A8,"",INDEX('ค่าเสื่อม 2564'!S$3:S$399,SMALL(IF('ค่าเสื่อม 2564'!$E$3:$E$399="10868-รพ.วังน้ำเย็น",ROW('ค่าเสื่อม 2564'!$E$3:$E$399)-ROW('ค่าเสื่อม 2564'!$E$3)+1),$A8)))</f>
        <v>-</v>
      </c>
      <c r="T8" s="10">
        <f t="array" ref="T8">IF(COUNTIF('ค่าเสื่อม 2564'!$E$3:$E$399,"10868-รพ.วังน้ำเย็น")&lt;$A8,"",INDEX('ค่าเสื่อม 2564'!T$3:T$399,SMALL(IF('ค่าเสื่อม 2564'!$E$3:$E$399="10868-รพ.วังน้ำเย็น",ROW('ค่าเสื่อม 2564'!$E$3:$E$399)-ROW('ค่าเสื่อม 2564'!$E$3)+1),$A8)))</f>
        <v>0</v>
      </c>
      <c r="U8" s="10">
        <f t="array" ref="U8">IF(COUNTIF('ค่าเสื่อม 2564'!$E$3:$E$399,"10868-รพ.วังน้ำเย็น")&lt;$A8,"",INDEX('ค่าเสื่อม 2564'!U$3:U$399,SMALL(IF('ค่าเสื่อม 2564'!$E$3:$E$399="10868-รพ.วังน้ำเย็น",ROW('ค่าเสื่อม 2564'!$E$3:$E$399)-ROW('ค่าเสื่อม 2564'!$E$3)+1),$A8)))</f>
        <v>0</v>
      </c>
      <c r="V8" s="7"/>
      <c r="W8" s="7"/>
    </row>
    <row r="9" spans="1:23" ht="43.5" customHeight="1">
      <c r="A9" s="3">
        <v>6</v>
      </c>
      <c r="B9" s="7"/>
      <c r="C9" s="7"/>
      <c r="D9" s="7"/>
      <c r="E9" s="7" t="str">
        <f t="array" ref="E9">IF(COUNTIF('ค่าเสื่อม 2564'!$E$3:$E$399,"10868-รพ.วังน้ำเย็น")&lt;$A9,"",INDEX('ค่าเสื่อม 2564'!E$3:E$399,SMALL(IF('ค่าเสื่อม 2564'!$E$3:$E$399="10868-รพ.วังน้ำเย็น",ROW('ค่าเสื่อม 2564'!$E$3:$E$399)-ROW('ค่าเสื่อม 2564'!$E$3)+1),$A9)))</f>
        <v>10868-รพ.วังน้ำเย็น</v>
      </c>
      <c r="F9" s="7" t="str">
        <f t="array" ref="F9">IF(COUNTIF('ค่าเสื่อม 2564'!$E$3:$E$399,"10868-รพ.วังน้ำเย็น")&lt;$A9,"",INDEX('ค่าเสื่อม 2564'!F$3:F$399,SMALL(IF('ค่าเสื่อม 2564'!$E$3:$E$399="10868-รพ.วังน้ำเย็น",ROW('ค่าเสื่อม 2564'!$E$3:$E$399)-ROW('ค่าเสื่อม 2564'!$E$3)+1),$A9)))</f>
        <v>02479-รพ.สต.ทุ่งมหาเจริญ หมู่ที่ 24 ตำบลทุ่งมหาเจริญ</v>
      </c>
      <c r="G9" s="7" t="str">
        <f t="array" ref="G9">IF(COUNTIF('ค่าเสื่อม 2564'!$E$3:$E$399,"10868-รพ.วังน้ำเย็น")&lt;$A9,"",INDEX('ค่าเสื่อม 2564'!G$3:G$399,SMALL(IF('ค่าเสื่อม 2564'!$E$3:$E$399="10868-รพ.วังน้ำเย็น",ROW('ค่าเสื่อม 2564'!$E$3:$E$399)-ROW('ค่าเสื่อม 2564'!$E$3)+1),$A9)))</f>
        <v>วงเงินหน่วยบริการสังกัดสป.สธ.</v>
      </c>
      <c r="H9" s="7" t="str">
        <f t="array" ref="H9">IF(COUNTIF('ค่าเสื่อม 2564'!$E$3:$E$399,"10868-รพ.วังน้ำเย็น")&lt;$A9,"",INDEX('ค่าเสื่อม 2564'!H$3:H$399,SMALL(IF('ค่าเสื่อม 2564'!$E$3:$E$399="10868-รพ.วังน้ำเย็น",ROW('ค่าเสื่อม 2564'!$E$3:$E$399)-ROW('ค่าเสื่อม 2564'!$E$3)+1),$A9)))</f>
        <v>ครุภัณฑ์</v>
      </c>
      <c r="I9" s="7" t="str">
        <f t="array" ref="I9">IF(COUNTIF('ค่าเสื่อม 2564'!$E$3:$E$399,"10868-รพ.วังน้ำเย็น")&lt;$A9,"",INDEX('ค่าเสื่อม 2564'!I$3:I$399,SMALL(IF('ค่าเสื่อม 2564'!$E$3:$E$399="10868-รพ.วังน้ำเย็น",ROW('ค่าเสื่อม 2564'!$E$3:$E$399)-ROW('ค่าเสื่อม 2564'!$E$3)+1),$A9)))</f>
        <v>12-ครุภัณฑ์สำนักงาน</v>
      </c>
      <c r="J9" s="7" t="str">
        <f t="array" ref="J9">IF(COUNTIF('ค่าเสื่อม 2564'!$E$3:$E$399,"10868-รพ.วังน้ำเย็น")&lt;$A9,"",INDEX('ค่าเสื่อม 2564'!J$3:J$399,SMALL(IF('ค่าเสื่อม 2564'!$E$3:$E$399="10868-รพ.วังน้ำเย็น",ROW('ค่าเสื่อม 2564'!$E$3:$E$399)-ROW('ค่าเสื่อม 2564'!$E$3)+1),$A9)))</f>
        <v>ตู้เย็น ขนาด 13 คิวบิกฟุต</v>
      </c>
      <c r="K9" s="7" t="str">
        <f t="array" ref="K9">IF(COUNTIF('ค่าเสื่อม 2564'!$E$3:$E$399,"10868-รพ.วังน้ำเย็น")&lt;$A9,"",INDEX('ค่าเสื่อม 2564'!K$3:K$399,SMALL(IF('ค่าเสื่อม 2564'!$E$3:$E$399="10868-รพ.วังน้ำเย็น",ROW('ค่าเสื่อม 2564'!$E$3:$E$399)-ROW('ค่าเสื่อม 2564'!$E$3)+1),$A9)))</f>
        <v>เป็นตู้เย็นแบบ 2 ประตู ระบบ INVERTER ขนาดไม่น้อยกว่า 13 คิวบิกฟุตมีระบบช่วยรักษาอุณหภูมิให้คงที่ สม่่าเสมอ ช่วยลดค่าไฟเป็นรุ่นที่ได้รับฉลากประสิทธิภาพ เบอร์ 5 ของการไฟฟ้าฝ่ายผลิตแห่งประเทศไทย มีระบบสลับความเย็น สามารถปรับการใช้งานได้ตามความต้องการไม่น้อยกว่า 5 แบบ</v>
      </c>
      <c r="L9" s="4">
        <f t="array" ref="L9">IF(COUNTIF('ค่าเสื่อม 2564'!$E$3:$E$399,"10868-รพ.วังน้ำเย็น")&lt;$A9,"",INDEX('ค่าเสื่อม 2564'!L$3:L$399,SMALL(IF('ค่าเสื่อม 2564'!$E$3:$E$399="10868-รพ.วังน้ำเย็น",ROW('ค่าเสื่อม 2564'!$E$3:$E$399)-ROW('ค่าเสื่อม 2564'!$E$3)+1),$A9)))</f>
        <v>1</v>
      </c>
      <c r="M9" s="7" t="str">
        <f t="array" ref="M9">IF(COUNTIF('ค่าเสื่อม 2564'!$E$3:$E$399,"10868-รพ.วังน้ำเย็น")&lt;$A9,"",INDEX('ค่าเสื่อม 2564'!M$3:M$399,SMALL(IF('ค่าเสื่อม 2564'!$E$3:$E$399="10868-รพ.วังน้ำเย็น",ROW('ค่าเสื่อม 2564'!$E$3:$E$399)-ROW('ค่าเสื่อม 2564'!$E$3)+1),$A9)))</f>
        <v>4110-001-001/2</v>
      </c>
      <c r="N9" s="10">
        <f t="array" ref="N9">IF(COUNTIF('ค่าเสื่อม 2564'!$E$3:$E$399,"10868-รพ.วังน้ำเย็น")&lt;$A9,"",INDEX('ค่าเสื่อม 2564'!N$3:N$399,SMALL(IF('ค่าเสื่อม 2564'!$E$3:$E$399="10868-รพ.วังน้ำเย็น",ROW('ค่าเสื่อม 2564'!$E$3:$E$399)-ROW('ค่าเสื่อม 2564'!$E$3)+1),$A9)))</f>
        <v>18500</v>
      </c>
      <c r="O9" s="10">
        <f t="array" ref="O9">IF(COUNTIF('ค่าเสื่อม 2564'!$E$3:$E$399,"10868-รพ.วังน้ำเย็น")&lt;$A9,"",INDEX('ค่าเสื่อม 2564'!O$3:O$399,SMALL(IF('ค่าเสื่อม 2564'!$E$3:$E$399="10868-รพ.วังน้ำเย็น",ROW('ค่าเสื่อม 2564'!$E$3:$E$399)-ROW('ค่าเสื่อม 2564'!$E$3)+1),$A9)))</f>
        <v>0</v>
      </c>
      <c r="P9" s="10">
        <f t="array" ref="P9">IF(COUNTIF('ค่าเสื่อม 2564'!$E$3:$E$399,"10868-รพ.วังน้ำเย็น")&lt;$A9,"",INDEX('ค่าเสื่อม 2564'!P$3:P$399,SMALL(IF('ค่าเสื่อม 2564'!$E$3:$E$399="10868-รพ.วังน้ำเย็น",ROW('ค่าเสื่อม 2564'!$E$3:$E$399)-ROW('ค่าเสื่อม 2564'!$E$3)+1),$A9)))</f>
        <v>0</v>
      </c>
      <c r="Q9" s="10">
        <f t="array" ref="Q9">IF(COUNTIF('ค่าเสื่อม 2564'!$E$3:$E$399,"10868-รพ.วังน้ำเย็น")&lt;$A9,"",INDEX('ค่าเสื่อม 2564'!Q$3:Q$399,SMALL(IF('ค่าเสื่อม 2564'!$E$3:$E$399="10868-รพ.วังน้ำเย็น",ROW('ค่าเสื่อม 2564'!$E$3:$E$399)-ROW('ค่าเสื่อม 2564'!$E$3)+1),$A9)))</f>
        <v>18500</v>
      </c>
      <c r="R9" s="7" t="str">
        <f t="array" ref="R9">IF(COUNTIF('ค่าเสื่อม 2564'!$E$3:$E$399,"10868-รพ.วังน้ำเย็น")&lt;$A9,"",INDEX('ค่าเสื่อม 2564'!R$3:R$399,SMALL(IF('ค่าเสื่อม 2564'!$E$3:$E$399="10868-รพ.วังน้ำเย็น",ROW('ค่าเสื่อม 2564'!$E$3:$E$399)-ROW('ค่าเสื่อม 2564'!$E$3)+1),$A9)))</f>
        <v>6/2563 (วันที่ 07/10/2563)</v>
      </c>
      <c r="S9" s="4" t="str">
        <f t="array" ref="S9">IF(COUNTIF('ค่าเสื่อม 2564'!$E$3:$E$399,"10868-รพ.วังน้ำเย็น")&lt;$A9,"",INDEX('ค่าเสื่อม 2564'!S$3:S$399,SMALL(IF('ค่าเสื่อม 2564'!$E$3:$E$399="10868-รพ.วังน้ำเย็น",ROW('ค่าเสื่อม 2564'!$E$3:$E$399)-ROW('ค่าเสื่อม 2564'!$E$3)+1),$A9)))</f>
        <v>-</v>
      </c>
      <c r="T9" s="10">
        <f t="array" ref="T9">IF(COUNTIF('ค่าเสื่อม 2564'!$E$3:$E$399,"10868-รพ.วังน้ำเย็น")&lt;$A9,"",INDEX('ค่าเสื่อม 2564'!T$3:T$399,SMALL(IF('ค่าเสื่อม 2564'!$E$3:$E$399="10868-รพ.วังน้ำเย็น",ROW('ค่าเสื่อม 2564'!$E$3:$E$399)-ROW('ค่าเสื่อม 2564'!$E$3)+1),$A9)))</f>
        <v>0</v>
      </c>
      <c r="U9" s="10">
        <f t="array" ref="U9">IF(COUNTIF('ค่าเสื่อม 2564'!$E$3:$E$399,"10868-รพ.วังน้ำเย็น")&lt;$A9,"",INDEX('ค่าเสื่อม 2564'!U$3:U$399,SMALL(IF('ค่าเสื่อม 2564'!$E$3:$E$399="10868-รพ.วังน้ำเย็น",ROW('ค่าเสื่อม 2564'!$E$3:$E$399)-ROW('ค่าเสื่อม 2564'!$E$3)+1),$A9)))</f>
        <v>0</v>
      </c>
      <c r="V9" s="7"/>
      <c r="W9" s="7"/>
    </row>
    <row r="10" spans="1:23" ht="43.5" customHeight="1">
      <c r="A10" s="3">
        <v>7</v>
      </c>
      <c r="B10" s="7"/>
      <c r="C10" s="7"/>
      <c r="D10" s="7"/>
      <c r="E10" s="7" t="str">
        <f t="array" ref="E10">IF(COUNTIF('ค่าเสื่อม 2564'!$E$3:$E$399,"10868-รพ.วังน้ำเย็น")&lt;$A10,"",INDEX('ค่าเสื่อม 2564'!E$3:E$399,SMALL(IF('ค่าเสื่อม 2564'!$E$3:$E$399="10868-รพ.วังน้ำเย็น",ROW('ค่าเสื่อม 2564'!$E$3:$E$399)-ROW('ค่าเสื่อม 2564'!$E$3)+1),$A10)))</f>
        <v>10868-รพ.วังน้ำเย็น</v>
      </c>
      <c r="F10" s="7" t="str">
        <f t="array" ref="F10">IF(COUNTIF('ค่าเสื่อม 2564'!$E$3:$E$399,"10868-รพ.วังน้ำเย็น")&lt;$A10,"",INDEX('ค่าเสื่อม 2564'!F$3:F$399,SMALL(IF('ค่าเสื่อม 2564'!$E$3:$E$399="10868-รพ.วังน้ำเย็น",ROW('ค่าเสื่อม 2564'!$E$3:$E$399)-ROW('ค่าเสื่อม 2564'!$E$3)+1),$A10)))</f>
        <v>02480-รพ.สต.คลองจระเข้ หมู่ที่ 02 ตำบลทุ่งมหาเจริญ</v>
      </c>
      <c r="G10" s="7" t="str">
        <f t="array" ref="G10">IF(COUNTIF('ค่าเสื่อม 2564'!$E$3:$E$399,"10868-รพ.วังน้ำเย็น")&lt;$A10,"",INDEX('ค่าเสื่อม 2564'!G$3:G$399,SMALL(IF('ค่าเสื่อม 2564'!$E$3:$E$399="10868-รพ.วังน้ำเย็น",ROW('ค่าเสื่อม 2564'!$E$3:$E$399)-ROW('ค่าเสื่อม 2564'!$E$3)+1),$A10)))</f>
        <v>วงเงินหน่วยบริการสังกัดสป.สธ.</v>
      </c>
      <c r="H10" s="7" t="str">
        <f t="array" ref="H10">IF(COUNTIF('ค่าเสื่อม 2564'!$E$3:$E$399,"10868-รพ.วังน้ำเย็น")&lt;$A10,"",INDEX('ค่าเสื่อม 2564'!H$3:H$399,SMALL(IF('ค่าเสื่อม 2564'!$E$3:$E$399="10868-รพ.วังน้ำเย็น",ROW('ค่าเสื่อม 2564'!$E$3:$E$399)-ROW('ค่าเสื่อม 2564'!$E$3)+1),$A10)))</f>
        <v>ครุภัณฑ์</v>
      </c>
      <c r="I10" s="7" t="str">
        <f t="array" ref="I10">IF(COUNTIF('ค่าเสื่อม 2564'!$E$3:$E$399,"10868-รพ.วังน้ำเย็น")&lt;$A10,"",INDEX('ค่าเสื่อม 2564'!I$3:I$399,SMALL(IF('ค่าเสื่อม 2564'!$E$3:$E$399="10868-รพ.วังน้ำเย็น",ROW('ค่าเสื่อม 2564'!$E$3:$E$399)-ROW('ค่าเสื่อม 2564'!$E$3)+1),$A10)))</f>
        <v>12-ครุภัณฑ์สำนักงาน</v>
      </c>
      <c r="J10" s="7" t="str">
        <f t="array" ref="J10">IF(COUNTIF('ค่าเสื่อม 2564'!$E$3:$E$399,"10868-รพ.วังน้ำเย็น")&lt;$A10,"",INDEX('ค่าเสื่อม 2564'!J$3:J$399,SMALL(IF('ค่าเสื่อม 2564'!$E$3:$E$399="10868-รพ.วังน้ำเย็น",ROW('ค่าเสื่อม 2564'!$E$3:$E$399)-ROW('ค่าเสื่อม 2564'!$E$3)+1),$A10)))</f>
        <v>ตู้เย็น ขนาด 13 คิวบิกฟุต</v>
      </c>
      <c r="K10" s="7" t="str">
        <f t="array" ref="K10">IF(COUNTIF('ค่าเสื่อม 2564'!$E$3:$E$399,"10868-รพ.วังน้ำเย็น")&lt;$A10,"",INDEX('ค่าเสื่อม 2564'!K$3:K$399,SMALL(IF('ค่าเสื่อม 2564'!$E$3:$E$399="10868-รพ.วังน้ำเย็น",ROW('ค่าเสื่อม 2564'!$E$3:$E$399)-ROW('ค่าเสื่อม 2564'!$E$3)+1),$A10)))</f>
        <v>ทดแทนเครื่องเดิมอายุการใช้งาน 22 ปี ควบคุมอุณหมูิไม่ได้ ซ่อมบ่อย</v>
      </c>
      <c r="L10" s="4">
        <f t="array" ref="L10">IF(COUNTIF('ค่าเสื่อม 2564'!$E$3:$E$399,"10868-รพ.วังน้ำเย็น")&lt;$A10,"",INDEX('ค่าเสื่อม 2564'!L$3:L$399,SMALL(IF('ค่าเสื่อม 2564'!$E$3:$E$399="10868-รพ.วังน้ำเย็น",ROW('ค่าเสื่อม 2564'!$E$3:$E$399)-ROW('ค่าเสื่อม 2564'!$E$3)+1),$A10)))</f>
        <v>1</v>
      </c>
      <c r="M10" s="7" t="str">
        <f t="array" ref="M10">IF(COUNTIF('ค่าเสื่อม 2564'!$E$3:$E$399,"10868-รพ.วังน้ำเย็น")&lt;$A10,"",INDEX('ค่าเสื่อม 2564'!M$3:M$399,SMALL(IF('ค่าเสื่อม 2564'!$E$3:$E$399="10868-รพ.วังน้ำเย็น",ROW('ค่าเสื่อม 2564'!$E$3:$E$399)-ROW('ค่าเสื่อม 2564'!$E$3)+1),$A10)))</f>
        <v>205ว-4110-001-0001/002</v>
      </c>
      <c r="N10" s="10">
        <f t="array" ref="N10">IF(COUNTIF('ค่าเสื่อม 2564'!$E$3:$E$399,"10868-รพ.วังน้ำเย็น")&lt;$A10,"",INDEX('ค่าเสื่อม 2564'!N$3:N$399,SMALL(IF('ค่าเสื่อม 2564'!$E$3:$E$399="10868-รพ.วังน้ำเย็น",ROW('ค่าเสื่อม 2564'!$E$3:$E$399)-ROW('ค่าเสื่อม 2564'!$E$3)+1),$A10)))</f>
        <v>18500</v>
      </c>
      <c r="O10" s="10">
        <f t="array" ref="O10">IF(COUNTIF('ค่าเสื่อม 2564'!$E$3:$E$399,"10868-รพ.วังน้ำเย็น")&lt;$A10,"",INDEX('ค่าเสื่อม 2564'!O$3:O$399,SMALL(IF('ค่าเสื่อม 2564'!$E$3:$E$399="10868-รพ.วังน้ำเย็น",ROW('ค่าเสื่อม 2564'!$E$3:$E$399)-ROW('ค่าเสื่อม 2564'!$E$3)+1),$A10)))</f>
        <v>0</v>
      </c>
      <c r="P10" s="10">
        <f t="array" ref="P10">IF(COUNTIF('ค่าเสื่อม 2564'!$E$3:$E$399,"10868-รพ.วังน้ำเย็น")&lt;$A10,"",INDEX('ค่าเสื่อม 2564'!P$3:P$399,SMALL(IF('ค่าเสื่อม 2564'!$E$3:$E$399="10868-รพ.วังน้ำเย็น",ROW('ค่าเสื่อม 2564'!$E$3:$E$399)-ROW('ค่าเสื่อม 2564'!$E$3)+1),$A10)))</f>
        <v>0</v>
      </c>
      <c r="Q10" s="10">
        <f t="array" ref="Q10">IF(COUNTIF('ค่าเสื่อม 2564'!$E$3:$E$399,"10868-รพ.วังน้ำเย็น")&lt;$A10,"",INDEX('ค่าเสื่อม 2564'!Q$3:Q$399,SMALL(IF('ค่าเสื่อม 2564'!$E$3:$E$399="10868-รพ.วังน้ำเย็น",ROW('ค่าเสื่อม 2564'!$E$3:$E$399)-ROW('ค่าเสื่อม 2564'!$E$3)+1),$A10)))</f>
        <v>18500</v>
      </c>
      <c r="R10" s="7" t="str">
        <f t="array" ref="R10">IF(COUNTIF('ค่าเสื่อม 2564'!$E$3:$E$399,"10868-รพ.วังน้ำเย็น")&lt;$A10,"",INDEX('ค่าเสื่อม 2564'!R$3:R$399,SMALL(IF('ค่าเสื่อม 2564'!$E$3:$E$399="10868-รพ.วังน้ำเย็น",ROW('ค่าเสื่อม 2564'!$E$3:$E$399)-ROW('ค่าเสื่อม 2564'!$E$3)+1),$A10)))</f>
        <v>6/2563 (วันที่ 07/10/2563)</v>
      </c>
      <c r="S10" s="4" t="str">
        <f t="array" ref="S10">IF(COUNTIF('ค่าเสื่อม 2564'!$E$3:$E$399,"10868-รพ.วังน้ำเย็น")&lt;$A10,"",INDEX('ค่าเสื่อม 2564'!S$3:S$399,SMALL(IF('ค่าเสื่อม 2564'!$E$3:$E$399="10868-รพ.วังน้ำเย็น",ROW('ค่าเสื่อม 2564'!$E$3:$E$399)-ROW('ค่าเสื่อม 2564'!$E$3)+1),$A10)))</f>
        <v>-</v>
      </c>
      <c r="T10" s="10">
        <f t="array" ref="T10">IF(COUNTIF('ค่าเสื่อม 2564'!$E$3:$E$399,"10868-รพ.วังน้ำเย็น")&lt;$A10,"",INDEX('ค่าเสื่อม 2564'!T$3:T$399,SMALL(IF('ค่าเสื่อม 2564'!$E$3:$E$399="10868-รพ.วังน้ำเย็น",ROW('ค่าเสื่อม 2564'!$E$3:$E$399)-ROW('ค่าเสื่อม 2564'!$E$3)+1),$A10)))</f>
        <v>0</v>
      </c>
      <c r="U10" s="10">
        <f t="array" ref="U10">IF(COUNTIF('ค่าเสื่อม 2564'!$E$3:$E$399,"10868-รพ.วังน้ำเย็น")&lt;$A10,"",INDEX('ค่าเสื่อม 2564'!U$3:U$399,SMALL(IF('ค่าเสื่อม 2564'!$E$3:$E$399="10868-รพ.วังน้ำเย็น",ROW('ค่าเสื่อม 2564'!$E$3:$E$399)-ROW('ค่าเสื่อม 2564'!$E$3)+1),$A10)))</f>
        <v>0</v>
      </c>
      <c r="V10" s="7"/>
      <c r="W10" s="7"/>
    </row>
    <row r="11" spans="1:23" ht="43.5" customHeight="1">
      <c r="A11" s="3">
        <v>8</v>
      </c>
      <c r="B11" s="7"/>
      <c r="C11" s="7"/>
      <c r="D11" s="7"/>
      <c r="E11" s="7" t="str">
        <f t="array" ref="E11">IF(COUNTIF('ค่าเสื่อม 2564'!$E$3:$E$399,"10868-รพ.วังน้ำเย็น")&lt;$A11,"",INDEX('ค่าเสื่อม 2564'!E$3:E$399,SMALL(IF('ค่าเสื่อม 2564'!$E$3:$E$399="10868-รพ.วังน้ำเย็น",ROW('ค่าเสื่อม 2564'!$E$3:$E$399)-ROW('ค่าเสื่อม 2564'!$E$3)+1),$A11)))</f>
        <v>10868-รพ.วังน้ำเย็น</v>
      </c>
      <c r="F11" s="7" t="str">
        <f t="array" ref="F11">IF(COUNTIF('ค่าเสื่อม 2564'!$E$3:$E$399,"10868-รพ.วังน้ำเย็น")&lt;$A11,"",INDEX('ค่าเสื่อม 2564'!F$3:F$399,SMALL(IF('ค่าเสื่อม 2564'!$E$3:$E$399="10868-รพ.วังน้ำเย็น",ROW('ค่าเสื่อม 2564'!$E$3:$E$399)-ROW('ค่าเสื่อม 2564'!$E$3)+1),$A11)))</f>
        <v>02481-รพ.สต.บ้านคลองตะเคียนชัย หมู่ที่ 05 ตำบลทุ่งมหาเจริญ</v>
      </c>
      <c r="G11" s="7" t="str">
        <f t="array" ref="G11">IF(COUNTIF('ค่าเสื่อม 2564'!$E$3:$E$399,"10868-รพ.วังน้ำเย็น")&lt;$A11,"",INDEX('ค่าเสื่อม 2564'!G$3:G$399,SMALL(IF('ค่าเสื่อม 2564'!$E$3:$E$399="10868-รพ.วังน้ำเย็น",ROW('ค่าเสื่อม 2564'!$E$3:$E$399)-ROW('ค่าเสื่อม 2564'!$E$3)+1),$A11)))</f>
        <v>วงเงินหน่วยบริการสังกัดสป.สธ.</v>
      </c>
      <c r="H11" s="7" t="str">
        <f t="array" ref="H11">IF(COUNTIF('ค่าเสื่อม 2564'!$E$3:$E$399,"10868-รพ.วังน้ำเย็น")&lt;$A11,"",INDEX('ค่าเสื่อม 2564'!H$3:H$399,SMALL(IF('ค่าเสื่อม 2564'!$E$3:$E$399="10868-รพ.วังน้ำเย็น",ROW('ค่าเสื่อม 2564'!$E$3:$E$399)-ROW('ค่าเสื่อม 2564'!$E$3)+1),$A11)))</f>
        <v>ครุภัณฑ์</v>
      </c>
      <c r="I11" s="7" t="str">
        <f t="array" ref="I11">IF(COUNTIF('ค่าเสื่อม 2564'!$E$3:$E$399,"10868-รพ.วังน้ำเย็น")&lt;$A11,"",INDEX('ค่าเสื่อม 2564'!I$3:I$399,SMALL(IF('ค่าเสื่อม 2564'!$E$3:$E$399="10868-รพ.วังน้ำเย็น",ROW('ค่าเสื่อม 2564'!$E$3:$E$399)-ROW('ค่าเสื่อม 2564'!$E$3)+1),$A11)))</f>
        <v>06-ครุภัณฑ์การแพทย์วินิจฉัย</v>
      </c>
      <c r="J11" s="7" t="str">
        <f t="array" ref="J11">IF(COUNTIF('ค่าเสื่อม 2564'!$E$3:$E$399,"10868-รพ.วังน้ำเย็น")&lt;$A11,"",INDEX('ค่าเสื่อม 2564'!J$3:J$399,SMALL(IF('ค่าเสื่อม 2564'!$E$3:$E$399="10868-รพ.วังน้ำเย็น",ROW('ค่าเสื่อม 2564'!$E$3:$E$399)-ROW('ค่าเสื่อม 2564'!$E$3)+1),$A11)))</f>
        <v>เครื่องฟังเสียงหัวใจเด็กในครรภ์สำหรับศูนย์สุขภาพชุมชน</v>
      </c>
      <c r="K11" s="7" t="str">
        <f t="array" ref="K11">IF(COUNTIF('ค่าเสื่อม 2564'!$E$3:$E$399,"10868-รพ.วังน้ำเย็น")&lt;$A11,"",INDEX('ค่าเสื่อม 2564'!K$3:K$399,SMALL(IF('ค่าเสื่อม 2564'!$E$3:$E$399="10868-รพ.วังน้ำเย็น",ROW('ค่าเสื่อม 2564'!$E$3:$E$399)-ROW('ค่าเสื่อม 2564'!$E$3)+1),$A11)))</f>
        <v>ใช้สำหรับฟังเสียงหัวใจทารกในครรภ์ พร้อมทั้งมีหน้าจอแสดงค่าที่วัดได้ ตัวเครื่องมีขนาดเล็กกะทัดรัด สามารถพกพาได้สะดวก โดยบริเวณด้านหลังของเครื่องมี Clip สำหรับแขวนพกพาได้ มีเทคโนโลยีในการช่วยลดสัญญาณรบกวนของหัวตรวจแบบ DDNR (Dynamic Digital Noise Reduction) ทาใหฟ้งเสียงการเต้นของหัวใจทารกได้ชัดขึ้น</v>
      </c>
      <c r="L11" s="4">
        <f t="array" ref="L11">IF(COUNTIF('ค่าเสื่อม 2564'!$E$3:$E$399,"10868-รพ.วังน้ำเย็น")&lt;$A11,"",INDEX('ค่าเสื่อม 2564'!L$3:L$399,SMALL(IF('ค่าเสื่อม 2564'!$E$3:$E$399="10868-รพ.วังน้ำเย็น",ROW('ค่าเสื่อม 2564'!$E$3:$E$399)-ROW('ค่าเสื่อม 2564'!$E$3)+1),$A11)))</f>
        <v>1</v>
      </c>
      <c r="M11" s="7" t="str">
        <f t="array" ref="M11">IF(COUNTIF('ค่าเสื่อม 2564'!$E$3:$E$399,"10868-รพ.วังน้ำเย็น")&lt;$A11,"",INDEX('ค่าเสื่อม 2564'!M$3:M$399,SMALL(IF('ค่าเสื่อม 2564'!$E$3:$E$399="10868-รพ.วังน้ำเย็น",ROW('ค่าเสื่อม 2564'!$E$3:$E$399)-ROW('ค่าเสื่อม 2564'!$E$3)+1),$A11)))</f>
        <v>ทส.6515-027-1005</v>
      </c>
      <c r="N11" s="10">
        <f t="array" ref="N11">IF(COUNTIF('ค่าเสื่อม 2564'!$E$3:$E$399,"10868-รพ.วังน้ำเย็น")&lt;$A11,"",INDEX('ค่าเสื่อม 2564'!N$3:N$399,SMALL(IF('ค่าเสื่อม 2564'!$E$3:$E$399="10868-รพ.วังน้ำเย็น",ROW('ค่าเสื่อม 2564'!$E$3:$E$399)-ROW('ค่าเสื่อม 2564'!$E$3)+1),$A11)))</f>
        <v>30000</v>
      </c>
      <c r="O11" s="10">
        <f t="array" ref="O11">IF(COUNTIF('ค่าเสื่อม 2564'!$E$3:$E$399,"10868-รพ.วังน้ำเย็น")&lt;$A11,"",INDEX('ค่าเสื่อม 2564'!O$3:O$399,SMALL(IF('ค่าเสื่อม 2564'!$E$3:$E$399="10868-รพ.วังน้ำเย็น",ROW('ค่าเสื่อม 2564'!$E$3:$E$399)-ROW('ค่าเสื่อม 2564'!$E$3)+1),$A11)))</f>
        <v>0</v>
      </c>
      <c r="P11" s="10">
        <f t="array" ref="P11">IF(COUNTIF('ค่าเสื่อม 2564'!$E$3:$E$399,"10868-รพ.วังน้ำเย็น")&lt;$A11,"",INDEX('ค่าเสื่อม 2564'!P$3:P$399,SMALL(IF('ค่าเสื่อม 2564'!$E$3:$E$399="10868-รพ.วังน้ำเย็น",ROW('ค่าเสื่อม 2564'!$E$3:$E$399)-ROW('ค่าเสื่อม 2564'!$E$3)+1),$A11)))</f>
        <v>0</v>
      </c>
      <c r="Q11" s="10">
        <f t="array" ref="Q11">IF(COUNTIF('ค่าเสื่อม 2564'!$E$3:$E$399,"10868-รพ.วังน้ำเย็น")&lt;$A11,"",INDEX('ค่าเสื่อม 2564'!Q$3:Q$399,SMALL(IF('ค่าเสื่อม 2564'!$E$3:$E$399="10868-รพ.วังน้ำเย็น",ROW('ค่าเสื่อม 2564'!$E$3:$E$399)-ROW('ค่าเสื่อม 2564'!$E$3)+1),$A11)))</f>
        <v>30000</v>
      </c>
      <c r="R11" s="7" t="str">
        <f t="array" ref="R11">IF(COUNTIF('ค่าเสื่อม 2564'!$E$3:$E$399,"10868-รพ.วังน้ำเย็น")&lt;$A11,"",INDEX('ค่าเสื่อม 2564'!R$3:R$399,SMALL(IF('ค่าเสื่อม 2564'!$E$3:$E$399="10868-รพ.วังน้ำเย็น",ROW('ค่าเสื่อม 2564'!$E$3:$E$399)-ROW('ค่าเสื่อม 2564'!$E$3)+1),$A11)))</f>
        <v>6/2563 (วันที่ 07/10/2563)</v>
      </c>
      <c r="S11" s="4" t="str">
        <f t="array" ref="S11">IF(COUNTIF('ค่าเสื่อม 2564'!$E$3:$E$399,"10868-รพ.วังน้ำเย็น")&lt;$A11,"",INDEX('ค่าเสื่อม 2564'!S$3:S$399,SMALL(IF('ค่าเสื่อม 2564'!$E$3:$E$399="10868-รพ.วังน้ำเย็น",ROW('ค่าเสื่อม 2564'!$E$3:$E$399)-ROW('ค่าเสื่อม 2564'!$E$3)+1),$A11)))</f>
        <v>-</v>
      </c>
      <c r="T11" s="10">
        <f t="array" ref="T11">IF(COUNTIF('ค่าเสื่อม 2564'!$E$3:$E$399,"10868-รพ.วังน้ำเย็น")&lt;$A11,"",INDEX('ค่าเสื่อม 2564'!T$3:T$399,SMALL(IF('ค่าเสื่อม 2564'!$E$3:$E$399="10868-รพ.วังน้ำเย็น",ROW('ค่าเสื่อม 2564'!$E$3:$E$399)-ROW('ค่าเสื่อม 2564'!$E$3)+1),$A11)))</f>
        <v>0</v>
      </c>
      <c r="U11" s="10">
        <f t="array" ref="U11">IF(COUNTIF('ค่าเสื่อม 2564'!$E$3:$E$399,"10868-รพ.วังน้ำเย็น")&lt;$A11,"",INDEX('ค่าเสื่อม 2564'!U$3:U$399,SMALL(IF('ค่าเสื่อม 2564'!$E$3:$E$399="10868-รพ.วังน้ำเย็น",ROW('ค่าเสื่อม 2564'!$E$3:$E$399)-ROW('ค่าเสื่อม 2564'!$E$3)+1),$A11)))</f>
        <v>0</v>
      </c>
      <c r="V11" s="7"/>
      <c r="W11" s="7"/>
    </row>
    <row r="12" spans="1:23" ht="43.5" customHeight="1">
      <c r="A12" s="3">
        <v>9</v>
      </c>
      <c r="B12" s="7"/>
      <c r="C12" s="7"/>
      <c r="D12" s="7"/>
      <c r="E12" s="7" t="str">
        <f t="array" ref="E12">IF(COUNTIF('ค่าเสื่อม 2564'!$E$3:$E$399,"10868-รพ.วังน้ำเย็น")&lt;$A12,"",INDEX('ค่าเสื่อม 2564'!E$3:E$399,SMALL(IF('ค่าเสื่อม 2564'!$E$3:$E$399="10868-รพ.วังน้ำเย็น",ROW('ค่าเสื่อม 2564'!$E$3:$E$399)-ROW('ค่าเสื่อม 2564'!$E$3)+1),$A12)))</f>
        <v>10868-รพ.วังน้ำเย็น</v>
      </c>
      <c r="F12" s="7" t="str">
        <f t="array" ref="F12">IF(COUNTIF('ค่าเสื่อม 2564'!$E$3:$E$399,"10868-รพ.วังน้ำเย็น")&lt;$A12,"",INDEX('ค่าเสื่อม 2564'!F$3:F$399,SMALL(IF('ค่าเสื่อม 2564'!$E$3:$E$399="10868-รพ.วังน้ำเย็น",ROW('ค่าเสื่อม 2564'!$E$3:$E$399)-ROW('ค่าเสื่อม 2564'!$E$3)+1),$A12)))</f>
        <v>10868-รพ.วังน้ำเย็น</v>
      </c>
      <c r="G12" s="7" t="str">
        <f t="array" ref="G12">IF(COUNTIF('ค่าเสื่อม 2564'!$E$3:$E$399,"10868-รพ.วังน้ำเย็น")&lt;$A12,"",INDEX('ค่าเสื่อม 2564'!G$3:G$399,SMALL(IF('ค่าเสื่อม 2564'!$E$3:$E$399="10868-รพ.วังน้ำเย็น",ROW('ค่าเสื่อม 2564'!$E$3:$E$399)-ROW('ค่าเสื่อม 2564'!$E$3)+1),$A12)))</f>
        <v>วงเงินหน่วยบริการสังกัดสป.สธ.</v>
      </c>
      <c r="H12" s="7" t="str">
        <f t="array" ref="H12">IF(COUNTIF('ค่าเสื่อม 2564'!$E$3:$E$399,"10868-รพ.วังน้ำเย็น")&lt;$A12,"",INDEX('ค่าเสื่อม 2564'!H$3:H$399,SMALL(IF('ค่าเสื่อม 2564'!$E$3:$E$399="10868-รพ.วังน้ำเย็น",ROW('ค่าเสื่อม 2564'!$E$3:$E$399)-ROW('ค่าเสื่อม 2564'!$E$3)+1),$A12)))</f>
        <v>ครุภัณฑ์</v>
      </c>
      <c r="I12" s="7" t="str">
        <f t="array" ref="I12">IF(COUNTIF('ค่าเสื่อม 2564'!$E$3:$E$399,"10868-รพ.วังน้ำเย็น")&lt;$A12,"",INDEX('ค่าเสื่อม 2564'!I$3:I$399,SMALL(IF('ค่าเสื่อม 2564'!$E$3:$E$399="10868-รพ.วังน้ำเย็น",ROW('ค่าเสื่อม 2564'!$E$3:$E$399)-ROW('ค่าเสื่อม 2564'!$E$3)+1),$A12)))</f>
        <v>03-ครุภัณฑ์การแพทย์</v>
      </c>
      <c r="J12" s="7" t="str">
        <f t="array" ref="J12">IF(COUNTIF('ค่าเสื่อม 2564'!$E$3:$E$399,"10868-รพ.วังน้ำเย็น")&lt;$A12,"",INDEX('ค่าเสื่อม 2564'!J$3:J$399,SMALL(IF('ค่าเสื่อม 2564'!$E$3:$E$399="10868-รพ.วังน้ำเย็น",ROW('ค่าเสื่อม 2564'!$E$3:$E$399)-ROW('ค่าเสื่อม 2564'!$E$3)+1),$A12)))</f>
        <v>ตู้อบไอน้ำสมุนไพร</v>
      </c>
      <c r="K12" s="7" t="str">
        <f t="array" ref="K12">IF(COUNTIF('ค่าเสื่อม 2564'!$E$3:$E$399,"10868-รพ.วังน้ำเย็น")&lt;$A12,"",INDEX('ค่าเสื่อม 2564'!K$3:K$399,SMALL(IF('ค่าเสื่อม 2564'!$E$3:$E$399="10868-รพ.วังน้ำเย็น",ROW('ค่าเสื่อม 2564'!$E$3:$E$399)-ROW('ค่าเสื่อม 2564'!$E$3)+1),$A12)))</f>
        <v>ตู้อบสมุนไพร ( กว้าง x ยาว x สูง ) ขนาด 200x200x200 ซม</v>
      </c>
      <c r="L12" s="4">
        <f t="array" ref="L12">IF(COUNTIF('ค่าเสื่อม 2564'!$E$3:$E$399,"10868-รพ.วังน้ำเย็น")&lt;$A12,"",INDEX('ค่าเสื่อม 2564'!L$3:L$399,SMALL(IF('ค่าเสื่อม 2564'!$E$3:$E$399="10868-รพ.วังน้ำเย็น",ROW('ค่าเสื่อม 2564'!$E$3:$E$399)-ROW('ค่าเสื่อม 2564'!$E$3)+1),$A12)))</f>
        <v>2</v>
      </c>
      <c r="M12" s="7" t="str">
        <f t="array" ref="M12">IF(COUNTIF('ค่าเสื่อม 2564'!$E$3:$E$399,"10868-รพ.วังน้ำเย็น")&lt;$A12,"",INDEX('ค่าเสื่อม 2564'!M$3:M$399,SMALL(IF('ค่าเสื่อม 2564'!$E$3:$E$399="10868-รพ.วังน้ำเย็น",ROW('ค่าเสื่อม 2564'!$E$3:$E$399)-ROW('ค่าเสื่อม 2564'!$E$3)+1),$A12)))</f>
        <v>6685-013-0001/001, 6685-013-0001/002</v>
      </c>
      <c r="N12" s="10">
        <f t="array" ref="N12">IF(COUNTIF('ค่าเสื่อม 2564'!$E$3:$E$399,"10868-รพ.วังน้ำเย็น")&lt;$A12,"",INDEX('ค่าเสื่อม 2564'!N$3:N$399,SMALL(IF('ค่าเสื่อม 2564'!$E$3:$E$399="10868-รพ.วังน้ำเย็น",ROW('ค่าเสื่อม 2564'!$E$3:$E$399)-ROW('ค่าเสื่อม 2564'!$E$3)+1),$A12)))</f>
        <v>100000</v>
      </c>
      <c r="O12" s="10">
        <f t="array" ref="O12">IF(COUNTIF('ค่าเสื่อม 2564'!$E$3:$E$399,"10868-รพ.วังน้ำเย็น")&lt;$A12,"",INDEX('ค่าเสื่อม 2564'!O$3:O$399,SMALL(IF('ค่าเสื่อม 2564'!$E$3:$E$399="10868-รพ.วังน้ำเย็น",ROW('ค่าเสื่อม 2564'!$E$3:$E$399)-ROW('ค่าเสื่อม 2564'!$E$3)+1),$A12)))</f>
        <v>0</v>
      </c>
      <c r="P12" s="10">
        <f t="array" ref="P12">IF(COUNTIF('ค่าเสื่อม 2564'!$E$3:$E$399,"10868-รพ.วังน้ำเย็น")&lt;$A12,"",INDEX('ค่าเสื่อม 2564'!P$3:P$399,SMALL(IF('ค่าเสื่อม 2564'!$E$3:$E$399="10868-รพ.วังน้ำเย็น",ROW('ค่าเสื่อม 2564'!$E$3:$E$399)-ROW('ค่าเสื่อม 2564'!$E$3)+1),$A12)))</f>
        <v>0</v>
      </c>
      <c r="Q12" s="10">
        <f t="array" ref="Q12">IF(COUNTIF('ค่าเสื่อม 2564'!$E$3:$E$399,"10868-รพ.วังน้ำเย็น")&lt;$A12,"",INDEX('ค่าเสื่อม 2564'!Q$3:Q$399,SMALL(IF('ค่าเสื่อม 2564'!$E$3:$E$399="10868-รพ.วังน้ำเย็น",ROW('ค่าเสื่อม 2564'!$E$3:$E$399)-ROW('ค่าเสื่อม 2564'!$E$3)+1),$A12)))</f>
        <v>100000</v>
      </c>
      <c r="R12" s="7" t="str">
        <f t="array" ref="R12">IF(COUNTIF('ค่าเสื่อม 2564'!$E$3:$E$399,"10868-รพ.วังน้ำเย็น")&lt;$A12,"",INDEX('ค่าเสื่อม 2564'!R$3:R$399,SMALL(IF('ค่าเสื่อม 2564'!$E$3:$E$399="10868-รพ.วังน้ำเย็น",ROW('ค่าเสื่อม 2564'!$E$3:$E$399)-ROW('ค่าเสื่อม 2564'!$E$3)+1),$A12)))</f>
        <v>6/2563 (วันที่ 07/10/2563)</v>
      </c>
      <c r="S12" s="4" t="str">
        <f t="array" ref="S12">IF(COUNTIF('ค่าเสื่อม 2564'!$E$3:$E$399,"10868-รพ.วังน้ำเย็น")&lt;$A12,"",INDEX('ค่าเสื่อม 2564'!S$3:S$399,SMALL(IF('ค่าเสื่อม 2564'!$E$3:$E$399="10868-รพ.วังน้ำเย็น",ROW('ค่าเสื่อม 2564'!$E$3:$E$399)-ROW('ค่าเสื่อม 2564'!$E$3)+1),$A12)))</f>
        <v>-</v>
      </c>
      <c r="T12" s="10">
        <f t="array" ref="T12">IF(COUNTIF('ค่าเสื่อม 2564'!$E$3:$E$399,"10868-รพ.วังน้ำเย็น")&lt;$A12,"",INDEX('ค่าเสื่อม 2564'!T$3:T$399,SMALL(IF('ค่าเสื่อม 2564'!$E$3:$E$399="10868-รพ.วังน้ำเย็น",ROW('ค่าเสื่อม 2564'!$E$3:$E$399)-ROW('ค่าเสื่อม 2564'!$E$3)+1),$A12)))</f>
        <v>0</v>
      </c>
      <c r="U12" s="10">
        <f t="array" ref="U12">IF(COUNTIF('ค่าเสื่อม 2564'!$E$3:$E$399,"10868-รพ.วังน้ำเย็น")&lt;$A12,"",INDEX('ค่าเสื่อม 2564'!U$3:U$399,SMALL(IF('ค่าเสื่อม 2564'!$E$3:$E$399="10868-รพ.วังน้ำเย็น",ROW('ค่าเสื่อม 2564'!$E$3:$E$399)-ROW('ค่าเสื่อม 2564'!$E$3)+1),$A12)))</f>
        <v>0</v>
      </c>
      <c r="V12" s="7"/>
      <c r="W12" s="7"/>
    </row>
    <row r="13" spans="1:23" ht="43.5" customHeight="1">
      <c r="A13" s="3">
        <v>10</v>
      </c>
      <c r="B13" s="7"/>
      <c r="C13" s="7"/>
      <c r="D13" s="7"/>
      <c r="E13" s="7" t="str">
        <f t="array" ref="E13">IF(COUNTIF('ค่าเสื่อม 2564'!$E$3:$E$399,"10868-รพ.วังน้ำเย็น")&lt;$A13,"",INDEX('ค่าเสื่อม 2564'!E$3:E$399,SMALL(IF('ค่าเสื่อม 2564'!$E$3:$E$399="10868-รพ.วังน้ำเย็น",ROW('ค่าเสื่อม 2564'!$E$3:$E$399)-ROW('ค่าเสื่อม 2564'!$E$3)+1),$A13)))</f>
        <v>10868-รพ.วังน้ำเย็น</v>
      </c>
      <c r="F13" s="7" t="str">
        <f t="array" ref="F13">IF(COUNTIF('ค่าเสื่อม 2564'!$E$3:$E$399,"10868-รพ.วังน้ำเย็น")&lt;$A13,"",INDEX('ค่าเสื่อม 2564'!F$3:F$399,SMALL(IF('ค่าเสื่อม 2564'!$E$3:$E$399="10868-รพ.วังน้ำเย็น",ROW('ค่าเสื่อม 2564'!$E$3:$E$399)-ROW('ค่าเสื่อม 2564'!$E$3)+1),$A13)))</f>
        <v>10868-รพ.วังน้ำเย็น</v>
      </c>
      <c r="G13" s="7" t="str">
        <f t="array" ref="G13">IF(COUNTIF('ค่าเสื่อม 2564'!$E$3:$E$399,"10868-รพ.วังน้ำเย็น")&lt;$A13,"",INDEX('ค่าเสื่อม 2564'!G$3:G$399,SMALL(IF('ค่าเสื่อม 2564'!$E$3:$E$399="10868-รพ.วังน้ำเย็น",ROW('ค่าเสื่อม 2564'!$E$3:$E$399)-ROW('ค่าเสื่อม 2564'!$E$3)+1),$A13)))</f>
        <v>วงเงินหน่วยบริการสังกัดสป.สธ.</v>
      </c>
      <c r="H13" s="7" t="str">
        <f t="array" ref="H13">IF(COUNTIF('ค่าเสื่อม 2564'!$E$3:$E$399,"10868-รพ.วังน้ำเย็น")&lt;$A13,"",INDEX('ค่าเสื่อม 2564'!H$3:H$399,SMALL(IF('ค่าเสื่อม 2564'!$E$3:$E$399="10868-รพ.วังน้ำเย็น",ROW('ค่าเสื่อม 2564'!$E$3:$E$399)-ROW('ค่าเสื่อม 2564'!$E$3)+1),$A13)))</f>
        <v>ครุภัณฑ์</v>
      </c>
      <c r="I13" s="7" t="str">
        <f t="array" ref="I13">IF(COUNTIF('ค่าเสื่อม 2564'!$E$3:$E$399,"10868-รพ.วังน้ำเย็น")&lt;$A13,"",INDEX('ค่าเสื่อม 2564'!I$3:I$399,SMALL(IF('ค่าเสื่อม 2564'!$E$3:$E$399="10868-รพ.วังน้ำเย็น",ROW('ค่าเสื่อม 2564'!$E$3:$E$399)-ROW('ค่าเสื่อม 2564'!$E$3)+1),$A13)))</f>
        <v>07-ครุภัณฑ์การแพทย์สนับสนุน</v>
      </c>
      <c r="J13" s="7" t="str">
        <f t="array" ref="J13">IF(COUNTIF('ค่าเสื่อม 2564'!$E$3:$E$399,"10868-รพ.วังน้ำเย็น")&lt;$A13,"",INDEX('ค่าเสื่อม 2564'!J$3:J$399,SMALL(IF('ค่าเสื่อม 2564'!$E$3:$E$399="10868-รพ.วังน้ำเย็น",ROW('ค่าเสื่อม 2564'!$E$3:$E$399)-ROW('ค่าเสื่อม 2564'!$E$3)+1),$A13)))</f>
        <v>เครื่องหมุนเหวี่ยงเพื่อตรวจปริมาตรเม็ดเลือดแดงอัดแน่น (Hematocrit centrifuge) สำหรับปฐมภูมิหรือศูนย์สุขภาพชุมชน</v>
      </c>
      <c r="K13" s="7" t="str">
        <f t="array" ref="K13">IF(COUNTIF('ค่าเสื่อม 2564'!$E$3:$E$399,"10868-รพ.วังน้ำเย็น")&lt;$A13,"",INDEX('ค่าเสื่อม 2564'!K$3:K$399,SMALL(IF('ค่าเสื่อม 2564'!$E$3:$E$399="10868-รพ.วังน้ำเย็น",ROW('ค่าเสื่อม 2564'!$E$3:$E$399)-ROW('ค่าเสื่อม 2564'!$E$3)+1),$A13)))</f>
        <v>เป็นเครื่องปั่นหาค่าเม็ดเลือดแดงอัดแน่นแบบตั้งโต๊ะตัวเครื่องทำด้วยวัสดุอย่างดี (Polypropylene) และช่องปั่นเหวยี่ ง (Chamber) ทำด้วยโลหะ (Die-Cast-Aluminuim) เพื่อป้องกันการเกิดสนิม ความเร็วจะเพิ่มขึ้นจนถึงความเร็วที่ตั้งค่า (run-up in sec)โดยใช้เวลาไม่เกิน 8 วินาที และ และใช้เวลาเบรค (Braked) ไม่เกิน 10 วินาที</v>
      </c>
      <c r="L13" s="4">
        <f t="array" ref="L13">IF(COUNTIF('ค่าเสื่อม 2564'!$E$3:$E$399,"10868-รพ.วังน้ำเย็น")&lt;$A13,"",INDEX('ค่าเสื่อม 2564'!L$3:L$399,SMALL(IF('ค่าเสื่อม 2564'!$E$3:$E$399="10868-รพ.วังน้ำเย็น",ROW('ค่าเสื่อม 2564'!$E$3:$E$399)-ROW('ค่าเสื่อม 2564'!$E$3)+1),$A13)))</f>
        <v>1</v>
      </c>
      <c r="M13" s="7" t="str">
        <f t="array" ref="M13">IF(COUNTIF('ค่าเสื่อม 2564'!$E$3:$E$399,"10868-รพ.วังน้ำเย็น")&lt;$A13,"",INDEX('ค่าเสื่อม 2564'!M$3:M$399,SMALL(IF('ค่าเสื่อม 2564'!$E$3:$E$399="10868-รพ.วังน้ำเย็น",ROW('ค่าเสื่อม 2564'!$E$3:$E$399)-ROW('ค่าเสื่อม 2564'!$E$3)+1),$A13)))</f>
        <v>6515-0141012/001</v>
      </c>
      <c r="N13" s="10">
        <f t="array" ref="N13">IF(COUNTIF('ค่าเสื่อม 2564'!$E$3:$E$399,"10868-รพ.วังน้ำเย็น")&lt;$A13,"",INDEX('ค่าเสื่อม 2564'!N$3:N$399,SMALL(IF('ค่าเสื่อม 2564'!$E$3:$E$399="10868-รพ.วังน้ำเย็น",ROW('ค่าเสื่อม 2564'!$E$3:$E$399)-ROW('ค่าเสื่อม 2564'!$E$3)+1),$A13)))</f>
        <v>70000</v>
      </c>
      <c r="O13" s="10">
        <f t="array" ref="O13">IF(COUNTIF('ค่าเสื่อม 2564'!$E$3:$E$399,"10868-รพ.วังน้ำเย็น")&lt;$A13,"",INDEX('ค่าเสื่อม 2564'!O$3:O$399,SMALL(IF('ค่าเสื่อม 2564'!$E$3:$E$399="10868-รพ.วังน้ำเย็น",ROW('ค่าเสื่อม 2564'!$E$3:$E$399)-ROW('ค่าเสื่อม 2564'!$E$3)+1),$A13)))</f>
        <v>0</v>
      </c>
      <c r="P13" s="10">
        <f t="array" ref="P13">IF(COUNTIF('ค่าเสื่อม 2564'!$E$3:$E$399,"10868-รพ.วังน้ำเย็น")&lt;$A13,"",INDEX('ค่าเสื่อม 2564'!P$3:P$399,SMALL(IF('ค่าเสื่อม 2564'!$E$3:$E$399="10868-รพ.วังน้ำเย็น",ROW('ค่าเสื่อม 2564'!$E$3:$E$399)-ROW('ค่าเสื่อม 2564'!$E$3)+1),$A13)))</f>
        <v>0</v>
      </c>
      <c r="Q13" s="10">
        <f t="array" ref="Q13">IF(COUNTIF('ค่าเสื่อม 2564'!$E$3:$E$399,"10868-รพ.วังน้ำเย็น")&lt;$A13,"",INDEX('ค่าเสื่อม 2564'!Q$3:Q$399,SMALL(IF('ค่าเสื่อม 2564'!$E$3:$E$399="10868-รพ.วังน้ำเย็น",ROW('ค่าเสื่อม 2564'!$E$3:$E$399)-ROW('ค่าเสื่อม 2564'!$E$3)+1),$A13)))</f>
        <v>70000</v>
      </c>
      <c r="R13" s="7" t="str">
        <f t="array" ref="R13">IF(COUNTIF('ค่าเสื่อม 2564'!$E$3:$E$399,"10868-รพ.วังน้ำเย็น")&lt;$A13,"",INDEX('ค่าเสื่อม 2564'!R$3:R$399,SMALL(IF('ค่าเสื่อม 2564'!$E$3:$E$399="10868-รพ.วังน้ำเย็น",ROW('ค่าเสื่อม 2564'!$E$3:$E$399)-ROW('ค่าเสื่อม 2564'!$E$3)+1),$A13)))</f>
        <v>6/2563 (วันที่ 07/10/2563)</v>
      </c>
      <c r="S13" s="4" t="str">
        <f t="array" ref="S13">IF(COUNTIF('ค่าเสื่อม 2564'!$E$3:$E$399,"10868-รพ.วังน้ำเย็น")&lt;$A13,"",INDEX('ค่าเสื่อม 2564'!S$3:S$399,SMALL(IF('ค่าเสื่อม 2564'!$E$3:$E$399="10868-รพ.วังน้ำเย็น",ROW('ค่าเสื่อม 2564'!$E$3:$E$399)-ROW('ค่าเสื่อม 2564'!$E$3)+1),$A13)))</f>
        <v>-</v>
      </c>
      <c r="T13" s="10">
        <f t="array" ref="T13">IF(COUNTIF('ค่าเสื่อม 2564'!$E$3:$E$399,"10868-รพ.วังน้ำเย็น")&lt;$A13,"",INDEX('ค่าเสื่อม 2564'!T$3:T$399,SMALL(IF('ค่าเสื่อม 2564'!$E$3:$E$399="10868-รพ.วังน้ำเย็น",ROW('ค่าเสื่อม 2564'!$E$3:$E$399)-ROW('ค่าเสื่อม 2564'!$E$3)+1),$A13)))</f>
        <v>0</v>
      </c>
      <c r="U13" s="10">
        <f t="array" ref="U13">IF(COUNTIF('ค่าเสื่อม 2564'!$E$3:$E$399,"10868-รพ.วังน้ำเย็น")&lt;$A13,"",INDEX('ค่าเสื่อม 2564'!U$3:U$399,SMALL(IF('ค่าเสื่อม 2564'!$E$3:$E$399="10868-รพ.วังน้ำเย็น",ROW('ค่าเสื่อม 2564'!$E$3:$E$399)-ROW('ค่าเสื่อม 2564'!$E$3)+1),$A13)))</f>
        <v>0</v>
      </c>
      <c r="V13" s="7"/>
      <c r="W13" s="7"/>
    </row>
    <row r="14" spans="1:23" ht="43.5" customHeight="1">
      <c r="A14" s="3">
        <v>11</v>
      </c>
      <c r="B14" s="7"/>
      <c r="C14" s="7"/>
      <c r="D14" s="7"/>
      <c r="E14" s="7" t="str">
        <f t="array" ref="E14">IF(COUNTIF('ค่าเสื่อม 2564'!$E$3:$E$399,"10868-รพ.วังน้ำเย็น")&lt;$A14,"",INDEX('ค่าเสื่อม 2564'!E$3:E$399,SMALL(IF('ค่าเสื่อม 2564'!$E$3:$E$399="10868-รพ.วังน้ำเย็น",ROW('ค่าเสื่อม 2564'!$E$3:$E$399)-ROW('ค่าเสื่อม 2564'!$E$3)+1),$A14)))</f>
        <v>10868-รพ.วังน้ำเย็น</v>
      </c>
      <c r="F14" s="7" t="str">
        <f t="array" ref="F14">IF(COUNTIF('ค่าเสื่อม 2564'!$E$3:$E$399,"10868-รพ.วังน้ำเย็น")&lt;$A14,"",INDEX('ค่าเสื่อม 2564'!F$3:F$399,SMALL(IF('ค่าเสื่อม 2564'!$E$3:$E$399="10868-รพ.วังน้ำเย็น",ROW('ค่าเสื่อม 2564'!$E$3:$E$399)-ROW('ค่าเสื่อม 2564'!$E$3)+1),$A14)))</f>
        <v>10868-รพ.วังน้ำเย็น</v>
      </c>
      <c r="G14" s="7" t="str">
        <f t="array" ref="G14">IF(COUNTIF('ค่าเสื่อม 2564'!$E$3:$E$399,"10868-รพ.วังน้ำเย็น")&lt;$A14,"",INDEX('ค่าเสื่อม 2564'!G$3:G$399,SMALL(IF('ค่าเสื่อม 2564'!$E$3:$E$399="10868-รพ.วังน้ำเย็น",ROW('ค่าเสื่อม 2564'!$E$3:$E$399)-ROW('ค่าเสื่อม 2564'!$E$3)+1),$A14)))</f>
        <v>วงเงินหน่วยบริการสังกัดสป.สธ.</v>
      </c>
      <c r="H14" s="7" t="str">
        <f t="array" ref="H14">IF(COUNTIF('ค่าเสื่อม 2564'!$E$3:$E$399,"10868-รพ.วังน้ำเย็น")&lt;$A14,"",INDEX('ค่าเสื่อม 2564'!H$3:H$399,SMALL(IF('ค่าเสื่อม 2564'!$E$3:$E$399="10868-รพ.วังน้ำเย็น",ROW('ค่าเสื่อม 2564'!$E$3:$E$399)-ROW('ค่าเสื่อม 2564'!$E$3)+1),$A14)))</f>
        <v>ครุภัณฑ์</v>
      </c>
      <c r="I14" s="7" t="str">
        <f t="array" ref="I14">IF(COUNTIF('ค่าเสื่อม 2564'!$E$3:$E$399,"10868-รพ.วังน้ำเย็น")&lt;$A14,"",INDEX('ค่าเสื่อม 2564'!I$3:I$399,SMALL(IF('ค่าเสื่อม 2564'!$E$3:$E$399="10868-รพ.วังน้ำเย็น",ROW('ค่าเสื่อม 2564'!$E$3:$E$399)-ROW('ค่าเสื่อม 2564'!$E$3)+1),$A14)))</f>
        <v>12-ครุภัณฑ์สำนักงาน</v>
      </c>
      <c r="J14" s="7" t="str">
        <f t="array" ref="J14">IF(COUNTIF('ค่าเสื่อม 2564'!$E$3:$E$399,"10868-รพ.วังน้ำเย็น")&lt;$A14,"",INDEX('ค่าเสื่อม 2564'!J$3:J$399,SMALL(IF('ค่าเสื่อม 2564'!$E$3:$E$399="10868-รพ.วังน้ำเย็น",ROW('ค่าเสื่อม 2564'!$E$3:$E$399)-ROW('ค่าเสื่อม 2564'!$E$3)+1),$A14)))</f>
        <v>เครื่องปรับอากาศ แบบแยกส่วน (ราคารวมค่าติดตั้ง) แบบตั้งพื้นหรือแบบแขวน ขนาด 18,000 บีทียู</v>
      </c>
      <c r="K14" s="7" t="str">
        <f t="array" ref="K14">IF(COUNTIF('ค่าเสื่อม 2564'!$E$3:$E$399,"10868-รพ.วังน้ำเย็น")&lt;$A14,"",INDEX('ค่าเสื่อม 2564'!K$3:K$399,SMALL(IF('ค่าเสื่อม 2564'!$E$3:$E$399="10868-รพ.วังน้ำเย็น",ROW('ค่าเสื่อม 2564'!$E$3:$E$399)-ROW('ค่าเสื่อม 2564'!$E$3)+1),$A14)))</f>
        <v>เครื่องปรับอากาศ ขนาดที่กำหนดเป็นขนาดไม่ต่ำกว่า 18,000 ทียู ราคาที่กำหนดเป็นราคาที่รวมค่าติดตั้ง เครื่องปรับอากาศที่มีความสามารถในการทำความเย็น ขนาดไม่เกิน 18,000 บีที่ยู ต้องได้รับการรับรองมาตรฐานผลิตภัณฑ์อุตสาหกรรม และฉลากประหยัดไฟฟ้าเบอร์ 5 ต้องเป็นเครื่องปรับอากาศที่ประกอบสำเร็จรูปทั้งชุด ทั้งหน่วยส่ง ความเย็นและหน่วยระบายความร้อนจากโรงงานเดียวกัน มีความหน่วงเวลาการทำงานของคอมเพรสเซอร์</v>
      </c>
      <c r="L14" s="4">
        <f t="array" ref="L14">IF(COUNTIF('ค่าเสื่อม 2564'!$E$3:$E$399,"10868-รพ.วังน้ำเย็น")&lt;$A14,"",INDEX('ค่าเสื่อม 2564'!L$3:L$399,SMALL(IF('ค่าเสื่อม 2564'!$E$3:$E$399="10868-รพ.วังน้ำเย็น",ROW('ค่าเสื่อม 2564'!$E$3:$E$399)-ROW('ค่าเสื่อม 2564'!$E$3)+1),$A14)))</f>
        <v>5</v>
      </c>
      <c r="M14" s="7" t="str">
        <f t="array" ref="M14">IF(COUNTIF('ค่าเสื่อม 2564'!$E$3:$E$399,"10868-รพ.วังน้ำเย็น")&lt;$A14,"",INDEX('ค่าเสื่อม 2564'!M$3:M$399,SMALL(IF('ค่าเสื่อม 2564'!$E$3:$E$399="10868-รพ.วังน้ำเย็น",ROW('ค่าเสื่อม 2564'!$E$3:$E$399)-ROW('ค่าเสื่อม 2564'!$E$3)+1),$A14)))</f>
        <v>4120-001-0004/002, 4120-001-0004/004, 4120-001-0004/003, 4120-001-0004/007, 4120-001-0004/009</v>
      </c>
      <c r="N14" s="10">
        <f t="array" ref="N14">IF(COUNTIF('ค่าเสื่อม 2564'!$E$3:$E$399,"10868-รพ.วังน้ำเย็น")&lt;$A14,"",INDEX('ค่าเสื่อม 2564'!N$3:N$399,SMALL(IF('ค่าเสื่อม 2564'!$E$3:$E$399="10868-รพ.วังน้ำเย็น",ROW('ค่าเสื่อม 2564'!$E$3:$E$399)-ROW('ค่าเสื่อม 2564'!$E$3)+1),$A14)))</f>
        <v>143000</v>
      </c>
      <c r="O14" s="10">
        <f t="array" ref="O14">IF(COUNTIF('ค่าเสื่อม 2564'!$E$3:$E$399,"10868-รพ.วังน้ำเย็น")&lt;$A14,"",INDEX('ค่าเสื่อม 2564'!O$3:O$399,SMALL(IF('ค่าเสื่อม 2564'!$E$3:$E$399="10868-รพ.วังน้ำเย็น",ROW('ค่าเสื่อม 2564'!$E$3:$E$399)-ROW('ค่าเสื่อม 2564'!$E$3)+1),$A14)))</f>
        <v>0</v>
      </c>
      <c r="P14" s="10">
        <f t="array" ref="P14">IF(COUNTIF('ค่าเสื่อม 2564'!$E$3:$E$399,"10868-รพ.วังน้ำเย็น")&lt;$A14,"",INDEX('ค่าเสื่อม 2564'!P$3:P$399,SMALL(IF('ค่าเสื่อม 2564'!$E$3:$E$399="10868-รพ.วังน้ำเย็น",ROW('ค่าเสื่อม 2564'!$E$3:$E$399)-ROW('ค่าเสื่อม 2564'!$E$3)+1),$A14)))</f>
        <v>0</v>
      </c>
      <c r="Q14" s="10">
        <f t="array" ref="Q14">IF(COUNTIF('ค่าเสื่อม 2564'!$E$3:$E$399,"10868-รพ.วังน้ำเย็น")&lt;$A14,"",INDEX('ค่าเสื่อม 2564'!Q$3:Q$399,SMALL(IF('ค่าเสื่อม 2564'!$E$3:$E$399="10868-รพ.วังน้ำเย็น",ROW('ค่าเสื่อม 2564'!$E$3:$E$399)-ROW('ค่าเสื่อม 2564'!$E$3)+1),$A14)))</f>
        <v>143000</v>
      </c>
      <c r="R14" s="7" t="str">
        <f t="array" ref="R14">IF(COUNTIF('ค่าเสื่อม 2564'!$E$3:$E$399,"10868-รพ.วังน้ำเย็น")&lt;$A14,"",INDEX('ค่าเสื่อม 2564'!R$3:R$399,SMALL(IF('ค่าเสื่อม 2564'!$E$3:$E$399="10868-รพ.วังน้ำเย็น",ROW('ค่าเสื่อม 2564'!$E$3:$E$399)-ROW('ค่าเสื่อม 2564'!$E$3)+1),$A14)))</f>
        <v>6/2563 (วันที่ 07/10/2563)</v>
      </c>
      <c r="S14" s="4" t="str">
        <f t="array" ref="S14">IF(COUNTIF('ค่าเสื่อม 2564'!$E$3:$E$399,"10868-รพ.วังน้ำเย็น")&lt;$A14,"",INDEX('ค่าเสื่อม 2564'!S$3:S$399,SMALL(IF('ค่าเสื่อม 2564'!$E$3:$E$399="10868-รพ.วังน้ำเย็น",ROW('ค่าเสื่อม 2564'!$E$3:$E$399)-ROW('ค่าเสื่อม 2564'!$E$3)+1),$A14)))</f>
        <v>-</v>
      </c>
      <c r="T14" s="10">
        <f t="array" ref="T14">IF(COUNTIF('ค่าเสื่อม 2564'!$E$3:$E$399,"10868-รพ.วังน้ำเย็น")&lt;$A14,"",INDEX('ค่าเสื่อม 2564'!T$3:T$399,SMALL(IF('ค่าเสื่อม 2564'!$E$3:$E$399="10868-รพ.วังน้ำเย็น",ROW('ค่าเสื่อม 2564'!$E$3:$E$399)-ROW('ค่าเสื่อม 2564'!$E$3)+1),$A14)))</f>
        <v>0</v>
      </c>
      <c r="U14" s="10">
        <f t="array" ref="U14">IF(COUNTIF('ค่าเสื่อม 2564'!$E$3:$E$399,"10868-รพ.วังน้ำเย็น")&lt;$A14,"",INDEX('ค่าเสื่อม 2564'!U$3:U$399,SMALL(IF('ค่าเสื่อม 2564'!$E$3:$E$399="10868-รพ.วังน้ำเย็น",ROW('ค่าเสื่อม 2564'!$E$3:$E$399)-ROW('ค่าเสื่อม 2564'!$E$3)+1),$A14)))</f>
        <v>0</v>
      </c>
      <c r="V14" s="7"/>
      <c r="W14" s="7"/>
    </row>
    <row r="15" spans="1:23" ht="43.5" customHeight="1">
      <c r="A15" s="3">
        <v>12</v>
      </c>
      <c r="B15" s="7" t="str">
        <f t="array" ref="B15">IF(COUNTIF('ค่าเสื่อม 2564'!$E$3:$E$399,"10868-รพ.วังน้ำเย็น")&lt;$A15,"",INDEX('ค่าเสื่อม 2564'!B$3:B$399,SMALL(IF('ค่าเสื่อม 2564'!$E$3:$E$399="10868-รพ.วังน้ำเย็น",ROW('ค่าเสื่อม 2564'!$E$3:$E$399)-ROW('ค่าเสื่อม 2564'!$E$3)+1),$A15)))</f>
        <v>เขต 06 ระยอง</v>
      </c>
      <c r="C15" s="7">
        <f t="array" ref="C15">IF(COUNTIF('ค่าเสื่อม 2564'!$E$3:$E$399,"10868-รพ.วังน้ำเย็น")&lt;$A15,"",INDEX('ค่าเสื่อม 2564'!C$3:C$399,SMALL(IF('ค่าเสื่อม 2564'!$E$3:$E$399="10868-รพ.วังน้ำเย็น",ROW('ค่าเสื่อม 2564'!$E$3:$E$399)-ROW('ค่าเสื่อม 2564'!$E$3)+1),$A15)))</f>
        <v>2700</v>
      </c>
      <c r="D15" s="7" t="str">
        <f t="array" ref="D15">IF(COUNTIF('ค่าเสื่อม 2564'!$E$3:$E$399,"10868-รพ.วังน้ำเย็น")&lt;$A15,"",INDEX('ค่าเสื่อม 2564'!D$3:D$399,SMALL(IF('ค่าเสื่อม 2564'!$E$3:$E$399="10868-รพ.วังน้ำเย็น",ROW('ค่าเสื่อม 2564'!$E$3:$E$399)-ROW('ค่าเสื่อม 2564'!$E$3)+1),$A15)))</f>
        <v>สระแก้ว</v>
      </c>
      <c r="E15" s="7" t="str">
        <f t="array" ref="E15">IF(COUNTIF('ค่าเสื่อม 2564'!$E$3:$E$399,"10868-รพ.วังน้ำเย็น")&lt;$A15,"",INDEX('ค่าเสื่อม 2564'!E$3:E$399,SMALL(IF('ค่าเสื่อม 2564'!$E$3:$E$399="10868-รพ.วังน้ำเย็น",ROW('ค่าเสื่อม 2564'!$E$3:$E$399)-ROW('ค่าเสื่อม 2564'!$E$3)+1),$A15)))</f>
        <v>10868-รพ.วังน้ำเย็น</v>
      </c>
      <c r="F15" s="7" t="str">
        <f t="array" ref="F15">IF(COUNTIF('ค่าเสื่อม 2564'!$E$3:$E$399,"10868-รพ.วังน้ำเย็น")&lt;$A15,"",INDEX('ค่าเสื่อม 2564'!F$3:F$399,SMALL(IF('ค่าเสื่อม 2564'!$E$3:$E$399="10868-รพ.วังน้ำเย็น",ROW('ค่าเสื่อม 2564'!$E$3:$E$399)-ROW('ค่าเสื่อม 2564'!$E$3)+1),$A15)))</f>
        <v>10868-รพ.วังน้ำเย็น</v>
      </c>
      <c r="G15" s="7" t="str">
        <f t="array" ref="G15">IF(COUNTIF('ค่าเสื่อม 2564'!$E$3:$E$399,"10868-รพ.วังน้ำเย็น")&lt;$A15,"",INDEX('ค่าเสื่อม 2564'!G$3:G$399,SMALL(IF('ค่าเสื่อม 2564'!$E$3:$E$399="10868-รพ.วังน้ำเย็น",ROW('ค่าเสื่อม 2564'!$E$3:$E$399)-ROW('ค่าเสื่อม 2564'!$E$3)+1),$A15)))</f>
        <v>วงเงินหน่วยบริการสังกัดสป.สธ.</v>
      </c>
      <c r="H15" s="7" t="str">
        <f t="array" ref="H15">IF(COUNTIF('ค่าเสื่อม 2564'!$E$3:$E$399,"10868-รพ.วังน้ำเย็น")&lt;$A15,"",INDEX('ค่าเสื่อม 2564'!H$3:H$399,SMALL(IF('ค่าเสื่อม 2564'!$E$3:$E$399="10868-รพ.วังน้ำเย็น",ROW('ค่าเสื่อม 2564'!$E$3:$E$399)-ROW('ค่าเสื่อม 2564'!$E$3)+1),$A15)))</f>
        <v>สิ่งก่อสร้าง</v>
      </c>
      <c r="I15" s="7" t="str">
        <f t="array" ref="I15">IF(COUNTIF('ค่าเสื่อม 2564'!$E$3:$E$399,"10868-รพ.วังน้ำเย็น")&lt;$A15,"",INDEX('ค่าเสื่อม 2564'!I$3:I$399,SMALL(IF('ค่าเสื่อม 2564'!$E$3:$E$399="10868-รพ.วังน้ำเย็น",ROW('ค่าเสื่อม 2564'!$E$3:$E$399)-ROW('ค่าเสื่อม 2564'!$E$3)+1),$A15)))</f>
        <v>-</v>
      </c>
      <c r="J15" s="7" t="str">
        <f t="array" ref="J15">IF(COUNTIF('ค่าเสื่อม 2564'!$E$3:$E$399,"10868-รพ.วังน้ำเย็น")&lt;$A15,"",INDEX('ค่าเสื่อม 2564'!J$3:J$399,SMALL(IF('ค่าเสื่อม 2564'!$E$3:$E$399="10868-รพ.วังน้ำเย็น",ROW('ค่าเสื่อม 2564'!$E$3:$E$399)-ROW('ค่าเสื่อม 2564'!$E$3)+1),$A15)))</f>
        <v>ซ่อมแซมระบบอากาศและระบายอากาศสำหรับห้องทันตกรรม</v>
      </c>
      <c r="K15" s="7" t="str">
        <f t="array" ref="K15">IF(COUNTIF('ค่าเสื่อม 2564'!$E$3:$E$399,"10868-รพ.วังน้ำเย็น")&lt;$A15,"",INDEX('ค่าเสื่อม 2564'!K$3:K$399,SMALL(IF('ค่าเสื่อม 2564'!$E$3:$E$399="10868-รพ.วังน้ำเย็น",ROW('ค่าเสื่อม 2564'!$E$3:$E$399)-ROW('ค่าเสื่อม 2564'!$E$3)+1),$A15)))</f>
        <v>ปร4 และแบบแปลน</v>
      </c>
      <c r="L15" s="4">
        <f t="array" ref="L15">IF(COUNTIF('ค่าเสื่อม 2564'!$E$3:$E$399,"10868-รพ.วังน้ำเย็น")&lt;$A15,"",INDEX('ค่าเสื่อม 2564'!L$3:L$399,SMALL(IF('ค่าเสื่อม 2564'!$E$3:$E$399="10868-รพ.วังน้ำเย็น",ROW('ค่าเสื่อม 2564'!$E$3:$E$399)-ROW('ค่าเสื่อม 2564'!$E$3)+1),$A15)))</f>
        <v>6</v>
      </c>
      <c r="M15" s="7">
        <f t="array" ref="M15">IF(COUNTIF('ค่าเสื่อม 2564'!$E$3:$E$399,"10868-รพ.วังน้ำเย็น")&lt;$A15,"",INDEX('ค่าเสื่อม 2564'!M$3:M$399,SMALL(IF('ค่าเสื่อม 2564'!$E$3:$E$399="10868-รพ.วังน้ำเย็น",ROW('ค่าเสื่อม 2564'!$E$3:$E$399)-ROW('ค่าเสื่อม 2564'!$E$3)+1),$A15)))</f>
        <v>8883</v>
      </c>
      <c r="N15" s="10">
        <f t="array" ref="N15">IF(COUNTIF('ค่าเสื่อม 2564'!$E$3:$E$399,"10868-รพ.วังน้ำเย็น")&lt;$A15,"",INDEX('ค่าเสื่อม 2564'!N$3:N$399,SMALL(IF('ค่าเสื่อม 2564'!$E$3:$E$399="10868-รพ.วังน้ำเย็น",ROW('ค่าเสื่อม 2564'!$E$3:$E$399)-ROW('ค่าเสื่อม 2564'!$E$3)+1),$A15)))</f>
        <v>522000</v>
      </c>
      <c r="O15" s="10">
        <f t="array" ref="O15">IF(COUNTIF('ค่าเสื่อม 2564'!$E$3:$E$399,"10868-รพ.วังน้ำเย็น")&lt;$A15,"",INDEX('ค่าเสื่อม 2564'!O$3:O$399,SMALL(IF('ค่าเสื่อม 2564'!$E$3:$E$399="10868-รพ.วังน้ำเย็น",ROW('ค่าเสื่อม 2564'!$E$3:$E$399)-ROW('ค่าเสื่อม 2564'!$E$3)+1),$A15)))</f>
        <v>0</v>
      </c>
      <c r="P15" s="10">
        <f t="array" ref="P15">IF(COUNTIF('ค่าเสื่อม 2564'!$E$3:$E$399,"10868-รพ.วังน้ำเย็น")&lt;$A15,"",INDEX('ค่าเสื่อม 2564'!P$3:P$399,SMALL(IF('ค่าเสื่อม 2564'!$E$3:$E$399="10868-รพ.วังน้ำเย็น",ROW('ค่าเสื่อม 2564'!$E$3:$E$399)-ROW('ค่าเสื่อม 2564'!$E$3)+1),$A15)))</f>
        <v>0</v>
      </c>
      <c r="Q15" s="10">
        <f t="array" ref="Q15">IF(COUNTIF('ค่าเสื่อม 2564'!$E$3:$E$399,"10868-รพ.วังน้ำเย็น")&lt;$A15,"",INDEX('ค่าเสื่อม 2564'!Q$3:Q$399,SMALL(IF('ค่าเสื่อม 2564'!$E$3:$E$399="10868-รพ.วังน้ำเย็น",ROW('ค่าเสื่อม 2564'!$E$3:$E$399)-ROW('ค่าเสื่อม 2564'!$E$3)+1),$A15)))</f>
        <v>522000</v>
      </c>
      <c r="R15" s="7" t="str">
        <f t="array" ref="R15">IF(COUNTIF('ค่าเสื่อม 2564'!$E$3:$E$399,"10868-รพ.วังน้ำเย็น")&lt;$A15,"",INDEX('ค่าเสื่อม 2564'!R$3:R$399,SMALL(IF('ค่าเสื่อม 2564'!$E$3:$E$399="10868-รพ.วังน้ำเย็น",ROW('ค่าเสื่อม 2564'!$E$3:$E$399)-ROW('ค่าเสื่อม 2564'!$E$3)+1),$A15)))</f>
        <v>6/2563 (วันที่ 07/10/2563)</v>
      </c>
      <c r="S15" s="4" t="str">
        <f t="array" ref="S15">IF(COUNTIF('ค่าเสื่อม 2564'!$E$3:$E$399,"10868-รพ.วังน้ำเย็น")&lt;$A15,"",INDEX('ค่าเสื่อม 2564'!S$3:S$399,SMALL(IF('ค่าเสื่อม 2564'!$E$3:$E$399="10868-รพ.วังน้ำเย็น",ROW('ค่าเสื่อม 2564'!$E$3:$E$399)-ROW('ค่าเสื่อม 2564'!$E$3)+1),$A15)))</f>
        <v>-</v>
      </c>
      <c r="T15" s="10">
        <f t="array" ref="T15">IF(COUNTIF('ค่าเสื่อม 2564'!$E$3:$E$399,"10868-รพ.วังน้ำเย็น")&lt;$A15,"",INDEX('ค่าเสื่อม 2564'!T$3:T$399,SMALL(IF('ค่าเสื่อม 2564'!$E$3:$E$399="10868-รพ.วังน้ำเย็น",ROW('ค่าเสื่อม 2564'!$E$3:$E$399)-ROW('ค่าเสื่อม 2564'!$E$3)+1),$A15)))</f>
        <v>0</v>
      </c>
      <c r="U15" s="10">
        <f t="array" ref="U15">IF(COUNTIF('ค่าเสื่อม 2564'!$E$3:$E$399,"10868-รพ.วังน้ำเย็น")&lt;$A15,"",INDEX('ค่าเสื่อม 2564'!U$3:U$399,SMALL(IF('ค่าเสื่อม 2564'!$E$3:$E$399="10868-รพ.วังน้ำเย็น",ROW('ค่าเสื่อม 2564'!$E$3:$E$399)-ROW('ค่าเสื่อม 2564'!$E$3)+1),$A15)))</f>
        <v>0</v>
      </c>
      <c r="V15" s="7">
        <f t="array" ref="V15">IF(COUNTIF('ค่าเสื่อม 2564'!$E$3:$E$399,"10868-รพ.วังน้ำเย็น")&lt;$A15,"",INDEX('ค่าเสื่อม 2564'!V$3:V$399,SMALL(IF('ค่าเสื่อม 2564'!$E$3:$E$399="10868-รพ.วังน้ำเย็น",ROW('ค่าเสื่อม 2564'!$E$3:$E$399)-ROW('ค่าเสื่อม 2564'!$E$3)+1),$A15)))</f>
        <v>0</v>
      </c>
      <c r="W15" s="7">
        <f t="array" ref="W15">IF(COUNTIF('ค่าเสื่อม 2564'!$E$3:$E$399,"10868-รพ.วังน้ำเย็น")&lt;$A15,"",INDEX('ค่าเสื่อม 2564'!W$3:W$399,SMALL(IF('ค่าเสื่อม 2564'!$E$3:$E$399="10868-รพ.วังน้ำเย็น",ROW('ค่าเสื่อม 2564'!$E$3:$E$399)-ROW('ค่าเสื่อม 2564'!$E$3)+1),$A15)))</f>
        <v>400204</v>
      </c>
    </row>
    <row r="16" spans="1:23" ht="43.5" customHeight="1">
      <c r="A16" s="3">
        <v>13</v>
      </c>
      <c r="B16" s="7" t="str">
        <f t="array" ref="B16">IF(COUNTIF('ค่าเสื่อม 2564'!$E$3:$E$399,"10868-รพ.วังน้ำเย็น")&lt;$A16,"",INDEX('ค่าเสื่อม 2564'!B$3:B$399,SMALL(IF('ค่าเสื่อม 2564'!$E$3:$E$399="10868-รพ.วังน้ำเย็น",ROW('ค่าเสื่อม 2564'!$E$3:$E$399)-ROW('ค่าเสื่อม 2564'!$E$3)+1),$A16)))</f>
        <v>เขต 06 ระยอง</v>
      </c>
      <c r="C16" s="7">
        <f t="array" ref="C16">IF(COUNTIF('ค่าเสื่อม 2564'!$E$3:$E$399,"10868-รพ.วังน้ำเย็น")&lt;$A16,"",INDEX('ค่าเสื่อม 2564'!C$3:C$399,SMALL(IF('ค่าเสื่อม 2564'!$E$3:$E$399="10868-รพ.วังน้ำเย็น",ROW('ค่าเสื่อม 2564'!$E$3:$E$399)-ROW('ค่าเสื่อม 2564'!$E$3)+1),$A16)))</f>
        <v>2700</v>
      </c>
      <c r="D16" s="7" t="str">
        <f t="array" ref="D16">IF(COUNTIF('ค่าเสื่อม 2564'!$E$3:$E$399,"10868-รพ.วังน้ำเย็น")&lt;$A16,"",INDEX('ค่าเสื่อม 2564'!D$3:D$399,SMALL(IF('ค่าเสื่อม 2564'!$E$3:$E$399="10868-รพ.วังน้ำเย็น",ROW('ค่าเสื่อม 2564'!$E$3:$E$399)-ROW('ค่าเสื่อม 2564'!$E$3)+1),$A16)))</f>
        <v>สระแก้ว</v>
      </c>
      <c r="E16" s="7" t="str">
        <f t="array" ref="E16">IF(COUNTIF('ค่าเสื่อม 2564'!$E$3:$E$399,"10868-รพ.วังน้ำเย็น")&lt;$A16,"",INDEX('ค่าเสื่อม 2564'!E$3:E$399,SMALL(IF('ค่าเสื่อม 2564'!$E$3:$E$399="10868-รพ.วังน้ำเย็น",ROW('ค่าเสื่อม 2564'!$E$3:$E$399)-ROW('ค่าเสื่อม 2564'!$E$3)+1),$A16)))</f>
        <v>10868-รพ.วังน้ำเย็น</v>
      </c>
      <c r="F16" s="7" t="str">
        <f t="array" ref="F16">IF(COUNTIF('ค่าเสื่อม 2564'!$E$3:$E$399,"10868-รพ.วังน้ำเย็น")&lt;$A16,"",INDEX('ค่าเสื่อม 2564'!F$3:F$399,SMALL(IF('ค่าเสื่อม 2564'!$E$3:$E$399="10868-รพ.วังน้ำเย็น",ROW('ค่าเสื่อม 2564'!$E$3:$E$399)-ROW('ค่าเสื่อม 2564'!$E$3)+1),$A16)))</f>
        <v>10868-รพ.วังน้ำเย็น</v>
      </c>
      <c r="G16" s="7" t="str">
        <f t="array" ref="G16">IF(COUNTIF('ค่าเสื่อม 2564'!$E$3:$E$399,"10868-รพ.วังน้ำเย็น")&lt;$A16,"",INDEX('ค่าเสื่อม 2564'!G$3:G$399,SMALL(IF('ค่าเสื่อม 2564'!$E$3:$E$399="10868-รพ.วังน้ำเย็น",ROW('ค่าเสื่อม 2564'!$E$3:$E$399)-ROW('ค่าเสื่อม 2564'!$E$3)+1),$A16)))</f>
        <v>วงเงินระดับเขต</v>
      </c>
      <c r="H16" s="7" t="str">
        <f t="array" ref="H16">IF(COUNTIF('ค่าเสื่อม 2564'!$E$3:$E$399,"10868-รพ.วังน้ำเย็น")&lt;$A16,"",INDEX('ค่าเสื่อม 2564'!H$3:H$399,SMALL(IF('ค่าเสื่อม 2564'!$E$3:$E$399="10868-รพ.วังน้ำเย็น",ROW('ค่าเสื่อม 2564'!$E$3:$E$399)-ROW('ค่าเสื่อม 2564'!$E$3)+1),$A16)))</f>
        <v>สิ่งก่อสร้าง</v>
      </c>
      <c r="I16" s="7" t="str">
        <f t="array" ref="I16">IF(COUNTIF('ค่าเสื่อม 2564'!$E$3:$E$399,"10868-รพ.วังน้ำเย็น")&lt;$A16,"",INDEX('ค่าเสื่อม 2564'!I$3:I$399,SMALL(IF('ค่าเสื่อม 2564'!$E$3:$E$399="10868-รพ.วังน้ำเย็น",ROW('ค่าเสื่อม 2564'!$E$3:$E$399)-ROW('ค่าเสื่อม 2564'!$E$3)+1),$A16)))</f>
        <v>-</v>
      </c>
      <c r="J16" s="7" t="str">
        <f t="array" ref="J16">IF(COUNTIF('ค่าเสื่อม 2564'!$E$3:$E$399,"10868-รพ.วังน้ำเย็น")&lt;$A16,"",INDEX('ค่าเสื่อม 2564'!J$3:J$399,SMALL(IF('ค่าเสื่อม 2564'!$E$3:$E$399="10868-รพ.วังน้ำเย็น",ROW('ค่าเสื่อม 2564'!$E$3:$E$399)-ROW('ค่าเสื่อม 2564'!$E$3)+1),$A16)))</f>
        <v>ซ่อมแซมระบบบ่อบำบัดน้ำเสีย</v>
      </c>
      <c r="K16" s="7" t="str">
        <f t="array" ref="K16">IF(COUNTIF('ค่าเสื่อม 2564'!$E$3:$E$399,"10868-รพ.วังน้ำเย็น")&lt;$A16,"",INDEX('ค่าเสื่อม 2564'!K$3:K$399,SMALL(IF('ค่าเสื่อม 2564'!$E$3:$E$399="10868-รพ.วังน้ำเย็น",ROW('ค่าเสื่อม 2564'!$E$3:$E$399)-ROW('ค่าเสื่อม 2564'!$E$3)+1),$A16)))</f>
        <v>ปรับปรุงถังตกตะกอน ซ่อมงานท่อประสานระบบและอุปกรณ์น้ำเสีย ซ่อมแซมระบบท่อและอุปกรณ์สูบส่ง ปรับปรับปรุงบ่อสูบน้ำเสีย ปรับปรุงถังผสมคลอรีน งานไฟฟ้าเครื่องกล ซ่อมแซมงานสายไฟฟ้าและอุปกรณ์ภายในระบบฯ งานซ่อมเครื่องกล</v>
      </c>
      <c r="L16" s="4">
        <f t="array" ref="L16">IF(COUNTIF('ค่าเสื่อม 2564'!$E$3:$E$399,"10868-รพ.วังน้ำเย็น")&lt;$A16,"",INDEX('ค่าเสื่อม 2564'!L$3:L$399,SMALL(IF('ค่าเสื่อม 2564'!$E$3:$E$399="10868-รพ.วังน้ำเย็น",ROW('ค่าเสื่อม 2564'!$E$3:$E$399)-ROW('ค่าเสื่อม 2564'!$E$3)+1),$A16)))</f>
        <v>1</v>
      </c>
      <c r="M16" s="7" t="str">
        <f t="array" ref="M16">IF(COUNTIF('ค่าเสื่อม 2564'!$E$3:$E$399,"10868-รพ.วังน้ำเย็น")&lt;$A16,"",INDEX('ค่าเสื่อม 2564'!M$3:M$399,SMALL(IF('ค่าเสื่อม 2564'!$E$3:$E$399="10868-รพ.วังน้ำเย็น",ROW('ค่าเสื่อม 2564'!$E$3:$E$399)-ROW('ค่าเสื่อม 2564'!$E$3)+1),$A16)))</f>
        <v>สก 1085</v>
      </c>
      <c r="N16" s="10">
        <f t="array" ref="N16">IF(COUNTIF('ค่าเสื่อม 2564'!$E$3:$E$399,"10868-รพ.วังน้ำเย็น")&lt;$A16,"",INDEX('ค่าเสื่อม 2564'!N$3:N$399,SMALL(IF('ค่าเสื่อม 2564'!$E$3:$E$399="10868-รพ.วังน้ำเย็น",ROW('ค่าเสื่อม 2564'!$E$3:$E$399)-ROW('ค่าเสื่อม 2564'!$E$3)+1),$A16)))</f>
        <v>429600</v>
      </c>
      <c r="O16" s="10">
        <f t="array" ref="O16">IF(COUNTIF('ค่าเสื่อม 2564'!$E$3:$E$399,"10868-รพ.วังน้ำเย็น")&lt;$A16,"",INDEX('ค่าเสื่อม 2564'!O$3:O$399,SMALL(IF('ค่าเสื่อม 2564'!$E$3:$E$399="10868-รพ.วังน้ำเย็น",ROW('ค่าเสื่อม 2564'!$E$3:$E$399)-ROW('ค่าเสื่อม 2564'!$E$3)+1),$A16)))</f>
        <v>0</v>
      </c>
      <c r="P16" s="10">
        <f t="array" ref="P16">IF(COUNTIF('ค่าเสื่อม 2564'!$E$3:$E$399,"10868-รพ.วังน้ำเย็น")&lt;$A16,"",INDEX('ค่าเสื่อม 2564'!P$3:P$399,SMALL(IF('ค่าเสื่อม 2564'!$E$3:$E$399="10868-รพ.วังน้ำเย็น",ROW('ค่าเสื่อม 2564'!$E$3:$E$399)-ROW('ค่าเสื่อม 2564'!$E$3)+1),$A16)))</f>
        <v>0</v>
      </c>
      <c r="Q16" s="10">
        <f t="array" ref="Q16">IF(COUNTIF('ค่าเสื่อม 2564'!$E$3:$E$399,"10868-รพ.วังน้ำเย็น")&lt;$A16,"",INDEX('ค่าเสื่อม 2564'!Q$3:Q$399,SMALL(IF('ค่าเสื่อม 2564'!$E$3:$E$399="10868-รพ.วังน้ำเย็น",ROW('ค่าเสื่อม 2564'!$E$3:$E$399)-ROW('ค่าเสื่อม 2564'!$E$3)+1),$A16)))</f>
        <v>429600</v>
      </c>
      <c r="R16" s="7" t="str">
        <f t="array" ref="R16">IF(COUNTIF('ค่าเสื่อม 2564'!$E$3:$E$399,"10868-รพ.วังน้ำเย็น")&lt;$A16,"",INDEX('ค่าเสื่อม 2564'!R$3:R$399,SMALL(IF('ค่าเสื่อม 2564'!$E$3:$E$399="10868-รพ.วังน้ำเย็น",ROW('ค่าเสื่อม 2564'!$E$3:$E$399)-ROW('ค่าเสื่อม 2564'!$E$3)+1),$A16)))</f>
        <v>6/2563 (วันที่ 07/10/2563)</v>
      </c>
      <c r="S16" s="4" t="str">
        <f t="array" ref="S16">IF(COUNTIF('ค่าเสื่อม 2564'!$E$3:$E$399,"10868-รพ.วังน้ำเย็น")&lt;$A16,"",INDEX('ค่าเสื่อม 2564'!S$3:S$399,SMALL(IF('ค่าเสื่อม 2564'!$E$3:$E$399="10868-รพ.วังน้ำเย็น",ROW('ค่าเสื่อม 2564'!$E$3:$E$399)-ROW('ค่าเสื่อม 2564'!$E$3)+1),$A16)))</f>
        <v>-</v>
      </c>
      <c r="T16" s="10">
        <f t="array" ref="T16">IF(COUNTIF('ค่าเสื่อม 2564'!$E$3:$E$399,"10868-รพ.วังน้ำเย็น")&lt;$A16,"",INDEX('ค่าเสื่อม 2564'!T$3:T$399,SMALL(IF('ค่าเสื่อม 2564'!$E$3:$E$399="10868-รพ.วังน้ำเย็น",ROW('ค่าเสื่อม 2564'!$E$3:$E$399)-ROW('ค่าเสื่อม 2564'!$E$3)+1),$A16)))</f>
        <v>0</v>
      </c>
      <c r="U16" s="10">
        <f t="array" ref="U16">IF(COUNTIF('ค่าเสื่อม 2564'!$E$3:$E$399,"10868-รพ.วังน้ำเย็น")&lt;$A16,"",INDEX('ค่าเสื่อม 2564'!U$3:U$399,SMALL(IF('ค่าเสื่อม 2564'!$E$3:$E$399="10868-รพ.วังน้ำเย็น",ROW('ค่าเสื่อม 2564'!$E$3:$E$399)-ROW('ค่าเสื่อม 2564'!$E$3)+1),$A16)))</f>
        <v>0</v>
      </c>
      <c r="V16" s="7">
        <f t="array" ref="V16">IF(COUNTIF('ค่าเสื่อม 2564'!$E$3:$E$399,"10868-รพ.วังน้ำเย็น")&lt;$A16,"",INDEX('ค่าเสื่อม 2564'!V$3:V$399,SMALL(IF('ค่าเสื่อม 2564'!$E$3:$E$399="10868-รพ.วังน้ำเย็น",ROW('ค่าเสื่อม 2564'!$E$3:$E$399)-ROW('ค่าเสื่อม 2564'!$E$3)+1),$A16)))</f>
        <v>0</v>
      </c>
      <c r="W16" s="7">
        <f t="array" ref="W16">IF(COUNTIF('ค่าเสื่อม 2564'!$E$3:$E$399,"10868-รพ.วังน้ำเย็น")&lt;$A16,"",INDEX('ค่าเสื่อม 2564'!W$3:W$399,SMALL(IF('ค่าเสื่อม 2564'!$E$3:$E$399="10868-รพ.วังน้ำเย็น",ROW('ค่าเสื่อม 2564'!$E$3:$E$399)-ROW('ค่าเสื่อม 2564'!$E$3)+1),$A16)))</f>
        <v>400199</v>
      </c>
    </row>
    <row r="17" spans="1:24" ht="43.5" customHeight="1">
      <c r="A17" s="3">
        <v>14</v>
      </c>
      <c r="B17" s="7" t="str">
        <f t="array" ref="B17">IF(COUNTIF('ค่าเสื่อม 2564'!$E$3:$E$399,"10868-รพ.วังน้ำเย็น")&lt;$A17,"",INDEX('ค่าเสื่อม 2564'!B$3:B$399,SMALL(IF('ค่าเสื่อม 2564'!$E$3:$E$399="10868-รพ.วังน้ำเย็น",ROW('ค่าเสื่อม 2564'!$E$3:$E$399)-ROW('ค่าเสื่อม 2564'!$E$3)+1),$A17)))</f>
        <v>เขต 06 ระยอง</v>
      </c>
      <c r="C17" s="7">
        <f t="array" ref="C17">IF(COUNTIF('ค่าเสื่อม 2564'!$E$3:$E$399,"10868-รพ.วังน้ำเย็น")&lt;$A17,"",INDEX('ค่าเสื่อม 2564'!C$3:C$399,SMALL(IF('ค่าเสื่อม 2564'!$E$3:$E$399="10868-รพ.วังน้ำเย็น",ROW('ค่าเสื่อม 2564'!$E$3:$E$399)-ROW('ค่าเสื่อม 2564'!$E$3)+1),$A17)))</f>
        <v>2700</v>
      </c>
      <c r="D17" s="7" t="str">
        <f t="array" ref="D17">IF(COUNTIF('ค่าเสื่อม 2564'!$E$3:$E$399,"10868-รพ.วังน้ำเย็น")&lt;$A17,"",INDEX('ค่าเสื่อม 2564'!D$3:D$399,SMALL(IF('ค่าเสื่อม 2564'!$E$3:$E$399="10868-รพ.วังน้ำเย็น",ROW('ค่าเสื่อม 2564'!$E$3:$E$399)-ROW('ค่าเสื่อม 2564'!$E$3)+1),$A17)))</f>
        <v>สระแก้ว</v>
      </c>
      <c r="E17" s="7" t="str">
        <f t="array" ref="E17">IF(COUNTIF('ค่าเสื่อม 2564'!$E$3:$E$399,"10868-รพ.วังน้ำเย็น")&lt;$A17,"",INDEX('ค่าเสื่อม 2564'!E$3:E$399,SMALL(IF('ค่าเสื่อม 2564'!$E$3:$E$399="10868-รพ.วังน้ำเย็น",ROW('ค่าเสื่อม 2564'!$E$3:$E$399)-ROW('ค่าเสื่อม 2564'!$E$3)+1),$A17)))</f>
        <v>10868-รพ.วังน้ำเย็น</v>
      </c>
      <c r="F17" s="7" t="str">
        <f t="array" ref="F17">IF(COUNTIF('ค่าเสื่อม 2564'!$E$3:$E$399,"10868-รพ.วังน้ำเย็น")&lt;$A17,"",INDEX('ค่าเสื่อม 2564'!F$3:F$399,SMALL(IF('ค่าเสื่อม 2564'!$E$3:$E$399="10868-รพ.วังน้ำเย็น",ROW('ค่าเสื่อม 2564'!$E$3:$E$399)-ROW('ค่าเสื่อม 2564'!$E$3)+1),$A17)))</f>
        <v>10868-รพ.วังน้ำเย็น</v>
      </c>
      <c r="G17" s="7" t="str">
        <f t="array" ref="G17">IF(COUNTIF('ค่าเสื่อม 2564'!$E$3:$E$399,"10868-รพ.วังน้ำเย็น")&lt;$A17,"",INDEX('ค่าเสื่อม 2564'!G$3:G$399,SMALL(IF('ค่าเสื่อม 2564'!$E$3:$E$399="10868-รพ.วังน้ำเย็น",ROW('ค่าเสื่อม 2564'!$E$3:$E$399)-ROW('ค่าเสื่อม 2564'!$E$3)+1),$A17)))</f>
        <v>วงเงินหน่วยบริการสังกัดสป.สธ.</v>
      </c>
      <c r="H17" s="7" t="str">
        <f t="array" ref="H17">IF(COUNTIF('ค่าเสื่อม 2564'!$E$3:$E$399,"10868-รพ.วังน้ำเย็น")&lt;$A17,"",INDEX('ค่าเสื่อม 2564'!H$3:H$399,SMALL(IF('ค่าเสื่อม 2564'!$E$3:$E$399="10868-รพ.วังน้ำเย็น",ROW('ค่าเสื่อม 2564'!$E$3:$E$399)-ROW('ค่าเสื่อม 2564'!$E$3)+1),$A17)))</f>
        <v>ครุภัณฑ์</v>
      </c>
      <c r="I17" s="7" t="str">
        <f t="array" ref="I17">IF(COUNTIF('ค่าเสื่อม 2564'!$E$3:$E$399,"10868-รพ.วังน้ำเย็น")&lt;$A17,"",INDEX('ค่าเสื่อม 2564'!I$3:I$399,SMALL(IF('ค่าเสื่อม 2564'!$E$3:$E$399="10868-รพ.วังน้ำเย็น",ROW('ค่าเสื่อม 2564'!$E$3:$E$399)-ROW('ค่าเสื่อม 2564'!$E$3)+1),$A17)))</f>
        <v>05-ครุภัณฑ์การแพทย์รักษาชีวิต</v>
      </c>
      <c r="J17" s="7" t="str">
        <f t="array" ref="J17">IF(COUNTIF('ค่าเสื่อม 2564'!$E$3:$E$399,"10868-รพ.วังน้ำเย็น")&lt;$A17,"",INDEX('ค่าเสื่อม 2564'!J$3:J$399,SMALL(IF('ค่าเสื่อม 2564'!$E$3:$E$399="10868-รพ.วังน้ำเย็น",ROW('ค่าเสื่อม 2564'!$E$3:$E$399)-ROW('ค่าเสื่อม 2564'!$E$3)+1),$A17)))</f>
        <v>เครื่องกระตุกไฟฟ้าหัวใจชนิดไบเฟสิคพร้อมภาควัดออกซิเจนในเลือด</v>
      </c>
      <c r="K17" s="7" t="str">
        <f t="array" ref="K17">IF(COUNTIF('ค่าเสื่อม 2564'!$E$3:$E$399,"10868-รพ.วังน้ำเย็น")&lt;$A17,"",INDEX('ค่าเสื่อม 2564'!K$3:K$399,SMALL(IF('ค่าเสื่อม 2564'!$E$3:$E$399="10868-รพ.วังน้ำเย็น",ROW('ค่าเสื่อม 2564'!$E$3:$E$399)-ROW('ค่าเสื่อม 2564'!$E$3)+1),$A17)))</f>
        <v>เป็นเครื่องกระตุกหัวใจขนาดกะทัดรัด มีหูหิ้วในตัว เคลื่อนย้ายได้สะดวกรวดเร็ว ด้วยน้ำหนัก ไม่เกิน ๖ กิโลกรัม โดยไม่รวมแบตเตอรี่ สามารถใช้กระตุกหัวใจได้ทั้งเด็กและผู้ใหญ่ โดยไม่ต้องมีอุปกรณ์เพิ่มเติม หัวใจด้วยไฟฟ้า(Manual Defibrillation) กระตุกหัวใจตัวยไพฟ้าแบบอัตโนมัติ</v>
      </c>
      <c r="L17" s="4">
        <f t="array" ref="L17">IF(COUNTIF('ค่าเสื่อม 2564'!$E$3:$E$399,"10868-รพ.วังน้ำเย็น")&lt;$A17,"",INDEX('ค่าเสื่อม 2564'!L$3:L$399,SMALL(IF('ค่าเสื่อม 2564'!$E$3:$E$399="10868-รพ.วังน้ำเย็น",ROW('ค่าเสื่อม 2564'!$E$3:$E$399)-ROW('ค่าเสื่อม 2564'!$E$3)+1),$A17)))</f>
        <v>1</v>
      </c>
      <c r="M17" s="7" t="str">
        <f t="array" ref="M17">IF(COUNTIF('ค่าเสื่อม 2564'!$E$3:$E$399,"10868-รพ.วังน้ำเย็น")&lt;$A17,"",INDEX('ค่าเสื่อม 2564'!M$3:M$399,SMALL(IF('ค่าเสื่อม 2564'!$E$3:$E$399="10868-รพ.วังน้ำเย็น",ROW('ค่าเสื่อม 2564'!$E$3:$E$399)-ROW('ค่าเสื่อม 2564'!$E$3)+1),$A17)))</f>
        <v>65150273002/006</v>
      </c>
      <c r="N17" s="10">
        <f t="array" ref="N17">IF(COUNTIF('ค่าเสื่อม 2564'!$E$3:$E$399,"10868-รพ.วังน้ำเย็น")&lt;$A17,"",INDEX('ค่าเสื่อม 2564'!N$3:N$399,SMALL(IF('ค่าเสื่อม 2564'!$E$3:$E$399="10868-รพ.วังน้ำเย็น",ROW('ค่าเสื่อม 2564'!$E$3:$E$399)-ROW('ค่าเสื่อม 2564'!$E$3)+1),$A17)))</f>
        <v>330000</v>
      </c>
      <c r="O17" s="10">
        <f t="array" ref="O17">IF(COUNTIF('ค่าเสื่อม 2564'!$E$3:$E$399,"10868-รพ.วังน้ำเย็น")&lt;$A17,"",INDEX('ค่าเสื่อม 2564'!O$3:O$399,SMALL(IF('ค่าเสื่อม 2564'!$E$3:$E$399="10868-รพ.วังน้ำเย็น",ROW('ค่าเสื่อม 2564'!$E$3:$E$399)-ROW('ค่าเสื่อม 2564'!$E$3)+1),$A17)))</f>
        <v>0</v>
      </c>
      <c r="P17" s="10">
        <f t="array" ref="P17">IF(COUNTIF('ค่าเสื่อม 2564'!$E$3:$E$399,"10868-รพ.วังน้ำเย็น")&lt;$A17,"",INDEX('ค่าเสื่อม 2564'!P$3:P$399,SMALL(IF('ค่าเสื่อม 2564'!$E$3:$E$399="10868-รพ.วังน้ำเย็น",ROW('ค่าเสื่อม 2564'!$E$3:$E$399)-ROW('ค่าเสื่อม 2564'!$E$3)+1),$A17)))</f>
        <v>0</v>
      </c>
      <c r="Q17" s="10">
        <f t="array" ref="Q17">IF(COUNTIF('ค่าเสื่อม 2564'!$E$3:$E$399,"10868-รพ.วังน้ำเย็น")&lt;$A17,"",INDEX('ค่าเสื่อม 2564'!Q$3:Q$399,SMALL(IF('ค่าเสื่อม 2564'!$E$3:$E$399="10868-รพ.วังน้ำเย็น",ROW('ค่าเสื่อม 2564'!$E$3:$E$399)-ROW('ค่าเสื่อม 2564'!$E$3)+1),$A17)))</f>
        <v>330000</v>
      </c>
      <c r="R17" s="7" t="str">
        <f t="array" ref="R17">IF(COUNTIF('ค่าเสื่อม 2564'!$E$3:$E$399,"10868-รพ.วังน้ำเย็น")&lt;$A17,"",INDEX('ค่าเสื่อม 2564'!R$3:R$399,SMALL(IF('ค่าเสื่อม 2564'!$E$3:$E$399="10868-รพ.วังน้ำเย็น",ROW('ค่าเสื่อม 2564'!$E$3:$E$399)-ROW('ค่าเสื่อม 2564'!$E$3)+1),$A17)))</f>
        <v>6/2563 (วันที่ 07/10/2563)</v>
      </c>
      <c r="S17" s="4" t="str">
        <f t="array" ref="S17">IF(COUNTIF('ค่าเสื่อม 2564'!$E$3:$E$399,"10868-รพ.วังน้ำเย็น")&lt;$A17,"",INDEX('ค่าเสื่อม 2564'!S$3:S$399,SMALL(IF('ค่าเสื่อม 2564'!$E$3:$E$399="10868-รพ.วังน้ำเย็น",ROW('ค่าเสื่อม 2564'!$E$3:$E$399)-ROW('ค่าเสื่อม 2564'!$E$3)+1),$A17)))</f>
        <v>-</v>
      </c>
      <c r="T17" s="10">
        <f t="array" ref="T17">IF(COUNTIF('ค่าเสื่อม 2564'!$E$3:$E$399,"10868-รพ.วังน้ำเย็น")&lt;$A17,"",INDEX('ค่าเสื่อม 2564'!T$3:T$399,SMALL(IF('ค่าเสื่อม 2564'!$E$3:$E$399="10868-รพ.วังน้ำเย็น",ROW('ค่าเสื่อม 2564'!$E$3:$E$399)-ROW('ค่าเสื่อม 2564'!$E$3)+1),$A17)))</f>
        <v>0</v>
      </c>
      <c r="U17" s="10">
        <f t="array" ref="U17">IF(COUNTIF('ค่าเสื่อม 2564'!$E$3:$E$399,"10868-รพ.วังน้ำเย็น")&lt;$A17,"",INDEX('ค่าเสื่อม 2564'!U$3:U$399,SMALL(IF('ค่าเสื่อม 2564'!$E$3:$E$399="10868-รพ.วังน้ำเย็น",ROW('ค่าเสื่อม 2564'!$E$3:$E$399)-ROW('ค่าเสื่อม 2564'!$E$3)+1),$A17)))</f>
        <v>0</v>
      </c>
      <c r="V17" s="7">
        <f t="array" ref="V17">IF(COUNTIF('ค่าเสื่อม 2564'!$E$3:$E$399,"10868-รพ.วังน้ำเย็น")&lt;$A17,"",INDEX('ค่าเสื่อม 2564'!V$3:V$399,SMALL(IF('ค่าเสื่อม 2564'!$E$3:$E$399="10868-รพ.วังน้ำเย็น",ROW('ค่าเสื่อม 2564'!$E$3:$E$399)-ROW('ค่าเสื่อม 2564'!$E$3)+1),$A17)))</f>
        <v>0</v>
      </c>
      <c r="W17" s="7">
        <f t="array" ref="W17">IF(COUNTIF('ค่าเสื่อม 2564'!$E$3:$E$399,"10868-รพ.วังน้ำเย็น")&lt;$A17,"",INDEX('ค่าเสื่อม 2564'!W$3:W$399,SMALL(IF('ค่าเสื่อม 2564'!$E$3:$E$399="10868-รพ.วังน้ำเย็น",ROW('ค่าเสื่อม 2564'!$E$3:$E$399)-ROW('ค่าเสื่อม 2564'!$E$3)+1),$A17)))</f>
        <v>404929</v>
      </c>
    </row>
    <row r="18" spans="1:24" ht="43.5" customHeight="1">
      <c r="A18" s="3">
        <v>15</v>
      </c>
      <c r="B18" s="7"/>
      <c r="C18" s="7"/>
      <c r="D18" s="7"/>
      <c r="E18" s="7" t="str">
        <f t="array" ref="E18">IF(COUNTIF('ค่าเสื่อม 2564'!$E$3:$E$399,"10868-รพ.วังน้ำเย็น")&lt;$A18,"",INDEX('ค่าเสื่อม 2564'!E$3:E$399,SMALL(IF('ค่าเสื่อม 2564'!$E$3:$E$399="10868-รพ.วังน้ำเย็น",ROW('ค่าเสื่อม 2564'!$E$3:$E$399)-ROW('ค่าเสื่อม 2564'!$E$3)+1),$A18)))</f>
        <v>10868-รพ.วังน้ำเย็น</v>
      </c>
      <c r="F18" s="7" t="str">
        <f t="array" ref="F18">IF(COUNTIF('ค่าเสื่อม 2564'!$E$3:$E$399,"10868-รพ.วังน้ำเย็น")&lt;$A18,"",INDEX('ค่าเสื่อม 2564'!F$3:F$399,SMALL(IF('ค่าเสื่อม 2564'!$E$3:$E$399="10868-รพ.วังน้ำเย็น",ROW('ค่าเสื่อม 2564'!$E$3:$E$399)-ROW('ค่าเสื่อม 2564'!$E$3)+1),$A18)))</f>
        <v>10868-รพ.วังน้ำเย็น</v>
      </c>
      <c r="G18" s="7" t="str">
        <f t="array" ref="G18">IF(COUNTIF('ค่าเสื่อม 2564'!$E$3:$E$399,"10868-รพ.วังน้ำเย็น")&lt;$A18,"",INDEX('ค่าเสื่อม 2564'!G$3:G$399,SMALL(IF('ค่าเสื่อม 2564'!$E$3:$E$399="10868-รพ.วังน้ำเย็น",ROW('ค่าเสื่อม 2564'!$E$3:$E$399)-ROW('ค่าเสื่อม 2564'!$E$3)+1),$A18)))</f>
        <v>วงเงินหน่วยบริการสังกัดสป.สธ.</v>
      </c>
      <c r="H18" s="7" t="str">
        <f t="array" ref="H18">IF(COUNTIF('ค่าเสื่อม 2564'!$E$3:$E$399,"10868-รพ.วังน้ำเย็น")&lt;$A18,"",INDEX('ค่าเสื่อม 2564'!H$3:H$399,SMALL(IF('ค่าเสื่อม 2564'!$E$3:$E$399="10868-รพ.วังน้ำเย็น",ROW('ค่าเสื่อม 2564'!$E$3:$E$399)-ROW('ค่าเสื่อม 2564'!$E$3)+1),$A18)))</f>
        <v>ครุภัณฑ์</v>
      </c>
      <c r="I18" s="7" t="str">
        <f t="array" ref="I18">IF(COUNTIF('ค่าเสื่อม 2564'!$E$3:$E$399,"10868-รพ.วังน้ำเย็น")&lt;$A18,"",INDEX('ค่าเสื่อม 2564'!I$3:I$399,SMALL(IF('ค่าเสื่อม 2564'!$E$3:$E$399="10868-รพ.วังน้ำเย็น",ROW('ค่าเสื่อม 2564'!$E$3:$E$399)-ROW('ค่าเสื่อม 2564'!$E$3)+1),$A18)))</f>
        <v>08-ครุภัณฑ์คอมพิวเตอร์</v>
      </c>
      <c r="J18" s="7" t="str">
        <f t="array" ref="J18">IF(COUNTIF('ค่าเสื่อม 2564'!$E$3:$E$399,"10868-รพ.วังน้ำเย็น")&lt;$A18,"",INDEX('ค่าเสื่อม 2564'!J$3:J$399,SMALL(IF('ค่าเสื่อม 2564'!$E$3:$E$399="10868-รพ.วังน้ำเย็น",ROW('ค่าเสื่อม 2564'!$E$3:$E$399)-ROW('ค่าเสื่อม 2564'!$E$3)+1),$A18)))</f>
        <v>เครื่องคอมพิวเตอร์ สำหรับงานสำนักงาน * (จอขนาดไม่น้อยกว่า 19 นิ้ว)</v>
      </c>
      <c r="K18" s="7" t="str">
        <f t="array" ref="K18">IF(COUNTIF('ค่าเสื่อม 2564'!$E$3:$E$399,"10868-รพ.วังน้ำเย็น")&lt;$A18,"",INDEX('ค่าเสื่อม 2564'!K$3:K$399,SMALL(IF('ค่าเสื่อม 2564'!$E$3:$E$399="10868-รพ.วังน้ำเย็น",ROW('ค่าเสื่อม 2564'!$E$3:$E$399)-ROW('ค่าเสื่อม 2564'!$E$3)+1),$A18)))</f>
        <v>เครื่องคอมพิวเตอร์จอขนาดไม่น้อยกว่า 19 นิ้ว มีหน่วยประมวลผลกลาง (CPU) ไม่น้อยกว่า 4 แกนหลัก (4 core) มีความเร็วสัญญาณนาฬิกาพื้นฐาน ไม่น้อยกว่า 3.1 GHz หรือดีกว่า จำนวน 1 หน่วย หน่วยประมวลผลกลาง (CPU) มีหน่วยความจำแบบ Cache Memory รวมในระดับ (Level) เดียวกันขนาดไม่น้อยกว่า 4 MB มีหน่วยความจำหลัก (RAM) ชนิด DDR4 หรือดีกว่า มีขนาดไม่น้อยกว่า 4 GB มีหน่วยจัดเก็บข้อมูล ชนิด SATA หรือดีกว่า ขนาดความจุไม่น้อยกว่า 1 TB หรือ ชนิด Solid State Drive ขนาดความจุไม่น้อยกว่า 250 GB จ านวน 1 หน่วย</v>
      </c>
      <c r="L18" s="4">
        <f t="array" ref="L18">IF(COUNTIF('ค่าเสื่อม 2564'!$E$3:$E$399,"10868-รพ.วังน้ำเย็น")&lt;$A18,"",INDEX('ค่าเสื่อม 2564'!L$3:L$399,SMALL(IF('ค่าเสื่อม 2564'!$E$3:$E$399="10868-รพ.วังน้ำเย็น",ROW('ค่าเสื่อม 2564'!$E$3:$E$399)-ROW('ค่าเสื่อม 2564'!$E$3)+1),$A18)))</f>
        <v>8</v>
      </c>
      <c r="M18" s="7" t="str">
        <f t="array" ref="M18">IF(COUNTIF('ค่าเสื่อม 2564'!$E$3:$E$399,"10868-รพ.วังน้ำเย็น")&lt;$A18,"",INDEX('ค่าเสื่อม 2564'!M$3:M$399,SMALL(IF('ค่าเสื่อม 2564'!$E$3:$E$399="10868-รพ.วังน้ำเย็น",ROW('ค่าเสื่อม 2564'!$E$3:$E$399)-ROW('ค่าเสื่อม 2564'!$E$3)+1),$A18)))</f>
        <v>7440-001-0034/055,7440-001-0034/053,7440-001-0034/052,7440-001-0034/035,7440-001-0034/034,7440-001-0034/066,7440-001-0034/084,7440-001-0034/129</v>
      </c>
      <c r="N18" s="10">
        <f t="array" ref="N18">IF(COUNTIF('ค่าเสื่อม 2564'!$E$3:$E$399,"10868-รพ.วังน้ำเย็น")&lt;$A18,"",INDEX('ค่าเสื่อม 2564'!N$3:N$399,SMALL(IF('ค่าเสื่อม 2564'!$E$3:$E$399="10868-รพ.วังน้ำเย็น",ROW('ค่าเสื่อม 2564'!$E$3:$E$399)-ROW('ค่าเสื่อม 2564'!$E$3)+1),$A18)))</f>
        <v>124062.34</v>
      </c>
      <c r="O18" s="10">
        <f t="array" ref="O18">IF(COUNTIF('ค่าเสื่อม 2564'!$E$3:$E$399,"10868-รพ.วังน้ำเย็น")&lt;$A18,"",INDEX('ค่าเสื่อม 2564'!O$3:O$399,SMALL(IF('ค่าเสื่อม 2564'!$E$3:$E$399="10868-รพ.วังน้ำเย็น",ROW('ค่าเสื่อม 2564'!$E$3:$E$399)-ROW('ค่าเสื่อม 2564'!$E$3)+1),$A18)))</f>
        <v>11937.66</v>
      </c>
      <c r="P18" s="10">
        <f t="array" ref="P18">IF(COUNTIF('ค่าเสื่อม 2564'!$E$3:$E$399,"10868-รพ.วังน้ำเย็น")&lt;$A18,"",INDEX('ค่าเสื่อม 2564'!P$3:P$399,SMALL(IF('ค่าเสื่อม 2564'!$E$3:$E$399="10868-รพ.วังน้ำเย็น",ROW('ค่าเสื่อม 2564'!$E$3:$E$399)-ROW('ค่าเสื่อม 2564'!$E$3)+1),$A18)))</f>
        <v>0</v>
      </c>
      <c r="Q18" s="10">
        <f t="array" ref="Q18">IF(COUNTIF('ค่าเสื่อม 2564'!$E$3:$E$399,"10868-รพ.วังน้ำเย็น")&lt;$A18,"",INDEX('ค่าเสื่อม 2564'!Q$3:Q$399,SMALL(IF('ค่าเสื่อม 2564'!$E$3:$E$399="10868-รพ.วังน้ำเย็น",ROW('ค่าเสื่อม 2564'!$E$3:$E$399)-ROW('ค่าเสื่อม 2564'!$E$3)+1),$A18)))</f>
        <v>136000</v>
      </c>
      <c r="R18" s="7" t="str">
        <f t="array" ref="R18">IF(COUNTIF('ค่าเสื่อม 2564'!$E$3:$E$399,"10868-รพ.วังน้ำเย็น")&lt;$A18,"",INDEX('ค่าเสื่อม 2564'!R$3:R$399,SMALL(IF('ค่าเสื่อม 2564'!$E$3:$E$399="10868-รพ.วังน้ำเย็น",ROW('ค่าเสื่อม 2564'!$E$3:$E$399)-ROW('ค่าเสื่อม 2564'!$E$3)+1),$A18)))</f>
        <v>6/2563 (วันที่ 07/10/2563)</v>
      </c>
      <c r="S18" s="4" t="str">
        <f t="array" ref="S18">IF(COUNTIF('ค่าเสื่อม 2564'!$E$3:$E$399,"10868-รพ.วังน้ำเย็น")&lt;$A18,"",INDEX('ค่าเสื่อม 2564'!S$3:S$399,SMALL(IF('ค่าเสื่อม 2564'!$E$3:$E$399="10868-รพ.วังน้ำเย็น",ROW('ค่าเสื่อม 2564'!$E$3:$E$399)-ROW('ค่าเสื่อม 2564'!$E$3)+1),$A18)))</f>
        <v>-</v>
      </c>
      <c r="T18" s="10">
        <f t="array" ref="T18">IF(COUNTIF('ค่าเสื่อม 2564'!$E$3:$E$399,"10868-รพ.วังน้ำเย็น")&lt;$A18,"",INDEX('ค่าเสื่อม 2564'!T$3:T$399,SMALL(IF('ค่าเสื่อม 2564'!$E$3:$E$399="10868-รพ.วังน้ำเย็น",ROW('ค่าเสื่อม 2564'!$E$3:$E$399)-ROW('ค่าเสื่อม 2564'!$E$3)+1),$A18)))</f>
        <v>0</v>
      </c>
      <c r="U18" s="10">
        <f t="array" ref="U18">IF(COUNTIF('ค่าเสื่อม 2564'!$E$3:$E$399,"10868-รพ.วังน้ำเย็น")&lt;$A18,"",INDEX('ค่าเสื่อม 2564'!U$3:U$399,SMALL(IF('ค่าเสื่อม 2564'!$E$3:$E$399="10868-รพ.วังน้ำเย็น",ROW('ค่าเสื่อม 2564'!$E$3:$E$399)-ROW('ค่าเสื่อม 2564'!$E$3)+1),$A18)))</f>
        <v>0</v>
      </c>
      <c r="V18" s="7"/>
      <c r="W18" s="7"/>
    </row>
    <row r="19" spans="1:24" ht="43.5" customHeight="1">
      <c r="A19" s="3">
        <v>16</v>
      </c>
      <c r="B19" s="7"/>
      <c r="C19" s="7"/>
      <c r="D19" s="7"/>
      <c r="E19" s="7" t="str">
        <f t="array" ref="E19">IF(COUNTIF('ค่าเสื่อม 2564'!$E$3:$E$399,"10868-รพ.วังน้ำเย็น")&lt;$A19,"",INDEX('ค่าเสื่อม 2564'!E$3:E$399,SMALL(IF('ค่าเสื่อม 2564'!$E$3:$E$399="10868-รพ.วังน้ำเย็น",ROW('ค่าเสื่อม 2564'!$E$3:$E$399)-ROW('ค่าเสื่อม 2564'!$E$3)+1),$A19)))</f>
        <v>10868-รพ.วังน้ำเย็น</v>
      </c>
      <c r="F19" s="7" t="str">
        <f t="array" ref="F19">IF(COUNTIF('ค่าเสื่อม 2564'!$E$3:$E$399,"10868-รพ.วังน้ำเย็น")&lt;$A19,"",INDEX('ค่าเสื่อม 2564'!F$3:F$399,SMALL(IF('ค่าเสื่อม 2564'!$E$3:$E$399="10868-รพ.วังน้ำเย็น",ROW('ค่าเสื่อม 2564'!$E$3:$E$399)-ROW('ค่าเสื่อม 2564'!$E$3)+1),$A19)))</f>
        <v>10868-รพ.วังน้ำเย็น</v>
      </c>
      <c r="G19" s="7" t="str">
        <f t="array" ref="G19">IF(COUNTIF('ค่าเสื่อม 2564'!$E$3:$E$399,"10868-รพ.วังน้ำเย็น")&lt;$A19,"",INDEX('ค่าเสื่อม 2564'!G$3:G$399,SMALL(IF('ค่าเสื่อม 2564'!$E$3:$E$399="10868-รพ.วังน้ำเย็น",ROW('ค่าเสื่อม 2564'!$E$3:$E$399)-ROW('ค่าเสื่อม 2564'!$E$3)+1),$A19)))</f>
        <v>วงเงินหน่วยบริการสังกัดสป.สธ.</v>
      </c>
      <c r="H19" s="7" t="str">
        <f t="array" ref="H19">IF(COUNTIF('ค่าเสื่อม 2564'!$E$3:$E$399,"10868-รพ.วังน้ำเย็น")&lt;$A19,"",INDEX('ค่าเสื่อม 2564'!H$3:H$399,SMALL(IF('ค่าเสื่อม 2564'!$E$3:$E$399="10868-รพ.วังน้ำเย็น",ROW('ค่าเสื่อม 2564'!$E$3:$E$399)-ROW('ค่าเสื่อม 2564'!$E$3)+1),$A19)))</f>
        <v>ครุภัณฑ์</v>
      </c>
      <c r="I19" s="7" t="str">
        <f t="array" ref="I19">IF(COUNTIF('ค่าเสื่อม 2564'!$E$3:$E$399,"10868-รพ.วังน้ำเย็น")&lt;$A19,"",INDEX('ค่าเสื่อม 2564'!I$3:I$399,SMALL(IF('ค่าเสื่อม 2564'!$E$3:$E$399="10868-รพ.วังน้ำเย็น",ROW('ค่าเสื่อม 2564'!$E$3:$E$399)-ROW('ค่าเสื่อม 2564'!$E$3)+1),$A19)))</f>
        <v>10-ครุภัณฑ์ยานพาหนะและขนส่ง</v>
      </c>
      <c r="J19" s="7" t="str">
        <f t="array" ref="J19">IF(COUNTIF('ค่าเสื่อม 2564'!$E$3:$E$399,"10868-รพ.วังน้ำเย็น")&lt;$A19,"",INDEX('ค่าเสื่อม 2564'!J$3:J$399,SMALL(IF('ค่าเสื่อม 2564'!$E$3:$E$399="10868-รพ.วังน้ำเย็น",ROW('ค่าเสื่อม 2564'!$E$3:$E$399)-ROW('ค่าเสื่อม 2564'!$E$3)+1),$A19)))</f>
        <v>รถบรรทุก (ดีเซล) ขนาด 1 ตัน ปริมาตรกระบอกสูบไม่ต่ำกว่า 2,400 ซีซี หรือกำลังเครื่องยนต์สูงสุด ไม่ต่ำกว่า 110 กิโลวัตต์ ขับเคลื่อน 4 ล้อ แบบดับเบิ้ลแค็บ</v>
      </c>
      <c r="K19" s="7" t="str">
        <f t="array" ref="K19">IF(COUNTIF('ค่าเสื่อม 2564'!$E$3:$E$399,"10868-รพ.วังน้ำเย็น")&lt;$A19,"",INDEX('ค่าเสื่อม 2564'!K$3:K$399,SMALL(IF('ค่าเสื่อม 2564'!$E$3:$E$399="10868-รพ.วังน้ำเย็น",ROW('ค่าเสื่อม 2564'!$E$3:$E$399)-ROW('ค่าเสื่อม 2564'!$E$3)+1),$A19)))</f>
        <v>เป็นรถยนต์บรรทุก(ดีเซล) ขนาด 1 ตัน ขับเคลื่อน 4 ล้อ ปริมาตรกระบอกสูบไม่ต่ากว่า 2,400 ซีซี หรือกาลังเครื่องยนต์สูงสุดไมต่ำกว่า 110 กิโลวัตต์ ขับเคลื่อน 4 ล้อ ห้องโดยสารเป็นแบบดับเบิ้ลแคบมีประตูเปิ ด - ปิ ด จากภายนอก 4 ประตู</v>
      </c>
      <c r="L19" s="4">
        <f t="array" ref="L19">IF(COUNTIF('ค่าเสื่อม 2564'!$E$3:$E$399,"10868-รพ.วังน้ำเย็น")&lt;$A19,"",INDEX('ค่าเสื่อม 2564'!L$3:L$399,SMALL(IF('ค่าเสื่อม 2564'!$E$3:$E$399="10868-รพ.วังน้ำเย็น",ROW('ค่าเสื่อม 2564'!$E$3:$E$399)-ROW('ค่าเสื่อม 2564'!$E$3)+1),$A19)))</f>
        <v>1</v>
      </c>
      <c r="M19" s="7" t="str">
        <f t="array" ref="M19">IF(COUNTIF('ค่าเสื่อม 2564'!$E$3:$E$399,"10868-รพ.วังน้ำเย็น")&lt;$A19,"",INDEX('ค่าเสื่อม 2564'!M$3:M$399,SMALL(IF('ค่าเสื่อม 2564'!$E$3:$E$399="10868-รพ.วังน้ำเย็น",ROW('ค่าเสื่อม 2564'!$E$3:$E$399)-ROW('ค่าเสื่อม 2564'!$E$3)+1),$A19)))</f>
        <v>2310-004-0001/001</v>
      </c>
      <c r="N19" s="10">
        <f t="array" ref="N19">IF(COUNTIF('ค่าเสื่อม 2564'!$E$3:$E$399,"10868-รพ.วังน้ำเย็น")&lt;$A19,"",INDEX('ค่าเสื่อม 2564'!N$3:N$399,SMALL(IF('ค่าเสื่อม 2564'!$E$3:$E$399="10868-รพ.วังน้ำเย็น",ROW('ค่าเสื่อม 2564'!$E$3:$E$399)-ROW('ค่าเสื่อม 2564'!$E$3)+1),$A19)))</f>
        <v>1057400</v>
      </c>
      <c r="O19" s="10">
        <f t="array" ref="O19">IF(COUNTIF('ค่าเสื่อม 2564'!$E$3:$E$399,"10868-รพ.วังน้ำเย็น")&lt;$A19,"",INDEX('ค่าเสื่อม 2564'!O$3:O$399,SMALL(IF('ค่าเสื่อม 2564'!$E$3:$E$399="10868-รพ.วังน้ำเย็น",ROW('ค่าเสื่อม 2564'!$E$3:$E$399)-ROW('ค่าเสื่อม 2564'!$E$3)+1),$A19)))</f>
        <v>0</v>
      </c>
      <c r="P19" s="10">
        <f t="array" ref="P19">IF(COUNTIF('ค่าเสื่อม 2564'!$E$3:$E$399,"10868-รพ.วังน้ำเย็น")&lt;$A19,"",INDEX('ค่าเสื่อม 2564'!P$3:P$399,SMALL(IF('ค่าเสื่อม 2564'!$E$3:$E$399="10868-รพ.วังน้ำเย็น",ROW('ค่าเสื่อม 2564'!$E$3:$E$399)-ROW('ค่าเสื่อม 2564'!$E$3)+1),$A19)))</f>
        <v>0</v>
      </c>
      <c r="Q19" s="10">
        <f t="array" ref="Q19">IF(COUNTIF('ค่าเสื่อม 2564'!$E$3:$E$399,"10868-รพ.วังน้ำเย็น")&lt;$A19,"",INDEX('ค่าเสื่อม 2564'!Q$3:Q$399,SMALL(IF('ค่าเสื่อม 2564'!$E$3:$E$399="10868-รพ.วังน้ำเย็น",ROW('ค่าเสื่อม 2564'!$E$3:$E$399)-ROW('ค่าเสื่อม 2564'!$E$3)+1),$A19)))</f>
        <v>1057400</v>
      </c>
      <c r="R19" s="7" t="str">
        <f t="array" ref="R19">IF(COUNTIF('ค่าเสื่อม 2564'!$E$3:$E$399,"10868-รพ.วังน้ำเย็น")&lt;$A19,"",INDEX('ค่าเสื่อม 2564'!R$3:R$399,SMALL(IF('ค่าเสื่อม 2564'!$E$3:$E$399="10868-รพ.วังน้ำเย็น",ROW('ค่าเสื่อม 2564'!$E$3:$E$399)-ROW('ค่าเสื่อม 2564'!$E$3)+1),$A19)))</f>
        <v>6/2563 (วันที่ 07/10/2563)</v>
      </c>
      <c r="S19" s="4" t="str">
        <f t="array" ref="S19">IF(COUNTIF('ค่าเสื่อม 2564'!$E$3:$E$399,"10868-รพ.วังน้ำเย็น")&lt;$A19,"",INDEX('ค่าเสื่อม 2564'!S$3:S$399,SMALL(IF('ค่าเสื่อม 2564'!$E$3:$E$399="10868-รพ.วังน้ำเย็น",ROW('ค่าเสื่อม 2564'!$E$3:$E$399)-ROW('ค่าเสื่อม 2564'!$E$3)+1),$A19)))</f>
        <v>-</v>
      </c>
      <c r="T19" s="10">
        <f t="array" ref="T19">IF(COUNTIF('ค่าเสื่อม 2564'!$E$3:$E$399,"10868-รพ.วังน้ำเย็น")&lt;$A19,"",INDEX('ค่าเสื่อม 2564'!T$3:T$399,SMALL(IF('ค่าเสื่อม 2564'!$E$3:$E$399="10868-รพ.วังน้ำเย็น",ROW('ค่าเสื่อม 2564'!$E$3:$E$399)-ROW('ค่าเสื่อม 2564'!$E$3)+1),$A19)))</f>
        <v>0</v>
      </c>
      <c r="U19" s="10">
        <f t="array" ref="U19">IF(COUNTIF('ค่าเสื่อม 2564'!$E$3:$E$399,"10868-รพ.วังน้ำเย็น")&lt;$A19,"",INDEX('ค่าเสื่อม 2564'!U$3:U$399,SMALL(IF('ค่าเสื่อม 2564'!$E$3:$E$399="10868-รพ.วังน้ำเย็น",ROW('ค่าเสื่อม 2564'!$E$3:$E$399)-ROW('ค่าเสื่อม 2564'!$E$3)+1),$A19)))</f>
        <v>0</v>
      </c>
      <c r="V19" s="7"/>
      <c r="W19" s="7"/>
    </row>
    <row r="20" spans="1:24" ht="43.5" customHeight="1">
      <c r="A20" s="3">
        <v>17</v>
      </c>
      <c r="B20" s="7"/>
      <c r="C20" s="7"/>
      <c r="D20" s="7"/>
      <c r="E20" s="7" t="str">
        <f t="array" ref="E20">IF(COUNTIF('ค่าเสื่อม 2564'!$E$3:$E$399,"10868-รพ.วังน้ำเย็น")&lt;$A20,"",INDEX('ค่าเสื่อม 2564'!E$3:E$399,SMALL(IF('ค่าเสื่อม 2564'!$E$3:$E$399="10868-รพ.วังน้ำเย็น",ROW('ค่าเสื่อม 2564'!$E$3:$E$399)-ROW('ค่าเสื่อม 2564'!$E$3)+1),$A20)))</f>
        <v>10868-รพ.วังน้ำเย็น</v>
      </c>
      <c r="F20" s="7" t="str">
        <f t="array" ref="F20">IF(COUNTIF('ค่าเสื่อม 2564'!$E$3:$E$399,"10868-รพ.วังน้ำเย็น")&lt;$A20,"",INDEX('ค่าเสื่อม 2564'!F$3:F$399,SMALL(IF('ค่าเสื่อม 2564'!$E$3:$E$399="10868-รพ.วังน้ำเย็น",ROW('ค่าเสื่อม 2564'!$E$3:$E$399)-ROW('ค่าเสื่อม 2564'!$E$3)+1),$A20)))</f>
        <v>10868-รพ.วังน้ำเย็น</v>
      </c>
      <c r="G20" s="7" t="str">
        <f t="array" ref="G20">IF(COUNTIF('ค่าเสื่อม 2564'!$E$3:$E$399,"10868-รพ.วังน้ำเย็น")&lt;$A20,"",INDEX('ค่าเสื่อม 2564'!G$3:G$399,SMALL(IF('ค่าเสื่อม 2564'!$E$3:$E$399="10868-รพ.วังน้ำเย็น",ROW('ค่าเสื่อม 2564'!$E$3:$E$399)-ROW('ค่าเสื่อม 2564'!$E$3)+1),$A20)))</f>
        <v>วงเงินหน่วยบริการสังกัดสป.สธ.</v>
      </c>
      <c r="H20" s="7" t="str">
        <f t="array" ref="H20">IF(COUNTIF('ค่าเสื่อม 2564'!$E$3:$E$399,"10868-รพ.วังน้ำเย็น")&lt;$A20,"",INDEX('ค่าเสื่อม 2564'!H$3:H$399,SMALL(IF('ค่าเสื่อม 2564'!$E$3:$E$399="10868-รพ.วังน้ำเย็น",ROW('ค่าเสื่อม 2564'!$E$3:$E$399)-ROW('ค่าเสื่อม 2564'!$E$3)+1),$A20)))</f>
        <v>ครุภัณฑ์</v>
      </c>
      <c r="I20" s="7" t="str">
        <f t="array" ref="I20">IF(COUNTIF('ค่าเสื่อม 2564'!$E$3:$E$399,"10868-รพ.วังน้ำเย็น")&lt;$A20,"",INDEX('ค่าเสื่อม 2564'!I$3:I$399,SMALL(IF('ค่าเสื่อม 2564'!$E$3:$E$399="10868-รพ.วังน้ำเย็น",ROW('ค่าเสื่อม 2564'!$E$3:$E$399)-ROW('ค่าเสื่อม 2564'!$E$3)+1),$A20)))</f>
        <v>07-ครุภัณฑ์การแพทย์สนับสนุน</v>
      </c>
      <c r="J20" s="7" t="str">
        <f t="array" ref="J20">IF(COUNTIF('ค่าเสื่อม 2564'!$E$3:$E$399,"10868-รพ.วังน้ำเย็น")&lt;$A20,"",INDEX('ค่าเสื่อม 2564'!J$3:J$399,SMALL(IF('ค่าเสื่อม 2564'!$E$3:$E$399="10868-รพ.วังน้ำเย็น",ROW('ค่าเสื่อม 2564'!$E$3:$E$399)-ROW('ค่าเสื่อม 2564'!$E$3)+1),$A20)))</f>
        <v>หม้อต้มแผ่นความร้อนขนาดไม่น้อยกว่า12แผ่น(พร้อมแผ่นร้อน)</v>
      </c>
      <c r="K20" s="7" t="str">
        <f t="array" ref="K20">IF(COUNTIF('ค่าเสื่อม 2564'!$E$3:$E$399,"10868-รพ.วังน้ำเย็น")&lt;$A20,"",INDEX('ค่าเสื่อม 2564'!K$3:K$399,SMALL(IF('ค่าเสื่อม 2564'!$E$3:$E$399="10868-รพ.วังน้ำเย็น",ROW('ค่าเสื่อม 2564'!$E$3:$E$399)-ROW('ค่าเสื่อม 2564'!$E$3)+1),$A20)))</f>
        <v>เป็นถังดัมน้ำไฟฟที่มีอุปกรณ์ควบคุมอุณหภูมิ ใช้ไฟฟ้ 220 โวลท์ ร เฮิรตซ์ เป็นถังสี่เหลี่ยมทำด้วยสแตนเลส ขนาดบรรจุแผ่น HOT PACK จำนวน 12 แผ่น ควบคุมอุณหภูมิความร้อนด้วยเทอร์โมสตัท ผนังของถังออกแบบเป็น 2 ชั้น มีฉนวนกั้นความร้อนอยู่ระหว่างกลาง มีตะแกรงเป็นช่องอยู่ภายุในหม้อตั้มเพื่อวางแผ่นประคบร้อนมีท่อระบายน้ำอยู่ด้านหลัง มีล้อและมีราวจับด้านข้างสำหรับเคลื่อนย้ายสะดวก ฝ่ามีมือจับสำหรับปิด - เปิด</v>
      </c>
      <c r="L20" s="4">
        <f t="array" ref="L20">IF(COUNTIF('ค่าเสื่อม 2564'!$E$3:$E$399,"10868-รพ.วังน้ำเย็น")&lt;$A20,"",INDEX('ค่าเสื่อม 2564'!L$3:L$399,SMALL(IF('ค่าเสื่อม 2564'!$E$3:$E$399="10868-รพ.วังน้ำเย็น",ROW('ค่าเสื่อม 2564'!$E$3:$E$399)-ROW('ค่าเสื่อม 2564'!$E$3)+1),$A20)))</f>
        <v>1</v>
      </c>
      <c r="M20" s="7" t="str">
        <f t="array" ref="M20">IF(COUNTIF('ค่าเสื่อม 2564'!$E$3:$E$399,"10868-รพ.วังน้ำเย็น")&lt;$A20,"",INDEX('ค่าเสื่อม 2564'!M$3:M$399,SMALL(IF('ค่าเสื่อม 2564'!$E$3:$E$399="10868-รพ.วังน้ำเย็น",ROW('ค่าเสื่อม 2564'!$E$3:$E$399)-ROW('ค่าเสื่อม 2564'!$E$3)+1),$A20)))</f>
        <v>6530-004-1201/1</v>
      </c>
      <c r="N20" s="10">
        <f t="array" ref="N20">IF(COUNTIF('ค่าเสื่อม 2564'!$E$3:$E$399,"10868-รพ.วังน้ำเย็น")&lt;$A20,"",INDEX('ค่าเสื่อม 2564'!N$3:N$399,SMALL(IF('ค่าเสื่อม 2564'!$E$3:$E$399="10868-รพ.วังน้ำเย็น",ROW('ค่าเสื่อม 2564'!$E$3:$E$399)-ROW('ค่าเสื่อม 2564'!$E$3)+1),$A20)))</f>
        <v>97000</v>
      </c>
      <c r="O20" s="10">
        <f t="array" ref="O20">IF(COUNTIF('ค่าเสื่อม 2564'!$E$3:$E$399,"10868-รพ.วังน้ำเย็น")&lt;$A20,"",INDEX('ค่าเสื่อม 2564'!O$3:O$399,SMALL(IF('ค่าเสื่อม 2564'!$E$3:$E$399="10868-รพ.วังน้ำเย็น",ROW('ค่าเสื่อม 2564'!$E$3:$E$399)-ROW('ค่าเสื่อม 2564'!$E$3)+1),$A20)))</f>
        <v>0</v>
      </c>
      <c r="P20" s="10">
        <f t="array" ref="P20">IF(COUNTIF('ค่าเสื่อม 2564'!$E$3:$E$399,"10868-รพ.วังน้ำเย็น")&lt;$A20,"",INDEX('ค่าเสื่อม 2564'!P$3:P$399,SMALL(IF('ค่าเสื่อม 2564'!$E$3:$E$399="10868-รพ.วังน้ำเย็น",ROW('ค่าเสื่อม 2564'!$E$3:$E$399)-ROW('ค่าเสื่อม 2564'!$E$3)+1),$A20)))</f>
        <v>0</v>
      </c>
      <c r="Q20" s="10">
        <f t="array" ref="Q20">IF(COUNTIF('ค่าเสื่อม 2564'!$E$3:$E$399,"10868-รพ.วังน้ำเย็น")&lt;$A20,"",INDEX('ค่าเสื่อม 2564'!Q$3:Q$399,SMALL(IF('ค่าเสื่อม 2564'!$E$3:$E$399="10868-รพ.วังน้ำเย็น",ROW('ค่าเสื่อม 2564'!$E$3:$E$399)-ROW('ค่าเสื่อม 2564'!$E$3)+1),$A20)))</f>
        <v>97000</v>
      </c>
      <c r="R20" s="7" t="str">
        <f t="array" ref="R20">IF(COUNTIF('ค่าเสื่อม 2564'!$E$3:$E$399,"10868-รพ.วังน้ำเย็น")&lt;$A20,"",INDEX('ค่าเสื่อม 2564'!R$3:R$399,SMALL(IF('ค่าเสื่อม 2564'!$E$3:$E$399="10868-รพ.วังน้ำเย็น",ROW('ค่าเสื่อม 2564'!$E$3:$E$399)-ROW('ค่าเสื่อม 2564'!$E$3)+1),$A20)))</f>
        <v>6/2563 (วันที่ 07/10/2563)</v>
      </c>
      <c r="S20" s="4" t="str">
        <f t="array" ref="S20">IF(COUNTIF('ค่าเสื่อม 2564'!$E$3:$E$399,"10868-รพ.วังน้ำเย็น")&lt;$A20,"",INDEX('ค่าเสื่อม 2564'!S$3:S$399,SMALL(IF('ค่าเสื่อม 2564'!$E$3:$E$399="10868-รพ.วังน้ำเย็น",ROW('ค่าเสื่อม 2564'!$E$3:$E$399)-ROW('ค่าเสื่อม 2564'!$E$3)+1),$A20)))</f>
        <v>-</v>
      </c>
      <c r="T20" s="10">
        <f t="array" ref="T20">IF(COUNTIF('ค่าเสื่อม 2564'!$E$3:$E$399,"10868-รพ.วังน้ำเย็น")&lt;$A20,"",INDEX('ค่าเสื่อม 2564'!T$3:T$399,SMALL(IF('ค่าเสื่อม 2564'!$E$3:$E$399="10868-รพ.วังน้ำเย็น",ROW('ค่าเสื่อม 2564'!$E$3:$E$399)-ROW('ค่าเสื่อม 2564'!$E$3)+1),$A20)))</f>
        <v>0</v>
      </c>
      <c r="U20" s="10">
        <f t="array" ref="U20">IF(COUNTIF('ค่าเสื่อม 2564'!$E$3:$E$399,"10868-รพ.วังน้ำเย็น")&lt;$A20,"",INDEX('ค่าเสื่อม 2564'!U$3:U$399,SMALL(IF('ค่าเสื่อม 2564'!$E$3:$E$399="10868-รพ.วังน้ำเย็น",ROW('ค่าเสื่อม 2564'!$E$3:$E$399)-ROW('ค่าเสื่อม 2564'!$E$3)+1),$A20)))</f>
        <v>0</v>
      </c>
      <c r="V20" s="7"/>
      <c r="W20" s="7"/>
    </row>
    <row r="21" spans="1:24" ht="43.5" customHeight="1">
      <c r="A21" s="3">
        <v>18</v>
      </c>
      <c r="B21" s="7"/>
      <c r="C21" s="7"/>
      <c r="D21" s="7"/>
      <c r="E21" s="7" t="str">
        <f t="array" ref="E21">IF(COUNTIF('ค่าเสื่อม 2564'!$E$3:$E$399,"10868-รพ.วังน้ำเย็น")&lt;$A21,"",INDEX('ค่าเสื่อม 2564'!E$3:E$399,SMALL(IF('ค่าเสื่อม 2564'!$E$3:$E$399="10868-รพ.วังน้ำเย็น",ROW('ค่าเสื่อม 2564'!$E$3:$E$399)-ROW('ค่าเสื่อม 2564'!$E$3)+1),$A21)))</f>
        <v>10868-รพ.วังน้ำเย็น</v>
      </c>
      <c r="F21" s="7" t="str">
        <f t="array" ref="F21">IF(COUNTIF('ค่าเสื่อม 2564'!$E$3:$E$399,"10868-รพ.วังน้ำเย็น")&lt;$A21,"",INDEX('ค่าเสื่อม 2564'!F$3:F$399,SMALL(IF('ค่าเสื่อม 2564'!$E$3:$E$399="10868-รพ.วังน้ำเย็น",ROW('ค่าเสื่อม 2564'!$E$3:$E$399)-ROW('ค่าเสื่อม 2564'!$E$3)+1),$A21)))</f>
        <v>10868-รพ.วังน้ำเย็น</v>
      </c>
      <c r="G21" s="7" t="str">
        <f t="array" ref="G21">IF(COUNTIF('ค่าเสื่อม 2564'!$E$3:$E$399,"10868-รพ.วังน้ำเย็น")&lt;$A21,"",INDEX('ค่าเสื่อม 2564'!G$3:G$399,SMALL(IF('ค่าเสื่อม 2564'!$E$3:$E$399="10868-รพ.วังน้ำเย็น",ROW('ค่าเสื่อม 2564'!$E$3:$E$399)-ROW('ค่าเสื่อม 2564'!$E$3)+1),$A21)))</f>
        <v>วงเงินหน่วยบริการสังกัดสป.สธ.</v>
      </c>
      <c r="H21" s="7" t="str">
        <f t="array" ref="H21">IF(COUNTIF('ค่าเสื่อม 2564'!$E$3:$E$399,"10868-รพ.วังน้ำเย็น")&lt;$A21,"",INDEX('ค่าเสื่อม 2564'!H$3:H$399,SMALL(IF('ค่าเสื่อม 2564'!$E$3:$E$399="10868-รพ.วังน้ำเย็น",ROW('ค่าเสื่อม 2564'!$E$3:$E$399)-ROW('ค่าเสื่อม 2564'!$E$3)+1),$A21)))</f>
        <v>ครุภัณฑ์</v>
      </c>
      <c r="I21" s="7" t="str">
        <f t="array" ref="I21">IF(COUNTIF('ค่าเสื่อม 2564'!$E$3:$E$399,"10868-รพ.วังน้ำเย็น")&lt;$A21,"",INDEX('ค่าเสื่อม 2564'!I$3:I$399,SMALL(IF('ค่าเสื่อม 2564'!$E$3:$E$399="10868-รพ.วังน้ำเย็น",ROW('ค่าเสื่อม 2564'!$E$3:$E$399)-ROW('ค่าเสื่อม 2564'!$E$3)+1),$A21)))</f>
        <v>09-ครุภัณฑ์งานบ้านงานครัว</v>
      </c>
      <c r="J21" s="7" t="str">
        <f t="array" ref="J21">IF(COUNTIF('ค่าเสื่อม 2564'!$E$3:$E$399,"10868-รพ.วังน้ำเย็น")&lt;$A21,"",INDEX('ค่าเสื่อม 2564'!J$3:J$399,SMALL(IF('ค่าเสื่อม 2564'!$E$3:$E$399="10868-รพ.วังน้ำเย็น",ROW('ค่าเสื่อม 2564'!$E$3:$E$399)-ROW('ค่าเสื่อม 2564'!$E$3)+1),$A21)))</f>
        <v>เครื่องอบผ้า ขนาด 200 ปอนด์</v>
      </c>
      <c r="K21" s="7" t="str">
        <f t="array" ref="K21">IF(COUNTIF('ค่าเสื่อม 2564'!$E$3:$E$399,"10868-รพ.วังน้ำเย็น")&lt;$A21,"",INDEX('ค่าเสื่อม 2564'!K$3:K$399,SMALL(IF('ค่าเสื่อม 2564'!$E$3:$E$399="10868-รพ.วังน้ำเย็น",ROW('ค่าเสื่อม 2564'!$E$3:$E$399)-ROW('ค่าเสื่อม 2564'!$E$3)+1),$A21)))</f>
        <v>เป็นเครื่องที่ใช้อบผ้าขนาด ๒๐๐ ปอนด์ ใช้ความร้อนจากไอน้ำในการอบ ควบคุมการทำงานด้วยระบบไมโครโพรเชสเชอร์ (microprocesor) สามารถตั้งเวลาและอุณหภูมิในการอบผ้าได้ มีระบบควบคมุ อุณหภูมิภายในตู้อบ ตะกร้าบรรจุผ้าทำด้วยหล็กไร้สนิม (Stainless steel )</v>
      </c>
      <c r="L21" s="4">
        <f t="array" ref="L21">IF(COUNTIF('ค่าเสื่อม 2564'!$E$3:$E$399,"10868-รพ.วังน้ำเย็น")&lt;$A21,"",INDEX('ค่าเสื่อม 2564'!L$3:L$399,SMALL(IF('ค่าเสื่อม 2564'!$E$3:$E$399="10868-รพ.วังน้ำเย็น",ROW('ค่าเสื่อม 2564'!$E$3:$E$399)-ROW('ค่าเสื่อม 2564'!$E$3)+1),$A21)))</f>
        <v>1</v>
      </c>
      <c r="M21" s="7" t="str">
        <f t="array" ref="M21">IF(COUNTIF('ค่าเสื่อม 2564'!$E$3:$E$399,"10868-รพ.วังน้ำเย็น")&lt;$A21,"",INDEX('ค่าเสื่อม 2564'!M$3:M$399,SMALL(IF('ค่าเสื่อม 2564'!$E$3:$E$399="10868-รพ.วังน้ำเย็น",ROW('ค่าเสื่อม 2564'!$E$3:$E$399)-ROW('ค่าเสื่อม 2564'!$E$3)+1),$A21)))</f>
        <v>3510-011-0001/002</v>
      </c>
      <c r="N21" s="10">
        <f t="array" ref="N21">IF(COUNTIF('ค่าเสื่อม 2564'!$E$3:$E$399,"10868-รพ.วังน้ำเย็น")&lt;$A21,"",INDEX('ค่าเสื่อม 2564'!N$3:N$399,SMALL(IF('ค่าเสื่อม 2564'!$E$3:$E$399="10868-รพ.วังน้ำเย็น",ROW('ค่าเสื่อม 2564'!$E$3:$E$399)-ROW('ค่าเสื่อม 2564'!$E$3)+1),$A21)))</f>
        <v>430000</v>
      </c>
      <c r="O21" s="10">
        <f t="array" ref="O21">IF(COUNTIF('ค่าเสื่อม 2564'!$E$3:$E$399,"10868-รพ.วังน้ำเย็น")&lt;$A21,"",INDEX('ค่าเสื่อม 2564'!O$3:O$399,SMALL(IF('ค่าเสื่อม 2564'!$E$3:$E$399="10868-รพ.วังน้ำเย็น",ROW('ค่าเสื่อม 2564'!$E$3:$E$399)-ROW('ค่าเสื่อม 2564'!$E$3)+1),$A21)))</f>
        <v>0</v>
      </c>
      <c r="P21" s="10">
        <f t="array" ref="P21">IF(COUNTIF('ค่าเสื่อม 2564'!$E$3:$E$399,"10868-รพ.วังน้ำเย็น")&lt;$A21,"",INDEX('ค่าเสื่อม 2564'!P$3:P$399,SMALL(IF('ค่าเสื่อม 2564'!$E$3:$E$399="10868-รพ.วังน้ำเย็น",ROW('ค่าเสื่อม 2564'!$E$3:$E$399)-ROW('ค่าเสื่อม 2564'!$E$3)+1),$A21)))</f>
        <v>0</v>
      </c>
      <c r="Q21" s="10">
        <f t="array" ref="Q21">IF(COUNTIF('ค่าเสื่อม 2564'!$E$3:$E$399,"10868-รพ.วังน้ำเย็น")&lt;$A21,"",INDEX('ค่าเสื่อม 2564'!Q$3:Q$399,SMALL(IF('ค่าเสื่อม 2564'!$E$3:$E$399="10868-รพ.วังน้ำเย็น",ROW('ค่าเสื่อม 2564'!$E$3:$E$399)-ROW('ค่าเสื่อม 2564'!$E$3)+1),$A21)))</f>
        <v>430000</v>
      </c>
      <c r="R21" s="7" t="str">
        <f t="array" ref="R21">IF(COUNTIF('ค่าเสื่อม 2564'!$E$3:$E$399,"10868-รพ.วังน้ำเย็น")&lt;$A21,"",INDEX('ค่าเสื่อม 2564'!R$3:R$399,SMALL(IF('ค่าเสื่อม 2564'!$E$3:$E$399="10868-รพ.วังน้ำเย็น",ROW('ค่าเสื่อม 2564'!$E$3:$E$399)-ROW('ค่าเสื่อม 2564'!$E$3)+1),$A21)))</f>
        <v>6/2563 (วันที่ 07/10/2563)</v>
      </c>
      <c r="S21" s="4" t="str">
        <f t="array" ref="S21">IF(COUNTIF('ค่าเสื่อม 2564'!$E$3:$E$399,"10868-รพ.วังน้ำเย็น")&lt;$A21,"",INDEX('ค่าเสื่อม 2564'!S$3:S$399,SMALL(IF('ค่าเสื่อม 2564'!$E$3:$E$399="10868-รพ.วังน้ำเย็น",ROW('ค่าเสื่อม 2564'!$E$3:$E$399)-ROW('ค่าเสื่อม 2564'!$E$3)+1),$A21)))</f>
        <v>-</v>
      </c>
      <c r="T21" s="10">
        <f t="array" ref="T21">IF(COUNTIF('ค่าเสื่อม 2564'!$E$3:$E$399,"10868-รพ.วังน้ำเย็น")&lt;$A21,"",INDEX('ค่าเสื่อม 2564'!T$3:T$399,SMALL(IF('ค่าเสื่อม 2564'!$E$3:$E$399="10868-รพ.วังน้ำเย็น",ROW('ค่าเสื่อม 2564'!$E$3:$E$399)-ROW('ค่าเสื่อม 2564'!$E$3)+1),$A21)))</f>
        <v>0</v>
      </c>
      <c r="U21" s="10">
        <f t="array" ref="U21">IF(COUNTIF('ค่าเสื่อม 2564'!$E$3:$E$399,"10868-รพ.วังน้ำเย็น")&lt;$A21,"",INDEX('ค่าเสื่อม 2564'!U$3:U$399,SMALL(IF('ค่าเสื่อม 2564'!$E$3:$E$399="10868-รพ.วังน้ำเย็น",ROW('ค่าเสื่อม 2564'!$E$3:$E$399)-ROW('ค่าเสื่อม 2564'!$E$3)+1),$A21)))</f>
        <v>0</v>
      </c>
      <c r="V21" s="7"/>
      <c r="W21" s="7"/>
    </row>
    <row r="22" spans="1:24" ht="43.5" customHeight="1">
      <c r="A22" s="3">
        <v>19</v>
      </c>
      <c r="B22" s="7" t="str">
        <f t="array" ref="B22">IF(COUNTIF('ค่าเสื่อม 2564'!$E$3:$E$399,"10868-รพ.วังน้ำเย็น")&lt;$A22,"",INDEX('ค่าเสื่อม 2564'!B$3:B$399,SMALL(IF('ค่าเสื่อม 2564'!$E$3:$E$399="10868-รพ.วังน้ำเย็น",ROW('ค่าเสื่อม 2564'!$E$3:$E$399)-ROW('ค่าเสื่อม 2564'!$E$3)+1),$A22)))</f>
        <v>เขต 06 ระยอง</v>
      </c>
      <c r="C22" s="7">
        <f t="array" ref="C22">IF(COUNTIF('ค่าเสื่อม 2564'!$E$3:$E$399,"10868-รพ.วังน้ำเย็น")&lt;$A22,"",INDEX('ค่าเสื่อม 2564'!C$3:C$399,SMALL(IF('ค่าเสื่อม 2564'!$E$3:$E$399="10868-รพ.วังน้ำเย็น",ROW('ค่าเสื่อม 2564'!$E$3:$E$399)-ROW('ค่าเสื่อม 2564'!$E$3)+1),$A22)))</f>
        <v>2700</v>
      </c>
      <c r="D22" s="7" t="str">
        <f t="array" ref="D22">IF(COUNTIF('ค่าเสื่อม 2564'!$E$3:$E$399,"10868-รพ.วังน้ำเย็น")&lt;$A22,"",INDEX('ค่าเสื่อม 2564'!D$3:D$399,SMALL(IF('ค่าเสื่อม 2564'!$E$3:$E$399="10868-รพ.วังน้ำเย็น",ROW('ค่าเสื่อม 2564'!$E$3:$E$399)-ROW('ค่าเสื่อม 2564'!$E$3)+1),$A22)))</f>
        <v>สระแก้ว</v>
      </c>
      <c r="E22" s="7" t="str">
        <f t="array" ref="E22">IF(COUNTIF('ค่าเสื่อม 2564'!$E$3:$E$399,"10868-รพ.วังน้ำเย็น")&lt;$A22,"",INDEX('ค่าเสื่อม 2564'!E$3:E$399,SMALL(IF('ค่าเสื่อม 2564'!$E$3:$E$399="10868-รพ.วังน้ำเย็น",ROW('ค่าเสื่อม 2564'!$E$3:$E$399)-ROW('ค่าเสื่อม 2564'!$E$3)+1),$A22)))</f>
        <v>10868-รพ.วังน้ำเย็น</v>
      </c>
      <c r="F22" s="7" t="str">
        <f t="array" ref="F22">IF(COUNTIF('ค่าเสื่อม 2564'!$E$3:$E$399,"10868-รพ.วังน้ำเย็น")&lt;$A22,"",INDEX('ค่าเสื่อม 2564'!F$3:F$399,SMALL(IF('ค่าเสื่อม 2564'!$E$3:$E$399="10868-รพ.วังน้ำเย็น",ROW('ค่าเสื่อม 2564'!$E$3:$E$399)-ROW('ค่าเสื่อม 2564'!$E$3)+1),$A22)))</f>
        <v>10868-รพ.วังน้ำเย็น</v>
      </c>
      <c r="G22" s="7" t="str">
        <f t="array" ref="G22">IF(COUNTIF('ค่าเสื่อม 2564'!$E$3:$E$399,"10868-รพ.วังน้ำเย็น")&lt;$A22,"",INDEX('ค่าเสื่อม 2564'!G$3:G$399,SMALL(IF('ค่าเสื่อม 2564'!$E$3:$E$399="10868-รพ.วังน้ำเย็น",ROW('ค่าเสื่อม 2564'!$E$3:$E$399)-ROW('ค่าเสื่อม 2564'!$E$3)+1),$A22)))</f>
        <v>วงเงินระดับเขต</v>
      </c>
      <c r="H22" s="7" t="str">
        <f t="array" ref="H22">IF(COUNTIF('ค่าเสื่อม 2564'!$E$3:$E$399,"10868-รพ.วังน้ำเย็น")&lt;$A22,"",INDEX('ค่าเสื่อม 2564'!H$3:H$399,SMALL(IF('ค่าเสื่อม 2564'!$E$3:$E$399="10868-รพ.วังน้ำเย็น",ROW('ค่าเสื่อม 2564'!$E$3:$E$399)-ROW('ค่าเสื่อม 2564'!$E$3)+1),$A22)))</f>
        <v>ครุภัณฑ์</v>
      </c>
      <c r="I22" s="7" t="str">
        <f t="array" ref="I22">IF(COUNTIF('ค่าเสื่อม 2564'!$E$3:$E$399,"10868-รพ.วังน้ำเย็น")&lt;$A22,"",INDEX('ค่าเสื่อม 2564'!I$3:I$399,SMALL(IF('ค่าเสื่อม 2564'!$E$3:$E$399="10868-รพ.วังน้ำเย็น",ROW('ค่าเสื่อม 2564'!$E$3:$E$399)-ROW('ค่าเสื่อม 2564'!$E$3)+1),$A22)))</f>
        <v>03-ครุภัณฑ์การแพทย์</v>
      </c>
      <c r="J22" s="7" t="str">
        <f t="array" ref="J22">IF(COUNTIF('ค่าเสื่อม 2564'!$E$3:$E$399,"10868-รพ.วังน้ำเย็น")&lt;$A22,"",INDEX('ค่าเสื่อม 2564'!J$3:J$399,SMALL(IF('ค่าเสื่อม 2564'!$E$3:$E$399="10868-รพ.วังน้ำเย็น",ROW('ค่าเสื่อม 2564'!$E$3:$E$399)-ROW('ค่าเสื่อม 2564'!$E$3)+1),$A22)))</f>
        <v>เตียงเฟาว์เลอร์ ชนิดไฟฟ้า</v>
      </c>
      <c r="K22" s="7" t="str">
        <f t="array" ref="K22">IF(COUNTIF('ค่าเสื่อม 2564'!$E$3:$E$399,"10868-รพ.วังน้ำเย็น")&lt;$A22,"",INDEX('ค่าเสื่อม 2564'!K$3:K$399,SMALL(IF('ค่าเสื่อม 2564'!$E$3:$E$399="10868-รพ.วังน้ำเย็น",ROW('ค่าเสื่อม 2564'!$E$3:$E$399)-ROW('ค่าเสื่อม 2564'!$E$3)+1),$A22)))</f>
        <v>โครงหลักทำจากเหล็กหนาไม่น้อยกว่า 6 มิลลิเมตร มีแผ่นรองรับตัวผู้ป่วย แบ่งออกเป็น 4 ตอน ตามสรีระของผู้ป่วย ในลักษณะแผ่นเหล็กปั๊มขึ้นรูป พร้อมรูระบายความร้อนที่แผ่นเป็นระยะตามความเหมาะสม ขาเตียงทำด้วยเหล็กตัวซี หนาไม่น้อยกว่า 4 มิลลิเมตร ขนาดและส่วนประกอบของเตียง กว้าง ?90 ซม. (วัดจากราวข้าง ราวชนราว) ยาว ?210 ซม. (วัดรวมหัว-ท้ายเตียง) ต่ำสุด ?41 ซม. สูงสุด ?76 ซม. ?90 x ?210 ?41/76 ซม. (กว้าง x ยาว x ต่ำ/สูง)</v>
      </c>
      <c r="L22" s="4">
        <f t="array" ref="L22">IF(COUNTIF('ค่าเสื่อม 2564'!$E$3:$E$399,"10868-รพ.วังน้ำเย็น")&lt;$A22,"",INDEX('ค่าเสื่อม 2564'!L$3:L$399,SMALL(IF('ค่าเสื่อม 2564'!$E$3:$E$399="10868-รพ.วังน้ำเย็น",ROW('ค่าเสื่อม 2564'!$E$3:$E$399)-ROW('ค่าเสื่อม 2564'!$E$3)+1),$A22)))</f>
        <v>2</v>
      </c>
      <c r="M22" s="7" t="str">
        <f t="array" ref="M22">IF(COUNTIF('ค่าเสื่อม 2564'!$E$3:$E$399,"10868-รพ.วังน้ำเย็น")&lt;$A22,"",INDEX('ค่าเสื่อม 2564'!M$3:M$399,SMALL(IF('ค่าเสื่อม 2564'!$E$3:$E$399="10868-รพ.วังน้ำเย็น",ROW('ค่าเสื่อม 2564'!$E$3:$E$399)-ROW('ค่าเสื่อม 2564'!$E$3)+1),$A22)))</f>
        <v>653-0001-2121/012,653-0001-2121/013</v>
      </c>
      <c r="N22" s="10">
        <f t="array" ref="N22">IF(COUNTIF('ค่าเสื่อม 2564'!$E$3:$E$399,"10868-รพ.วังน้ำเย็น")&lt;$A22,"",INDEX('ค่าเสื่อม 2564'!N$3:N$399,SMALL(IF('ค่าเสื่อม 2564'!$E$3:$E$399="10868-รพ.วังน้ำเย็น",ROW('ค่าเสื่อม 2564'!$E$3:$E$399)-ROW('ค่าเสื่อม 2564'!$E$3)+1),$A22)))</f>
        <v>93000</v>
      </c>
      <c r="O22" s="10">
        <f t="array" ref="O22">IF(COUNTIF('ค่าเสื่อม 2564'!$E$3:$E$399,"10868-รพ.วังน้ำเย็น")&lt;$A22,"",INDEX('ค่าเสื่อม 2564'!O$3:O$399,SMALL(IF('ค่าเสื่อม 2564'!$E$3:$E$399="10868-รพ.วังน้ำเย็น",ROW('ค่าเสื่อม 2564'!$E$3:$E$399)-ROW('ค่าเสื่อม 2564'!$E$3)+1),$A22)))</f>
        <v>0</v>
      </c>
      <c r="P22" s="10">
        <f t="array" ref="P22">IF(COUNTIF('ค่าเสื่อม 2564'!$E$3:$E$399,"10868-รพ.วังน้ำเย็น")&lt;$A22,"",INDEX('ค่าเสื่อม 2564'!P$3:P$399,SMALL(IF('ค่าเสื่อม 2564'!$E$3:$E$399="10868-รพ.วังน้ำเย็น",ROW('ค่าเสื่อม 2564'!$E$3:$E$399)-ROW('ค่าเสื่อม 2564'!$E$3)+1),$A22)))</f>
        <v>0</v>
      </c>
      <c r="Q22" s="10">
        <f t="array" ref="Q22">IF(COUNTIF('ค่าเสื่อม 2564'!$E$3:$E$399,"10868-รพ.วังน้ำเย็น")&lt;$A22,"",INDEX('ค่าเสื่อม 2564'!Q$3:Q$399,SMALL(IF('ค่าเสื่อม 2564'!$E$3:$E$399="10868-รพ.วังน้ำเย็น",ROW('ค่าเสื่อม 2564'!$E$3:$E$399)-ROW('ค่าเสื่อม 2564'!$E$3)+1),$A22)))</f>
        <v>93000</v>
      </c>
      <c r="R22" s="7" t="str">
        <f t="array" ref="R22">IF(COUNTIF('ค่าเสื่อม 2564'!$E$3:$E$399,"10868-รพ.วังน้ำเย็น")&lt;$A22,"",INDEX('ค่าเสื่อม 2564'!R$3:R$399,SMALL(IF('ค่าเสื่อม 2564'!$E$3:$E$399="10868-รพ.วังน้ำเย็น",ROW('ค่าเสื่อม 2564'!$E$3:$E$399)-ROW('ค่าเสื่อม 2564'!$E$3)+1),$A22)))</f>
        <v>6/2563 (วันที่ 07/10/2563)</v>
      </c>
      <c r="S22" s="4" t="str">
        <f t="array" ref="S22">IF(COUNTIF('ค่าเสื่อม 2564'!$E$3:$E$399,"10868-รพ.วังน้ำเย็น")&lt;$A22,"",INDEX('ค่าเสื่อม 2564'!S$3:S$399,SMALL(IF('ค่าเสื่อม 2564'!$E$3:$E$399="10868-รพ.วังน้ำเย็น",ROW('ค่าเสื่อม 2564'!$E$3:$E$399)-ROW('ค่าเสื่อม 2564'!$E$3)+1),$A22)))</f>
        <v>-</v>
      </c>
      <c r="T22" s="10">
        <f t="array" ref="T22">IF(COUNTIF('ค่าเสื่อม 2564'!$E$3:$E$399,"10868-รพ.วังน้ำเย็น")&lt;$A22,"",INDEX('ค่าเสื่อม 2564'!T$3:T$399,SMALL(IF('ค่าเสื่อม 2564'!$E$3:$E$399="10868-รพ.วังน้ำเย็น",ROW('ค่าเสื่อม 2564'!$E$3:$E$399)-ROW('ค่าเสื่อม 2564'!$E$3)+1),$A22)))</f>
        <v>0</v>
      </c>
      <c r="U22" s="10">
        <f t="array" ref="U22">IF(COUNTIF('ค่าเสื่อม 2564'!$E$3:$E$399,"10868-รพ.วังน้ำเย็น")&lt;$A22,"",INDEX('ค่าเสื่อม 2564'!U$3:U$399,SMALL(IF('ค่าเสื่อม 2564'!$E$3:$E$399="10868-รพ.วังน้ำเย็น",ROW('ค่าเสื่อม 2564'!$E$3:$E$399)-ROW('ค่าเสื่อม 2564'!$E$3)+1),$A22)))</f>
        <v>0</v>
      </c>
      <c r="V22" s="7">
        <f t="array" ref="V22">IF(COUNTIF('ค่าเสื่อม 2564'!$E$3:$E$399,"10868-รพ.วังน้ำเย็น")&lt;$A22,"",INDEX('ค่าเสื่อม 2564'!V$3:V$399,SMALL(IF('ค่าเสื่อม 2564'!$E$3:$E$399="10868-รพ.วังน้ำเย็น",ROW('ค่าเสื่อม 2564'!$E$3:$E$399)-ROW('ค่าเสื่อม 2564'!$E$3)+1),$A22)))</f>
        <v>0</v>
      </c>
      <c r="W22" s="7">
        <f t="array" ref="W22">IF(COUNTIF('ค่าเสื่อม 2564'!$E$3:$E$399,"10868-รพ.วังน้ำเย็น")&lt;$A22,"",INDEX('ค่าเสื่อม 2564'!W$3:W$399,SMALL(IF('ค่าเสื่อม 2564'!$E$3:$E$399="10868-รพ.วังน้ำเย็น",ROW('ค่าเสื่อม 2564'!$E$3:$E$399)-ROW('ค่าเสื่อม 2564'!$E$3)+1),$A22)))</f>
        <v>442719</v>
      </c>
    </row>
    <row r="23" spans="1:24" ht="43.5" customHeight="1">
      <c r="A23" s="3">
        <v>20</v>
      </c>
      <c r="B23" s="7" t="str">
        <f t="array" ref="B23">IF(COUNTIF('ค่าเสื่อม 2564'!$E$3:$E$399,"10868-รพ.วังน้ำเย็น")&lt;$A23,"",INDEX('ค่าเสื่อม 2564'!B$3:B$399,SMALL(IF('ค่าเสื่อม 2564'!$E$3:$E$399="10868-รพ.วังน้ำเย็น",ROW('ค่าเสื่อม 2564'!$E$3:$E$399)-ROW('ค่าเสื่อม 2564'!$E$3)+1),$A23)))</f>
        <v>เขต 06 ระยอง</v>
      </c>
      <c r="C23" s="7">
        <f t="array" ref="C23">IF(COUNTIF('ค่าเสื่อม 2564'!$E$3:$E$399,"10868-รพ.วังน้ำเย็น")&lt;$A23,"",INDEX('ค่าเสื่อม 2564'!C$3:C$399,SMALL(IF('ค่าเสื่อม 2564'!$E$3:$E$399="10868-รพ.วังน้ำเย็น",ROW('ค่าเสื่อม 2564'!$E$3:$E$399)-ROW('ค่าเสื่อม 2564'!$E$3)+1),$A23)))</f>
        <v>2700</v>
      </c>
      <c r="D23" s="7" t="str">
        <f t="array" ref="D23">IF(COUNTIF('ค่าเสื่อม 2564'!$E$3:$E$399,"10868-รพ.วังน้ำเย็น")&lt;$A23,"",INDEX('ค่าเสื่อม 2564'!D$3:D$399,SMALL(IF('ค่าเสื่อม 2564'!$E$3:$E$399="10868-รพ.วังน้ำเย็น",ROW('ค่าเสื่อม 2564'!$E$3:$E$399)-ROW('ค่าเสื่อม 2564'!$E$3)+1),$A23)))</f>
        <v>สระแก้ว</v>
      </c>
      <c r="E23" s="7" t="str">
        <f t="array" ref="E23">IF(COUNTIF('ค่าเสื่อม 2564'!$E$3:$E$399,"10868-รพ.วังน้ำเย็น")&lt;$A23,"",INDEX('ค่าเสื่อม 2564'!E$3:E$399,SMALL(IF('ค่าเสื่อม 2564'!$E$3:$E$399="10868-รพ.วังน้ำเย็น",ROW('ค่าเสื่อม 2564'!$E$3:$E$399)-ROW('ค่าเสื่อม 2564'!$E$3)+1),$A23)))</f>
        <v>10868-รพ.วังน้ำเย็น</v>
      </c>
      <c r="F23" s="7" t="str">
        <f t="array" ref="F23">IF(COUNTIF('ค่าเสื่อม 2564'!$E$3:$E$399,"10868-รพ.วังน้ำเย็น")&lt;$A23,"",INDEX('ค่าเสื่อม 2564'!F$3:F$399,SMALL(IF('ค่าเสื่อม 2564'!$E$3:$E$399="10868-รพ.วังน้ำเย็น",ROW('ค่าเสื่อม 2564'!$E$3:$E$399)-ROW('ค่าเสื่อม 2564'!$E$3)+1),$A23)))</f>
        <v>10868-รพ.วังน้ำเย็น</v>
      </c>
      <c r="G23" s="7" t="str">
        <f t="array" ref="G23">IF(COUNTIF('ค่าเสื่อม 2564'!$E$3:$E$399,"10868-รพ.วังน้ำเย็น")&lt;$A23,"",INDEX('ค่าเสื่อม 2564'!G$3:G$399,SMALL(IF('ค่าเสื่อม 2564'!$E$3:$E$399="10868-รพ.วังน้ำเย็น",ROW('ค่าเสื่อม 2564'!$E$3:$E$399)-ROW('ค่าเสื่อม 2564'!$E$3)+1),$A23)))</f>
        <v>วงเงินหน่วยบริการสังกัดสป.สธ.</v>
      </c>
      <c r="H23" s="7" t="str">
        <f t="array" ref="H23">IF(COUNTIF('ค่าเสื่อม 2564'!$E$3:$E$399,"10868-รพ.วังน้ำเย็น")&lt;$A23,"",INDEX('ค่าเสื่อม 2564'!H$3:H$399,SMALL(IF('ค่าเสื่อม 2564'!$E$3:$E$399="10868-รพ.วังน้ำเย็น",ROW('ค่าเสื่อม 2564'!$E$3:$E$399)-ROW('ค่าเสื่อม 2564'!$E$3)+1),$A23)))</f>
        <v>สิ่งก่อสร้าง</v>
      </c>
      <c r="I23" s="7" t="str">
        <f t="array" ref="I23">IF(COUNTIF('ค่าเสื่อม 2564'!$E$3:$E$399,"10868-รพ.วังน้ำเย็น")&lt;$A23,"",INDEX('ค่าเสื่อม 2564'!I$3:I$399,SMALL(IF('ค่าเสื่อม 2564'!$E$3:$E$399="10868-รพ.วังน้ำเย็น",ROW('ค่าเสื่อม 2564'!$E$3:$E$399)-ROW('ค่าเสื่อม 2564'!$E$3)+1),$A23)))</f>
        <v>-</v>
      </c>
      <c r="J23" s="7" t="str">
        <f t="array" ref="J23">IF(COUNTIF('ค่าเสื่อม 2564'!$E$3:$E$399,"10868-รพ.วังน้ำเย็น")&lt;$A23,"",INDEX('ค่าเสื่อม 2564'!J$3:J$399,SMALL(IF('ค่าเสื่อม 2564'!$E$3:$E$399="10868-รพ.วังน้ำเย็น",ROW('ค่าเสื่อม 2564'!$E$3:$E$399)-ROW('ค่าเสื่อม 2564'!$E$3)+1),$A23)))</f>
        <v>ซ่อมแซมระบบประปา</v>
      </c>
      <c r="K23" s="7" t="str">
        <f t="array" ref="K23">IF(COUNTIF('ค่าเสื่อม 2564'!$E$3:$E$399,"10868-รพ.วังน้ำเย็น")&lt;$A23,"",INDEX('ค่าเสื่อม 2564'!K$3:K$399,SMALL(IF('ค่าเสื่อม 2564'!$E$3:$E$399="10868-รพ.วังน้ำเย็น",ROW('ค่าเสื่อม 2564'!$E$3:$E$399)-ROW('ค่าเสื่อม 2564'!$E$3)+1),$A23)))</f>
        <v>ปรับปรุงถังกรองทราย ปรับปรุงงานท่อประสานระบบและอุปกรณ์/ ระบบท่อและอุปกรณ์สูบส่ง งานรื้อถอน - ซ่อมแซม งานตู้ควบคุมไฟฟ้า งานสายไฟฟ้าและอุปกรณ์ภายในระบบฯงานทาสีบ่อน้ำประปาทั้งหมด งานทำความสะอาดระบบน้ำประปาทั้งหมด งานจัดทำหลังคาคุมระบบประปา ตาม ปร 4 ปร 5</v>
      </c>
      <c r="L23" s="4">
        <f t="array" ref="L23">IF(COUNTIF('ค่าเสื่อม 2564'!$E$3:$E$399,"10868-รพ.วังน้ำเย็น")&lt;$A23,"",INDEX('ค่าเสื่อม 2564'!L$3:L$399,SMALL(IF('ค่าเสื่อม 2564'!$E$3:$E$399="10868-รพ.วังน้ำเย็น",ROW('ค่าเสื่อม 2564'!$E$3:$E$399)-ROW('ค่าเสื่อม 2564'!$E$3)+1),$A23)))</f>
        <v>1</v>
      </c>
      <c r="M23" s="7" t="str">
        <f t="array" ref="M23">IF(COUNTIF('ค่าเสื่อม 2564'!$E$3:$E$399,"10868-รพ.วังน้ำเย็น")&lt;$A23,"",INDEX('ค่าเสื่อม 2564'!M$3:M$399,SMALL(IF('ค่าเสื่อม 2564'!$E$3:$E$399="10868-รพ.วังน้ำเย็น",ROW('ค่าเสื่อม 2564'!$E$3:$E$399)-ROW('ค่าเสื่อม 2564'!$E$3)+1),$A23)))</f>
        <v>สก1087</v>
      </c>
      <c r="N23" s="10">
        <f t="array" ref="N23">IF(COUNTIF('ค่าเสื่อม 2564'!$E$3:$E$399,"10868-รพ.วังน้ำเย็น")&lt;$A23,"",INDEX('ค่าเสื่อม 2564'!N$3:N$399,SMALL(IF('ค่าเสื่อม 2564'!$E$3:$E$399="10868-รพ.วังน้ำเย็น",ROW('ค่าเสื่อม 2564'!$E$3:$E$399)-ROW('ค่าเสื่อม 2564'!$E$3)+1),$A23)))</f>
        <v>498000</v>
      </c>
      <c r="O23" s="10">
        <f t="array" ref="O23">IF(COUNTIF('ค่าเสื่อม 2564'!$E$3:$E$399,"10868-รพ.วังน้ำเย็น")&lt;$A23,"",INDEX('ค่าเสื่อม 2564'!O$3:O$399,SMALL(IF('ค่าเสื่อม 2564'!$E$3:$E$399="10868-รพ.วังน้ำเย็น",ROW('ค่าเสื่อม 2564'!$E$3:$E$399)-ROW('ค่าเสื่อม 2564'!$E$3)+1),$A23)))</f>
        <v>0</v>
      </c>
      <c r="P23" s="10">
        <f t="array" ref="P23">IF(COUNTIF('ค่าเสื่อม 2564'!$E$3:$E$399,"10868-รพ.วังน้ำเย็น")&lt;$A23,"",INDEX('ค่าเสื่อม 2564'!P$3:P$399,SMALL(IF('ค่าเสื่อม 2564'!$E$3:$E$399="10868-รพ.วังน้ำเย็น",ROW('ค่าเสื่อม 2564'!$E$3:$E$399)-ROW('ค่าเสื่อม 2564'!$E$3)+1),$A23)))</f>
        <v>0</v>
      </c>
      <c r="Q23" s="10">
        <f t="array" ref="Q23">IF(COUNTIF('ค่าเสื่อม 2564'!$E$3:$E$399,"10868-รพ.วังน้ำเย็น")&lt;$A23,"",INDEX('ค่าเสื่อม 2564'!Q$3:Q$399,SMALL(IF('ค่าเสื่อม 2564'!$E$3:$E$399="10868-รพ.วังน้ำเย็น",ROW('ค่าเสื่อม 2564'!$E$3:$E$399)-ROW('ค่าเสื่อม 2564'!$E$3)+1),$A23)))</f>
        <v>498000</v>
      </c>
      <c r="R23" s="7" t="str">
        <f t="array" ref="R23">IF(COUNTIF('ค่าเสื่อม 2564'!$E$3:$E$399,"10868-รพ.วังน้ำเย็น")&lt;$A23,"",INDEX('ค่าเสื่อม 2564'!R$3:R$399,SMALL(IF('ค่าเสื่อม 2564'!$E$3:$E$399="10868-รพ.วังน้ำเย็น",ROW('ค่าเสื่อม 2564'!$E$3:$E$399)-ROW('ค่าเสื่อม 2564'!$E$3)+1),$A23)))</f>
        <v>6/2563 (วันที่ 07/10/2563)</v>
      </c>
      <c r="S23" s="4" t="str">
        <f t="array" ref="S23">IF(COUNTIF('ค่าเสื่อม 2564'!$E$3:$E$399,"10868-รพ.วังน้ำเย็น")&lt;$A23,"",INDEX('ค่าเสื่อม 2564'!S$3:S$399,SMALL(IF('ค่าเสื่อม 2564'!$E$3:$E$399="10868-รพ.วังน้ำเย็น",ROW('ค่าเสื่อม 2564'!$E$3:$E$399)-ROW('ค่าเสื่อม 2564'!$E$3)+1),$A23)))</f>
        <v>-</v>
      </c>
      <c r="T23" s="10">
        <f t="array" ref="T23">IF(COUNTIF('ค่าเสื่อม 2564'!$E$3:$E$399,"10868-รพ.วังน้ำเย็น")&lt;$A23,"",INDEX('ค่าเสื่อม 2564'!T$3:T$399,SMALL(IF('ค่าเสื่อม 2564'!$E$3:$E$399="10868-รพ.วังน้ำเย็น",ROW('ค่าเสื่อม 2564'!$E$3:$E$399)-ROW('ค่าเสื่อม 2564'!$E$3)+1),$A23)))</f>
        <v>0</v>
      </c>
      <c r="U23" s="10">
        <f t="array" ref="U23">IF(COUNTIF('ค่าเสื่อม 2564'!$E$3:$E$399,"10868-รพ.วังน้ำเย็น")&lt;$A23,"",INDEX('ค่าเสื่อม 2564'!U$3:U$399,SMALL(IF('ค่าเสื่อม 2564'!$E$3:$E$399="10868-รพ.วังน้ำเย็น",ROW('ค่าเสื่อม 2564'!$E$3:$E$399)-ROW('ค่าเสื่อม 2564'!$E$3)+1),$A23)))</f>
        <v>0</v>
      </c>
      <c r="V23" s="7">
        <f t="array" ref="V23">IF(COUNTIF('ค่าเสื่อม 2564'!$E$3:$E$399,"10868-รพ.วังน้ำเย็น")&lt;$A23,"",INDEX('ค่าเสื่อม 2564'!V$3:V$399,SMALL(IF('ค่าเสื่อม 2564'!$E$3:$E$399="10868-รพ.วังน้ำเย็น",ROW('ค่าเสื่อม 2564'!$E$3:$E$399)-ROW('ค่าเสื่อม 2564'!$E$3)+1),$A23)))</f>
        <v>0</v>
      </c>
      <c r="W23" s="7">
        <f t="array" ref="W23">IF(COUNTIF('ค่าเสื่อม 2564'!$E$3:$E$399,"10868-รพ.วังน้ำเย็น")&lt;$A23,"",INDEX('ค่าเสื่อม 2564'!W$3:W$399,SMALL(IF('ค่าเสื่อม 2564'!$E$3:$E$399="10868-รพ.วังน้ำเย็น",ROW('ค่าเสื่อม 2564'!$E$3:$E$399)-ROW('ค่าเสื่อม 2564'!$E$3)+1),$A23)))</f>
        <v>400197</v>
      </c>
    </row>
    <row r="24" spans="1:24" s="65" customFormat="1" ht="63">
      <c r="A24" s="58"/>
      <c r="B24" s="59"/>
      <c r="C24" s="59"/>
      <c r="D24" s="59"/>
      <c r="E24" s="59"/>
      <c r="F24" s="59"/>
      <c r="G24" s="59"/>
      <c r="H24" s="60"/>
      <c r="I24" s="61"/>
      <c r="J24" s="59"/>
      <c r="K24" s="60"/>
      <c r="L24" s="62"/>
      <c r="M24" s="60"/>
      <c r="N24" s="60">
        <f>SUM(N3:N23)</f>
        <v>4174562.34</v>
      </c>
      <c r="O24" s="60">
        <f t="shared" ref="O24:U24" si="0">SUM(O4:O23)</f>
        <v>19237.66</v>
      </c>
      <c r="P24" s="60">
        <f t="shared" si="0"/>
        <v>0</v>
      </c>
      <c r="Q24" s="60">
        <f t="shared" si="0"/>
        <v>4193800</v>
      </c>
      <c r="R24" s="60">
        <f t="shared" si="0"/>
        <v>0</v>
      </c>
      <c r="S24" s="62">
        <f t="shared" si="0"/>
        <v>0</v>
      </c>
      <c r="T24" s="60">
        <f t="shared" si="0"/>
        <v>0</v>
      </c>
      <c r="U24" s="60">
        <f t="shared" si="0"/>
        <v>0</v>
      </c>
      <c r="V24" s="63"/>
      <c r="W24" s="61"/>
      <c r="X24" s="64"/>
    </row>
    <row r="25" spans="1:24" ht="12.75" customHeight="1">
      <c r="B25" s="8"/>
    </row>
    <row r="26" spans="1:24">
      <c r="E26" s="6" t="s">
        <v>55</v>
      </c>
    </row>
    <row r="27" spans="1:24">
      <c r="E27" s="6" t="s">
        <v>63</v>
      </c>
    </row>
  </sheetData>
  <printOptions horizontalCentered="1"/>
  <pageMargins left="0.23622047244094491" right="0.23622047244094491" top="0.55118110236220474" bottom="0.35433070866141736" header="0.31496062992125984" footer="0.11811023622047245"/>
  <pageSetup paperSize="9" scale="72"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AC16B-9584-43EA-8228-FC4223E0C298}">
  <sheetPr>
    <pageSetUpPr fitToPage="1"/>
  </sheetPr>
  <dimension ref="A1:X36"/>
  <sheetViews>
    <sheetView showGridLines="0" zoomScaleNormal="100" workbookViewId="0"/>
  </sheetViews>
  <sheetFormatPr defaultColWidth="9" defaultRowHeight="18.75"/>
  <cols>
    <col min="1" max="1" width="4.5703125" style="2" customWidth="1"/>
    <col min="2" max="2" width="10.42578125" style="6" hidden="1" customWidth="1"/>
    <col min="3" max="3" width="8.140625" style="6" hidden="1" customWidth="1"/>
    <col min="4" max="4" width="5.85546875" style="6" hidden="1" customWidth="1"/>
    <col min="5" max="5" width="16.5703125" style="6" customWidth="1"/>
    <col min="6" max="6" width="21.5703125" style="6" customWidth="1"/>
    <col min="7" max="7" width="21.140625" style="6" customWidth="1"/>
    <col min="8" max="8" width="11.140625" style="9" bestFit="1" customWidth="1"/>
    <col min="9" max="9" width="13.140625" style="2" hidden="1" customWidth="1"/>
    <col min="10" max="10" width="24" style="6" bestFit="1" customWidth="1"/>
    <col min="11" max="11" width="33.42578125" style="9" hidden="1" customWidth="1"/>
    <col min="12" max="12" width="5.42578125" style="19" bestFit="1" customWidth="1"/>
    <col min="13" max="13" width="17.140625" style="9" hidden="1" customWidth="1"/>
    <col min="14" max="14" width="13.7109375" style="9" bestFit="1" customWidth="1"/>
    <col min="15" max="15" width="11.85546875" style="9" customWidth="1"/>
    <col min="16" max="16" width="11.140625" style="9" bestFit="1" customWidth="1"/>
    <col min="17" max="17" width="12.5703125" style="9" bestFit="1" customWidth="1"/>
    <col min="18" max="18" width="10.42578125" style="6" hidden="1" customWidth="1"/>
    <col min="19" max="19" width="7.7109375" style="2" bestFit="1" customWidth="1"/>
    <col min="20" max="20" width="12.5703125" style="9" bestFit="1" customWidth="1"/>
    <col min="21" max="21" width="11" style="19" bestFit="1" customWidth="1"/>
    <col min="22" max="22" width="6.7109375" style="27" hidden="1" customWidth="1"/>
    <col min="23" max="23" width="7.85546875" style="2" hidden="1" customWidth="1"/>
    <col min="24" max="24" width="10.85546875" style="6" bestFit="1" customWidth="1"/>
    <col min="25" max="16384" width="9" style="6"/>
  </cols>
  <sheetData>
    <row r="1" spans="1:23" ht="23.25">
      <c r="A1" s="66" t="s">
        <v>66</v>
      </c>
    </row>
    <row r="2" spans="1:23" ht="23.25">
      <c r="A2" s="66" t="s">
        <v>60</v>
      </c>
    </row>
    <row r="3" spans="1:23" s="13" customFormat="1" ht="43.5" customHeight="1">
      <c r="A3" s="11" t="s">
        <v>16</v>
      </c>
      <c r="B3" s="12" t="s">
        <v>24</v>
      </c>
      <c r="C3" s="12" t="s">
        <v>25</v>
      </c>
      <c r="D3" s="12" t="s">
        <v>26</v>
      </c>
      <c r="E3" s="12" t="s">
        <v>27</v>
      </c>
      <c r="F3" s="12" t="s">
        <v>28</v>
      </c>
      <c r="G3" s="12" t="s">
        <v>29</v>
      </c>
      <c r="H3" s="12" t="s">
        <v>5</v>
      </c>
      <c r="I3" s="12" t="s">
        <v>1</v>
      </c>
      <c r="J3" s="12" t="s">
        <v>20</v>
      </c>
      <c r="K3" s="12" t="s">
        <v>30</v>
      </c>
      <c r="L3" s="12" t="s">
        <v>2</v>
      </c>
      <c r="M3" s="12" t="s">
        <v>31</v>
      </c>
      <c r="N3" s="18" t="s">
        <v>32</v>
      </c>
      <c r="O3" s="18" t="s">
        <v>33</v>
      </c>
      <c r="P3" s="18" t="s">
        <v>3</v>
      </c>
      <c r="Q3" s="18" t="s">
        <v>4</v>
      </c>
      <c r="R3" s="12" t="s">
        <v>34</v>
      </c>
      <c r="S3" s="12" t="s">
        <v>6</v>
      </c>
      <c r="T3" s="18" t="s">
        <v>46</v>
      </c>
      <c r="U3" s="18" t="s">
        <v>45</v>
      </c>
      <c r="V3" s="28" t="s">
        <v>47</v>
      </c>
      <c r="W3" s="12" t="s">
        <v>0</v>
      </c>
    </row>
    <row r="4" spans="1:23" ht="43.5" customHeight="1">
      <c r="A4" s="3">
        <v>1</v>
      </c>
      <c r="B4" s="7" t="str">
        <f t="array" ref="B4">IF(COUNTIF('ค่าเสื่อม 2564'!$E$3:$E$399,"10869-รพ.วัฒนานคร")&lt;$A4,"",INDEX('ค่าเสื่อม 2564'!B$3:B$399,SMALL(IF('ค่าเสื่อม 2564'!$E$3:$E$399="10869-รพ.วัฒนานคร",ROW('ค่าเสื่อม 2564'!$E$3:$E$399)-ROW('ค่าเสื่อม 2564'!$E$3)+1),$A4)))</f>
        <v>เขต 06 ระยอง</v>
      </c>
      <c r="C4" s="7">
        <f t="array" ref="C4">IF(COUNTIF('ค่าเสื่อม 2564'!$E$3:$E$399,"10869-รพ.วัฒนานคร")&lt;$A4,"",INDEX('ค่าเสื่อม 2564'!C$3:C$399,SMALL(IF('ค่าเสื่อม 2564'!$E$3:$E$399="10869-รพ.วัฒนานคร",ROW('ค่าเสื่อม 2564'!$E$3:$E$399)-ROW('ค่าเสื่อม 2564'!$E$3)+1),$A4)))</f>
        <v>2700</v>
      </c>
      <c r="D4" s="7" t="str">
        <f t="array" ref="D4">IF(COUNTIF('ค่าเสื่อม 2564'!$E$3:$E$399,"10869-รพ.วัฒนานคร")&lt;$A4,"",INDEX('ค่าเสื่อม 2564'!D$3:D$399,SMALL(IF('ค่าเสื่อม 2564'!$E$3:$E$399="10869-รพ.วัฒนานคร",ROW('ค่าเสื่อม 2564'!$E$3:$E$399)-ROW('ค่าเสื่อม 2564'!$E$3)+1),$A4)))</f>
        <v>สระแก้ว</v>
      </c>
      <c r="E4" s="7" t="str">
        <f t="array" ref="E4">IF(COUNTIF('ค่าเสื่อม 2564'!$E$3:$E$399,"10869-รพ.วัฒนานคร")&lt;$A4,"",INDEX('ค่าเสื่อม 2564'!E$3:E$399,SMALL(IF('ค่าเสื่อม 2564'!$E$3:$E$399="10869-รพ.วัฒนานคร",ROW('ค่าเสื่อม 2564'!$E$3:$E$399)-ROW('ค่าเสื่อม 2564'!$E$3)+1),$A4)))</f>
        <v>10869-รพ.วัฒนานคร</v>
      </c>
      <c r="F4" s="7" t="str">
        <f t="array" ref="F4">IF(COUNTIF('ค่าเสื่อม 2564'!$E$3:$E$399,"10869-รพ.วัฒนานคร")&lt;$A4,"",INDEX('ค่าเสื่อม 2564'!F$3:F$399,SMALL(IF('ค่าเสื่อม 2564'!$E$3:$E$399="10869-รพ.วัฒนานคร",ROW('ค่าเสื่อม 2564'!$E$3:$E$399)-ROW('ค่าเสื่อม 2564'!$E$3)+1),$A4)))</f>
        <v>02483-รพ.สต.บ้านคลองมะนาว หมู่ที่ 09 ตำบลท่าเกวียน</v>
      </c>
      <c r="G4" s="7" t="str">
        <f t="array" ref="G4">IF(COUNTIF('ค่าเสื่อม 2564'!$E$3:$E$399,"10869-รพ.วัฒนานคร")&lt;$A4,"",INDEX('ค่าเสื่อม 2564'!G$3:G$399,SMALL(IF('ค่าเสื่อม 2564'!$E$3:$E$399="10869-รพ.วัฒนานคร",ROW('ค่าเสื่อม 2564'!$E$3:$E$399)-ROW('ค่าเสื่อม 2564'!$E$3)+1),$A4)))</f>
        <v>วงเงินหน่วยบริการสังกัดสป.สธ.</v>
      </c>
      <c r="H4" s="7" t="str">
        <f t="array" ref="H4">IF(COUNTIF('ค่าเสื่อม 2564'!$E$3:$E$399,"10869-รพ.วัฒนานคร")&lt;$A4,"",INDEX('ค่าเสื่อม 2564'!H$3:H$399,SMALL(IF('ค่าเสื่อม 2564'!$E$3:$E$399="10869-รพ.วัฒนานคร",ROW('ค่าเสื่อม 2564'!$E$3:$E$399)-ROW('ค่าเสื่อม 2564'!$E$3)+1),$A4)))</f>
        <v>สิ่งก่อสร้าง</v>
      </c>
      <c r="I4" s="7" t="str">
        <f t="array" ref="I4">IF(COUNTIF('ค่าเสื่อม 2564'!$E$3:$E$399,"10869-รพ.วัฒนานคร")&lt;$A4,"",INDEX('ค่าเสื่อม 2564'!I$3:I$399,SMALL(IF('ค่าเสื่อม 2564'!$E$3:$E$399="10869-รพ.วัฒนานคร",ROW('ค่าเสื่อม 2564'!$E$3:$E$399)-ROW('ค่าเสื่อม 2564'!$E$3)+1),$A4)))</f>
        <v>-</v>
      </c>
      <c r="J4" s="7" t="str">
        <f t="array" ref="J4">IF(COUNTIF('ค่าเสื่อม 2564'!$E$3:$E$399,"10869-รพ.วัฒนานคร")&lt;$A4,"",INDEX('ค่าเสื่อม 2564'!J$3:J$399,SMALL(IF('ค่าเสื่อม 2564'!$E$3:$E$399="10869-รพ.วัฒนานคร",ROW('ค่าเสื่อม 2564'!$E$3:$E$399)-ROW('ค่าเสื่อม 2564'!$E$3)+1),$A4)))</f>
        <v>ซ่อมแซมอาคาร รพ.สต.บ้านคลองมะนาว</v>
      </c>
      <c r="K4" s="7" t="str">
        <f t="array" ref="K4">IF(COUNTIF('ค่าเสื่อม 2564'!$E$3:$E$399,"10869-รพ.วัฒนานคร")&lt;$A4,"",INDEX('ค่าเสื่อม 2564'!K$3:K$399,SMALL(IF('ค่าเสื่อม 2564'!$E$3:$E$399="10869-รพ.วัฒนานคร",ROW('ค่าเสื่อม 2564'!$E$3:$E$399)-ROW('ค่าเสื่อม 2564'!$E$3)+1),$A4)))</f>
        <v>ซ่อมแซมหลังคาอาคาร</v>
      </c>
      <c r="L4" s="4">
        <f t="array" ref="L4">IF(COUNTIF('ค่าเสื่อม 2564'!$E$3:$E$399,"10869-รพ.วัฒนานคร")&lt;$A4,"",INDEX('ค่าเสื่อม 2564'!L$3:L$399,SMALL(IF('ค่าเสื่อม 2564'!$E$3:$E$399="10869-รพ.วัฒนานคร",ROW('ค่าเสื่อม 2564'!$E$3:$E$399)-ROW('ค่าเสื่อม 2564'!$E$3)+1),$A4)))</f>
        <v>1</v>
      </c>
      <c r="M4" s="7" t="str">
        <f t="array" ref="M4">IF(COUNTIF('ค่าเสื่อม 2564'!$E$3:$E$399,"10869-รพ.วัฒนานคร")&lt;$A4,"",INDEX('ค่าเสื่อม 2564'!M$3:M$399,SMALL(IF('ค่าเสื่อม 2564'!$E$3:$E$399="10869-รพ.วัฒนานคร",ROW('ค่าเสื่อม 2564'!$E$3:$E$399)-ROW('ค่าเสื่อม 2564'!$E$3)+1),$A4)))</f>
        <v>แบบเลขที่ 8170/2536</v>
      </c>
      <c r="N4" s="10">
        <f t="array" ref="N4">IF(COUNTIF('ค่าเสื่อม 2564'!$E$3:$E$399,"10869-รพ.วัฒนานคร")&lt;$A4,"",INDEX('ค่าเสื่อม 2564'!N$3:N$399,SMALL(IF('ค่าเสื่อม 2564'!$E$3:$E$399="10869-รพ.วัฒนานคร",ROW('ค่าเสื่อม 2564'!$E$3:$E$399)-ROW('ค่าเสื่อม 2564'!$E$3)+1),$A4)))</f>
        <v>170000</v>
      </c>
      <c r="O4" s="10">
        <f t="array" ref="O4">IF(COUNTIF('ค่าเสื่อม 2564'!$E$3:$E$399,"10869-รพ.วัฒนานคร")&lt;$A4,"",INDEX('ค่าเสื่อม 2564'!O$3:O$399,SMALL(IF('ค่าเสื่อม 2564'!$E$3:$E$399="10869-รพ.วัฒนานคร",ROW('ค่าเสื่อม 2564'!$E$3:$E$399)-ROW('ค่าเสื่อม 2564'!$E$3)+1),$A4)))</f>
        <v>0</v>
      </c>
      <c r="P4" s="10">
        <f t="array" ref="P4">IF(COUNTIF('ค่าเสื่อม 2564'!$E$3:$E$399,"10869-รพ.วัฒนานคร")&lt;$A4,"",INDEX('ค่าเสื่อม 2564'!P$3:P$399,SMALL(IF('ค่าเสื่อม 2564'!$E$3:$E$399="10869-รพ.วัฒนานคร",ROW('ค่าเสื่อม 2564'!$E$3:$E$399)-ROW('ค่าเสื่อม 2564'!$E$3)+1),$A4)))</f>
        <v>0</v>
      </c>
      <c r="Q4" s="10">
        <f t="array" ref="Q4">IF(COUNTIF('ค่าเสื่อม 2564'!$E$3:$E$399,"10869-รพ.วัฒนานคร")&lt;$A4,"",INDEX('ค่าเสื่อม 2564'!Q$3:Q$399,SMALL(IF('ค่าเสื่อม 2564'!$E$3:$E$399="10869-รพ.วัฒนานคร",ROW('ค่าเสื่อม 2564'!$E$3:$E$399)-ROW('ค่าเสื่อม 2564'!$E$3)+1),$A4)))</f>
        <v>170000</v>
      </c>
      <c r="R4" s="7" t="str">
        <f t="array" ref="R4">IF(COUNTIF('ค่าเสื่อม 2564'!$E$3:$E$399,"10869-รพ.วัฒนานคร")&lt;$A4,"",INDEX('ค่าเสื่อม 2564'!R$3:R$399,SMALL(IF('ค่าเสื่อม 2564'!$E$3:$E$399="10869-รพ.วัฒนานคร",ROW('ค่าเสื่อม 2564'!$E$3:$E$399)-ROW('ค่าเสื่อม 2564'!$E$3)+1),$A4)))</f>
        <v>6/2563 (วันที่ 07/10/2563)</v>
      </c>
      <c r="S4" s="4" t="str">
        <f t="array" ref="S4">IF(COUNTIF('ค่าเสื่อม 2564'!$E$3:$E$399,"10869-รพ.วัฒนานคร")&lt;$A4,"",INDEX('ค่าเสื่อม 2564'!S$3:S$399,SMALL(IF('ค่าเสื่อม 2564'!$E$3:$E$399="10869-รพ.วัฒนานคร",ROW('ค่าเสื่อม 2564'!$E$3:$E$399)-ROW('ค่าเสื่อม 2564'!$E$3)+1),$A4)))</f>
        <v>-</v>
      </c>
      <c r="T4" s="10">
        <f t="array" ref="T4">IF(COUNTIF('ค่าเสื่อม 2564'!$E$3:$E$399,"10869-รพ.วัฒนานคร")&lt;$A4,"",INDEX('ค่าเสื่อม 2564'!T$3:T$399,SMALL(IF('ค่าเสื่อม 2564'!$E$3:$E$399="10869-รพ.วัฒนานคร",ROW('ค่าเสื่อม 2564'!$E$3:$E$399)-ROW('ค่าเสื่อม 2564'!$E$3)+1),$A4)))</f>
        <v>0</v>
      </c>
      <c r="U4" s="10">
        <f t="array" ref="U4">IF(COUNTIF('ค่าเสื่อม 2564'!$E$3:$E$399,"10869-รพ.วัฒนานคร")&lt;$A4,"",INDEX('ค่าเสื่อม 2564'!U$3:U$399,SMALL(IF('ค่าเสื่อม 2564'!$E$3:$E$399="10869-รพ.วัฒนานคร",ROW('ค่าเสื่อม 2564'!$E$3:$E$399)-ROW('ค่าเสื่อม 2564'!$E$3)+1),$A4)))</f>
        <v>0</v>
      </c>
      <c r="V4" s="7">
        <f t="array" ref="V4">IF(COUNTIF('ค่าเสื่อม 2564'!$E$3:$E$399,"10869-รพ.วัฒนานคร")&lt;$A4,"",INDEX('ค่าเสื่อม 2564'!V$3:V$399,SMALL(IF('ค่าเสื่อม 2564'!$E$3:$E$399="10869-รพ.วัฒนานคร",ROW('ค่าเสื่อม 2564'!$E$3:$E$399)-ROW('ค่าเสื่อม 2564'!$E$3)+1),$A4)))</f>
        <v>0</v>
      </c>
      <c r="W4" s="7">
        <f t="array" ref="W4">IF(COUNTIF('ค่าเสื่อม 2564'!$E$3:$E$399,"10869-รพ.วัฒนานคร")&lt;$A4,"",INDEX('ค่าเสื่อม 2564'!W$3:W$399,SMALL(IF('ค่าเสื่อม 2564'!$E$3:$E$399="10869-รพ.วัฒนานคร",ROW('ค่าเสื่อม 2564'!$E$3:$E$399)-ROW('ค่าเสื่อม 2564'!$E$3)+1),$A4)))</f>
        <v>393550</v>
      </c>
    </row>
    <row r="5" spans="1:23" ht="43.5" customHeight="1">
      <c r="A5" s="3">
        <v>2</v>
      </c>
      <c r="B5" s="7" t="str">
        <f t="array" ref="B5">IF(COUNTIF('ค่าเสื่อม 2564'!$E$3:$E$399,"10869-รพ.วัฒนานคร")&lt;$A5,"",INDEX('ค่าเสื่อม 2564'!B$3:B$399,SMALL(IF('ค่าเสื่อม 2564'!$E$3:$E$399="10869-รพ.วัฒนานคร",ROW('ค่าเสื่อม 2564'!$E$3:$E$399)-ROW('ค่าเสื่อม 2564'!$E$3)+1),$A5)))</f>
        <v>เขต 06 ระยอง</v>
      </c>
      <c r="C5" s="7">
        <f t="array" ref="C5">IF(COUNTIF('ค่าเสื่อม 2564'!$E$3:$E$399,"10869-รพ.วัฒนานคร")&lt;$A5,"",INDEX('ค่าเสื่อม 2564'!C$3:C$399,SMALL(IF('ค่าเสื่อม 2564'!$E$3:$E$399="10869-รพ.วัฒนานคร",ROW('ค่าเสื่อม 2564'!$E$3:$E$399)-ROW('ค่าเสื่อม 2564'!$E$3)+1),$A5)))</f>
        <v>2700</v>
      </c>
      <c r="D5" s="7" t="str">
        <f t="array" ref="D5">IF(COUNTIF('ค่าเสื่อม 2564'!$E$3:$E$399,"10869-รพ.วัฒนานคร")&lt;$A5,"",INDEX('ค่าเสื่อม 2564'!D$3:D$399,SMALL(IF('ค่าเสื่อม 2564'!$E$3:$E$399="10869-รพ.วัฒนานคร",ROW('ค่าเสื่อม 2564'!$E$3:$E$399)-ROW('ค่าเสื่อม 2564'!$E$3)+1),$A5)))</f>
        <v>สระแก้ว</v>
      </c>
      <c r="E5" s="7" t="str">
        <f t="array" ref="E5">IF(COUNTIF('ค่าเสื่อม 2564'!$E$3:$E$399,"10869-รพ.วัฒนานคร")&lt;$A5,"",INDEX('ค่าเสื่อม 2564'!E$3:E$399,SMALL(IF('ค่าเสื่อม 2564'!$E$3:$E$399="10869-รพ.วัฒนานคร",ROW('ค่าเสื่อม 2564'!$E$3:$E$399)-ROW('ค่าเสื่อม 2564'!$E$3)+1),$A5)))</f>
        <v>10869-รพ.วัฒนานคร</v>
      </c>
      <c r="F5" s="7" t="str">
        <f t="array" ref="F5">IF(COUNTIF('ค่าเสื่อม 2564'!$E$3:$E$399,"10869-รพ.วัฒนานคร")&lt;$A5,"",INDEX('ค่าเสื่อม 2564'!F$3:F$399,SMALL(IF('ค่าเสื่อม 2564'!$E$3:$E$399="10869-รพ.วัฒนานคร",ROW('ค่าเสื่อม 2564'!$E$3:$E$399)-ROW('ค่าเสื่อม 2564'!$E$3)+1),$A5)))</f>
        <v>02483-รพ.สต.บ้านคลองมะนาว หมู่ที่ 09 ตำบลท่าเกวียน</v>
      </c>
      <c r="G5" s="7" t="str">
        <f t="array" ref="G5">IF(COUNTIF('ค่าเสื่อม 2564'!$E$3:$E$399,"10869-รพ.วัฒนานคร")&lt;$A5,"",INDEX('ค่าเสื่อม 2564'!G$3:G$399,SMALL(IF('ค่าเสื่อม 2564'!$E$3:$E$399="10869-รพ.วัฒนานคร",ROW('ค่าเสื่อม 2564'!$E$3:$E$399)-ROW('ค่าเสื่อม 2564'!$E$3)+1),$A5)))</f>
        <v>วงเงินระดับจังหวัด</v>
      </c>
      <c r="H5" s="7" t="str">
        <f t="array" ref="H5">IF(COUNTIF('ค่าเสื่อม 2564'!$E$3:$E$399,"10869-รพ.วัฒนานคร")&lt;$A5,"",INDEX('ค่าเสื่อม 2564'!H$3:H$399,SMALL(IF('ค่าเสื่อม 2564'!$E$3:$E$399="10869-รพ.วัฒนานคร",ROW('ค่าเสื่อม 2564'!$E$3:$E$399)-ROW('ค่าเสื่อม 2564'!$E$3)+1),$A5)))</f>
        <v>สิ่งก่อสร้าง</v>
      </c>
      <c r="I5" s="7" t="str">
        <f t="array" ref="I5">IF(COUNTIF('ค่าเสื่อม 2564'!$E$3:$E$399,"10869-รพ.วัฒนานคร")&lt;$A5,"",INDEX('ค่าเสื่อม 2564'!I$3:I$399,SMALL(IF('ค่าเสื่อม 2564'!$E$3:$E$399="10869-รพ.วัฒนานคร",ROW('ค่าเสื่อม 2564'!$E$3:$E$399)-ROW('ค่าเสื่อม 2564'!$E$3)+1),$A5)))</f>
        <v>-</v>
      </c>
      <c r="J5" s="7" t="str">
        <f t="array" ref="J5">IF(COUNTIF('ค่าเสื่อม 2564'!$E$3:$E$399,"10869-รพ.วัฒนานคร")&lt;$A5,"",INDEX('ค่าเสื่อม 2564'!J$3:J$399,SMALL(IF('ค่าเสื่อม 2564'!$E$3:$E$399="10869-รพ.วัฒนานคร",ROW('ค่าเสื่อม 2564'!$E$3:$E$399)-ROW('ค่าเสื่อม 2564'!$E$3)+1),$A5)))</f>
        <v>ซ่อมแซมระบบปรับอากาศและระบายอากาศสำหรับห้องทันตกรรม รพ.สต.</v>
      </c>
      <c r="K5" s="7" t="str">
        <f t="array" ref="K5">IF(COUNTIF('ค่าเสื่อม 2564'!$E$3:$E$399,"10869-รพ.วัฒนานคร")&lt;$A5,"",INDEX('ค่าเสื่อม 2564'!K$3:K$399,SMALL(IF('ค่าเสื่อม 2564'!$E$3:$E$399="10869-รพ.วัฒนานคร",ROW('ค่าเสื่อม 2564'!$E$3:$E$399)-ROW('ค่าเสื่อม 2564'!$E$3)+1),$A5)))</f>
        <v>ระบบปรับอากาศและระบายอากาศสำหรับห้องทันตกรรม TYPE B</v>
      </c>
      <c r="L5" s="4">
        <f t="array" ref="L5">IF(COUNTIF('ค่าเสื่อม 2564'!$E$3:$E$399,"10869-รพ.วัฒนานคร")&lt;$A5,"",INDEX('ค่าเสื่อม 2564'!L$3:L$399,SMALL(IF('ค่าเสื่อม 2564'!$E$3:$E$399="10869-รพ.วัฒนานคร",ROW('ค่าเสื่อม 2564'!$E$3:$E$399)-ROW('ค่าเสื่อม 2564'!$E$3)+1),$A5)))</f>
        <v>1</v>
      </c>
      <c r="M5" s="7" t="str">
        <f t="array" ref="M5">IF(COUNTIF('ค่าเสื่อม 2564'!$E$3:$E$399,"10869-รพ.วัฒนานคร")&lt;$A5,"",INDEX('ค่าเสื่อม 2564'!M$3:M$399,SMALL(IF('ค่าเสื่อม 2564'!$E$3:$E$399="10869-รพ.วัฒนานคร",ROW('ค่าเสื่อม 2564'!$E$3:$E$399)-ROW('ค่าเสื่อม 2564'!$E$3)+1),$A5)))</f>
        <v>8170/2536</v>
      </c>
      <c r="N5" s="10">
        <f t="array" ref="N5">IF(COUNTIF('ค่าเสื่อม 2564'!$E$3:$E$399,"10869-รพ.วัฒนานคร")&lt;$A5,"",INDEX('ค่าเสื่อม 2564'!N$3:N$399,SMALL(IF('ค่าเสื่อม 2564'!$E$3:$E$399="10869-รพ.วัฒนานคร",ROW('ค่าเสื่อม 2564'!$E$3:$E$399)-ROW('ค่าเสื่อม 2564'!$E$3)+1),$A5)))</f>
        <v>70000</v>
      </c>
      <c r="O5" s="10">
        <f t="array" ref="O5">IF(COUNTIF('ค่าเสื่อม 2564'!$E$3:$E$399,"10869-รพ.วัฒนานคร")&lt;$A5,"",INDEX('ค่าเสื่อม 2564'!O$3:O$399,SMALL(IF('ค่าเสื่อม 2564'!$E$3:$E$399="10869-รพ.วัฒนานคร",ROW('ค่าเสื่อม 2564'!$E$3:$E$399)-ROW('ค่าเสื่อม 2564'!$E$3)+1),$A5)))</f>
        <v>7300</v>
      </c>
      <c r="P5" s="10">
        <f t="array" ref="P5">IF(COUNTIF('ค่าเสื่อม 2564'!$E$3:$E$399,"10869-รพ.วัฒนานคร")&lt;$A5,"",INDEX('ค่าเสื่อม 2564'!P$3:P$399,SMALL(IF('ค่าเสื่อม 2564'!$E$3:$E$399="10869-รพ.วัฒนานคร",ROW('ค่าเสื่อม 2564'!$E$3:$E$399)-ROW('ค่าเสื่อม 2564'!$E$3)+1),$A5)))</f>
        <v>0</v>
      </c>
      <c r="Q5" s="10">
        <f t="array" ref="Q5">IF(COUNTIF('ค่าเสื่อม 2564'!$E$3:$E$399,"10869-รพ.วัฒนานคร")&lt;$A5,"",INDEX('ค่าเสื่อม 2564'!Q$3:Q$399,SMALL(IF('ค่าเสื่อม 2564'!$E$3:$E$399="10869-รพ.วัฒนานคร",ROW('ค่าเสื่อม 2564'!$E$3:$E$399)-ROW('ค่าเสื่อม 2564'!$E$3)+1),$A5)))</f>
        <v>77300</v>
      </c>
      <c r="R5" s="7" t="str">
        <f t="array" ref="R5">IF(COUNTIF('ค่าเสื่อม 2564'!$E$3:$E$399,"10869-รพ.วัฒนานคร")&lt;$A5,"",INDEX('ค่าเสื่อม 2564'!R$3:R$399,SMALL(IF('ค่าเสื่อม 2564'!$E$3:$E$399="10869-รพ.วัฒนานคร",ROW('ค่าเสื่อม 2564'!$E$3:$E$399)-ROW('ค่าเสื่อม 2564'!$E$3)+1),$A5)))</f>
        <v>6/2563 (วันที่ 07/10/2563)</v>
      </c>
      <c r="S5" s="4" t="str">
        <f t="array" ref="S5">IF(COUNTIF('ค่าเสื่อม 2564'!$E$3:$E$399,"10869-รพ.วัฒนานคร")&lt;$A5,"",INDEX('ค่าเสื่อม 2564'!S$3:S$399,SMALL(IF('ค่าเสื่อม 2564'!$E$3:$E$399="10869-รพ.วัฒนานคร",ROW('ค่าเสื่อม 2564'!$E$3:$E$399)-ROW('ค่าเสื่อม 2564'!$E$3)+1),$A5)))</f>
        <v>-</v>
      </c>
      <c r="T5" s="10">
        <f t="array" ref="T5">IF(COUNTIF('ค่าเสื่อม 2564'!$E$3:$E$399,"10869-รพ.วัฒนานคร")&lt;$A5,"",INDEX('ค่าเสื่อม 2564'!T$3:T$399,SMALL(IF('ค่าเสื่อม 2564'!$E$3:$E$399="10869-รพ.วัฒนานคร",ROW('ค่าเสื่อม 2564'!$E$3:$E$399)-ROW('ค่าเสื่อม 2564'!$E$3)+1),$A5)))</f>
        <v>0</v>
      </c>
      <c r="U5" s="10">
        <f t="array" ref="U5">IF(COUNTIF('ค่าเสื่อม 2564'!$E$3:$E$399,"10869-รพ.วัฒนานคร")&lt;$A5,"",INDEX('ค่าเสื่อม 2564'!U$3:U$399,SMALL(IF('ค่าเสื่อม 2564'!$E$3:$E$399="10869-รพ.วัฒนานคร",ROW('ค่าเสื่อม 2564'!$E$3:$E$399)-ROW('ค่าเสื่อม 2564'!$E$3)+1),$A5)))</f>
        <v>0</v>
      </c>
      <c r="V5" s="7">
        <f t="array" ref="V5">IF(COUNTIF('ค่าเสื่อม 2564'!$E$3:$E$399,"10869-รพ.วัฒนานคร")&lt;$A5,"",INDEX('ค่าเสื่อม 2564'!V$3:V$399,SMALL(IF('ค่าเสื่อม 2564'!$E$3:$E$399="10869-รพ.วัฒนานคร",ROW('ค่าเสื่อม 2564'!$E$3:$E$399)-ROW('ค่าเสื่อม 2564'!$E$3)+1),$A5)))</f>
        <v>0</v>
      </c>
      <c r="W5" s="7">
        <f t="array" ref="W5">IF(COUNTIF('ค่าเสื่อม 2564'!$E$3:$E$399,"10869-รพ.วัฒนานคร")&lt;$A5,"",INDEX('ค่าเสื่อม 2564'!W$3:W$399,SMALL(IF('ค่าเสื่อม 2564'!$E$3:$E$399="10869-รพ.วัฒนานคร",ROW('ค่าเสื่อม 2564'!$E$3:$E$399)-ROW('ค่าเสื่อม 2564'!$E$3)+1),$A5)))</f>
        <v>393043</v>
      </c>
    </row>
    <row r="6" spans="1:23" ht="43.5" customHeight="1">
      <c r="A6" s="3">
        <v>3</v>
      </c>
      <c r="B6" s="7" t="str">
        <f t="array" ref="B6">IF(COUNTIF('ค่าเสื่อม 2564'!$E$3:$E$399,"10869-รพ.วัฒนานคร")&lt;$A6,"",INDEX('ค่าเสื่อม 2564'!B$3:B$399,SMALL(IF('ค่าเสื่อม 2564'!$E$3:$E$399="10869-รพ.วัฒนานคร",ROW('ค่าเสื่อม 2564'!$E$3:$E$399)-ROW('ค่าเสื่อม 2564'!$E$3)+1),$A6)))</f>
        <v>เขต 06 ระยอง</v>
      </c>
      <c r="C6" s="7">
        <f t="array" ref="C6">IF(COUNTIF('ค่าเสื่อม 2564'!$E$3:$E$399,"10869-รพ.วัฒนานคร")&lt;$A6,"",INDEX('ค่าเสื่อม 2564'!C$3:C$399,SMALL(IF('ค่าเสื่อม 2564'!$E$3:$E$399="10869-รพ.วัฒนานคร",ROW('ค่าเสื่อม 2564'!$E$3:$E$399)-ROW('ค่าเสื่อม 2564'!$E$3)+1),$A6)))</f>
        <v>2700</v>
      </c>
      <c r="D6" s="7" t="str">
        <f t="array" ref="D6">IF(COUNTIF('ค่าเสื่อม 2564'!$E$3:$E$399,"10869-รพ.วัฒนานคร")&lt;$A6,"",INDEX('ค่าเสื่อม 2564'!D$3:D$399,SMALL(IF('ค่าเสื่อม 2564'!$E$3:$E$399="10869-รพ.วัฒนานคร",ROW('ค่าเสื่อม 2564'!$E$3:$E$399)-ROW('ค่าเสื่อม 2564'!$E$3)+1),$A6)))</f>
        <v>สระแก้ว</v>
      </c>
      <c r="E6" s="7" t="str">
        <f t="array" ref="E6">IF(COUNTIF('ค่าเสื่อม 2564'!$E$3:$E$399,"10869-รพ.วัฒนานคร")&lt;$A6,"",INDEX('ค่าเสื่อม 2564'!E$3:E$399,SMALL(IF('ค่าเสื่อม 2564'!$E$3:$E$399="10869-รพ.วัฒนานคร",ROW('ค่าเสื่อม 2564'!$E$3:$E$399)-ROW('ค่าเสื่อม 2564'!$E$3)+1),$A6)))</f>
        <v>10869-รพ.วัฒนานคร</v>
      </c>
      <c r="F6" s="7" t="str">
        <f t="array" ref="F6">IF(COUNTIF('ค่าเสื่อม 2564'!$E$3:$E$399,"10869-รพ.วัฒนานคร")&lt;$A6,"",INDEX('ค่าเสื่อม 2564'!F$3:F$399,SMALL(IF('ค่าเสื่อม 2564'!$E$3:$E$399="10869-รพ.วัฒนานคร",ROW('ค่าเสื่อม 2564'!$E$3:$E$399)-ROW('ค่าเสื่อม 2564'!$E$3)+1),$A6)))</f>
        <v>02485-รพ.สต.บ้านห้วยเดื่อ หมู่ที่ 02 ตำบลผักขะ</v>
      </c>
      <c r="G6" s="7" t="str">
        <f t="array" ref="G6">IF(COUNTIF('ค่าเสื่อม 2564'!$E$3:$E$399,"10869-รพ.วัฒนานคร")&lt;$A6,"",INDEX('ค่าเสื่อม 2564'!G$3:G$399,SMALL(IF('ค่าเสื่อม 2564'!$E$3:$E$399="10869-รพ.วัฒนานคร",ROW('ค่าเสื่อม 2564'!$E$3:$E$399)-ROW('ค่าเสื่อม 2564'!$E$3)+1),$A6)))</f>
        <v>วงเงินหน่วยบริการสังกัดสป.สธ.</v>
      </c>
      <c r="H6" s="7" t="str">
        <f t="array" ref="H6">IF(COUNTIF('ค่าเสื่อม 2564'!$E$3:$E$399,"10869-รพ.วัฒนานคร")&lt;$A6,"",INDEX('ค่าเสื่อม 2564'!H$3:H$399,SMALL(IF('ค่าเสื่อม 2564'!$E$3:$E$399="10869-รพ.วัฒนานคร",ROW('ค่าเสื่อม 2564'!$E$3:$E$399)-ROW('ค่าเสื่อม 2564'!$E$3)+1),$A6)))</f>
        <v>สิ่งก่อสร้าง</v>
      </c>
      <c r="I6" s="7" t="str">
        <f t="array" ref="I6">IF(COUNTIF('ค่าเสื่อม 2564'!$E$3:$E$399,"10869-รพ.วัฒนานคร")&lt;$A6,"",INDEX('ค่าเสื่อม 2564'!I$3:I$399,SMALL(IF('ค่าเสื่อม 2564'!$E$3:$E$399="10869-รพ.วัฒนานคร",ROW('ค่าเสื่อม 2564'!$E$3:$E$399)-ROW('ค่าเสื่อม 2564'!$E$3)+1),$A6)))</f>
        <v>-</v>
      </c>
      <c r="J6" s="7" t="str">
        <f t="array" ref="J6">IF(COUNTIF('ค่าเสื่อม 2564'!$E$3:$E$399,"10869-รพ.วัฒนานคร")&lt;$A6,"",INDEX('ค่าเสื่อม 2564'!J$3:J$399,SMALL(IF('ค่าเสื่อม 2564'!$E$3:$E$399="10869-รพ.วัฒนานคร",ROW('ค่าเสื่อม 2564'!$E$3:$E$399)-ROW('ค่าเสื่อม 2564'!$E$3)+1),$A6)))</f>
        <v>ซ่อมแซมหลังคาอาคาร รพ.สต.บ้านห่วยเดื่อ</v>
      </c>
      <c r="K6" s="7" t="str">
        <f t="array" ref="K6">IF(COUNTIF('ค่าเสื่อม 2564'!$E$3:$E$399,"10869-รพ.วัฒนานคร")&lt;$A6,"",INDEX('ค่าเสื่อม 2564'!K$3:K$399,SMALL(IF('ค่าเสื่อม 2564'!$E$3:$E$399="10869-รพ.วัฒนานคร",ROW('ค่าเสื่อม 2564'!$E$3:$E$399)-ROW('ค่าเสื่อม 2564'!$E$3)+1),$A6)))</f>
        <v>ซ่อมแซมหลังคาอาคาร</v>
      </c>
      <c r="L6" s="4">
        <f t="array" ref="L6">IF(COUNTIF('ค่าเสื่อม 2564'!$E$3:$E$399,"10869-รพ.วัฒนานคร")&lt;$A6,"",INDEX('ค่าเสื่อม 2564'!L$3:L$399,SMALL(IF('ค่าเสื่อม 2564'!$E$3:$E$399="10869-รพ.วัฒนานคร",ROW('ค่าเสื่อม 2564'!$E$3:$E$399)-ROW('ค่าเสื่อม 2564'!$E$3)+1),$A6)))</f>
        <v>1</v>
      </c>
      <c r="M6" s="7" t="str">
        <f t="array" ref="M6">IF(COUNTIF('ค่าเสื่อม 2564'!$E$3:$E$399,"10869-รพ.วัฒนานคร")&lt;$A6,"",INDEX('ค่าเสื่อม 2564'!M$3:M$399,SMALL(IF('ค่าเสื่อม 2564'!$E$3:$E$399="10869-รพ.วัฒนานคร",ROW('ค่าเสื่อม 2564'!$E$3:$E$399)-ROW('ค่าเสื่อม 2564'!$E$3)+1),$A6)))</f>
        <v>8170/2536</v>
      </c>
      <c r="N6" s="10">
        <f t="array" ref="N6">IF(COUNTIF('ค่าเสื่อม 2564'!$E$3:$E$399,"10869-รพ.วัฒนานคร")&lt;$A6,"",INDEX('ค่าเสื่อม 2564'!N$3:N$399,SMALL(IF('ค่าเสื่อม 2564'!$E$3:$E$399="10869-รพ.วัฒนานคร",ROW('ค่าเสื่อม 2564'!$E$3:$E$399)-ROW('ค่าเสื่อม 2564'!$E$3)+1),$A6)))</f>
        <v>170000</v>
      </c>
      <c r="O6" s="10">
        <f t="array" ref="O6">IF(COUNTIF('ค่าเสื่อม 2564'!$E$3:$E$399,"10869-รพ.วัฒนานคร")&lt;$A6,"",INDEX('ค่าเสื่อม 2564'!O$3:O$399,SMALL(IF('ค่าเสื่อม 2564'!$E$3:$E$399="10869-รพ.วัฒนานคร",ROW('ค่าเสื่อม 2564'!$E$3:$E$399)-ROW('ค่าเสื่อม 2564'!$E$3)+1),$A6)))</f>
        <v>0</v>
      </c>
      <c r="P6" s="10">
        <f t="array" ref="P6">IF(COUNTIF('ค่าเสื่อม 2564'!$E$3:$E$399,"10869-รพ.วัฒนานคร")&lt;$A6,"",INDEX('ค่าเสื่อม 2564'!P$3:P$399,SMALL(IF('ค่าเสื่อม 2564'!$E$3:$E$399="10869-รพ.วัฒนานคร",ROW('ค่าเสื่อม 2564'!$E$3:$E$399)-ROW('ค่าเสื่อม 2564'!$E$3)+1),$A6)))</f>
        <v>0</v>
      </c>
      <c r="Q6" s="10">
        <f t="array" ref="Q6">IF(COUNTIF('ค่าเสื่อม 2564'!$E$3:$E$399,"10869-รพ.วัฒนานคร")&lt;$A6,"",INDEX('ค่าเสื่อม 2564'!Q$3:Q$399,SMALL(IF('ค่าเสื่อม 2564'!$E$3:$E$399="10869-รพ.วัฒนานคร",ROW('ค่าเสื่อม 2564'!$E$3:$E$399)-ROW('ค่าเสื่อม 2564'!$E$3)+1),$A6)))</f>
        <v>170000</v>
      </c>
      <c r="R6" s="7" t="str">
        <f t="array" ref="R6">IF(COUNTIF('ค่าเสื่อม 2564'!$E$3:$E$399,"10869-รพ.วัฒนานคร")&lt;$A6,"",INDEX('ค่าเสื่อม 2564'!R$3:R$399,SMALL(IF('ค่าเสื่อม 2564'!$E$3:$E$399="10869-รพ.วัฒนานคร",ROW('ค่าเสื่อม 2564'!$E$3:$E$399)-ROW('ค่าเสื่อม 2564'!$E$3)+1),$A6)))</f>
        <v>6/2563 (วันที่ 07/10/2563)</v>
      </c>
      <c r="S6" s="4" t="str">
        <f t="array" ref="S6">IF(COUNTIF('ค่าเสื่อม 2564'!$E$3:$E$399,"10869-รพ.วัฒนานคร")&lt;$A6,"",INDEX('ค่าเสื่อม 2564'!S$3:S$399,SMALL(IF('ค่าเสื่อม 2564'!$E$3:$E$399="10869-รพ.วัฒนานคร",ROW('ค่าเสื่อม 2564'!$E$3:$E$399)-ROW('ค่าเสื่อม 2564'!$E$3)+1),$A6)))</f>
        <v>-</v>
      </c>
      <c r="T6" s="10">
        <f t="array" ref="T6">IF(COUNTIF('ค่าเสื่อม 2564'!$E$3:$E$399,"10869-รพ.วัฒนานคร")&lt;$A6,"",INDEX('ค่าเสื่อม 2564'!T$3:T$399,SMALL(IF('ค่าเสื่อม 2564'!$E$3:$E$399="10869-รพ.วัฒนานคร",ROW('ค่าเสื่อม 2564'!$E$3:$E$399)-ROW('ค่าเสื่อม 2564'!$E$3)+1),$A6)))</f>
        <v>0</v>
      </c>
      <c r="U6" s="10">
        <f t="array" ref="U6">IF(COUNTIF('ค่าเสื่อม 2564'!$E$3:$E$399,"10869-รพ.วัฒนานคร")&lt;$A6,"",INDEX('ค่าเสื่อม 2564'!U$3:U$399,SMALL(IF('ค่าเสื่อม 2564'!$E$3:$E$399="10869-รพ.วัฒนานคร",ROW('ค่าเสื่อม 2564'!$E$3:$E$399)-ROW('ค่าเสื่อม 2564'!$E$3)+1),$A6)))</f>
        <v>0</v>
      </c>
      <c r="V6" s="7">
        <f t="array" ref="V6">IF(COUNTIF('ค่าเสื่อม 2564'!$E$3:$E$399,"10869-รพ.วัฒนานคร")&lt;$A6,"",INDEX('ค่าเสื่อม 2564'!V$3:V$399,SMALL(IF('ค่าเสื่อม 2564'!$E$3:$E$399="10869-รพ.วัฒนานคร",ROW('ค่าเสื่อม 2564'!$E$3:$E$399)-ROW('ค่าเสื่อม 2564'!$E$3)+1),$A6)))</f>
        <v>0</v>
      </c>
      <c r="W6" s="7">
        <f t="array" ref="W6">IF(COUNTIF('ค่าเสื่อม 2564'!$E$3:$E$399,"10869-รพ.วัฒนานคร")&lt;$A6,"",INDEX('ค่าเสื่อม 2564'!W$3:W$399,SMALL(IF('ค่าเสื่อม 2564'!$E$3:$E$399="10869-รพ.วัฒนานคร",ROW('ค่าเสื่อม 2564'!$E$3:$E$399)-ROW('ค่าเสื่อม 2564'!$E$3)+1),$A6)))</f>
        <v>393551</v>
      </c>
    </row>
    <row r="7" spans="1:23" ht="43.5" customHeight="1">
      <c r="A7" s="3">
        <v>4</v>
      </c>
      <c r="B7" s="7" t="str">
        <f t="array" ref="B7">IF(COUNTIF('ค่าเสื่อม 2564'!$E$3:$E$399,"10869-รพ.วัฒนานคร")&lt;$A7,"",INDEX('ค่าเสื่อม 2564'!B$3:B$399,SMALL(IF('ค่าเสื่อม 2564'!$E$3:$E$399="10869-รพ.วัฒนานคร",ROW('ค่าเสื่อม 2564'!$E$3:$E$399)-ROW('ค่าเสื่อม 2564'!$E$3)+1),$A7)))</f>
        <v>เขต 06 ระยอง</v>
      </c>
      <c r="C7" s="7">
        <f t="array" ref="C7">IF(COUNTIF('ค่าเสื่อม 2564'!$E$3:$E$399,"10869-รพ.วัฒนานคร")&lt;$A7,"",INDEX('ค่าเสื่อม 2564'!C$3:C$399,SMALL(IF('ค่าเสื่อม 2564'!$E$3:$E$399="10869-รพ.วัฒนานคร",ROW('ค่าเสื่อม 2564'!$E$3:$E$399)-ROW('ค่าเสื่อม 2564'!$E$3)+1),$A7)))</f>
        <v>2700</v>
      </c>
      <c r="D7" s="7" t="str">
        <f t="array" ref="D7">IF(COUNTIF('ค่าเสื่อม 2564'!$E$3:$E$399,"10869-รพ.วัฒนานคร")&lt;$A7,"",INDEX('ค่าเสื่อม 2564'!D$3:D$399,SMALL(IF('ค่าเสื่อม 2564'!$E$3:$E$399="10869-รพ.วัฒนานคร",ROW('ค่าเสื่อม 2564'!$E$3:$E$399)-ROW('ค่าเสื่อม 2564'!$E$3)+1),$A7)))</f>
        <v>สระแก้ว</v>
      </c>
      <c r="E7" s="7" t="str">
        <f t="array" ref="E7">IF(COUNTIF('ค่าเสื่อม 2564'!$E$3:$E$399,"10869-รพ.วัฒนานคร")&lt;$A7,"",INDEX('ค่าเสื่อม 2564'!E$3:E$399,SMALL(IF('ค่าเสื่อม 2564'!$E$3:$E$399="10869-รพ.วัฒนานคร",ROW('ค่าเสื่อม 2564'!$E$3:$E$399)-ROW('ค่าเสื่อม 2564'!$E$3)+1),$A7)))</f>
        <v>10869-รพ.วัฒนานคร</v>
      </c>
      <c r="F7" s="7" t="str">
        <f t="array" ref="F7">IF(COUNTIF('ค่าเสื่อม 2564'!$E$3:$E$399,"10869-รพ.วัฒนานคร")&lt;$A7,"",INDEX('ค่าเสื่อม 2564'!F$3:F$399,SMALL(IF('ค่าเสื่อม 2564'!$E$3:$E$399="10869-รพ.วัฒนานคร",ROW('ค่าเสื่อม 2564'!$E$3:$E$399)-ROW('ค่าเสื่อม 2564'!$E$3)+1),$A7)))</f>
        <v>02487-รพ.สต.บ้านทับใหม่ หมู่ที่ 06 ตำบลโนนหมากเค็ง</v>
      </c>
      <c r="G7" s="7" t="str">
        <f t="array" ref="G7">IF(COUNTIF('ค่าเสื่อม 2564'!$E$3:$E$399,"10869-รพ.วัฒนานคร")&lt;$A7,"",INDEX('ค่าเสื่อม 2564'!G$3:G$399,SMALL(IF('ค่าเสื่อม 2564'!$E$3:$E$399="10869-รพ.วัฒนานคร",ROW('ค่าเสื่อม 2564'!$E$3:$E$399)-ROW('ค่าเสื่อม 2564'!$E$3)+1),$A7)))</f>
        <v>วงเงินหน่วยบริการสังกัดสป.สธ.</v>
      </c>
      <c r="H7" s="7" t="str">
        <f t="array" ref="H7">IF(COUNTIF('ค่าเสื่อม 2564'!$E$3:$E$399,"10869-รพ.วัฒนานคร")&lt;$A7,"",INDEX('ค่าเสื่อม 2564'!H$3:H$399,SMALL(IF('ค่าเสื่อม 2564'!$E$3:$E$399="10869-รพ.วัฒนานคร",ROW('ค่าเสื่อม 2564'!$E$3:$E$399)-ROW('ค่าเสื่อม 2564'!$E$3)+1),$A7)))</f>
        <v>สิ่งก่อสร้าง</v>
      </c>
      <c r="I7" s="7" t="str">
        <f t="array" ref="I7">IF(COUNTIF('ค่าเสื่อม 2564'!$E$3:$E$399,"10869-รพ.วัฒนานคร")&lt;$A7,"",INDEX('ค่าเสื่อม 2564'!I$3:I$399,SMALL(IF('ค่าเสื่อม 2564'!$E$3:$E$399="10869-รพ.วัฒนานคร",ROW('ค่าเสื่อม 2564'!$E$3:$E$399)-ROW('ค่าเสื่อม 2564'!$E$3)+1),$A7)))</f>
        <v>-</v>
      </c>
      <c r="J7" s="7" t="str">
        <f t="array" ref="J7">IF(COUNTIF('ค่าเสื่อม 2564'!$E$3:$E$399,"10869-รพ.วัฒนานคร")&lt;$A7,"",INDEX('ค่าเสื่อม 2564'!J$3:J$399,SMALL(IF('ค่าเสื่อม 2564'!$E$3:$E$399="10869-รพ.วัฒนานคร",ROW('ค่าเสื่อม 2564'!$E$3:$E$399)-ROW('ค่าเสื่อม 2564'!$E$3)+1),$A7)))</f>
        <v>ซ่อมแซมหลังคาอาคาร รพ.สต.บ้านทับใหม่</v>
      </c>
      <c r="K7" s="7" t="str">
        <f t="array" ref="K7">IF(COUNTIF('ค่าเสื่อม 2564'!$E$3:$E$399,"10869-รพ.วัฒนานคร")&lt;$A7,"",INDEX('ค่าเสื่อม 2564'!K$3:K$399,SMALL(IF('ค่าเสื่อม 2564'!$E$3:$E$399="10869-รพ.วัฒนานคร",ROW('ค่าเสื่อม 2564'!$E$3:$E$399)-ROW('ค่าเสื่อม 2564'!$E$3)+1),$A7)))</f>
        <v>ซ่อมแซมหลังคาอาคาร รพ.สต.บ้านทับใหม่ 1.งานรื้อกระเบื้องมุงหลังคาเดิมออก พร้อมขนย้าย จำนวน 351 ตร.ม 2.หลังคาเมทัลชีท เคลือบอลูซิงค์ หนา 0.47 มม จำนวน 351 ตร.ม 3.สกรู จำนวน 18 ถุง 4.ครอบปิดหลังคาเมทัลชีท เคลือบอลูซิงค์ หนา 0.47 มม. จำนวน 68 ม 5.เชิงขายขนาด 20 ซม. จำนวน 45.50 ม. 6.แผ่นปิดกันนกสำเร็จรูป Pvc จำนวน 50 ม. 7. รางน้ำตะเข้ รางแผ่นอลูมิเนียมพับ จำนวน 21 ม. 8.งานรื้อถอนระบบไฟฟ้า(ของเก่า) จำนวน 12 ชุด 9.สวิชไฟฟ้า จำนวน 12 ตัว 10.โคมไฟดาวไลท์ จำนวน 12 ชุด 11.สายไฟขนาด 2*2.5 SQM จำนวน1 ม้วน 12.เทปพันสายไฟ จำนวน 10 ม้วน</v>
      </c>
      <c r="L7" s="4">
        <f t="array" ref="L7">IF(COUNTIF('ค่าเสื่อม 2564'!$E$3:$E$399,"10869-รพ.วัฒนานคร")&lt;$A7,"",INDEX('ค่าเสื่อม 2564'!L$3:L$399,SMALL(IF('ค่าเสื่อม 2564'!$E$3:$E$399="10869-รพ.วัฒนานคร",ROW('ค่าเสื่อม 2564'!$E$3:$E$399)-ROW('ค่าเสื่อม 2564'!$E$3)+1),$A7)))</f>
        <v>1</v>
      </c>
      <c r="M7" s="7" t="str">
        <f t="array" ref="M7">IF(COUNTIF('ค่าเสื่อม 2564'!$E$3:$E$399,"10869-รพ.วัฒนานคร")&lt;$A7,"",INDEX('ค่าเสื่อม 2564'!M$3:M$399,SMALL(IF('ค่าเสื่อม 2564'!$E$3:$E$399="10869-รพ.วัฒนานคร",ROW('ค่าเสื่อม 2564'!$E$3:$E$399)-ROW('ค่าเสื่อม 2564'!$E$3)+1),$A7)))</f>
        <v>8170/2536</v>
      </c>
      <c r="N7" s="10">
        <f t="array" ref="N7">IF(COUNTIF('ค่าเสื่อม 2564'!$E$3:$E$399,"10869-รพ.วัฒนานคร")&lt;$A7,"",INDEX('ค่าเสื่อม 2564'!N$3:N$399,SMALL(IF('ค่าเสื่อม 2564'!$E$3:$E$399="10869-รพ.วัฒนานคร",ROW('ค่าเสื่อม 2564'!$E$3:$E$399)-ROW('ค่าเสื่อม 2564'!$E$3)+1),$A7)))</f>
        <v>170000</v>
      </c>
      <c r="O7" s="10">
        <f t="array" ref="O7">IF(COUNTIF('ค่าเสื่อม 2564'!$E$3:$E$399,"10869-รพ.วัฒนานคร")&lt;$A7,"",INDEX('ค่าเสื่อม 2564'!O$3:O$399,SMALL(IF('ค่าเสื่อม 2564'!$E$3:$E$399="10869-รพ.วัฒนานคร",ROW('ค่าเสื่อม 2564'!$E$3:$E$399)-ROW('ค่าเสื่อม 2564'!$E$3)+1),$A7)))</f>
        <v>0</v>
      </c>
      <c r="P7" s="10">
        <f t="array" ref="P7">IF(COUNTIF('ค่าเสื่อม 2564'!$E$3:$E$399,"10869-รพ.วัฒนานคร")&lt;$A7,"",INDEX('ค่าเสื่อม 2564'!P$3:P$399,SMALL(IF('ค่าเสื่อม 2564'!$E$3:$E$399="10869-รพ.วัฒนานคร",ROW('ค่าเสื่อม 2564'!$E$3:$E$399)-ROW('ค่าเสื่อม 2564'!$E$3)+1),$A7)))</f>
        <v>0</v>
      </c>
      <c r="Q7" s="10">
        <f t="array" ref="Q7">IF(COUNTIF('ค่าเสื่อม 2564'!$E$3:$E$399,"10869-รพ.วัฒนานคร")&lt;$A7,"",INDEX('ค่าเสื่อม 2564'!Q$3:Q$399,SMALL(IF('ค่าเสื่อม 2564'!$E$3:$E$399="10869-รพ.วัฒนานคร",ROW('ค่าเสื่อม 2564'!$E$3:$E$399)-ROW('ค่าเสื่อม 2564'!$E$3)+1),$A7)))</f>
        <v>170000</v>
      </c>
      <c r="R7" s="7" t="str">
        <f t="array" ref="R7">IF(COUNTIF('ค่าเสื่อม 2564'!$E$3:$E$399,"10869-รพ.วัฒนานคร")&lt;$A7,"",INDEX('ค่าเสื่อม 2564'!R$3:R$399,SMALL(IF('ค่าเสื่อม 2564'!$E$3:$E$399="10869-รพ.วัฒนานคร",ROW('ค่าเสื่อม 2564'!$E$3:$E$399)-ROW('ค่าเสื่อม 2564'!$E$3)+1),$A7)))</f>
        <v>6/2563 (วันที่ 07/10/2563)</v>
      </c>
      <c r="S7" s="4" t="str">
        <f t="array" ref="S7">IF(COUNTIF('ค่าเสื่อม 2564'!$E$3:$E$399,"10869-รพ.วัฒนานคร")&lt;$A7,"",INDEX('ค่าเสื่อม 2564'!S$3:S$399,SMALL(IF('ค่าเสื่อม 2564'!$E$3:$E$399="10869-รพ.วัฒนานคร",ROW('ค่าเสื่อม 2564'!$E$3:$E$399)-ROW('ค่าเสื่อม 2564'!$E$3)+1),$A7)))</f>
        <v>-</v>
      </c>
      <c r="T7" s="10">
        <f t="array" ref="T7">IF(COUNTIF('ค่าเสื่อม 2564'!$E$3:$E$399,"10869-รพ.วัฒนานคร")&lt;$A7,"",INDEX('ค่าเสื่อม 2564'!T$3:T$399,SMALL(IF('ค่าเสื่อม 2564'!$E$3:$E$399="10869-รพ.วัฒนานคร",ROW('ค่าเสื่อม 2564'!$E$3:$E$399)-ROW('ค่าเสื่อม 2564'!$E$3)+1),$A7)))</f>
        <v>0</v>
      </c>
      <c r="U7" s="10">
        <f t="array" ref="U7">IF(COUNTIF('ค่าเสื่อม 2564'!$E$3:$E$399,"10869-รพ.วัฒนานคร")&lt;$A7,"",INDEX('ค่าเสื่อม 2564'!U$3:U$399,SMALL(IF('ค่าเสื่อม 2564'!$E$3:$E$399="10869-รพ.วัฒนานคร",ROW('ค่าเสื่อม 2564'!$E$3:$E$399)-ROW('ค่าเสื่อม 2564'!$E$3)+1),$A7)))</f>
        <v>0</v>
      </c>
      <c r="V7" s="7">
        <f t="array" ref="V7">IF(COUNTIF('ค่าเสื่อม 2564'!$E$3:$E$399,"10869-รพ.วัฒนานคร")&lt;$A7,"",INDEX('ค่าเสื่อม 2564'!V$3:V$399,SMALL(IF('ค่าเสื่อม 2564'!$E$3:$E$399="10869-รพ.วัฒนานคร",ROW('ค่าเสื่อม 2564'!$E$3:$E$399)-ROW('ค่าเสื่อม 2564'!$E$3)+1),$A7)))</f>
        <v>0</v>
      </c>
      <c r="W7" s="7">
        <f t="array" ref="W7">IF(COUNTIF('ค่าเสื่อม 2564'!$E$3:$E$399,"10869-รพ.วัฒนานคร")&lt;$A7,"",INDEX('ค่าเสื่อม 2564'!W$3:W$399,SMALL(IF('ค่าเสื่อม 2564'!$E$3:$E$399="10869-รพ.วัฒนานคร",ROW('ค่าเสื่อม 2564'!$E$3:$E$399)-ROW('ค่าเสื่อม 2564'!$E$3)+1),$A7)))</f>
        <v>393552</v>
      </c>
    </row>
    <row r="8" spans="1:23" ht="43.5" customHeight="1">
      <c r="A8" s="3">
        <v>5</v>
      </c>
      <c r="B8" s="7" t="str">
        <f t="array" ref="B8">IF(COUNTIF('ค่าเสื่อม 2564'!$E$3:$E$399,"10869-รพ.วัฒนานคร")&lt;$A8,"",INDEX('ค่าเสื่อม 2564'!B$3:B$399,SMALL(IF('ค่าเสื่อม 2564'!$E$3:$E$399="10869-รพ.วัฒนานคร",ROW('ค่าเสื่อม 2564'!$E$3:$E$399)-ROW('ค่าเสื่อม 2564'!$E$3)+1),$A8)))</f>
        <v>เขต 06 ระยอง</v>
      </c>
      <c r="C8" s="7">
        <f t="array" ref="C8">IF(COUNTIF('ค่าเสื่อม 2564'!$E$3:$E$399,"10869-รพ.วัฒนานคร")&lt;$A8,"",INDEX('ค่าเสื่อม 2564'!C$3:C$399,SMALL(IF('ค่าเสื่อม 2564'!$E$3:$E$399="10869-รพ.วัฒนานคร",ROW('ค่าเสื่อม 2564'!$E$3:$E$399)-ROW('ค่าเสื่อม 2564'!$E$3)+1),$A8)))</f>
        <v>2700</v>
      </c>
      <c r="D8" s="7" t="str">
        <f t="array" ref="D8">IF(COUNTIF('ค่าเสื่อม 2564'!$E$3:$E$399,"10869-รพ.วัฒนานคร")&lt;$A8,"",INDEX('ค่าเสื่อม 2564'!D$3:D$399,SMALL(IF('ค่าเสื่อม 2564'!$E$3:$E$399="10869-รพ.วัฒนานคร",ROW('ค่าเสื่อม 2564'!$E$3:$E$399)-ROW('ค่าเสื่อม 2564'!$E$3)+1),$A8)))</f>
        <v>สระแก้ว</v>
      </c>
      <c r="E8" s="7" t="str">
        <f t="array" ref="E8">IF(COUNTIF('ค่าเสื่อม 2564'!$E$3:$E$399,"10869-รพ.วัฒนานคร")&lt;$A8,"",INDEX('ค่าเสื่อม 2564'!E$3:E$399,SMALL(IF('ค่าเสื่อม 2564'!$E$3:$E$399="10869-รพ.วัฒนานคร",ROW('ค่าเสื่อม 2564'!$E$3:$E$399)-ROW('ค่าเสื่อม 2564'!$E$3)+1),$A8)))</f>
        <v>10869-รพ.วัฒนานคร</v>
      </c>
      <c r="F8" s="7" t="str">
        <f t="array" ref="F8">IF(COUNTIF('ค่าเสื่อม 2564'!$E$3:$E$399,"10869-รพ.วัฒนานคร")&lt;$A8,"",INDEX('ค่าเสื่อม 2564'!F$3:F$399,SMALL(IF('ค่าเสื่อม 2564'!$E$3:$E$399="10869-รพ.วัฒนานคร",ROW('ค่าเสื่อม 2564'!$E$3:$E$399)-ROW('ค่าเสื่อม 2564'!$E$3)+1),$A8)))</f>
        <v>02490-รพ.สต.บ้านช่องกุ่ม หมู่ที่ 01 ตำบลช่องกุ่ม</v>
      </c>
      <c r="G8" s="7" t="str">
        <f t="array" ref="G8">IF(COUNTIF('ค่าเสื่อม 2564'!$E$3:$E$399,"10869-รพ.วัฒนานคร")&lt;$A8,"",INDEX('ค่าเสื่อม 2564'!G$3:G$399,SMALL(IF('ค่าเสื่อม 2564'!$E$3:$E$399="10869-รพ.วัฒนานคร",ROW('ค่าเสื่อม 2564'!$E$3:$E$399)-ROW('ค่าเสื่อม 2564'!$E$3)+1),$A8)))</f>
        <v>วงเงินระดับเขต</v>
      </c>
      <c r="H8" s="7" t="str">
        <f t="array" ref="H8">IF(COUNTIF('ค่าเสื่อม 2564'!$E$3:$E$399,"10869-รพ.วัฒนานคร")&lt;$A8,"",INDEX('ค่าเสื่อม 2564'!H$3:H$399,SMALL(IF('ค่าเสื่อม 2564'!$E$3:$E$399="10869-รพ.วัฒนานคร",ROW('ค่าเสื่อม 2564'!$E$3:$E$399)-ROW('ค่าเสื่อม 2564'!$E$3)+1),$A8)))</f>
        <v>ครุภัณฑ์</v>
      </c>
      <c r="I8" s="7" t="str">
        <f t="array" ref="I8">IF(COUNTIF('ค่าเสื่อม 2564'!$E$3:$E$399,"10869-รพ.วัฒนานคร")&lt;$A8,"",INDEX('ค่าเสื่อม 2564'!I$3:I$399,SMALL(IF('ค่าเสื่อม 2564'!$E$3:$E$399="10869-รพ.วัฒนานคร",ROW('ค่าเสื่อม 2564'!$E$3:$E$399)-ROW('ค่าเสื่อม 2564'!$E$3)+1),$A8)))</f>
        <v>03-ครุภัณฑ์การแพทย์</v>
      </c>
      <c r="J8" s="7" t="str">
        <f t="array" ref="J8">IF(COUNTIF('ค่าเสื่อม 2564'!$E$3:$E$399,"10869-รพ.วัฒนานคร")&lt;$A8,"",INDEX('ค่าเสื่อม 2564'!J$3:J$399,SMALL(IF('ค่าเสื่อม 2564'!$E$3:$E$399="10869-รพ.วัฒนานคร",ROW('ค่าเสื่อม 2564'!$E$3:$E$399)-ROW('ค่าเสื่อม 2564'!$E$3)+1),$A8)))</f>
        <v>ซ่อมแซมยูนิตทันตกรรม</v>
      </c>
      <c r="K8" s="7" t="str">
        <f t="array" ref="K8">IF(COUNTIF('ค่าเสื่อม 2564'!$E$3:$E$399,"10869-รพ.วัฒนานคร")&lt;$A8,"",INDEX('ค่าเสื่อม 2564'!K$3:K$399,SMALL(IF('ค่าเสื่อม 2564'!$E$3:$E$399="10869-รพ.วัฒนานคร",ROW('ค่าเสื่อม 2564'!$E$3:$E$399)-ROW('ค่าเสื่อม 2564'!$E$3)+1),$A8)))</f>
        <v>เปลี่ยน Motor Suction สำหรับยูนิตทันตกรรม เป็น Dental Motor Suction แรงดูดกำลังสูงชนิด High Volume Evacuator (HVE) สำหรับยูนิตทันตกรรม แบบ 1 ตัวต่อ 1 ยูนิต (รายละเอียด Spec. ทั้งหมดตามเอกสารแนบ)</v>
      </c>
      <c r="L8" s="4">
        <f t="array" ref="L8">IF(COUNTIF('ค่าเสื่อม 2564'!$E$3:$E$399,"10869-รพ.วัฒนานคร")&lt;$A8,"",INDEX('ค่าเสื่อม 2564'!L$3:L$399,SMALL(IF('ค่าเสื่อม 2564'!$E$3:$E$399="10869-รพ.วัฒนานคร",ROW('ค่าเสื่อม 2564'!$E$3:$E$399)-ROW('ค่าเสื่อม 2564'!$E$3)+1),$A8)))</f>
        <v>1</v>
      </c>
      <c r="M8" s="7" t="str">
        <f t="array" ref="M8">IF(COUNTIF('ค่าเสื่อม 2564'!$E$3:$E$399,"10869-รพ.วัฒนานคร")&lt;$A8,"",INDEX('ค่าเสื่อม 2564'!M$3:M$399,SMALL(IF('ค่าเสื่อม 2564'!$E$3:$E$399="10869-รพ.วัฒนานคร",ROW('ค่าเสื่อม 2564'!$E$3:$E$399)-ROW('ค่าเสื่อม 2564'!$E$3)+1),$A8)))</f>
        <v>6520-007-0004/001</v>
      </c>
      <c r="N8" s="10">
        <f t="array" ref="N8">IF(COUNTIF('ค่าเสื่อม 2564'!$E$3:$E$399,"10869-รพ.วัฒนานคร")&lt;$A8,"",INDEX('ค่าเสื่อม 2564'!N$3:N$399,SMALL(IF('ค่าเสื่อม 2564'!$E$3:$E$399="10869-รพ.วัฒนานคร",ROW('ค่าเสื่อม 2564'!$E$3:$E$399)-ROW('ค่าเสื่อม 2564'!$E$3)+1),$A8)))</f>
        <v>65000</v>
      </c>
      <c r="O8" s="10">
        <f t="array" ref="O8">IF(COUNTIF('ค่าเสื่อม 2564'!$E$3:$E$399,"10869-รพ.วัฒนานคร")&lt;$A8,"",INDEX('ค่าเสื่อม 2564'!O$3:O$399,SMALL(IF('ค่าเสื่อม 2564'!$E$3:$E$399="10869-รพ.วัฒนานคร",ROW('ค่าเสื่อม 2564'!$E$3:$E$399)-ROW('ค่าเสื่อม 2564'!$E$3)+1),$A8)))</f>
        <v>0</v>
      </c>
      <c r="P8" s="10">
        <f t="array" ref="P8">IF(COUNTIF('ค่าเสื่อม 2564'!$E$3:$E$399,"10869-รพ.วัฒนานคร")&lt;$A8,"",INDEX('ค่าเสื่อม 2564'!P$3:P$399,SMALL(IF('ค่าเสื่อม 2564'!$E$3:$E$399="10869-รพ.วัฒนานคร",ROW('ค่าเสื่อม 2564'!$E$3:$E$399)-ROW('ค่าเสื่อม 2564'!$E$3)+1),$A8)))</f>
        <v>0</v>
      </c>
      <c r="Q8" s="10">
        <f t="array" ref="Q8">IF(COUNTIF('ค่าเสื่อม 2564'!$E$3:$E$399,"10869-รพ.วัฒนานคร")&lt;$A8,"",INDEX('ค่าเสื่อม 2564'!Q$3:Q$399,SMALL(IF('ค่าเสื่อม 2564'!$E$3:$E$399="10869-รพ.วัฒนานคร",ROW('ค่าเสื่อม 2564'!$E$3:$E$399)-ROW('ค่าเสื่อม 2564'!$E$3)+1),$A8)))</f>
        <v>65000</v>
      </c>
      <c r="R8" s="7" t="str">
        <f t="array" ref="R8">IF(COUNTIF('ค่าเสื่อม 2564'!$E$3:$E$399,"10869-รพ.วัฒนานคร")&lt;$A8,"",INDEX('ค่าเสื่อม 2564'!R$3:R$399,SMALL(IF('ค่าเสื่อม 2564'!$E$3:$E$399="10869-รพ.วัฒนานคร",ROW('ค่าเสื่อม 2564'!$E$3:$E$399)-ROW('ค่าเสื่อม 2564'!$E$3)+1),$A8)))</f>
        <v>6/2563 (วันที่ 07/10/2563)</v>
      </c>
      <c r="S8" s="4" t="str">
        <f t="array" ref="S8">IF(COUNTIF('ค่าเสื่อม 2564'!$E$3:$E$399,"10869-รพ.วัฒนานคร")&lt;$A8,"",INDEX('ค่าเสื่อม 2564'!S$3:S$399,SMALL(IF('ค่าเสื่อม 2564'!$E$3:$E$399="10869-รพ.วัฒนานคร",ROW('ค่าเสื่อม 2564'!$E$3:$E$399)-ROW('ค่าเสื่อม 2564'!$E$3)+1),$A8)))</f>
        <v>-</v>
      </c>
      <c r="T8" s="10">
        <f t="array" ref="T8">IF(COUNTIF('ค่าเสื่อม 2564'!$E$3:$E$399,"10869-รพ.วัฒนานคร")&lt;$A8,"",INDEX('ค่าเสื่อม 2564'!T$3:T$399,SMALL(IF('ค่าเสื่อม 2564'!$E$3:$E$399="10869-รพ.วัฒนานคร",ROW('ค่าเสื่อม 2564'!$E$3:$E$399)-ROW('ค่าเสื่อม 2564'!$E$3)+1),$A8)))</f>
        <v>0</v>
      </c>
      <c r="U8" s="10">
        <f t="array" ref="U8">IF(COUNTIF('ค่าเสื่อม 2564'!$E$3:$E$399,"10869-รพ.วัฒนานคร")&lt;$A8,"",INDEX('ค่าเสื่อม 2564'!U$3:U$399,SMALL(IF('ค่าเสื่อม 2564'!$E$3:$E$399="10869-รพ.วัฒนานคร",ROW('ค่าเสื่อม 2564'!$E$3:$E$399)-ROW('ค่าเสื่อม 2564'!$E$3)+1),$A8)))</f>
        <v>0</v>
      </c>
      <c r="V8" s="7">
        <f t="array" ref="V8">IF(COUNTIF('ค่าเสื่อม 2564'!$E$3:$E$399,"10869-รพ.วัฒนานคร")&lt;$A8,"",INDEX('ค่าเสื่อม 2564'!V$3:V$399,SMALL(IF('ค่าเสื่อม 2564'!$E$3:$E$399="10869-รพ.วัฒนานคร",ROW('ค่าเสื่อม 2564'!$E$3:$E$399)-ROW('ค่าเสื่อม 2564'!$E$3)+1),$A8)))</f>
        <v>0</v>
      </c>
      <c r="W8" s="7">
        <f t="array" ref="W8">IF(COUNTIF('ค่าเสื่อม 2564'!$E$3:$E$399,"10869-รพ.วัฒนานคร")&lt;$A8,"",INDEX('ค่าเสื่อม 2564'!W$3:W$399,SMALL(IF('ค่าเสื่อม 2564'!$E$3:$E$399="10869-รพ.วัฒนานคร",ROW('ค่าเสื่อม 2564'!$E$3:$E$399)-ROW('ค่าเสื่อม 2564'!$E$3)+1),$A8)))</f>
        <v>442456</v>
      </c>
    </row>
    <row r="9" spans="1:23" ht="43.5" customHeight="1">
      <c r="A9" s="3">
        <v>6</v>
      </c>
      <c r="B9" s="7" t="str">
        <f t="array" ref="B9">IF(COUNTIF('ค่าเสื่อม 2564'!$E$3:$E$399,"10869-รพ.วัฒนานคร")&lt;$A9,"",INDEX('ค่าเสื่อม 2564'!B$3:B$399,SMALL(IF('ค่าเสื่อม 2564'!$E$3:$E$399="10869-รพ.วัฒนานคร",ROW('ค่าเสื่อม 2564'!$E$3:$E$399)-ROW('ค่าเสื่อม 2564'!$E$3)+1),$A9)))</f>
        <v>เขต 06 ระยอง</v>
      </c>
      <c r="C9" s="7">
        <f t="array" ref="C9">IF(COUNTIF('ค่าเสื่อม 2564'!$E$3:$E$399,"10869-รพ.วัฒนานคร")&lt;$A9,"",INDEX('ค่าเสื่อม 2564'!C$3:C$399,SMALL(IF('ค่าเสื่อม 2564'!$E$3:$E$399="10869-รพ.วัฒนานคร",ROW('ค่าเสื่อม 2564'!$E$3:$E$399)-ROW('ค่าเสื่อม 2564'!$E$3)+1),$A9)))</f>
        <v>2700</v>
      </c>
      <c r="D9" s="7" t="str">
        <f t="array" ref="D9">IF(COUNTIF('ค่าเสื่อม 2564'!$E$3:$E$399,"10869-รพ.วัฒนานคร")&lt;$A9,"",INDEX('ค่าเสื่อม 2564'!D$3:D$399,SMALL(IF('ค่าเสื่อม 2564'!$E$3:$E$399="10869-รพ.วัฒนานคร",ROW('ค่าเสื่อม 2564'!$E$3:$E$399)-ROW('ค่าเสื่อม 2564'!$E$3)+1),$A9)))</f>
        <v>สระแก้ว</v>
      </c>
      <c r="E9" s="7" t="str">
        <f t="array" ref="E9">IF(COUNTIF('ค่าเสื่อม 2564'!$E$3:$E$399,"10869-รพ.วัฒนานคร")&lt;$A9,"",INDEX('ค่าเสื่อม 2564'!E$3:E$399,SMALL(IF('ค่าเสื่อม 2564'!$E$3:$E$399="10869-รพ.วัฒนานคร",ROW('ค่าเสื่อม 2564'!$E$3:$E$399)-ROW('ค่าเสื่อม 2564'!$E$3)+1),$A9)))</f>
        <v>10869-รพ.วัฒนานคร</v>
      </c>
      <c r="F9" s="7" t="str">
        <f t="array" ref="F9">IF(COUNTIF('ค่าเสื่อม 2564'!$E$3:$E$399,"10869-รพ.วัฒนานคร")&lt;$A9,"",INDEX('ค่าเสื่อม 2564'!F$3:F$399,SMALL(IF('ค่าเสื่อม 2564'!$E$3:$E$399="10869-รพ.วัฒนานคร",ROW('ค่าเสื่อม 2564'!$E$3:$E$399)-ROW('ค่าเสื่อม 2564'!$E$3)+1),$A9)))</f>
        <v>02498-รพ.สต.บ้านคลองทราย หมู่ที่ 08 ตำบลหนองตะเคียนบอน</v>
      </c>
      <c r="G9" s="7" t="str">
        <f t="array" ref="G9">IF(COUNTIF('ค่าเสื่อม 2564'!$E$3:$E$399,"10869-รพ.วัฒนานคร")&lt;$A9,"",INDEX('ค่าเสื่อม 2564'!G$3:G$399,SMALL(IF('ค่าเสื่อม 2564'!$E$3:$E$399="10869-รพ.วัฒนานคร",ROW('ค่าเสื่อม 2564'!$E$3:$E$399)-ROW('ค่าเสื่อม 2564'!$E$3)+1),$A9)))</f>
        <v>วงเงินหน่วยบริการสังกัดสป.สธ.</v>
      </c>
      <c r="H9" s="7" t="str">
        <f t="array" ref="H9">IF(COUNTIF('ค่าเสื่อม 2564'!$E$3:$E$399,"10869-รพ.วัฒนานคร")&lt;$A9,"",INDEX('ค่าเสื่อม 2564'!H$3:H$399,SMALL(IF('ค่าเสื่อม 2564'!$E$3:$E$399="10869-รพ.วัฒนานคร",ROW('ค่าเสื่อม 2564'!$E$3:$E$399)-ROW('ค่าเสื่อม 2564'!$E$3)+1),$A9)))</f>
        <v>สิ่งก่อสร้าง</v>
      </c>
      <c r="I9" s="7" t="str">
        <f t="array" ref="I9">IF(COUNTIF('ค่าเสื่อม 2564'!$E$3:$E$399,"10869-รพ.วัฒนานคร")&lt;$A9,"",INDEX('ค่าเสื่อม 2564'!I$3:I$399,SMALL(IF('ค่าเสื่อม 2564'!$E$3:$E$399="10869-รพ.วัฒนานคร",ROW('ค่าเสื่อม 2564'!$E$3:$E$399)-ROW('ค่าเสื่อม 2564'!$E$3)+1),$A9)))</f>
        <v>-</v>
      </c>
      <c r="J9" s="7" t="str">
        <f t="array" ref="J9">IF(COUNTIF('ค่าเสื่อม 2564'!$E$3:$E$399,"10869-รพ.วัฒนานคร")&lt;$A9,"",INDEX('ค่าเสื่อม 2564'!J$3:J$399,SMALL(IF('ค่าเสื่อม 2564'!$E$3:$E$399="10869-รพ.วัฒนานคร",ROW('ค่าเสื่อม 2564'!$E$3:$E$399)-ROW('ค่าเสื่อม 2564'!$E$3)+1),$A9)))</f>
        <v>ซ่อมแซมห้องอุบัติเหตุฉุกเฉิน รพ.สต.บ้านคลองทราย</v>
      </c>
      <c r="K9" s="7" t="str">
        <f t="array" ref="K9">IF(COUNTIF('ค่าเสื่อม 2564'!$E$3:$E$399,"10869-รพ.วัฒนานคร")&lt;$A9,"",INDEX('ค่าเสื่อม 2564'!K$3:K$399,SMALL(IF('ค่าเสื่อม 2564'!$E$3:$E$399="10869-รพ.วัฒนานคร",ROW('ค่าเสื่อม 2564'!$E$3:$E$399)-ROW('ค่าเสื่อม 2564'!$E$3)+1),$A9)))</f>
        <v>ซ่อมแซมห้องอุบัติเหตุฉุกเฉิน รพ.สต.บ้านคลองทราย 1.งานตีผนัง จำนวน 1 ชุด 2.งานขุดดินฐานรากและถมคืน จำนวน 9 ลบ.ม. 3.งานดินถมปรับระดับ จำนวน 32 ลบ.ม 4.คอนกรีตหยาบรองก้นหลุม จำนวน 1.8 ลบ.ม 5.ทรายหยาบรองก้นหลุม+ปรับพื้น จำนวน 5.8 ลบ.ม 6.คอนกรีต 1.2.4 จำนวน 12ลบ.ม 7.งานเหล็กโครงสร้าง จำนวน 7 งาน 8.งานประตูอลูมิเนียม จำนวน 1 ชุด 9.งานระบบไฟฟ้าภายในอาคาร/นอกอาคาร จำนวน 1 ชุด 10.งานปูกระเบื้อง ขนาด 12*12 ตราคอตโต้ จำนวน 65 ตร.ม 11.งานโครงหลังคาทั่วไป จำนวน 8 งาน</v>
      </c>
      <c r="L9" s="4">
        <f t="array" ref="L9">IF(COUNTIF('ค่าเสื่อม 2564'!$E$3:$E$399,"10869-รพ.วัฒนานคร")&lt;$A9,"",INDEX('ค่าเสื่อม 2564'!L$3:L$399,SMALL(IF('ค่าเสื่อม 2564'!$E$3:$E$399="10869-รพ.วัฒนานคร",ROW('ค่าเสื่อม 2564'!$E$3:$E$399)-ROW('ค่าเสื่อม 2564'!$E$3)+1),$A9)))</f>
        <v>1</v>
      </c>
      <c r="M9" s="7">
        <f t="array" ref="M9">IF(COUNTIF('ค่าเสื่อม 2564'!$E$3:$E$399,"10869-รพ.วัฒนานคร")&lt;$A9,"",INDEX('ค่าเสื่อม 2564'!M$3:M$399,SMALL(IF('ค่าเสื่อม 2564'!$E$3:$E$399="10869-รพ.วัฒนานคร",ROW('ค่าเสื่อม 2564'!$E$3:$E$399)-ROW('ค่าเสื่อม 2564'!$E$3)+1),$A9)))</f>
        <v>10746</v>
      </c>
      <c r="N9" s="10">
        <f t="array" ref="N9">IF(COUNTIF('ค่าเสื่อม 2564'!$E$3:$E$399,"10869-รพ.วัฒนานคร")&lt;$A9,"",INDEX('ค่าเสื่อม 2564'!N$3:N$399,SMALL(IF('ค่าเสื่อม 2564'!$E$3:$E$399="10869-รพ.วัฒนานคร",ROW('ค่าเสื่อม 2564'!$E$3:$E$399)-ROW('ค่าเสื่อม 2564'!$E$3)+1),$A9)))</f>
        <v>300000</v>
      </c>
      <c r="O9" s="10">
        <f t="array" ref="O9">IF(COUNTIF('ค่าเสื่อม 2564'!$E$3:$E$399,"10869-รพ.วัฒนานคร")&lt;$A9,"",INDEX('ค่าเสื่อม 2564'!O$3:O$399,SMALL(IF('ค่าเสื่อม 2564'!$E$3:$E$399="10869-รพ.วัฒนานคร",ROW('ค่าเสื่อม 2564'!$E$3:$E$399)-ROW('ค่าเสื่อม 2564'!$E$3)+1),$A9)))</f>
        <v>0</v>
      </c>
      <c r="P9" s="10">
        <f t="array" ref="P9">IF(COUNTIF('ค่าเสื่อม 2564'!$E$3:$E$399,"10869-รพ.วัฒนานคร")&lt;$A9,"",INDEX('ค่าเสื่อม 2564'!P$3:P$399,SMALL(IF('ค่าเสื่อม 2564'!$E$3:$E$399="10869-รพ.วัฒนานคร",ROW('ค่าเสื่อม 2564'!$E$3:$E$399)-ROW('ค่าเสื่อม 2564'!$E$3)+1),$A9)))</f>
        <v>0</v>
      </c>
      <c r="Q9" s="10">
        <f t="array" ref="Q9">IF(COUNTIF('ค่าเสื่อม 2564'!$E$3:$E$399,"10869-รพ.วัฒนานคร")&lt;$A9,"",INDEX('ค่าเสื่อม 2564'!Q$3:Q$399,SMALL(IF('ค่าเสื่อม 2564'!$E$3:$E$399="10869-รพ.วัฒนานคร",ROW('ค่าเสื่อม 2564'!$E$3:$E$399)-ROW('ค่าเสื่อม 2564'!$E$3)+1),$A9)))</f>
        <v>300000</v>
      </c>
      <c r="R9" s="7" t="str">
        <f t="array" ref="R9">IF(COUNTIF('ค่าเสื่อม 2564'!$E$3:$E$399,"10869-รพ.วัฒนานคร")&lt;$A9,"",INDEX('ค่าเสื่อม 2564'!R$3:R$399,SMALL(IF('ค่าเสื่อม 2564'!$E$3:$E$399="10869-รพ.วัฒนานคร",ROW('ค่าเสื่อม 2564'!$E$3:$E$399)-ROW('ค่าเสื่อม 2564'!$E$3)+1),$A9)))</f>
        <v>6/2563 (วันที่ 07/10/2563)</v>
      </c>
      <c r="S9" s="4" t="str">
        <f t="array" ref="S9">IF(COUNTIF('ค่าเสื่อม 2564'!$E$3:$E$399,"10869-รพ.วัฒนานคร")&lt;$A9,"",INDEX('ค่าเสื่อม 2564'!S$3:S$399,SMALL(IF('ค่าเสื่อม 2564'!$E$3:$E$399="10869-รพ.วัฒนานคร",ROW('ค่าเสื่อม 2564'!$E$3:$E$399)-ROW('ค่าเสื่อม 2564'!$E$3)+1),$A9)))</f>
        <v>-</v>
      </c>
      <c r="T9" s="10">
        <f t="array" ref="T9">IF(COUNTIF('ค่าเสื่อม 2564'!$E$3:$E$399,"10869-รพ.วัฒนานคร")&lt;$A9,"",INDEX('ค่าเสื่อม 2564'!T$3:T$399,SMALL(IF('ค่าเสื่อม 2564'!$E$3:$E$399="10869-รพ.วัฒนานคร",ROW('ค่าเสื่อม 2564'!$E$3:$E$399)-ROW('ค่าเสื่อม 2564'!$E$3)+1),$A9)))</f>
        <v>0</v>
      </c>
      <c r="U9" s="10">
        <f t="array" ref="U9">IF(COUNTIF('ค่าเสื่อม 2564'!$E$3:$E$399,"10869-รพ.วัฒนานคร")&lt;$A9,"",INDEX('ค่าเสื่อม 2564'!U$3:U$399,SMALL(IF('ค่าเสื่อม 2564'!$E$3:$E$399="10869-รพ.วัฒนานคร",ROW('ค่าเสื่อม 2564'!$E$3:$E$399)-ROW('ค่าเสื่อม 2564'!$E$3)+1),$A9)))</f>
        <v>0</v>
      </c>
      <c r="V9" s="7">
        <f t="array" ref="V9">IF(COUNTIF('ค่าเสื่อม 2564'!$E$3:$E$399,"10869-รพ.วัฒนานคร")&lt;$A9,"",INDEX('ค่าเสื่อม 2564'!V$3:V$399,SMALL(IF('ค่าเสื่อม 2564'!$E$3:$E$399="10869-รพ.วัฒนานคร",ROW('ค่าเสื่อม 2564'!$E$3:$E$399)-ROW('ค่าเสื่อม 2564'!$E$3)+1),$A9)))</f>
        <v>0</v>
      </c>
      <c r="W9" s="7">
        <f t="array" ref="W9">IF(COUNTIF('ค่าเสื่อม 2564'!$E$3:$E$399,"10869-รพ.วัฒนานคร")&lt;$A9,"",INDEX('ค่าเสื่อม 2564'!W$3:W$399,SMALL(IF('ค่าเสื่อม 2564'!$E$3:$E$399="10869-รพ.วัฒนานคร",ROW('ค่าเสื่อม 2564'!$E$3:$E$399)-ROW('ค่าเสื่อม 2564'!$E$3)+1),$A9)))</f>
        <v>393553</v>
      </c>
    </row>
    <row r="10" spans="1:23" ht="43.5" customHeight="1">
      <c r="A10" s="3">
        <v>7</v>
      </c>
      <c r="B10" s="7" t="str">
        <f t="array" ref="B10">IF(COUNTIF('ค่าเสื่อม 2564'!$E$3:$E$399,"10869-รพ.วัฒนานคร")&lt;$A10,"",INDEX('ค่าเสื่อม 2564'!B$3:B$399,SMALL(IF('ค่าเสื่อม 2564'!$E$3:$E$399="10869-รพ.วัฒนานคร",ROW('ค่าเสื่อม 2564'!$E$3:$E$399)-ROW('ค่าเสื่อม 2564'!$E$3)+1),$A10)))</f>
        <v>เขต 06 ระยอง</v>
      </c>
      <c r="C10" s="7">
        <f t="array" ref="C10">IF(COUNTIF('ค่าเสื่อม 2564'!$E$3:$E$399,"10869-รพ.วัฒนานคร")&lt;$A10,"",INDEX('ค่าเสื่อม 2564'!C$3:C$399,SMALL(IF('ค่าเสื่อม 2564'!$E$3:$E$399="10869-รพ.วัฒนานคร",ROW('ค่าเสื่อม 2564'!$E$3:$E$399)-ROW('ค่าเสื่อม 2564'!$E$3)+1),$A10)))</f>
        <v>2700</v>
      </c>
      <c r="D10" s="7" t="str">
        <f t="array" ref="D10">IF(COUNTIF('ค่าเสื่อม 2564'!$E$3:$E$399,"10869-รพ.วัฒนานคร")&lt;$A10,"",INDEX('ค่าเสื่อม 2564'!D$3:D$399,SMALL(IF('ค่าเสื่อม 2564'!$E$3:$E$399="10869-รพ.วัฒนานคร",ROW('ค่าเสื่อม 2564'!$E$3:$E$399)-ROW('ค่าเสื่อม 2564'!$E$3)+1),$A10)))</f>
        <v>สระแก้ว</v>
      </c>
      <c r="E10" s="7" t="str">
        <f t="array" ref="E10">IF(COUNTIF('ค่าเสื่อม 2564'!$E$3:$E$399,"10869-รพ.วัฒนานคร")&lt;$A10,"",INDEX('ค่าเสื่อม 2564'!E$3:E$399,SMALL(IF('ค่าเสื่อม 2564'!$E$3:$E$399="10869-รพ.วัฒนานคร",ROW('ค่าเสื่อม 2564'!$E$3:$E$399)-ROW('ค่าเสื่อม 2564'!$E$3)+1),$A10)))</f>
        <v>10869-รพ.วัฒนานคร</v>
      </c>
      <c r="F10" s="7" t="str">
        <f t="array" ref="F10">IF(COUNTIF('ค่าเสื่อม 2564'!$E$3:$E$399,"10869-รพ.วัฒนานคร")&lt;$A10,"",INDEX('ค่าเสื่อม 2564'!F$3:F$399,SMALL(IF('ค่าเสื่อม 2564'!$E$3:$E$399="10869-รพ.วัฒนานคร",ROW('ค่าเสื่อม 2564'!$E$3:$E$399)-ROW('ค่าเสื่อม 2564'!$E$3)+1),$A10)))</f>
        <v>02499-รพ.สต.บ้านบ่อนางชิง หมู่ที่ 04 ตำบลห้วยโจด</v>
      </c>
      <c r="G10" s="7" t="str">
        <f t="array" ref="G10">IF(COUNTIF('ค่าเสื่อม 2564'!$E$3:$E$399,"10869-รพ.วัฒนานคร")&lt;$A10,"",INDEX('ค่าเสื่อม 2564'!G$3:G$399,SMALL(IF('ค่าเสื่อม 2564'!$E$3:$E$399="10869-รพ.วัฒนานคร",ROW('ค่าเสื่อม 2564'!$E$3:$E$399)-ROW('ค่าเสื่อม 2564'!$E$3)+1),$A10)))</f>
        <v>วงเงินหน่วยบริการสังกัดสป.สธ.</v>
      </c>
      <c r="H10" s="7" t="str">
        <f t="array" ref="H10">IF(COUNTIF('ค่าเสื่อม 2564'!$E$3:$E$399,"10869-รพ.วัฒนานคร")&lt;$A10,"",INDEX('ค่าเสื่อม 2564'!H$3:H$399,SMALL(IF('ค่าเสื่อม 2564'!$E$3:$E$399="10869-รพ.วัฒนานคร",ROW('ค่าเสื่อม 2564'!$E$3:$E$399)-ROW('ค่าเสื่อม 2564'!$E$3)+1),$A10)))</f>
        <v>สิ่งก่อสร้าง</v>
      </c>
      <c r="I10" s="7" t="str">
        <f t="array" ref="I10">IF(COUNTIF('ค่าเสื่อม 2564'!$E$3:$E$399,"10869-รพ.วัฒนานคร")&lt;$A10,"",INDEX('ค่าเสื่อม 2564'!I$3:I$399,SMALL(IF('ค่าเสื่อม 2564'!$E$3:$E$399="10869-รพ.วัฒนานคร",ROW('ค่าเสื่อม 2564'!$E$3:$E$399)-ROW('ค่าเสื่อม 2564'!$E$3)+1),$A10)))</f>
        <v>-</v>
      </c>
      <c r="J10" s="7" t="str">
        <f t="array" ref="J10">IF(COUNTIF('ค่าเสื่อม 2564'!$E$3:$E$399,"10869-รพ.วัฒนานคร")&lt;$A10,"",INDEX('ค่าเสื่อม 2564'!J$3:J$399,SMALL(IF('ค่าเสื่อม 2564'!$E$3:$E$399="10869-รพ.วัฒนานคร",ROW('ค่าเสื่อม 2564'!$E$3:$E$399)-ROW('ค่าเสื่อม 2564'!$E$3)+1),$A10)))</f>
        <v>ซ่อมแซมหลังคาอาคาร รพ.สต.บ้านบ่อนางชิง</v>
      </c>
      <c r="K10" s="7" t="str">
        <f t="array" ref="K10">IF(COUNTIF('ค่าเสื่อม 2564'!$E$3:$E$399,"10869-รพ.วัฒนานคร")&lt;$A10,"",INDEX('ค่าเสื่อม 2564'!K$3:K$399,SMALL(IF('ค่าเสื่อม 2564'!$E$3:$E$399="10869-รพ.วัฒนานคร",ROW('ค่าเสื่อม 2564'!$E$3:$E$399)-ROW('ค่าเสื่อม 2564'!$E$3)+1),$A10)))</f>
        <v>ซ่อมแซมหลังคาอาคาร รพ.สต.บ้านบ่อนางชิง 1.งานรื้อกระเบื้องมุงหลังคาเดิมออก พร้อมขนย้าย จำนวน 351 ตร.ม 2.หลังคาเมทัลชีท เคลือบอลูซิงค์ หนา 0.47 มม. จำนวน 351 มม. 3.สกรู จำนวน 18 ถุง 4.ครอบปิดหลังคาเมทัลชีท เคลือบอลูซิงค์ หนา 0.47 มม จำนวน 68 ม. 5.เชิงชาย ขนาด 20 ซม. จำนวน 45.50 ม. 6.แผ่นปิดกันนกสำเร็จรูป PVC จำนวน 50 ม. 7.รางน้ำตะเข้รางแผ่นอลูมิเนียมพับ จำนวน 21 ม. 8.รื้อถอนระบบไฟฟ้า (ของเก่า) จำนวน 12 ชุด 9.สวิชไฟฟ้า จำนวน 12 ตัว 10.โคมไฟดาวไลท์ จำนวน 12 ชุด 11.สายไฟฟ้าขนาด 2*2.5 SQM จำนวน 1 ม้วน 12.เทปพันสายไฟฟ้า จำนวน 10 ม้วน</v>
      </c>
      <c r="L10" s="4">
        <f t="array" ref="L10">IF(COUNTIF('ค่าเสื่อม 2564'!$E$3:$E$399,"10869-รพ.วัฒนานคร")&lt;$A10,"",INDEX('ค่าเสื่อม 2564'!L$3:L$399,SMALL(IF('ค่าเสื่อม 2564'!$E$3:$E$399="10869-รพ.วัฒนานคร",ROW('ค่าเสื่อม 2564'!$E$3:$E$399)-ROW('ค่าเสื่อม 2564'!$E$3)+1),$A10)))</f>
        <v>1</v>
      </c>
      <c r="M10" s="7" t="str">
        <f t="array" ref="M10">IF(COUNTIF('ค่าเสื่อม 2564'!$E$3:$E$399,"10869-รพ.วัฒนานคร")&lt;$A10,"",INDEX('ค่าเสื่อม 2564'!M$3:M$399,SMALL(IF('ค่าเสื่อม 2564'!$E$3:$E$399="10869-รพ.วัฒนานคร",ROW('ค่าเสื่อม 2564'!$E$3:$E$399)-ROW('ค่าเสื่อม 2564'!$E$3)+1),$A10)))</f>
        <v>8170/2536</v>
      </c>
      <c r="N10" s="10">
        <f t="array" ref="N10">IF(COUNTIF('ค่าเสื่อม 2564'!$E$3:$E$399,"10869-รพ.วัฒนานคร")&lt;$A10,"",INDEX('ค่าเสื่อม 2564'!N$3:N$399,SMALL(IF('ค่าเสื่อม 2564'!$E$3:$E$399="10869-รพ.วัฒนานคร",ROW('ค่าเสื่อม 2564'!$E$3:$E$399)-ROW('ค่าเสื่อม 2564'!$E$3)+1),$A10)))</f>
        <v>170000</v>
      </c>
      <c r="O10" s="10">
        <f t="array" ref="O10">IF(COUNTIF('ค่าเสื่อม 2564'!$E$3:$E$399,"10869-รพ.วัฒนานคร")&lt;$A10,"",INDEX('ค่าเสื่อม 2564'!O$3:O$399,SMALL(IF('ค่าเสื่อม 2564'!$E$3:$E$399="10869-รพ.วัฒนานคร",ROW('ค่าเสื่อม 2564'!$E$3:$E$399)-ROW('ค่าเสื่อม 2564'!$E$3)+1),$A10)))</f>
        <v>0</v>
      </c>
      <c r="P10" s="10">
        <f t="array" ref="P10">IF(COUNTIF('ค่าเสื่อม 2564'!$E$3:$E$399,"10869-รพ.วัฒนานคร")&lt;$A10,"",INDEX('ค่าเสื่อม 2564'!P$3:P$399,SMALL(IF('ค่าเสื่อม 2564'!$E$3:$E$399="10869-รพ.วัฒนานคร",ROW('ค่าเสื่อม 2564'!$E$3:$E$399)-ROW('ค่าเสื่อม 2564'!$E$3)+1),$A10)))</f>
        <v>0</v>
      </c>
      <c r="Q10" s="10">
        <f t="array" ref="Q10">IF(COUNTIF('ค่าเสื่อม 2564'!$E$3:$E$399,"10869-รพ.วัฒนานคร")&lt;$A10,"",INDEX('ค่าเสื่อม 2564'!Q$3:Q$399,SMALL(IF('ค่าเสื่อม 2564'!$E$3:$E$399="10869-รพ.วัฒนานคร",ROW('ค่าเสื่อม 2564'!$E$3:$E$399)-ROW('ค่าเสื่อม 2564'!$E$3)+1),$A10)))</f>
        <v>170000</v>
      </c>
      <c r="R10" s="7" t="str">
        <f t="array" ref="R10">IF(COUNTIF('ค่าเสื่อม 2564'!$E$3:$E$399,"10869-รพ.วัฒนานคร")&lt;$A10,"",INDEX('ค่าเสื่อม 2564'!R$3:R$399,SMALL(IF('ค่าเสื่อม 2564'!$E$3:$E$399="10869-รพ.วัฒนานคร",ROW('ค่าเสื่อม 2564'!$E$3:$E$399)-ROW('ค่าเสื่อม 2564'!$E$3)+1),$A10)))</f>
        <v>6/2563 (วันที่ 07/10/2563)</v>
      </c>
      <c r="S10" s="4" t="str">
        <f t="array" ref="S10">IF(COUNTIF('ค่าเสื่อม 2564'!$E$3:$E$399,"10869-รพ.วัฒนานคร")&lt;$A10,"",INDEX('ค่าเสื่อม 2564'!S$3:S$399,SMALL(IF('ค่าเสื่อม 2564'!$E$3:$E$399="10869-รพ.วัฒนานคร",ROW('ค่าเสื่อม 2564'!$E$3:$E$399)-ROW('ค่าเสื่อม 2564'!$E$3)+1),$A10)))</f>
        <v>-</v>
      </c>
      <c r="T10" s="10">
        <f t="array" ref="T10">IF(COUNTIF('ค่าเสื่อม 2564'!$E$3:$E$399,"10869-รพ.วัฒนานคร")&lt;$A10,"",INDEX('ค่าเสื่อม 2564'!T$3:T$399,SMALL(IF('ค่าเสื่อม 2564'!$E$3:$E$399="10869-รพ.วัฒนานคร",ROW('ค่าเสื่อม 2564'!$E$3:$E$399)-ROW('ค่าเสื่อม 2564'!$E$3)+1),$A10)))</f>
        <v>0</v>
      </c>
      <c r="U10" s="10">
        <f t="array" ref="U10">IF(COUNTIF('ค่าเสื่อม 2564'!$E$3:$E$399,"10869-รพ.วัฒนานคร")&lt;$A10,"",INDEX('ค่าเสื่อม 2564'!U$3:U$399,SMALL(IF('ค่าเสื่อม 2564'!$E$3:$E$399="10869-รพ.วัฒนานคร",ROW('ค่าเสื่อม 2564'!$E$3:$E$399)-ROW('ค่าเสื่อม 2564'!$E$3)+1),$A10)))</f>
        <v>0</v>
      </c>
      <c r="V10" s="7">
        <f t="array" ref="V10">IF(COUNTIF('ค่าเสื่อม 2564'!$E$3:$E$399,"10869-รพ.วัฒนานคร")&lt;$A10,"",INDEX('ค่าเสื่อม 2564'!V$3:V$399,SMALL(IF('ค่าเสื่อม 2564'!$E$3:$E$399="10869-รพ.วัฒนานคร",ROW('ค่าเสื่อม 2564'!$E$3:$E$399)-ROW('ค่าเสื่อม 2564'!$E$3)+1),$A10)))</f>
        <v>0</v>
      </c>
      <c r="W10" s="7">
        <f t="array" ref="W10">IF(COUNTIF('ค่าเสื่อม 2564'!$E$3:$E$399,"10869-รพ.วัฒนานคร")&lt;$A10,"",INDEX('ค่าเสื่อม 2564'!W$3:W$399,SMALL(IF('ค่าเสื่อม 2564'!$E$3:$E$399="10869-รพ.วัฒนานคร",ROW('ค่าเสื่อม 2564'!$E$3:$E$399)-ROW('ค่าเสื่อม 2564'!$E$3)+1),$A10)))</f>
        <v>393549</v>
      </c>
    </row>
    <row r="11" spans="1:23" ht="43.5" customHeight="1">
      <c r="A11" s="3">
        <v>8</v>
      </c>
      <c r="B11" s="7" t="str">
        <f t="array" ref="B11">IF(COUNTIF('ค่าเสื่อม 2564'!$E$3:$E$399,"10869-รพ.วัฒนานคร")&lt;$A11,"",INDEX('ค่าเสื่อม 2564'!B$3:B$399,SMALL(IF('ค่าเสื่อม 2564'!$E$3:$E$399="10869-รพ.วัฒนานคร",ROW('ค่าเสื่อม 2564'!$E$3:$E$399)-ROW('ค่าเสื่อม 2564'!$E$3)+1),$A11)))</f>
        <v>เขต 06 ระยอง</v>
      </c>
      <c r="C11" s="7">
        <f t="array" ref="C11">IF(COUNTIF('ค่าเสื่อม 2564'!$E$3:$E$399,"10869-รพ.วัฒนานคร")&lt;$A11,"",INDEX('ค่าเสื่อม 2564'!C$3:C$399,SMALL(IF('ค่าเสื่อม 2564'!$E$3:$E$399="10869-รพ.วัฒนานคร",ROW('ค่าเสื่อม 2564'!$E$3:$E$399)-ROW('ค่าเสื่อม 2564'!$E$3)+1),$A11)))</f>
        <v>2700</v>
      </c>
      <c r="D11" s="7" t="str">
        <f t="array" ref="D11">IF(COUNTIF('ค่าเสื่อม 2564'!$E$3:$E$399,"10869-รพ.วัฒนานคร")&lt;$A11,"",INDEX('ค่าเสื่อม 2564'!D$3:D$399,SMALL(IF('ค่าเสื่อม 2564'!$E$3:$E$399="10869-รพ.วัฒนานคร",ROW('ค่าเสื่อม 2564'!$E$3:$E$399)-ROW('ค่าเสื่อม 2564'!$E$3)+1),$A11)))</f>
        <v>สระแก้ว</v>
      </c>
      <c r="E11" s="7" t="str">
        <f t="array" ref="E11">IF(COUNTIF('ค่าเสื่อม 2564'!$E$3:$E$399,"10869-รพ.วัฒนานคร")&lt;$A11,"",INDEX('ค่าเสื่อม 2564'!E$3:E$399,SMALL(IF('ค่าเสื่อม 2564'!$E$3:$E$399="10869-รพ.วัฒนานคร",ROW('ค่าเสื่อม 2564'!$E$3:$E$399)-ROW('ค่าเสื่อม 2564'!$E$3)+1),$A11)))</f>
        <v>10869-รพ.วัฒนานคร</v>
      </c>
      <c r="F11" s="7" t="str">
        <f t="array" ref="F11">IF(COUNTIF('ค่าเสื่อม 2564'!$E$3:$E$399,"10869-รพ.วัฒนานคร")&lt;$A11,"",INDEX('ค่าเสื่อม 2564'!F$3:F$399,SMALL(IF('ค่าเสื่อม 2564'!$E$3:$E$399="10869-รพ.วัฒนานคร",ROW('ค่าเสื่อม 2564'!$E$3:$E$399)-ROW('ค่าเสื่อม 2564'!$E$3)+1),$A11)))</f>
        <v>10869-รพ.วัฒนานคร</v>
      </c>
      <c r="G11" s="7" t="str">
        <f t="array" ref="G11">IF(COUNTIF('ค่าเสื่อม 2564'!$E$3:$E$399,"10869-รพ.วัฒนานคร")&lt;$A11,"",INDEX('ค่าเสื่อม 2564'!G$3:G$399,SMALL(IF('ค่าเสื่อม 2564'!$E$3:$E$399="10869-รพ.วัฒนานคร",ROW('ค่าเสื่อม 2564'!$E$3:$E$399)-ROW('ค่าเสื่อม 2564'!$E$3)+1),$A11)))</f>
        <v>วงเงินหน่วยบริการสังกัดสป.สธ.</v>
      </c>
      <c r="H11" s="7" t="str">
        <f t="array" ref="H11">IF(COUNTIF('ค่าเสื่อม 2564'!$E$3:$E$399,"10869-รพ.วัฒนานคร")&lt;$A11,"",INDEX('ค่าเสื่อม 2564'!H$3:H$399,SMALL(IF('ค่าเสื่อม 2564'!$E$3:$E$399="10869-รพ.วัฒนานคร",ROW('ค่าเสื่อม 2564'!$E$3:$E$399)-ROW('ค่าเสื่อม 2564'!$E$3)+1),$A11)))</f>
        <v>สิ่งก่อสร้าง</v>
      </c>
      <c r="I11" s="7" t="str">
        <f t="array" ref="I11">IF(COUNTIF('ค่าเสื่อม 2564'!$E$3:$E$399,"10869-รพ.วัฒนานคร")&lt;$A11,"",INDEX('ค่าเสื่อม 2564'!I$3:I$399,SMALL(IF('ค่าเสื่อม 2564'!$E$3:$E$399="10869-รพ.วัฒนานคร",ROW('ค่าเสื่อม 2564'!$E$3:$E$399)-ROW('ค่าเสื่อม 2564'!$E$3)+1),$A11)))</f>
        <v>-</v>
      </c>
      <c r="J11" s="7" t="str">
        <f t="array" ref="J11">IF(COUNTIF('ค่าเสื่อม 2564'!$E$3:$E$399,"10869-รพ.วัฒนานคร")&lt;$A11,"",INDEX('ค่าเสื่อม 2564'!J$3:J$399,SMALL(IF('ค่าเสื่อม 2564'!$E$3:$E$399="10869-รพ.วัฒนานคร",ROW('ค่าเสื่อม 2564'!$E$3:$E$399)-ROW('ค่าเสื่อม 2564'!$E$3)+1),$A11)))</f>
        <v>ซ่อมแซมรั้วโรงพยาบาล</v>
      </c>
      <c r="K11" s="7" t="str">
        <f t="array" ref="K11">IF(COUNTIF('ค่าเสื่อม 2564'!$E$3:$E$399,"10869-รพ.วัฒนานคร")&lt;$A11,"",INDEX('ค่าเสื่อม 2564'!K$3:K$399,SMALL(IF('ค่าเสื่อม 2564'!$E$3:$E$399="10869-รพ.วัฒนานคร",ROW('ค่าเสื่อม 2564'!$E$3:$E$399)-ROW('ค่าเสื่อม 2564'!$E$3)+1),$A11)))</f>
        <v>ซ่อมแซมรั้วคอนกรีตบล็อค ความยาว 137 เมตร สูง 2 เมตร 1.ขุดดิน-ถมคืน จำนวน 38 ลบ.ม 2.คอนกรีตหยาบ จำนวน 1.60 ลบ.ม 3.คอนกรีตโครงสร้าง จำนวน 18.27 ลบ.ม 4.ไม้แบบหล่อคอนกรีต (คิดค่าวัสดุ 50%) จำนวน 127 ลบ.ฟ 5.เหล็กเส้นเสริมเส้นกลม SR-24 RB 6 มม. จำนวน 260 กก 6.เหล็กเส้นเสริมเส้นกลม SR-24 RB 9 มม. จำนวน 388 กก 7.เหล็กเสริมข้ออ้อย SD-40 DB 12 มม. จำนวน 1118 กก. 8.ลวดผูกเหล็ก จำนวน 53 กก. 9.ตะปู จำนวน 44 กก. 10.ก่ออิฐบล็อกหนา 7 ซม. โชว์แนว จำนวน 219 ตรม. 11.ฉาบปูนโครงสร้าง จำนวน 114 ตร.ม. 12.ทาสีอครีลิค 100% จำนวน 552 ตร.ม.</v>
      </c>
      <c r="L11" s="4">
        <f t="array" ref="L11">IF(COUNTIF('ค่าเสื่อม 2564'!$E$3:$E$399,"10869-รพ.วัฒนานคร")&lt;$A11,"",INDEX('ค่าเสื่อม 2564'!L$3:L$399,SMALL(IF('ค่าเสื่อม 2564'!$E$3:$E$399="10869-รพ.วัฒนานคร",ROW('ค่าเสื่อม 2564'!$E$3:$E$399)-ROW('ค่าเสื่อม 2564'!$E$3)+1),$A11)))</f>
        <v>1</v>
      </c>
      <c r="M11" s="7" t="str">
        <f t="array" ref="M11">IF(COUNTIF('ค่าเสื่อม 2564'!$E$3:$E$399,"10869-รพ.วัฒนานคร")&lt;$A11,"",INDEX('ค่าเสื่อม 2564'!M$3:M$399,SMALL(IF('ค่าเสื่อม 2564'!$E$3:$E$399="10869-รพ.วัฒนานคร",ROW('ค่าเสื่อม 2564'!$E$3:$E$399)-ROW('ค่าเสื่อม 2564'!$E$3)+1),$A11)))</f>
        <v>-</v>
      </c>
      <c r="N11" s="10">
        <f t="array" ref="N11">IF(COUNTIF('ค่าเสื่อม 2564'!$E$3:$E$399,"10869-รพ.วัฒนานคร")&lt;$A11,"",INDEX('ค่าเสื่อม 2564'!N$3:N$399,SMALL(IF('ค่าเสื่อม 2564'!$E$3:$E$399="10869-รพ.วัฒนานคร",ROW('ค่าเสื่อม 2564'!$E$3:$E$399)-ROW('ค่าเสื่อม 2564'!$E$3)+1),$A11)))</f>
        <v>308000</v>
      </c>
      <c r="O11" s="10">
        <f t="array" ref="O11">IF(COUNTIF('ค่าเสื่อม 2564'!$E$3:$E$399,"10869-รพ.วัฒนานคร")&lt;$A11,"",INDEX('ค่าเสื่อม 2564'!O$3:O$399,SMALL(IF('ค่าเสื่อม 2564'!$E$3:$E$399="10869-รพ.วัฒนานคร",ROW('ค่าเสื่อม 2564'!$E$3:$E$399)-ROW('ค่าเสื่อม 2564'!$E$3)+1),$A11)))</f>
        <v>0</v>
      </c>
      <c r="P11" s="10">
        <f t="array" ref="P11">IF(COUNTIF('ค่าเสื่อม 2564'!$E$3:$E$399,"10869-รพ.วัฒนานคร")&lt;$A11,"",INDEX('ค่าเสื่อม 2564'!P$3:P$399,SMALL(IF('ค่าเสื่อม 2564'!$E$3:$E$399="10869-รพ.วัฒนานคร",ROW('ค่าเสื่อม 2564'!$E$3:$E$399)-ROW('ค่าเสื่อม 2564'!$E$3)+1),$A11)))</f>
        <v>0</v>
      </c>
      <c r="Q11" s="10">
        <f t="array" ref="Q11">IF(COUNTIF('ค่าเสื่อม 2564'!$E$3:$E$399,"10869-รพ.วัฒนานคร")&lt;$A11,"",INDEX('ค่าเสื่อม 2564'!Q$3:Q$399,SMALL(IF('ค่าเสื่อม 2564'!$E$3:$E$399="10869-รพ.วัฒนานคร",ROW('ค่าเสื่อม 2564'!$E$3:$E$399)-ROW('ค่าเสื่อม 2564'!$E$3)+1),$A11)))</f>
        <v>308000</v>
      </c>
      <c r="R11" s="7" t="str">
        <f t="array" ref="R11">IF(COUNTIF('ค่าเสื่อม 2564'!$E$3:$E$399,"10869-รพ.วัฒนานคร")&lt;$A11,"",INDEX('ค่าเสื่อม 2564'!R$3:R$399,SMALL(IF('ค่าเสื่อม 2564'!$E$3:$E$399="10869-รพ.วัฒนานคร",ROW('ค่าเสื่อม 2564'!$E$3:$E$399)-ROW('ค่าเสื่อม 2564'!$E$3)+1),$A11)))</f>
        <v>6/2563 (วันที่ 07/10/2563)</v>
      </c>
      <c r="S11" s="4" t="str">
        <f t="array" ref="S11">IF(COUNTIF('ค่าเสื่อม 2564'!$E$3:$E$399,"10869-รพ.วัฒนานคร")&lt;$A11,"",INDEX('ค่าเสื่อม 2564'!S$3:S$399,SMALL(IF('ค่าเสื่อม 2564'!$E$3:$E$399="10869-รพ.วัฒนานคร",ROW('ค่าเสื่อม 2564'!$E$3:$E$399)-ROW('ค่าเสื่อม 2564'!$E$3)+1),$A11)))</f>
        <v>-</v>
      </c>
      <c r="T11" s="10">
        <f t="array" ref="T11">IF(COUNTIF('ค่าเสื่อม 2564'!$E$3:$E$399,"10869-รพ.วัฒนานคร")&lt;$A11,"",INDEX('ค่าเสื่อม 2564'!T$3:T$399,SMALL(IF('ค่าเสื่อม 2564'!$E$3:$E$399="10869-รพ.วัฒนานคร",ROW('ค่าเสื่อม 2564'!$E$3:$E$399)-ROW('ค่าเสื่อม 2564'!$E$3)+1),$A11)))</f>
        <v>0</v>
      </c>
      <c r="U11" s="10">
        <f t="array" ref="U11">IF(COUNTIF('ค่าเสื่อม 2564'!$E$3:$E$399,"10869-รพ.วัฒนานคร")&lt;$A11,"",INDEX('ค่าเสื่อม 2564'!U$3:U$399,SMALL(IF('ค่าเสื่อม 2564'!$E$3:$E$399="10869-รพ.วัฒนานคร",ROW('ค่าเสื่อม 2564'!$E$3:$E$399)-ROW('ค่าเสื่อม 2564'!$E$3)+1),$A11)))</f>
        <v>0</v>
      </c>
      <c r="V11" s="7">
        <f t="array" ref="V11">IF(COUNTIF('ค่าเสื่อม 2564'!$E$3:$E$399,"10869-รพ.วัฒนานคร")&lt;$A11,"",INDEX('ค่าเสื่อม 2564'!V$3:V$399,SMALL(IF('ค่าเสื่อม 2564'!$E$3:$E$399="10869-รพ.วัฒนานคร",ROW('ค่าเสื่อม 2564'!$E$3:$E$399)-ROW('ค่าเสื่อม 2564'!$E$3)+1),$A11)))</f>
        <v>0</v>
      </c>
      <c r="W11" s="7">
        <f t="array" ref="W11">IF(COUNTIF('ค่าเสื่อม 2564'!$E$3:$E$399,"10869-รพ.วัฒนานคร")&lt;$A11,"",INDEX('ค่าเสื่อม 2564'!W$3:W$399,SMALL(IF('ค่าเสื่อม 2564'!$E$3:$E$399="10869-รพ.วัฒนานคร",ROW('ค่าเสื่อม 2564'!$E$3:$E$399)-ROW('ค่าเสื่อม 2564'!$E$3)+1),$A11)))</f>
        <v>393542</v>
      </c>
    </row>
    <row r="12" spans="1:23" ht="43.5" customHeight="1">
      <c r="A12" s="3">
        <v>9</v>
      </c>
      <c r="B12" s="7" t="str">
        <f t="array" ref="B12">IF(COUNTIF('ค่าเสื่อม 2564'!$E$3:$E$399,"10869-รพ.วัฒนานคร")&lt;$A12,"",INDEX('ค่าเสื่อม 2564'!B$3:B$399,SMALL(IF('ค่าเสื่อม 2564'!$E$3:$E$399="10869-รพ.วัฒนานคร",ROW('ค่าเสื่อม 2564'!$E$3:$E$399)-ROW('ค่าเสื่อม 2564'!$E$3)+1),$A12)))</f>
        <v>เขต 06 ระยอง</v>
      </c>
      <c r="C12" s="7">
        <f t="array" ref="C12">IF(COUNTIF('ค่าเสื่อม 2564'!$E$3:$E$399,"10869-รพ.วัฒนานคร")&lt;$A12,"",INDEX('ค่าเสื่อม 2564'!C$3:C$399,SMALL(IF('ค่าเสื่อม 2564'!$E$3:$E$399="10869-รพ.วัฒนานคร",ROW('ค่าเสื่อม 2564'!$E$3:$E$399)-ROW('ค่าเสื่อม 2564'!$E$3)+1),$A12)))</f>
        <v>2700</v>
      </c>
      <c r="D12" s="7" t="str">
        <f t="array" ref="D12">IF(COUNTIF('ค่าเสื่อม 2564'!$E$3:$E$399,"10869-รพ.วัฒนานคร")&lt;$A12,"",INDEX('ค่าเสื่อม 2564'!D$3:D$399,SMALL(IF('ค่าเสื่อม 2564'!$E$3:$E$399="10869-รพ.วัฒนานคร",ROW('ค่าเสื่อม 2564'!$E$3:$E$399)-ROW('ค่าเสื่อม 2564'!$E$3)+1),$A12)))</f>
        <v>สระแก้ว</v>
      </c>
      <c r="E12" s="7" t="str">
        <f t="array" ref="E12">IF(COUNTIF('ค่าเสื่อม 2564'!$E$3:$E$399,"10869-รพ.วัฒนานคร")&lt;$A12,"",INDEX('ค่าเสื่อม 2564'!E$3:E$399,SMALL(IF('ค่าเสื่อม 2564'!$E$3:$E$399="10869-รพ.วัฒนานคร",ROW('ค่าเสื่อม 2564'!$E$3:$E$399)-ROW('ค่าเสื่อม 2564'!$E$3)+1),$A12)))</f>
        <v>10869-รพ.วัฒนานคร</v>
      </c>
      <c r="F12" s="7" t="str">
        <f t="array" ref="F12">IF(COUNTIF('ค่าเสื่อม 2564'!$E$3:$E$399,"10869-รพ.วัฒนานคร")&lt;$A12,"",INDEX('ค่าเสื่อม 2564'!F$3:F$399,SMALL(IF('ค่าเสื่อม 2564'!$E$3:$E$399="10869-รพ.วัฒนานคร",ROW('ค่าเสื่อม 2564'!$E$3:$E$399)-ROW('ค่าเสื่อม 2564'!$E$3)+1),$A12)))</f>
        <v>10869-รพ.วัฒนานคร</v>
      </c>
      <c r="G12" s="7" t="str">
        <f t="array" ref="G12">IF(COUNTIF('ค่าเสื่อม 2564'!$E$3:$E$399,"10869-รพ.วัฒนานคร")&lt;$A12,"",INDEX('ค่าเสื่อม 2564'!G$3:G$399,SMALL(IF('ค่าเสื่อม 2564'!$E$3:$E$399="10869-รพ.วัฒนานคร",ROW('ค่าเสื่อม 2564'!$E$3:$E$399)-ROW('ค่าเสื่อม 2564'!$E$3)+1),$A12)))</f>
        <v>วงเงินหน่วยบริการสังกัดสป.สธ.</v>
      </c>
      <c r="H12" s="7" t="str">
        <f t="array" ref="H12">IF(COUNTIF('ค่าเสื่อม 2564'!$E$3:$E$399,"10869-รพ.วัฒนานคร")&lt;$A12,"",INDEX('ค่าเสื่อม 2564'!H$3:H$399,SMALL(IF('ค่าเสื่อม 2564'!$E$3:$E$399="10869-รพ.วัฒนานคร",ROW('ค่าเสื่อม 2564'!$E$3:$E$399)-ROW('ค่าเสื่อม 2564'!$E$3)+1),$A12)))</f>
        <v>ครุภัณฑ์</v>
      </c>
      <c r="I12" s="7" t="str">
        <f t="array" ref="I12">IF(COUNTIF('ค่าเสื่อม 2564'!$E$3:$E$399,"10869-รพ.วัฒนานคร")&lt;$A12,"",INDEX('ค่าเสื่อม 2564'!I$3:I$399,SMALL(IF('ค่าเสื่อม 2564'!$E$3:$E$399="10869-รพ.วัฒนานคร",ROW('ค่าเสื่อม 2564'!$E$3:$E$399)-ROW('ค่าเสื่อม 2564'!$E$3)+1),$A12)))</f>
        <v>07-ครุภัณฑ์การแพทย์สนับสนุน</v>
      </c>
      <c r="J12" s="7" t="str">
        <f t="array" ref="J12">IF(COUNTIF('ค่าเสื่อม 2564'!$E$3:$E$399,"10869-รพ.วัฒนานคร")&lt;$A12,"",INDEX('ค่าเสื่อม 2564'!J$3:J$399,SMALL(IF('ค่าเสื่อม 2564'!$E$3:$E$399="10869-รพ.วัฒนานคร",ROW('ค่าเสื่อม 2564'!$E$3:$E$399)-ROW('ค่าเสื่อม 2564'!$E$3)+1),$A12)))</f>
        <v>โคมไฟผ่าตัดเล็กขนาดไม่น้อยกว่า 60,000 ลักซ์ ชนิดแขวนเพดาน</v>
      </c>
      <c r="K12" s="7" t="str">
        <f t="array" ref="K12">IF(COUNTIF('ค่าเสื่อม 2564'!$E$3:$E$399,"10869-รพ.วัฒนานคร")&lt;$A12,"",INDEX('ค่าเสื่อม 2564'!K$3:K$399,SMALL(IF('ค่าเสื่อม 2564'!$E$3:$E$399="10869-รพ.วัฒนานคร",ROW('ค่าเสื่อม 2564'!$E$3:$E$399)-ROW('ค่าเสื่อม 2564'!$E$3)+1),$A12)))</f>
        <v>โคมไฟผ่าตัดเล็กขนาดไม่น้อยกว่า 60,000 ลักซ์ ชนิดแขวนเพดาน</v>
      </c>
      <c r="L12" s="4">
        <f t="array" ref="L12">IF(COUNTIF('ค่าเสื่อม 2564'!$E$3:$E$399,"10869-รพ.วัฒนานคร")&lt;$A12,"",INDEX('ค่าเสื่อม 2564'!L$3:L$399,SMALL(IF('ค่าเสื่อม 2564'!$E$3:$E$399="10869-รพ.วัฒนานคร",ROW('ค่าเสื่อม 2564'!$E$3:$E$399)-ROW('ค่าเสื่อม 2564'!$E$3)+1),$A12)))</f>
        <v>1</v>
      </c>
      <c r="M12" s="7" t="str">
        <f t="array" ref="M12">IF(COUNTIF('ค่าเสื่อม 2564'!$E$3:$E$399,"10869-รพ.วัฒนานคร")&lt;$A12,"",INDEX('ค่าเสื่อม 2564'!M$3:M$399,SMALL(IF('ค่าเสื่อม 2564'!$E$3:$E$399="10869-รพ.วัฒนานคร",ROW('ค่าเสื่อม 2564'!$E$3:$E$399)-ROW('ค่าเสื่อม 2564'!$E$3)+1),$A12)))</f>
        <v>6530-005-2214/2</v>
      </c>
      <c r="N12" s="10">
        <f t="array" ref="N12">IF(COUNTIF('ค่าเสื่อม 2564'!$E$3:$E$399,"10869-รพ.วัฒนานคร")&lt;$A12,"",INDEX('ค่าเสื่อม 2564'!N$3:N$399,SMALL(IF('ค่าเสื่อม 2564'!$E$3:$E$399="10869-รพ.วัฒนานคร",ROW('ค่าเสื่อม 2564'!$E$3:$E$399)-ROW('ค่าเสื่อม 2564'!$E$3)+1),$A12)))</f>
        <v>280000</v>
      </c>
      <c r="O12" s="10">
        <f t="array" ref="O12">IF(COUNTIF('ค่าเสื่อม 2564'!$E$3:$E$399,"10869-รพ.วัฒนานคร")&lt;$A12,"",INDEX('ค่าเสื่อม 2564'!O$3:O$399,SMALL(IF('ค่าเสื่อม 2564'!$E$3:$E$399="10869-รพ.วัฒนานคร",ROW('ค่าเสื่อม 2564'!$E$3:$E$399)-ROW('ค่าเสื่อม 2564'!$E$3)+1),$A12)))</f>
        <v>0</v>
      </c>
      <c r="P12" s="10">
        <f t="array" ref="P12">IF(COUNTIF('ค่าเสื่อม 2564'!$E$3:$E$399,"10869-รพ.วัฒนานคร")&lt;$A12,"",INDEX('ค่าเสื่อม 2564'!P$3:P$399,SMALL(IF('ค่าเสื่อม 2564'!$E$3:$E$399="10869-รพ.วัฒนานคร",ROW('ค่าเสื่อม 2564'!$E$3:$E$399)-ROW('ค่าเสื่อม 2564'!$E$3)+1),$A12)))</f>
        <v>0</v>
      </c>
      <c r="Q12" s="10">
        <f t="array" ref="Q12">IF(COUNTIF('ค่าเสื่อม 2564'!$E$3:$E$399,"10869-รพ.วัฒนานคร")&lt;$A12,"",INDEX('ค่าเสื่อม 2564'!Q$3:Q$399,SMALL(IF('ค่าเสื่อม 2564'!$E$3:$E$399="10869-รพ.วัฒนานคร",ROW('ค่าเสื่อม 2564'!$E$3:$E$399)-ROW('ค่าเสื่อม 2564'!$E$3)+1),$A12)))</f>
        <v>280000</v>
      </c>
      <c r="R12" s="7" t="str">
        <f t="array" ref="R12">IF(COUNTIF('ค่าเสื่อม 2564'!$E$3:$E$399,"10869-รพ.วัฒนานคร")&lt;$A12,"",INDEX('ค่าเสื่อม 2564'!R$3:R$399,SMALL(IF('ค่าเสื่อม 2564'!$E$3:$E$399="10869-รพ.วัฒนานคร",ROW('ค่าเสื่อม 2564'!$E$3:$E$399)-ROW('ค่าเสื่อม 2564'!$E$3)+1),$A12)))</f>
        <v>6/2563 (วันที่ 07/10/2563)</v>
      </c>
      <c r="S12" s="4" t="str">
        <f t="array" ref="S12">IF(COUNTIF('ค่าเสื่อม 2564'!$E$3:$E$399,"10869-รพ.วัฒนานคร")&lt;$A12,"",INDEX('ค่าเสื่อม 2564'!S$3:S$399,SMALL(IF('ค่าเสื่อม 2564'!$E$3:$E$399="10869-รพ.วัฒนานคร",ROW('ค่าเสื่อม 2564'!$E$3:$E$399)-ROW('ค่าเสื่อม 2564'!$E$3)+1),$A12)))</f>
        <v>-</v>
      </c>
      <c r="T12" s="10">
        <f t="array" ref="T12">IF(COUNTIF('ค่าเสื่อม 2564'!$E$3:$E$399,"10869-รพ.วัฒนานคร")&lt;$A12,"",INDEX('ค่าเสื่อม 2564'!T$3:T$399,SMALL(IF('ค่าเสื่อม 2564'!$E$3:$E$399="10869-รพ.วัฒนานคร",ROW('ค่าเสื่อม 2564'!$E$3:$E$399)-ROW('ค่าเสื่อม 2564'!$E$3)+1),$A12)))</f>
        <v>0</v>
      </c>
      <c r="U12" s="10">
        <f t="array" ref="U12">IF(COUNTIF('ค่าเสื่อม 2564'!$E$3:$E$399,"10869-รพ.วัฒนานคร")&lt;$A12,"",INDEX('ค่าเสื่อม 2564'!U$3:U$399,SMALL(IF('ค่าเสื่อม 2564'!$E$3:$E$399="10869-รพ.วัฒนานคร",ROW('ค่าเสื่อม 2564'!$E$3:$E$399)-ROW('ค่าเสื่อม 2564'!$E$3)+1),$A12)))</f>
        <v>0</v>
      </c>
      <c r="V12" s="7">
        <f t="array" ref="V12">IF(COUNTIF('ค่าเสื่อม 2564'!$E$3:$E$399,"10869-รพ.วัฒนานคร")&lt;$A12,"",INDEX('ค่าเสื่อม 2564'!V$3:V$399,SMALL(IF('ค่าเสื่อม 2564'!$E$3:$E$399="10869-รพ.วัฒนานคร",ROW('ค่าเสื่อม 2564'!$E$3:$E$399)-ROW('ค่าเสื่อม 2564'!$E$3)+1),$A12)))</f>
        <v>0</v>
      </c>
      <c r="W12" s="7">
        <f t="array" ref="W12">IF(COUNTIF('ค่าเสื่อม 2564'!$E$3:$E$399,"10869-รพ.วัฒนานคร")&lt;$A12,"",INDEX('ค่าเสื่อม 2564'!W$3:W$399,SMALL(IF('ค่าเสื่อม 2564'!$E$3:$E$399="10869-รพ.วัฒนานคร",ROW('ค่าเสื่อม 2564'!$E$3:$E$399)-ROW('ค่าเสื่อม 2564'!$E$3)+1),$A12)))</f>
        <v>393545</v>
      </c>
    </row>
    <row r="13" spans="1:23" ht="43.5" customHeight="1">
      <c r="A13" s="3">
        <v>10</v>
      </c>
      <c r="B13" s="7" t="str">
        <f t="array" ref="B13">IF(COUNTIF('ค่าเสื่อม 2564'!$E$3:$E$399,"10869-รพ.วัฒนานคร")&lt;$A13,"",INDEX('ค่าเสื่อม 2564'!B$3:B$399,SMALL(IF('ค่าเสื่อม 2564'!$E$3:$E$399="10869-รพ.วัฒนานคร",ROW('ค่าเสื่อม 2564'!$E$3:$E$399)-ROW('ค่าเสื่อม 2564'!$E$3)+1),$A13)))</f>
        <v>เขต 06 ระยอง</v>
      </c>
      <c r="C13" s="7">
        <f t="array" ref="C13">IF(COUNTIF('ค่าเสื่อม 2564'!$E$3:$E$399,"10869-รพ.วัฒนานคร")&lt;$A13,"",INDEX('ค่าเสื่อม 2564'!C$3:C$399,SMALL(IF('ค่าเสื่อม 2564'!$E$3:$E$399="10869-รพ.วัฒนานคร",ROW('ค่าเสื่อม 2564'!$E$3:$E$399)-ROW('ค่าเสื่อม 2564'!$E$3)+1),$A13)))</f>
        <v>2700</v>
      </c>
      <c r="D13" s="7" t="str">
        <f t="array" ref="D13">IF(COUNTIF('ค่าเสื่อม 2564'!$E$3:$E$399,"10869-รพ.วัฒนานคร")&lt;$A13,"",INDEX('ค่าเสื่อม 2564'!D$3:D$399,SMALL(IF('ค่าเสื่อม 2564'!$E$3:$E$399="10869-รพ.วัฒนานคร",ROW('ค่าเสื่อม 2564'!$E$3:$E$399)-ROW('ค่าเสื่อม 2564'!$E$3)+1),$A13)))</f>
        <v>สระแก้ว</v>
      </c>
      <c r="E13" s="7" t="str">
        <f t="array" ref="E13">IF(COUNTIF('ค่าเสื่อม 2564'!$E$3:$E$399,"10869-รพ.วัฒนานคร")&lt;$A13,"",INDEX('ค่าเสื่อม 2564'!E$3:E$399,SMALL(IF('ค่าเสื่อม 2564'!$E$3:$E$399="10869-รพ.วัฒนานคร",ROW('ค่าเสื่อม 2564'!$E$3:$E$399)-ROW('ค่าเสื่อม 2564'!$E$3)+1),$A13)))</f>
        <v>10869-รพ.วัฒนานคร</v>
      </c>
      <c r="F13" s="7" t="str">
        <f t="array" ref="F13">IF(COUNTIF('ค่าเสื่อม 2564'!$E$3:$E$399,"10869-รพ.วัฒนานคร")&lt;$A13,"",INDEX('ค่าเสื่อม 2564'!F$3:F$399,SMALL(IF('ค่าเสื่อม 2564'!$E$3:$E$399="10869-รพ.วัฒนานคร",ROW('ค่าเสื่อม 2564'!$E$3:$E$399)-ROW('ค่าเสื่อม 2564'!$E$3)+1),$A13)))</f>
        <v>10869-รพ.วัฒนานคร</v>
      </c>
      <c r="G13" s="7" t="str">
        <f t="array" ref="G13">IF(COUNTIF('ค่าเสื่อม 2564'!$E$3:$E$399,"10869-รพ.วัฒนานคร")&lt;$A13,"",INDEX('ค่าเสื่อม 2564'!G$3:G$399,SMALL(IF('ค่าเสื่อม 2564'!$E$3:$E$399="10869-รพ.วัฒนานคร",ROW('ค่าเสื่อม 2564'!$E$3:$E$399)-ROW('ค่าเสื่อม 2564'!$E$3)+1),$A13)))</f>
        <v>วงเงินระดับเขต</v>
      </c>
      <c r="H13" s="7" t="str">
        <f t="array" ref="H13">IF(COUNTIF('ค่าเสื่อม 2564'!$E$3:$E$399,"10869-รพ.วัฒนานคร")&lt;$A13,"",INDEX('ค่าเสื่อม 2564'!H$3:H$399,SMALL(IF('ค่าเสื่อม 2564'!$E$3:$E$399="10869-รพ.วัฒนานคร",ROW('ค่าเสื่อม 2564'!$E$3:$E$399)-ROW('ค่าเสื่อม 2564'!$E$3)+1),$A13)))</f>
        <v>ครุภัณฑ์</v>
      </c>
      <c r="I13" s="7" t="str">
        <f t="array" ref="I13">IF(COUNTIF('ค่าเสื่อม 2564'!$E$3:$E$399,"10869-รพ.วัฒนานคร")&lt;$A13,"",INDEX('ค่าเสื่อม 2564'!I$3:I$399,SMALL(IF('ค่าเสื่อม 2564'!$E$3:$E$399="10869-รพ.วัฒนานคร",ROW('ค่าเสื่อม 2564'!$E$3:$E$399)-ROW('ค่าเสื่อม 2564'!$E$3)+1),$A13)))</f>
        <v>03-ครุภัณฑ์การแพทย์</v>
      </c>
      <c r="J13" s="7" t="str">
        <f t="array" ref="J13">IF(COUNTIF('ค่าเสื่อม 2564'!$E$3:$E$399,"10869-รพ.วัฒนานคร")&lt;$A13,"",INDEX('ค่าเสื่อม 2564'!J$3:J$399,SMALL(IF('ค่าเสื่อม 2564'!$E$3:$E$399="10869-รพ.วัฒนานคร",ROW('ค่าเสื่อม 2564'!$E$3:$E$399)-ROW('ค่าเสื่อม 2564'!$E$3)+1),$A13)))</f>
        <v>ยูนิตทำฟัน</v>
      </c>
      <c r="K13" s="7" t="str">
        <f t="array" ref="K13">IF(COUNTIF('ค่าเสื่อม 2564'!$E$3:$E$399,"10869-รพ.วัฒนานคร")&lt;$A13,"",INDEX('ค่าเสื่อม 2564'!K$3:K$399,SMALL(IF('ค่าเสื่อม 2564'!$E$3:$E$399="10869-รพ.วัฒนานคร",ROW('ค่าเสื่อม 2564'!$E$3:$E$399)-ROW('ค่าเสื่อม 2564'!$E$3)+1),$A13)))</f>
        <v>ยูนิตทำฟัน</v>
      </c>
      <c r="L13" s="4">
        <f t="array" ref="L13">IF(COUNTIF('ค่าเสื่อม 2564'!$E$3:$E$399,"10869-รพ.วัฒนานคร")&lt;$A13,"",INDEX('ค่าเสื่อม 2564'!L$3:L$399,SMALL(IF('ค่าเสื่อม 2564'!$E$3:$E$399="10869-รพ.วัฒนานคร",ROW('ค่าเสื่อม 2564'!$E$3:$E$399)-ROW('ค่าเสื่อม 2564'!$E$3)+1),$A13)))</f>
        <v>1</v>
      </c>
      <c r="M13" s="7" t="str">
        <f t="array" ref="M13">IF(COUNTIF('ค่าเสื่อม 2564'!$E$3:$E$399,"10869-รพ.วัฒนานคร")&lt;$A13,"",INDEX('ค่าเสื่อม 2564'!M$3:M$399,SMALL(IF('ค่าเสื่อม 2564'!$E$3:$E$399="10869-รพ.วัฒนานคร",ROW('ค่าเสื่อม 2564'!$E$3:$E$399)-ROW('ค่าเสื่อม 2564'!$E$3)+1),$A13)))</f>
        <v>6520-007-0001/2</v>
      </c>
      <c r="N13" s="10">
        <f t="array" ref="N13">IF(COUNTIF('ค่าเสื่อม 2564'!$E$3:$E$399,"10869-รพ.วัฒนานคร")&lt;$A13,"",INDEX('ค่าเสื่อม 2564'!N$3:N$399,SMALL(IF('ค่าเสื่อม 2564'!$E$3:$E$399="10869-รพ.วัฒนานคร",ROW('ค่าเสื่อม 2564'!$E$3:$E$399)-ROW('ค่าเสื่อม 2564'!$E$3)+1),$A13)))</f>
        <v>460000</v>
      </c>
      <c r="O13" s="10">
        <f t="array" ref="O13">IF(COUNTIF('ค่าเสื่อม 2564'!$E$3:$E$399,"10869-รพ.วัฒนานคร")&lt;$A13,"",INDEX('ค่าเสื่อม 2564'!O$3:O$399,SMALL(IF('ค่าเสื่อม 2564'!$E$3:$E$399="10869-รพ.วัฒนานคร",ROW('ค่าเสื่อม 2564'!$E$3:$E$399)-ROW('ค่าเสื่อม 2564'!$E$3)+1),$A13)))</f>
        <v>0</v>
      </c>
      <c r="P13" s="10">
        <f t="array" ref="P13">IF(COUNTIF('ค่าเสื่อม 2564'!$E$3:$E$399,"10869-รพ.วัฒนานคร")&lt;$A13,"",INDEX('ค่าเสื่อม 2564'!P$3:P$399,SMALL(IF('ค่าเสื่อม 2564'!$E$3:$E$399="10869-รพ.วัฒนานคร",ROW('ค่าเสื่อม 2564'!$E$3:$E$399)-ROW('ค่าเสื่อม 2564'!$E$3)+1),$A13)))</f>
        <v>0</v>
      </c>
      <c r="Q13" s="10">
        <f t="array" ref="Q13">IF(COUNTIF('ค่าเสื่อม 2564'!$E$3:$E$399,"10869-รพ.วัฒนานคร")&lt;$A13,"",INDEX('ค่าเสื่อม 2564'!Q$3:Q$399,SMALL(IF('ค่าเสื่อม 2564'!$E$3:$E$399="10869-รพ.วัฒนานคร",ROW('ค่าเสื่อม 2564'!$E$3:$E$399)-ROW('ค่าเสื่อม 2564'!$E$3)+1),$A13)))</f>
        <v>460000</v>
      </c>
      <c r="R13" s="7" t="str">
        <f t="array" ref="R13">IF(COUNTIF('ค่าเสื่อม 2564'!$E$3:$E$399,"10869-รพ.วัฒนานคร")&lt;$A13,"",INDEX('ค่าเสื่อม 2564'!R$3:R$399,SMALL(IF('ค่าเสื่อม 2564'!$E$3:$E$399="10869-รพ.วัฒนานคร",ROW('ค่าเสื่อม 2564'!$E$3:$E$399)-ROW('ค่าเสื่อม 2564'!$E$3)+1),$A13)))</f>
        <v>6/2563 (วันที่ 07/10/2563)</v>
      </c>
      <c r="S13" s="4" t="str">
        <f t="array" ref="S13">IF(COUNTIF('ค่าเสื่อม 2564'!$E$3:$E$399,"10869-รพ.วัฒนานคร")&lt;$A13,"",INDEX('ค่าเสื่อม 2564'!S$3:S$399,SMALL(IF('ค่าเสื่อม 2564'!$E$3:$E$399="10869-รพ.วัฒนานคร",ROW('ค่าเสื่อม 2564'!$E$3:$E$399)-ROW('ค่าเสื่อม 2564'!$E$3)+1),$A13)))</f>
        <v>-</v>
      </c>
      <c r="T13" s="10">
        <f t="array" ref="T13">IF(COUNTIF('ค่าเสื่อม 2564'!$E$3:$E$399,"10869-รพ.วัฒนานคร")&lt;$A13,"",INDEX('ค่าเสื่อม 2564'!T$3:T$399,SMALL(IF('ค่าเสื่อม 2564'!$E$3:$E$399="10869-รพ.วัฒนานคร",ROW('ค่าเสื่อม 2564'!$E$3:$E$399)-ROW('ค่าเสื่อม 2564'!$E$3)+1),$A13)))</f>
        <v>0</v>
      </c>
      <c r="U13" s="10">
        <f t="array" ref="U13">IF(COUNTIF('ค่าเสื่อม 2564'!$E$3:$E$399,"10869-รพ.วัฒนานคร")&lt;$A13,"",INDEX('ค่าเสื่อม 2564'!U$3:U$399,SMALL(IF('ค่าเสื่อม 2564'!$E$3:$E$399="10869-รพ.วัฒนานคร",ROW('ค่าเสื่อม 2564'!$E$3:$E$399)-ROW('ค่าเสื่อม 2564'!$E$3)+1),$A13)))</f>
        <v>0</v>
      </c>
      <c r="V13" s="7">
        <f t="array" ref="V13">IF(COUNTIF('ค่าเสื่อม 2564'!$E$3:$E$399,"10869-รพ.วัฒนานคร")&lt;$A13,"",INDEX('ค่าเสื่อม 2564'!V$3:V$399,SMALL(IF('ค่าเสื่อม 2564'!$E$3:$E$399="10869-รพ.วัฒนานคร",ROW('ค่าเสื่อม 2564'!$E$3:$E$399)-ROW('ค่าเสื่อม 2564'!$E$3)+1),$A13)))</f>
        <v>0</v>
      </c>
      <c r="W13" s="7">
        <f t="array" ref="W13">IF(COUNTIF('ค่าเสื่อม 2564'!$E$3:$E$399,"10869-รพ.วัฒนานคร")&lt;$A13,"",INDEX('ค่าเสื่อม 2564'!W$3:W$399,SMALL(IF('ค่าเสื่อม 2564'!$E$3:$E$399="10869-รพ.วัฒนานคร",ROW('ค่าเสื่อม 2564'!$E$3:$E$399)-ROW('ค่าเสื่อม 2564'!$E$3)+1),$A13)))</f>
        <v>393803</v>
      </c>
    </row>
    <row r="14" spans="1:23" ht="43.5" customHeight="1">
      <c r="A14" s="3">
        <v>11</v>
      </c>
      <c r="B14" s="7"/>
      <c r="C14" s="7"/>
      <c r="D14" s="7"/>
      <c r="E14" s="7" t="str">
        <f t="array" ref="E14">IF(COUNTIF('ค่าเสื่อม 2564'!$E$3:$E$399,"10869-รพ.วัฒนานคร")&lt;$A14,"",INDEX('ค่าเสื่อม 2564'!E$3:E$399,SMALL(IF('ค่าเสื่อม 2564'!$E$3:$E$399="10869-รพ.วัฒนานคร",ROW('ค่าเสื่อม 2564'!$E$3:$E$399)-ROW('ค่าเสื่อม 2564'!$E$3)+1),$A14)))</f>
        <v>10869-รพ.วัฒนานคร</v>
      </c>
      <c r="F14" s="7" t="str">
        <f t="array" ref="F14">IF(COUNTIF('ค่าเสื่อม 2564'!$E$3:$E$399,"10869-รพ.วัฒนานคร")&lt;$A14,"",INDEX('ค่าเสื่อม 2564'!F$3:F$399,SMALL(IF('ค่าเสื่อม 2564'!$E$3:$E$399="10869-รพ.วัฒนานคร",ROW('ค่าเสื่อม 2564'!$E$3:$E$399)-ROW('ค่าเสื่อม 2564'!$E$3)+1),$A14)))</f>
        <v>10869-รพ.วัฒนานคร</v>
      </c>
      <c r="G14" s="7" t="str">
        <f t="array" ref="G14">IF(COUNTIF('ค่าเสื่อม 2564'!$E$3:$E$399,"10869-รพ.วัฒนานคร")&lt;$A14,"",INDEX('ค่าเสื่อม 2564'!G$3:G$399,SMALL(IF('ค่าเสื่อม 2564'!$E$3:$E$399="10869-รพ.วัฒนานคร",ROW('ค่าเสื่อม 2564'!$E$3:$E$399)-ROW('ค่าเสื่อม 2564'!$E$3)+1),$A14)))</f>
        <v>วงเงินระดับเขต</v>
      </c>
      <c r="H14" s="7" t="str">
        <f t="array" ref="H14">IF(COUNTIF('ค่าเสื่อม 2564'!$E$3:$E$399,"10869-รพ.วัฒนานคร")&lt;$A14,"",INDEX('ค่าเสื่อม 2564'!H$3:H$399,SMALL(IF('ค่าเสื่อม 2564'!$E$3:$E$399="10869-รพ.วัฒนานคร",ROW('ค่าเสื่อม 2564'!$E$3:$E$399)-ROW('ค่าเสื่อม 2564'!$E$3)+1),$A14)))</f>
        <v>ครุภัณฑ์</v>
      </c>
      <c r="I14" s="7" t="str">
        <f t="array" ref="I14">IF(COUNTIF('ค่าเสื่อม 2564'!$E$3:$E$399,"10869-รพ.วัฒนานคร")&lt;$A14,"",INDEX('ค่าเสื่อม 2564'!I$3:I$399,SMALL(IF('ค่าเสื่อม 2564'!$E$3:$E$399="10869-รพ.วัฒนานคร",ROW('ค่าเสื่อม 2564'!$E$3:$E$399)-ROW('ค่าเสื่อม 2564'!$E$3)+1),$A14)))</f>
        <v>03-ครุภัณฑ์การแพทย์</v>
      </c>
      <c r="J14" s="7" t="str">
        <f t="array" ref="J14">IF(COUNTIF('ค่าเสื่อม 2564'!$E$3:$E$399,"10869-รพ.วัฒนานคร")&lt;$A14,"",INDEX('ค่าเสื่อม 2564'!J$3:J$399,SMALL(IF('ค่าเสื่อม 2564'!$E$3:$E$399="10869-รพ.วัฒนานคร",ROW('ค่าเสื่อม 2564'!$E$3:$E$399)-ROW('ค่าเสื่อม 2564'!$E$3)+1),$A14)))</f>
        <v>เตียงเฟาว์เลอร์ ชนิดไฟฟ้า</v>
      </c>
      <c r="K14" s="7" t="str">
        <f t="array" ref="K14">IF(COUNTIF('ค่าเสื่อม 2564'!$E$3:$E$399,"10869-รพ.วัฒนานคร")&lt;$A14,"",INDEX('ค่าเสื่อม 2564'!K$3:K$399,SMALL(IF('ค่าเสื่อม 2564'!$E$3:$E$399="10869-รพ.วัฒนานคร",ROW('ค่าเสื่อม 2564'!$E$3:$E$399)-ROW('ค่าเสื่อม 2564'!$E$3)+1),$A14)))</f>
        <v>เตียงเฟาว์เลอร์ ชนิดไฟฟ้า</v>
      </c>
      <c r="L14" s="4">
        <f t="array" ref="L14">IF(COUNTIF('ค่าเสื่อม 2564'!$E$3:$E$399,"10869-รพ.วัฒนานคร")&lt;$A14,"",INDEX('ค่าเสื่อม 2564'!L$3:L$399,SMALL(IF('ค่าเสื่อม 2564'!$E$3:$E$399="10869-รพ.วัฒนานคร",ROW('ค่าเสื่อม 2564'!$E$3:$E$399)-ROW('ค่าเสื่อม 2564'!$E$3)+1),$A14)))</f>
        <v>2</v>
      </c>
      <c r="M14" s="7" t="str">
        <f t="array" ref="M14">IF(COUNTIF('ค่าเสื่อม 2564'!$E$3:$E$399,"10869-รพ.วัฒนานคร")&lt;$A14,"",INDEX('ค่าเสื่อม 2564'!M$3:M$399,SMALL(IF('ค่าเสื่อม 2564'!$E$3:$E$399="10869-รพ.วัฒนานคร",ROW('ค่าเสื่อม 2564'!$E$3:$E$399)-ROW('ค่าเสื่อม 2564'!$E$3)+1),$A14)))</f>
        <v>6530-001-2121/64,65</v>
      </c>
      <c r="N14" s="10">
        <f t="array" ref="N14">IF(COUNTIF('ค่าเสื่อม 2564'!$E$3:$E$399,"10869-รพ.วัฒนานคร")&lt;$A14,"",INDEX('ค่าเสื่อม 2564'!N$3:N$399,SMALL(IF('ค่าเสื่อม 2564'!$E$3:$E$399="10869-รพ.วัฒนานคร",ROW('ค่าเสื่อม 2564'!$E$3:$E$399)-ROW('ค่าเสื่อม 2564'!$E$3)+1),$A14)))</f>
        <v>93000</v>
      </c>
      <c r="O14" s="10">
        <f t="array" ref="O14">IF(COUNTIF('ค่าเสื่อม 2564'!$E$3:$E$399,"10869-รพ.วัฒนานคร")&lt;$A14,"",INDEX('ค่าเสื่อม 2564'!O$3:O$399,SMALL(IF('ค่าเสื่อม 2564'!$E$3:$E$399="10869-รพ.วัฒนานคร",ROW('ค่าเสื่อม 2564'!$E$3:$E$399)-ROW('ค่าเสื่อม 2564'!$E$3)+1),$A14)))</f>
        <v>0</v>
      </c>
      <c r="P14" s="10">
        <f t="array" ref="P14">IF(COUNTIF('ค่าเสื่อม 2564'!$E$3:$E$399,"10869-รพ.วัฒนานคร")&lt;$A14,"",INDEX('ค่าเสื่อม 2564'!P$3:P$399,SMALL(IF('ค่าเสื่อม 2564'!$E$3:$E$399="10869-รพ.วัฒนานคร",ROW('ค่าเสื่อม 2564'!$E$3:$E$399)-ROW('ค่าเสื่อม 2564'!$E$3)+1),$A14)))</f>
        <v>0</v>
      </c>
      <c r="Q14" s="10">
        <f t="array" ref="Q14">IF(COUNTIF('ค่าเสื่อม 2564'!$E$3:$E$399,"10869-รพ.วัฒนานคร")&lt;$A14,"",INDEX('ค่าเสื่อม 2564'!Q$3:Q$399,SMALL(IF('ค่าเสื่อม 2564'!$E$3:$E$399="10869-รพ.วัฒนานคร",ROW('ค่าเสื่อม 2564'!$E$3:$E$399)-ROW('ค่าเสื่อม 2564'!$E$3)+1),$A14)))</f>
        <v>93000</v>
      </c>
      <c r="R14" s="7" t="str">
        <f t="array" ref="R14">IF(COUNTIF('ค่าเสื่อม 2564'!$E$3:$E$399,"10869-รพ.วัฒนานคร")&lt;$A14,"",INDEX('ค่าเสื่อม 2564'!R$3:R$399,SMALL(IF('ค่าเสื่อม 2564'!$E$3:$E$399="10869-รพ.วัฒนานคร",ROW('ค่าเสื่อม 2564'!$E$3:$E$399)-ROW('ค่าเสื่อม 2564'!$E$3)+1),$A14)))</f>
        <v>6/2563 (วันที่ 07/10/2563)</v>
      </c>
      <c r="S14" s="4" t="str">
        <f t="array" ref="S14">IF(COUNTIF('ค่าเสื่อม 2564'!$E$3:$E$399,"10869-รพ.วัฒนานคร")&lt;$A14,"",INDEX('ค่าเสื่อม 2564'!S$3:S$399,SMALL(IF('ค่าเสื่อม 2564'!$E$3:$E$399="10869-รพ.วัฒนานคร",ROW('ค่าเสื่อม 2564'!$E$3:$E$399)-ROW('ค่าเสื่อม 2564'!$E$3)+1),$A14)))</f>
        <v>-</v>
      </c>
      <c r="T14" s="10">
        <f t="array" ref="T14">IF(COUNTIF('ค่าเสื่อม 2564'!$E$3:$E$399,"10869-รพ.วัฒนานคร")&lt;$A14,"",INDEX('ค่าเสื่อม 2564'!T$3:T$399,SMALL(IF('ค่าเสื่อม 2564'!$E$3:$E$399="10869-รพ.วัฒนานคร",ROW('ค่าเสื่อม 2564'!$E$3:$E$399)-ROW('ค่าเสื่อม 2564'!$E$3)+1),$A14)))</f>
        <v>0</v>
      </c>
      <c r="U14" s="10">
        <f t="array" ref="U14">IF(COUNTIF('ค่าเสื่อม 2564'!$E$3:$E$399,"10869-รพ.วัฒนานคร")&lt;$A14,"",INDEX('ค่าเสื่อม 2564'!U$3:U$399,SMALL(IF('ค่าเสื่อม 2564'!$E$3:$E$399="10869-รพ.วัฒนานคร",ROW('ค่าเสื่อม 2564'!$E$3:$E$399)-ROW('ค่าเสื่อม 2564'!$E$3)+1),$A14)))</f>
        <v>0</v>
      </c>
      <c r="V14" s="7"/>
      <c r="W14" s="7"/>
    </row>
    <row r="15" spans="1:23" ht="43.5" customHeight="1">
      <c r="A15" s="3">
        <v>12</v>
      </c>
      <c r="B15" s="7"/>
      <c r="C15" s="7"/>
      <c r="D15" s="7"/>
      <c r="E15" s="7" t="str">
        <f t="array" ref="E15">IF(COUNTIF('ค่าเสื่อม 2564'!$E$3:$E$399,"10869-รพ.วัฒนานคร")&lt;$A15,"",INDEX('ค่าเสื่อม 2564'!E$3:E$399,SMALL(IF('ค่าเสื่อม 2564'!$E$3:$E$399="10869-รพ.วัฒนานคร",ROW('ค่าเสื่อม 2564'!$E$3:$E$399)-ROW('ค่าเสื่อม 2564'!$E$3)+1),$A15)))</f>
        <v>10869-รพ.วัฒนานคร</v>
      </c>
      <c r="F15" s="7" t="str">
        <f t="array" ref="F15">IF(COUNTIF('ค่าเสื่อม 2564'!$E$3:$E$399,"10869-รพ.วัฒนานคร")&lt;$A15,"",INDEX('ค่าเสื่อม 2564'!F$3:F$399,SMALL(IF('ค่าเสื่อม 2564'!$E$3:$E$399="10869-รพ.วัฒนานคร",ROW('ค่าเสื่อม 2564'!$E$3:$E$399)-ROW('ค่าเสื่อม 2564'!$E$3)+1),$A15)))</f>
        <v>10869-รพ.วัฒนานคร</v>
      </c>
      <c r="G15" s="7" t="str">
        <f t="array" ref="G15">IF(COUNTIF('ค่าเสื่อม 2564'!$E$3:$E$399,"10869-รพ.วัฒนานคร")&lt;$A15,"",INDEX('ค่าเสื่อม 2564'!G$3:G$399,SMALL(IF('ค่าเสื่อม 2564'!$E$3:$E$399="10869-รพ.วัฒนานคร",ROW('ค่าเสื่อม 2564'!$E$3:$E$399)-ROW('ค่าเสื่อม 2564'!$E$3)+1),$A15)))</f>
        <v>วงเงินหน่วยบริการสังกัดสป.สธ.</v>
      </c>
      <c r="H15" s="7" t="str">
        <f t="array" ref="H15">IF(COUNTIF('ค่าเสื่อม 2564'!$E$3:$E$399,"10869-รพ.วัฒนานคร")&lt;$A15,"",INDEX('ค่าเสื่อม 2564'!H$3:H$399,SMALL(IF('ค่าเสื่อม 2564'!$E$3:$E$399="10869-รพ.วัฒนานคร",ROW('ค่าเสื่อม 2564'!$E$3:$E$399)-ROW('ค่าเสื่อม 2564'!$E$3)+1),$A15)))</f>
        <v>ครุภัณฑ์</v>
      </c>
      <c r="I15" s="7" t="str">
        <f t="array" ref="I15">IF(COUNTIF('ค่าเสื่อม 2564'!$E$3:$E$399,"10869-รพ.วัฒนานคร")&lt;$A15,"",INDEX('ค่าเสื่อม 2564'!I$3:I$399,SMALL(IF('ค่าเสื่อม 2564'!$E$3:$E$399="10869-รพ.วัฒนานคร",ROW('ค่าเสื่อม 2564'!$E$3:$E$399)-ROW('ค่าเสื่อม 2564'!$E$3)+1),$A15)))</f>
        <v>04-ครุภัณฑ์การแพทย์รักษา</v>
      </c>
      <c r="J15" s="7" t="str">
        <f t="array" ref="J15">IF(COUNTIF('ค่าเสื่อม 2564'!$E$3:$E$399,"10869-รพ.วัฒนานคร")&lt;$A15,"",INDEX('ค่าเสื่อม 2564'!J$3:J$399,SMALL(IF('ค่าเสื่อม 2564'!$E$3:$E$399="10869-รพ.วัฒนานคร",ROW('ค่าเสื่อม 2564'!$E$3:$E$399)-ROW('ค่าเสื่อม 2564'!$E$3)+1),$A15)))</f>
        <v>เครื่องส่องรักษาทารกตัวเหลืองแบบสองด้าน</v>
      </c>
      <c r="K15" s="7" t="str">
        <f t="array" ref="K15">IF(COUNTIF('ค่าเสื่อม 2564'!$E$3:$E$399,"10869-รพ.วัฒนานคร")&lt;$A15,"",INDEX('ค่าเสื่อม 2564'!K$3:K$399,SMALL(IF('ค่าเสื่อม 2564'!$E$3:$E$399="10869-รพ.วัฒนานคร",ROW('ค่าเสื่อม 2564'!$E$3:$E$399)-ROW('ค่าเสื่อม 2564'!$E$3)+1),$A15)))</f>
        <v>เครื่องส่องรักษาทารกตัวเหลืองแบบสองด้าน</v>
      </c>
      <c r="L15" s="4">
        <f t="array" ref="L15">IF(COUNTIF('ค่าเสื่อม 2564'!$E$3:$E$399,"10869-รพ.วัฒนานคร")&lt;$A15,"",INDEX('ค่าเสื่อม 2564'!L$3:L$399,SMALL(IF('ค่าเสื่อม 2564'!$E$3:$E$399="10869-รพ.วัฒนานคร",ROW('ค่าเสื่อม 2564'!$E$3:$E$399)-ROW('ค่าเสื่อม 2564'!$E$3)+1),$A15)))</f>
        <v>1</v>
      </c>
      <c r="M15" s="7" t="str">
        <f t="array" ref="M15">IF(COUNTIF('ค่าเสื่อม 2564'!$E$3:$E$399,"10869-รพ.วัฒนานคร")&lt;$A15,"",INDEX('ค่าเสื่อม 2564'!M$3:M$399,SMALL(IF('ค่าเสื่อม 2564'!$E$3:$E$399="10869-รพ.วัฒนานคร",ROW('ค่าเสื่อม 2564'!$E$3:$E$399)-ROW('ค่าเสื่อม 2564'!$E$3)+1),$A15)))</f>
        <v>6515-031-0201/1</v>
      </c>
      <c r="N15" s="10">
        <f t="array" ref="N15">IF(COUNTIF('ค่าเสื่อม 2564'!$E$3:$E$399,"10869-รพ.วัฒนานคร")&lt;$A15,"",INDEX('ค่าเสื่อม 2564'!N$3:N$399,SMALL(IF('ค่าเสื่อม 2564'!$E$3:$E$399="10869-รพ.วัฒนานคร",ROW('ค่าเสื่อม 2564'!$E$3:$E$399)-ROW('ค่าเสื่อม 2564'!$E$3)+1),$A15)))</f>
        <v>160000</v>
      </c>
      <c r="O15" s="10">
        <f t="array" ref="O15">IF(COUNTIF('ค่าเสื่อม 2564'!$E$3:$E$399,"10869-รพ.วัฒนานคร")&lt;$A15,"",INDEX('ค่าเสื่อม 2564'!O$3:O$399,SMALL(IF('ค่าเสื่อม 2564'!$E$3:$E$399="10869-รพ.วัฒนานคร",ROW('ค่าเสื่อม 2564'!$E$3:$E$399)-ROW('ค่าเสื่อม 2564'!$E$3)+1),$A15)))</f>
        <v>0</v>
      </c>
      <c r="P15" s="10">
        <f t="array" ref="P15">IF(COUNTIF('ค่าเสื่อม 2564'!$E$3:$E$399,"10869-รพ.วัฒนานคร")&lt;$A15,"",INDEX('ค่าเสื่อม 2564'!P$3:P$399,SMALL(IF('ค่าเสื่อม 2564'!$E$3:$E$399="10869-รพ.วัฒนานคร",ROW('ค่าเสื่อม 2564'!$E$3:$E$399)-ROW('ค่าเสื่อม 2564'!$E$3)+1),$A15)))</f>
        <v>0</v>
      </c>
      <c r="Q15" s="10">
        <f t="array" ref="Q15">IF(COUNTIF('ค่าเสื่อม 2564'!$E$3:$E$399,"10869-รพ.วัฒนานคร")&lt;$A15,"",INDEX('ค่าเสื่อม 2564'!Q$3:Q$399,SMALL(IF('ค่าเสื่อม 2564'!$E$3:$E$399="10869-รพ.วัฒนานคร",ROW('ค่าเสื่อม 2564'!$E$3:$E$399)-ROW('ค่าเสื่อม 2564'!$E$3)+1),$A15)))</f>
        <v>160000</v>
      </c>
      <c r="R15" s="7" t="str">
        <f t="array" ref="R15">IF(COUNTIF('ค่าเสื่อม 2564'!$E$3:$E$399,"10869-รพ.วัฒนานคร")&lt;$A15,"",INDEX('ค่าเสื่อม 2564'!R$3:R$399,SMALL(IF('ค่าเสื่อม 2564'!$E$3:$E$399="10869-รพ.วัฒนานคร",ROW('ค่าเสื่อม 2564'!$E$3:$E$399)-ROW('ค่าเสื่อม 2564'!$E$3)+1),$A15)))</f>
        <v>6/2563 (วันที่ 07/10/2563)</v>
      </c>
      <c r="S15" s="4" t="str">
        <f t="array" ref="S15">IF(COUNTIF('ค่าเสื่อม 2564'!$E$3:$E$399,"10869-รพ.วัฒนานคร")&lt;$A15,"",INDEX('ค่าเสื่อม 2564'!S$3:S$399,SMALL(IF('ค่าเสื่อม 2564'!$E$3:$E$399="10869-รพ.วัฒนานคร",ROW('ค่าเสื่อม 2564'!$E$3:$E$399)-ROW('ค่าเสื่อม 2564'!$E$3)+1),$A15)))</f>
        <v>-</v>
      </c>
      <c r="T15" s="10">
        <f t="array" ref="T15">IF(COUNTIF('ค่าเสื่อม 2564'!$E$3:$E$399,"10869-รพ.วัฒนานคร")&lt;$A15,"",INDEX('ค่าเสื่อม 2564'!T$3:T$399,SMALL(IF('ค่าเสื่อม 2564'!$E$3:$E$399="10869-รพ.วัฒนานคร",ROW('ค่าเสื่อม 2564'!$E$3:$E$399)-ROW('ค่าเสื่อม 2564'!$E$3)+1),$A15)))</f>
        <v>0</v>
      </c>
      <c r="U15" s="10">
        <f t="array" ref="U15">IF(COUNTIF('ค่าเสื่อม 2564'!$E$3:$E$399,"10869-รพ.วัฒนานคร")&lt;$A15,"",INDEX('ค่าเสื่อม 2564'!U$3:U$399,SMALL(IF('ค่าเสื่อม 2564'!$E$3:$E$399="10869-รพ.วัฒนานคร",ROW('ค่าเสื่อม 2564'!$E$3:$E$399)-ROW('ค่าเสื่อม 2564'!$E$3)+1),$A15)))</f>
        <v>0</v>
      </c>
      <c r="V15" s="7"/>
      <c r="W15" s="7"/>
    </row>
    <row r="16" spans="1:23" ht="43.5" customHeight="1">
      <c r="A16" s="3">
        <v>13</v>
      </c>
      <c r="B16" s="7"/>
      <c r="C16" s="7"/>
      <c r="D16" s="7"/>
      <c r="E16" s="7" t="str">
        <f t="array" ref="E16">IF(COUNTIF('ค่าเสื่อม 2564'!$E$3:$E$399,"10869-รพ.วัฒนานคร")&lt;$A16,"",INDEX('ค่าเสื่อม 2564'!E$3:E$399,SMALL(IF('ค่าเสื่อม 2564'!$E$3:$E$399="10869-รพ.วัฒนานคร",ROW('ค่าเสื่อม 2564'!$E$3:$E$399)-ROW('ค่าเสื่อม 2564'!$E$3)+1),$A16)))</f>
        <v>10869-รพ.วัฒนานคร</v>
      </c>
      <c r="F16" s="7" t="str">
        <f t="array" ref="F16">IF(COUNTIF('ค่าเสื่อม 2564'!$E$3:$E$399,"10869-รพ.วัฒนานคร")&lt;$A16,"",INDEX('ค่าเสื่อม 2564'!F$3:F$399,SMALL(IF('ค่าเสื่อม 2564'!$E$3:$E$399="10869-รพ.วัฒนานคร",ROW('ค่าเสื่อม 2564'!$E$3:$E$399)-ROW('ค่าเสื่อม 2564'!$E$3)+1),$A16)))</f>
        <v>10869-รพ.วัฒนานคร</v>
      </c>
      <c r="G16" s="7" t="str">
        <f t="array" ref="G16">IF(COUNTIF('ค่าเสื่อม 2564'!$E$3:$E$399,"10869-รพ.วัฒนานคร")&lt;$A16,"",INDEX('ค่าเสื่อม 2564'!G$3:G$399,SMALL(IF('ค่าเสื่อม 2564'!$E$3:$E$399="10869-รพ.วัฒนานคร",ROW('ค่าเสื่อม 2564'!$E$3:$E$399)-ROW('ค่าเสื่อม 2564'!$E$3)+1),$A16)))</f>
        <v>วงเงินหน่วยบริการสังกัดสป.สธ.</v>
      </c>
      <c r="H16" s="7" t="str">
        <f t="array" ref="H16">IF(COUNTIF('ค่าเสื่อม 2564'!$E$3:$E$399,"10869-รพ.วัฒนานคร")&lt;$A16,"",INDEX('ค่าเสื่อม 2564'!H$3:H$399,SMALL(IF('ค่าเสื่อม 2564'!$E$3:$E$399="10869-รพ.วัฒนานคร",ROW('ค่าเสื่อม 2564'!$E$3:$E$399)-ROW('ค่าเสื่อม 2564'!$E$3)+1),$A16)))</f>
        <v>ครุภัณฑ์</v>
      </c>
      <c r="I16" s="7" t="str">
        <f t="array" ref="I16">IF(COUNTIF('ค่าเสื่อม 2564'!$E$3:$E$399,"10869-รพ.วัฒนานคร")&lt;$A16,"",INDEX('ค่าเสื่อม 2564'!I$3:I$399,SMALL(IF('ค่าเสื่อม 2564'!$E$3:$E$399="10869-รพ.วัฒนานคร",ROW('ค่าเสื่อม 2564'!$E$3:$E$399)-ROW('ค่าเสื่อม 2564'!$E$3)+1),$A16)))</f>
        <v>10-ครุภัณฑ์ยานพาหนะและขนส่ง</v>
      </c>
      <c r="J16" s="7" t="str">
        <f t="array" ref="J16">IF(COUNTIF('ค่าเสื่อม 2564'!$E$3:$E$399,"10869-รพ.วัฒนานคร")&lt;$A16,"",INDEX('ค่าเสื่อม 2564'!J$3:J$399,SMALL(IF('ค่าเสื่อม 2564'!$E$3:$E$399="10869-รพ.วัฒนานคร",ROW('ค่าเสื่อม 2564'!$E$3:$E$399)-ROW('ค่าเสื่อม 2564'!$E$3)+1),$A16)))</f>
        <v>รถพยาบาล (รถตู้) ปริมาตรกระบอกสูบ ไม่ต่ำกว่า 2,400 ซีซี หรือกำลังเครื่องยนต์สูงสุด ไม่ต่ำกว่า 90 กิโลวัตต์</v>
      </c>
      <c r="K16" s="7" t="str">
        <f t="array" ref="K16">IF(COUNTIF('ค่าเสื่อม 2564'!$E$3:$E$399,"10869-รพ.วัฒนานคร")&lt;$A16,"",INDEX('ค่าเสื่อม 2564'!K$3:K$399,SMALL(IF('ค่าเสื่อม 2564'!$E$3:$E$399="10869-รพ.วัฒนานคร",ROW('ค่าเสื่อม 2564'!$E$3:$E$399)-ROW('ค่าเสื่อม 2564'!$E$3)+1),$A16)))</f>
        <v>รถพยาบาล (รถตู้) ปริมาตรกระบอกสูบ ไม่ต่ำกว่า 2,400 ซีซี หรือกำลังเครื่องยนต์สูงสุด ไม่ต่ำกว่า 90 กิโลวัตต์</v>
      </c>
      <c r="L16" s="4">
        <f t="array" ref="L16">IF(COUNTIF('ค่าเสื่อม 2564'!$E$3:$E$399,"10869-รพ.วัฒนานคร")&lt;$A16,"",INDEX('ค่าเสื่อม 2564'!L$3:L$399,SMALL(IF('ค่าเสื่อม 2564'!$E$3:$E$399="10869-รพ.วัฒนานคร",ROW('ค่าเสื่อม 2564'!$E$3:$E$399)-ROW('ค่าเสื่อม 2564'!$E$3)+1),$A16)))</f>
        <v>1</v>
      </c>
      <c r="M16" s="7" t="str">
        <f t="array" ref="M16">IF(COUNTIF('ค่าเสื่อม 2564'!$E$3:$E$399,"10869-รพ.วัฒนานคร")&lt;$A16,"",INDEX('ค่าเสื่อม 2564'!M$3:M$399,SMALL(IF('ค่าเสื่อม 2564'!$E$3:$E$399="10869-รพ.วัฒนานคร",ROW('ค่าเสื่อม 2564'!$E$3:$E$399)-ROW('ค่าเสื่อม 2564'!$E$3)+1),$A16)))</f>
        <v>2310-001-0002/1</v>
      </c>
      <c r="N16" s="10">
        <f t="array" ref="N16">IF(COUNTIF('ค่าเสื่อม 2564'!$E$3:$E$399,"10869-รพ.วัฒนานคร")&lt;$A16,"",INDEX('ค่าเสื่อม 2564'!N$3:N$399,SMALL(IF('ค่าเสื่อม 2564'!$E$3:$E$399="10869-รพ.วัฒนานคร",ROW('ค่าเสื่อม 2564'!$E$3:$E$399)-ROW('ค่าเสื่อม 2564'!$E$3)+1),$A16)))</f>
        <v>2307199.44</v>
      </c>
      <c r="O16" s="10">
        <f t="array" ref="O16">IF(COUNTIF('ค่าเสื่อม 2564'!$E$3:$E$399,"10869-รพ.วัฒนานคร")&lt;$A16,"",INDEX('ค่าเสื่อม 2564'!O$3:O$399,SMALL(IF('ค่าเสื่อม 2564'!$E$3:$E$399="10869-รพ.วัฒนานคร",ROW('ค่าเสื่อม 2564'!$E$3:$E$399)-ROW('ค่าเสื่อม 2564'!$E$3)+1),$A16)))</f>
        <v>192800.56</v>
      </c>
      <c r="P16" s="10">
        <f t="array" ref="P16">IF(COUNTIF('ค่าเสื่อม 2564'!$E$3:$E$399,"10869-รพ.วัฒนานคร")&lt;$A16,"",INDEX('ค่าเสื่อม 2564'!P$3:P$399,SMALL(IF('ค่าเสื่อม 2564'!$E$3:$E$399="10869-รพ.วัฒนานคร",ROW('ค่าเสื่อม 2564'!$E$3:$E$399)-ROW('ค่าเสื่อม 2564'!$E$3)+1),$A16)))</f>
        <v>0</v>
      </c>
      <c r="Q16" s="10">
        <f t="array" ref="Q16">IF(COUNTIF('ค่าเสื่อม 2564'!$E$3:$E$399,"10869-รพ.วัฒนานคร")&lt;$A16,"",INDEX('ค่าเสื่อม 2564'!Q$3:Q$399,SMALL(IF('ค่าเสื่อม 2564'!$E$3:$E$399="10869-รพ.วัฒนานคร",ROW('ค่าเสื่อม 2564'!$E$3:$E$399)-ROW('ค่าเสื่อม 2564'!$E$3)+1),$A16)))</f>
        <v>2500000</v>
      </c>
      <c r="R16" s="7" t="str">
        <f t="array" ref="R16">IF(COUNTIF('ค่าเสื่อม 2564'!$E$3:$E$399,"10869-รพ.วัฒนานคร")&lt;$A16,"",INDEX('ค่าเสื่อม 2564'!R$3:R$399,SMALL(IF('ค่าเสื่อม 2564'!$E$3:$E$399="10869-รพ.วัฒนานคร",ROW('ค่าเสื่อม 2564'!$E$3:$E$399)-ROW('ค่าเสื่อม 2564'!$E$3)+1),$A16)))</f>
        <v>6/2563 (วันที่ 07/10/2563)</v>
      </c>
      <c r="S16" s="4" t="str">
        <f t="array" ref="S16">IF(COUNTIF('ค่าเสื่อม 2564'!$E$3:$E$399,"10869-รพ.วัฒนานคร")&lt;$A16,"",INDEX('ค่าเสื่อม 2564'!S$3:S$399,SMALL(IF('ค่าเสื่อม 2564'!$E$3:$E$399="10869-รพ.วัฒนานคร",ROW('ค่าเสื่อม 2564'!$E$3:$E$399)-ROW('ค่าเสื่อม 2564'!$E$3)+1),$A16)))</f>
        <v>-</v>
      </c>
      <c r="T16" s="10">
        <f t="array" ref="T16">IF(COUNTIF('ค่าเสื่อม 2564'!$E$3:$E$399,"10869-รพ.วัฒนานคร")&lt;$A16,"",INDEX('ค่าเสื่อม 2564'!T$3:T$399,SMALL(IF('ค่าเสื่อม 2564'!$E$3:$E$399="10869-รพ.วัฒนานคร",ROW('ค่าเสื่อม 2564'!$E$3:$E$399)-ROW('ค่าเสื่อม 2564'!$E$3)+1),$A16)))</f>
        <v>0</v>
      </c>
      <c r="U16" s="10">
        <f t="array" ref="U16">IF(COUNTIF('ค่าเสื่อม 2564'!$E$3:$E$399,"10869-รพ.วัฒนานคร")&lt;$A16,"",INDEX('ค่าเสื่อม 2564'!U$3:U$399,SMALL(IF('ค่าเสื่อม 2564'!$E$3:$E$399="10869-รพ.วัฒนานคร",ROW('ค่าเสื่อม 2564'!$E$3:$E$399)-ROW('ค่าเสื่อม 2564'!$E$3)+1),$A16)))</f>
        <v>0</v>
      </c>
      <c r="V16" s="7"/>
      <c r="W16" s="7"/>
    </row>
    <row r="17" spans="1:23" ht="43.5" customHeight="1">
      <c r="A17" s="3">
        <v>14</v>
      </c>
      <c r="B17" s="7"/>
      <c r="C17" s="7"/>
      <c r="D17" s="7"/>
      <c r="E17" s="7" t="str">
        <f t="array" ref="E17">IF(COUNTIF('ค่าเสื่อม 2564'!$E$3:$E$399,"10869-รพ.วัฒนานคร")&lt;$A17,"",INDEX('ค่าเสื่อม 2564'!E$3:E$399,SMALL(IF('ค่าเสื่อม 2564'!$E$3:$E$399="10869-รพ.วัฒนานคร",ROW('ค่าเสื่อม 2564'!$E$3:$E$399)-ROW('ค่าเสื่อม 2564'!$E$3)+1),$A17)))</f>
        <v>10869-รพ.วัฒนานคร</v>
      </c>
      <c r="F17" s="7" t="str">
        <f t="array" ref="F17">IF(COUNTIF('ค่าเสื่อม 2564'!$E$3:$E$399,"10869-รพ.วัฒนานคร")&lt;$A17,"",INDEX('ค่าเสื่อม 2564'!F$3:F$399,SMALL(IF('ค่าเสื่อม 2564'!$E$3:$E$399="10869-รพ.วัฒนานคร",ROW('ค่าเสื่อม 2564'!$E$3:$E$399)-ROW('ค่าเสื่อม 2564'!$E$3)+1),$A17)))</f>
        <v>10869-รพ.วัฒนานคร</v>
      </c>
      <c r="G17" s="7" t="str">
        <f t="array" ref="G17">IF(COUNTIF('ค่าเสื่อม 2564'!$E$3:$E$399,"10869-รพ.วัฒนานคร")&lt;$A17,"",INDEX('ค่าเสื่อม 2564'!G$3:G$399,SMALL(IF('ค่าเสื่อม 2564'!$E$3:$E$399="10869-รพ.วัฒนานคร",ROW('ค่าเสื่อม 2564'!$E$3:$E$399)-ROW('ค่าเสื่อม 2564'!$E$3)+1),$A17)))</f>
        <v>วงเงินหน่วยบริการสังกัดสป.สธ.</v>
      </c>
      <c r="H17" s="7" t="str">
        <f t="array" ref="H17">IF(COUNTIF('ค่าเสื่อม 2564'!$E$3:$E$399,"10869-รพ.วัฒนานคร")&lt;$A17,"",INDEX('ค่าเสื่อม 2564'!H$3:H$399,SMALL(IF('ค่าเสื่อม 2564'!$E$3:$E$399="10869-รพ.วัฒนานคร",ROW('ค่าเสื่อม 2564'!$E$3:$E$399)-ROW('ค่าเสื่อม 2564'!$E$3)+1),$A17)))</f>
        <v>ครุภัณฑ์</v>
      </c>
      <c r="I17" s="7" t="str">
        <f t="array" ref="I17">IF(COUNTIF('ค่าเสื่อม 2564'!$E$3:$E$399,"10869-รพ.วัฒนานคร")&lt;$A17,"",INDEX('ค่าเสื่อม 2564'!I$3:I$399,SMALL(IF('ค่าเสื่อม 2564'!$E$3:$E$399="10869-รพ.วัฒนานคร",ROW('ค่าเสื่อม 2564'!$E$3:$E$399)-ROW('ค่าเสื่อม 2564'!$E$3)+1),$A17)))</f>
        <v>07-ครุภัณฑ์การแพทย์สนับสนุน</v>
      </c>
      <c r="J17" s="7" t="str">
        <f t="array" ref="J17">IF(COUNTIF('ค่าเสื่อม 2564'!$E$3:$E$399,"10869-รพ.วัฒนานคร")&lt;$A17,"",INDEX('ค่าเสื่อม 2564'!J$3:J$399,SMALL(IF('ค่าเสื่อม 2564'!$E$3:$E$399="10869-รพ.วัฒนานคร",ROW('ค่าเสื่อม 2564'!$E$3:$E$399)-ROW('ค่าเสื่อม 2564'!$E$3)+1),$A17)))</f>
        <v>เครื่องปั่นตกตะกอนเม็ดเลือดแดง Hematocrit centrifuge</v>
      </c>
      <c r="K17" s="7" t="str">
        <f t="array" ref="K17">IF(COUNTIF('ค่าเสื่อม 2564'!$E$3:$E$399,"10869-รพ.วัฒนานคร")&lt;$A17,"",INDEX('ค่าเสื่อม 2564'!K$3:K$399,SMALL(IF('ค่าเสื่อม 2564'!$E$3:$E$399="10869-รพ.วัฒนานคร",ROW('ค่าเสื่อม 2564'!$E$3:$E$399)-ROW('ค่าเสื่อม 2564'!$E$3)+1),$A17)))</f>
        <v>เครื่องปั่นตกตะกอนเม็ดเลือดแดง Hematocrit centrifuge</v>
      </c>
      <c r="L17" s="4">
        <f t="array" ref="L17">IF(COUNTIF('ค่าเสื่อม 2564'!$E$3:$E$399,"10869-รพ.วัฒนานคร")&lt;$A17,"",INDEX('ค่าเสื่อม 2564'!L$3:L$399,SMALL(IF('ค่าเสื่อม 2564'!$E$3:$E$399="10869-รพ.วัฒนานคร",ROW('ค่าเสื่อม 2564'!$E$3:$E$399)-ROW('ค่าเสื่อม 2564'!$E$3)+1),$A17)))</f>
        <v>1</v>
      </c>
      <c r="M17" s="7" t="str">
        <f t="array" ref="M17">IF(COUNTIF('ค่าเสื่อม 2564'!$E$3:$E$399,"10869-รพ.วัฒนานคร")&lt;$A17,"",INDEX('ค่าเสื่อม 2564'!M$3:M$399,SMALL(IF('ค่าเสื่อม 2564'!$E$3:$E$399="10869-รพ.วัฒนานคร",ROW('ค่าเสื่อม 2564'!$E$3:$E$399)-ROW('ค่าเสื่อม 2564'!$E$3)+1),$A17)))</f>
        <v>6515-006-0002/1</v>
      </c>
      <c r="N17" s="10">
        <f t="array" ref="N17">IF(COUNTIF('ค่าเสื่อม 2564'!$E$3:$E$399,"10869-รพ.วัฒนานคร")&lt;$A17,"",INDEX('ค่าเสื่อม 2564'!N$3:N$399,SMALL(IF('ค่าเสื่อม 2564'!$E$3:$E$399="10869-รพ.วัฒนานคร",ROW('ค่าเสื่อม 2564'!$E$3:$E$399)-ROW('ค่าเสื่อม 2564'!$E$3)+1),$A17)))</f>
        <v>70000</v>
      </c>
      <c r="O17" s="10">
        <f t="array" ref="O17">IF(COUNTIF('ค่าเสื่อม 2564'!$E$3:$E$399,"10869-รพ.วัฒนานคร")&lt;$A17,"",INDEX('ค่าเสื่อม 2564'!O$3:O$399,SMALL(IF('ค่าเสื่อม 2564'!$E$3:$E$399="10869-รพ.วัฒนานคร",ROW('ค่าเสื่อม 2564'!$E$3:$E$399)-ROW('ค่าเสื่อม 2564'!$E$3)+1),$A17)))</f>
        <v>0</v>
      </c>
      <c r="P17" s="10">
        <f t="array" ref="P17">IF(COUNTIF('ค่าเสื่อม 2564'!$E$3:$E$399,"10869-รพ.วัฒนานคร")&lt;$A17,"",INDEX('ค่าเสื่อม 2564'!P$3:P$399,SMALL(IF('ค่าเสื่อม 2564'!$E$3:$E$399="10869-รพ.วัฒนานคร",ROW('ค่าเสื่อม 2564'!$E$3:$E$399)-ROW('ค่าเสื่อม 2564'!$E$3)+1),$A17)))</f>
        <v>0</v>
      </c>
      <c r="Q17" s="10">
        <f t="array" ref="Q17">IF(COUNTIF('ค่าเสื่อม 2564'!$E$3:$E$399,"10869-รพ.วัฒนานคร")&lt;$A17,"",INDEX('ค่าเสื่อม 2564'!Q$3:Q$399,SMALL(IF('ค่าเสื่อม 2564'!$E$3:$E$399="10869-รพ.วัฒนานคร",ROW('ค่าเสื่อม 2564'!$E$3:$E$399)-ROW('ค่าเสื่อม 2564'!$E$3)+1),$A17)))</f>
        <v>70000</v>
      </c>
      <c r="R17" s="7" t="str">
        <f t="array" ref="R17">IF(COUNTIF('ค่าเสื่อม 2564'!$E$3:$E$399,"10869-รพ.วัฒนานคร")&lt;$A17,"",INDEX('ค่าเสื่อม 2564'!R$3:R$399,SMALL(IF('ค่าเสื่อม 2564'!$E$3:$E$399="10869-รพ.วัฒนานคร",ROW('ค่าเสื่อม 2564'!$E$3:$E$399)-ROW('ค่าเสื่อม 2564'!$E$3)+1),$A17)))</f>
        <v>6/2563 (วันที่ 07/10/2563)</v>
      </c>
      <c r="S17" s="4" t="str">
        <f t="array" ref="S17">IF(COUNTIF('ค่าเสื่อม 2564'!$E$3:$E$399,"10869-รพ.วัฒนานคร")&lt;$A17,"",INDEX('ค่าเสื่อม 2564'!S$3:S$399,SMALL(IF('ค่าเสื่อม 2564'!$E$3:$E$399="10869-รพ.วัฒนานคร",ROW('ค่าเสื่อม 2564'!$E$3:$E$399)-ROW('ค่าเสื่อม 2564'!$E$3)+1),$A17)))</f>
        <v>-</v>
      </c>
      <c r="T17" s="10">
        <f t="array" ref="T17">IF(COUNTIF('ค่าเสื่อม 2564'!$E$3:$E$399,"10869-รพ.วัฒนานคร")&lt;$A17,"",INDEX('ค่าเสื่อม 2564'!T$3:T$399,SMALL(IF('ค่าเสื่อม 2564'!$E$3:$E$399="10869-รพ.วัฒนานคร",ROW('ค่าเสื่อม 2564'!$E$3:$E$399)-ROW('ค่าเสื่อม 2564'!$E$3)+1),$A17)))</f>
        <v>0</v>
      </c>
      <c r="U17" s="10">
        <f t="array" ref="U17">IF(COUNTIF('ค่าเสื่อม 2564'!$E$3:$E$399,"10869-รพ.วัฒนานคร")&lt;$A17,"",INDEX('ค่าเสื่อม 2564'!U$3:U$399,SMALL(IF('ค่าเสื่อม 2564'!$E$3:$E$399="10869-รพ.วัฒนานคร",ROW('ค่าเสื่อม 2564'!$E$3:$E$399)-ROW('ค่าเสื่อม 2564'!$E$3)+1),$A17)))</f>
        <v>0</v>
      </c>
      <c r="V17" s="7"/>
      <c r="W17" s="7"/>
    </row>
    <row r="18" spans="1:23" ht="43.5" customHeight="1">
      <c r="A18" s="3">
        <v>15</v>
      </c>
      <c r="B18" s="7"/>
      <c r="C18" s="7"/>
      <c r="D18" s="7"/>
      <c r="E18" s="7" t="str">
        <f t="array" ref="E18">IF(COUNTIF('ค่าเสื่อม 2564'!$E$3:$E$399,"10869-รพ.วัฒนานคร")&lt;$A18,"",INDEX('ค่าเสื่อม 2564'!E$3:E$399,SMALL(IF('ค่าเสื่อม 2564'!$E$3:$E$399="10869-รพ.วัฒนานคร",ROW('ค่าเสื่อม 2564'!$E$3:$E$399)-ROW('ค่าเสื่อม 2564'!$E$3)+1),$A18)))</f>
        <v>10869-รพ.วัฒนานคร</v>
      </c>
      <c r="F18" s="7" t="str">
        <f t="array" ref="F18">IF(COUNTIF('ค่าเสื่อม 2564'!$E$3:$E$399,"10869-รพ.วัฒนานคร")&lt;$A18,"",INDEX('ค่าเสื่อม 2564'!F$3:F$399,SMALL(IF('ค่าเสื่อม 2564'!$E$3:$E$399="10869-รพ.วัฒนานคร",ROW('ค่าเสื่อม 2564'!$E$3:$E$399)-ROW('ค่าเสื่อม 2564'!$E$3)+1),$A18)))</f>
        <v>10869-รพ.วัฒนานคร</v>
      </c>
      <c r="G18" s="7" t="str">
        <f t="array" ref="G18">IF(COUNTIF('ค่าเสื่อม 2564'!$E$3:$E$399,"10869-รพ.วัฒนานคร")&lt;$A18,"",INDEX('ค่าเสื่อม 2564'!G$3:G$399,SMALL(IF('ค่าเสื่อม 2564'!$E$3:$E$399="10869-รพ.วัฒนานคร",ROW('ค่าเสื่อม 2564'!$E$3:$E$399)-ROW('ค่าเสื่อม 2564'!$E$3)+1),$A18)))</f>
        <v>วงเงินหน่วยบริการสังกัดสป.สธ.</v>
      </c>
      <c r="H18" s="7" t="str">
        <f t="array" ref="H18">IF(COUNTIF('ค่าเสื่อม 2564'!$E$3:$E$399,"10869-รพ.วัฒนานคร")&lt;$A18,"",INDEX('ค่าเสื่อม 2564'!H$3:H$399,SMALL(IF('ค่าเสื่อม 2564'!$E$3:$E$399="10869-รพ.วัฒนานคร",ROW('ค่าเสื่อม 2564'!$E$3:$E$399)-ROW('ค่าเสื่อม 2564'!$E$3)+1),$A18)))</f>
        <v>สิ่งก่อสร้าง</v>
      </c>
      <c r="I18" s="7" t="str">
        <f t="array" ref="I18">IF(COUNTIF('ค่าเสื่อม 2564'!$E$3:$E$399,"10869-รพ.วัฒนานคร")&lt;$A18,"",INDEX('ค่าเสื่อม 2564'!I$3:I$399,SMALL(IF('ค่าเสื่อม 2564'!$E$3:$E$399="10869-รพ.วัฒนานคร",ROW('ค่าเสื่อม 2564'!$E$3:$E$399)-ROW('ค่าเสื่อม 2564'!$E$3)+1),$A18)))</f>
        <v>-</v>
      </c>
      <c r="J18" s="7" t="str">
        <f t="array" ref="J18">IF(COUNTIF('ค่าเสื่อม 2564'!$E$3:$E$399,"10869-รพ.วัฒนานคร")&lt;$A18,"",INDEX('ค่าเสื่อม 2564'!J$3:J$399,SMALL(IF('ค่าเสื่อม 2564'!$E$3:$E$399="10869-รพ.วัฒนานคร",ROW('ค่าเสื่อม 2564'!$E$3:$E$399)-ROW('ค่าเสื่อม 2564'!$E$3)+1),$A18)))</f>
        <v>ซ่อมแซมหลังคาโรงจอดรถรถพยาบาล</v>
      </c>
      <c r="K18" s="7" t="str">
        <f t="array" ref="K18">IF(COUNTIF('ค่าเสื่อม 2564'!$E$3:$E$399,"10869-รพ.วัฒนานคร")&lt;$A18,"",INDEX('ค่าเสื่อม 2564'!K$3:K$399,SMALL(IF('ค่าเสื่อม 2564'!$E$3:$E$399="10869-รพ.วัฒนานคร",ROW('ค่าเสื่อม 2564'!$E$3:$E$399)-ROW('ค่าเสื่อม 2564'!$E$3)+1),$A18)))</f>
        <v>ซ่อมแซมหลังคาโรงจอดรถพยาบาล ความยาว 60 เมตร 1.งานดินขุด-ลบคืน จำนวน 24 ลบ.ม. 2.ทรายหยาบรองพื้น จำนวน 1 ลบ.ม. 3.คอนกรีตหยาบ จำนวน 1 ลบ.ม. 4.คอนกรีตโครงสร้าง จำนวน 7.25 ลบ.ม. 5.เหล็ก RB 9 มม. SR24 จำนวน 64 กก 6.เหล็ก DB 12 มม. SD30 จำนวน 206 กก 7.เหล็ก DB 16 มม. SD30 จำนวน 204 กก 8.ไม้แบบ จำนวน 39 ตร.ม 9.แผ่นเหล็กยึดหัวเสา จำนวน 13แผ่น 10.น๊อตยึดแผ่นเหล็กยึดหัวเสา 8 หุน จำนวน 78 ตัว 11.ลวดผูกเหล็ก จำนวน 14.22 กก 12.เหล็ก GS 4\\\\\\\\\\\\\\\" จำนวน 12 ท่อน 13.เหล็ก GS 3\\\\\\\\\\\\\\\" จำนวน 24 ท่อน 14.เหล็ก GS 2\\\\\\\\\\\\\\\" จำนวน 12 ท่อน 15.เหล็ก C 125*20*3.2 cm จำนวน 62 ท่อน 16.ค่าแรงโครงหลังคาเหล็ก จำนวน 4620 กก. 17.แผ่นเมทัลชีท ขนาด 0.35 มม. จำนวน 340 ตร.ม 18.ทาสีช่องจอดรถ จำนวน 144 ม.</v>
      </c>
      <c r="L18" s="4">
        <f t="array" ref="L18">IF(COUNTIF('ค่าเสื่อม 2564'!$E$3:$E$399,"10869-รพ.วัฒนานคร")&lt;$A18,"",INDEX('ค่าเสื่อม 2564'!L$3:L$399,SMALL(IF('ค่าเสื่อม 2564'!$E$3:$E$399="10869-รพ.วัฒนานคร",ROW('ค่าเสื่อม 2564'!$E$3:$E$399)-ROW('ค่าเสื่อม 2564'!$E$3)+1),$A18)))</f>
        <v>1</v>
      </c>
      <c r="M18" s="7" t="str">
        <f t="array" ref="M18">IF(COUNTIF('ค่าเสื่อม 2564'!$E$3:$E$399,"10869-รพ.วัฒนานคร")&lt;$A18,"",INDEX('ค่าเสื่อม 2564'!M$3:M$399,SMALL(IF('ค่าเสื่อม 2564'!$E$3:$E$399="10869-รพ.วัฒนานคร",ROW('ค่าเสื่อม 2564'!$E$3:$E$399)-ROW('ค่าเสื่อม 2564'!$E$3)+1),$A18)))</f>
        <v>-</v>
      </c>
      <c r="N18" s="10">
        <f t="array" ref="N18">IF(COUNTIF('ค่าเสื่อม 2564'!$E$3:$E$399,"10869-รพ.วัฒนานคร")&lt;$A18,"",INDEX('ค่าเสื่อม 2564'!N$3:N$399,SMALL(IF('ค่าเสื่อม 2564'!$E$3:$E$399="10869-รพ.วัฒนานคร",ROW('ค่าเสื่อม 2564'!$E$3:$E$399)-ROW('ค่าเสื่อม 2564'!$E$3)+1),$A18)))</f>
        <v>431000</v>
      </c>
      <c r="O18" s="10">
        <f t="array" ref="O18">IF(COUNTIF('ค่าเสื่อม 2564'!$E$3:$E$399,"10869-รพ.วัฒนานคร")&lt;$A18,"",INDEX('ค่าเสื่อม 2564'!O$3:O$399,SMALL(IF('ค่าเสื่อม 2564'!$E$3:$E$399="10869-รพ.วัฒนานคร",ROW('ค่าเสื่อม 2564'!$E$3:$E$399)-ROW('ค่าเสื่อม 2564'!$E$3)+1),$A18)))</f>
        <v>0</v>
      </c>
      <c r="P18" s="10">
        <f t="array" ref="P18">IF(COUNTIF('ค่าเสื่อม 2564'!$E$3:$E$399,"10869-รพ.วัฒนานคร")&lt;$A18,"",INDEX('ค่าเสื่อม 2564'!P$3:P$399,SMALL(IF('ค่าเสื่อม 2564'!$E$3:$E$399="10869-รพ.วัฒนานคร",ROW('ค่าเสื่อม 2564'!$E$3:$E$399)-ROW('ค่าเสื่อม 2564'!$E$3)+1),$A18)))</f>
        <v>0</v>
      </c>
      <c r="Q18" s="10">
        <f t="array" ref="Q18">IF(COUNTIF('ค่าเสื่อม 2564'!$E$3:$E$399,"10869-รพ.วัฒนานคร")&lt;$A18,"",INDEX('ค่าเสื่อม 2564'!Q$3:Q$399,SMALL(IF('ค่าเสื่อม 2564'!$E$3:$E$399="10869-รพ.วัฒนานคร",ROW('ค่าเสื่อม 2564'!$E$3:$E$399)-ROW('ค่าเสื่อม 2564'!$E$3)+1),$A18)))</f>
        <v>431000</v>
      </c>
      <c r="R18" s="7" t="str">
        <f t="array" ref="R18">IF(COUNTIF('ค่าเสื่อม 2564'!$E$3:$E$399,"10869-รพ.วัฒนานคร")&lt;$A18,"",INDEX('ค่าเสื่อม 2564'!R$3:R$399,SMALL(IF('ค่าเสื่อม 2564'!$E$3:$E$399="10869-รพ.วัฒนานคร",ROW('ค่าเสื่อม 2564'!$E$3:$E$399)-ROW('ค่าเสื่อม 2564'!$E$3)+1),$A18)))</f>
        <v>6/2563 (วันที่ 07/10/2563)</v>
      </c>
      <c r="S18" s="4" t="str">
        <f t="array" ref="S18">IF(COUNTIF('ค่าเสื่อม 2564'!$E$3:$E$399,"10869-รพ.วัฒนานคร")&lt;$A18,"",INDEX('ค่าเสื่อม 2564'!S$3:S$399,SMALL(IF('ค่าเสื่อม 2564'!$E$3:$E$399="10869-รพ.วัฒนานคร",ROW('ค่าเสื่อม 2564'!$E$3:$E$399)-ROW('ค่าเสื่อม 2564'!$E$3)+1),$A18)))</f>
        <v>-</v>
      </c>
      <c r="T18" s="10">
        <f t="array" ref="T18">IF(COUNTIF('ค่าเสื่อม 2564'!$E$3:$E$399,"10869-รพ.วัฒนานคร")&lt;$A18,"",INDEX('ค่าเสื่อม 2564'!T$3:T$399,SMALL(IF('ค่าเสื่อม 2564'!$E$3:$E$399="10869-รพ.วัฒนานคร",ROW('ค่าเสื่อม 2564'!$E$3:$E$399)-ROW('ค่าเสื่อม 2564'!$E$3)+1),$A18)))</f>
        <v>0</v>
      </c>
      <c r="U18" s="10">
        <f t="array" ref="U18">IF(COUNTIF('ค่าเสื่อม 2564'!$E$3:$E$399,"10869-รพ.วัฒนานคร")&lt;$A18,"",INDEX('ค่าเสื่อม 2564'!U$3:U$399,SMALL(IF('ค่าเสื่อม 2564'!$E$3:$E$399="10869-รพ.วัฒนานคร",ROW('ค่าเสื่อม 2564'!$E$3:$E$399)-ROW('ค่าเสื่อม 2564'!$E$3)+1),$A18)))</f>
        <v>0</v>
      </c>
      <c r="V18" s="7"/>
      <c r="W18" s="7"/>
    </row>
    <row r="19" spans="1:23" ht="43.5" customHeight="1">
      <c r="A19" s="3">
        <v>16</v>
      </c>
      <c r="B19" s="7"/>
      <c r="C19" s="7"/>
      <c r="D19" s="7"/>
      <c r="E19" s="7" t="str">
        <f t="array" ref="E19">IF(COUNTIF('ค่าเสื่อม 2564'!$E$3:$E$399,"10869-รพ.วัฒนานคร")&lt;$A19,"",INDEX('ค่าเสื่อม 2564'!E$3:E$399,SMALL(IF('ค่าเสื่อม 2564'!$E$3:$E$399="10869-รพ.วัฒนานคร",ROW('ค่าเสื่อม 2564'!$E$3:$E$399)-ROW('ค่าเสื่อม 2564'!$E$3)+1),$A19)))</f>
        <v/>
      </c>
      <c r="F19" s="7" t="str">
        <f t="array" ref="F19">IF(COUNTIF('ค่าเสื่อม 2564'!$E$3:$E$399,"10869-รพ.วัฒนานคร")&lt;$A19,"",INDEX('ค่าเสื่อม 2564'!F$3:F$399,SMALL(IF('ค่าเสื่อม 2564'!$E$3:$E$399="10869-รพ.วัฒนานคร",ROW('ค่าเสื่อม 2564'!$E$3:$E$399)-ROW('ค่าเสื่อม 2564'!$E$3)+1),$A19)))</f>
        <v/>
      </c>
      <c r="G19" s="7" t="str">
        <f t="array" ref="G19">IF(COUNTIF('ค่าเสื่อม 2564'!$E$3:$E$399,"10869-รพ.วัฒนานคร")&lt;$A19,"",INDEX('ค่าเสื่อม 2564'!G$3:G$399,SMALL(IF('ค่าเสื่อม 2564'!$E$3:$E$399="10869-รพ.วัฒนานคร",ROW('ค่าเสื่อม 2564'!$E$3:$E$399)-ROW('ค่าเสื่อม 2564'!$E$3)+1),$A19)))</f>
        <v/>
      </c>
      <c r="H19" s="7" t="str">
        <f t="array" ref="H19">IF(COUNTIF('ค่าเสื่อม 2564'!$E$3:$E$399,"10869-รพ.วัฒนานคร")&lt;$A19,"",INDEX('ค่าเสื่อม 2564'!H$3:H$399,SMALL(IF('ค่าเสื่อม 2564'!$E$3:$E$399="10869-รพ.วัฒนานคร",ROW('ค่าเสื่อม 2564'!$E$3:$E$399)-ROW('ค่าเสื่อม 2564'!$E$3)+1),$A19)))</f>
        <v/>
      </c>
      <c r="I19" s="7" t="str">
        <f t="array" ref="I19">IF(COUNTIF('ค่าเสื่อม 2564'!$E$3:$E$399,"10869-รพ.วัฒนานคร")&lt;$A19,"",INDEX('ค่าเสื่อม 2564'!I$3:I$399,SMALL(IF('ค่าเสื่อม 2564'!$E$3:$E$399="10869-รพ.วัฒนานคร",ROW('ค่าเสื่อม 2564'!$E$3:$E$399)-ROW('ค่าเสื่อม 2564'!$E$3)+1),$A19)))</f>
        <v/>
      </c>
      <c r="J19" s="7" t="str">
        <f t="array" ref="J19">IF(COUNTIF('ค่าเสื่อม 2564'!$E$3:$E$399,"10869-รพ.วัฒนานคร")&lt;$A19,"",INDEX('ค่าเสื่อม 2564'!J$3:J$399,SMALL(IF('ค่าเสื่อม 2564'!$E$3:$E$399="10869-รพ.วัฒนานคร",ROW('ค่าเสื่อม 2564'!$E$3:$E$399)-ROW('ค่าเสื่อม 2564'!$E$3)+1),$A19)))</f>
        <v/>
      </c>
      <c r="K19" s="7" t="str">
        <f t="array" ref="K19">IF(COUNTIF('ค่าเสื่อม 2564'!$E$3:$E$399,"10869-รพ.วัฒนานคร")&lt;$A19,"",INDEX('ค่าเสื่อม 2564'!K$3:K$399,SMALL(IF('ค่าเสื่อม 2564'!$E$3:$E$399="10869-รพ.วัฒนานคร",ROW('ค่าเสื่อม 2564'!$E$3:$E$399)-ROW('ค่าเสื่อม 2564'!$E$3)+1),$A19)))</f>
        <v/>
      </c>
      <c r="L19" s="4" t="str">
        <f t="array" ref="L19">IF(COUNTIF('ค่าเสื่อม 2564'!$E$3:$E$399,"10869-รพ.วัฒนานคร")&lt;$A19,"",INDEX('ค่าเสื่อม 2564'!L$3:L$399,SMALL(IF('ค่าเสื่อม 2564'!$E$3:$E$399="10869-รพ.วัฒนานคร",ROW('ค่าเสื่อม 2564'!$E$3:$E$399)-ROW('ค่าเสื่อม 2564'!$E$3)+1),$A19)))</f>
        <v/>
      </c>
      <c r="M19" s="7" t="str">
        <f t="array" ref="M19">IF(COUNTIF('ค่าเสื่อม 2564'!$E$3:$E$399,"10869-รพ.วัฒนานคร")&lt;$A19,"",INDEX('ค่าเสื่อม 2564'!M$3:M$399,SMALL(IF('ค่าเสื่อม 2564'!$E$3:$E$399="10869-รพ.วัฒนานคร",ROW('ค่าเสื่อม 2564'!$E$3:$E$399)-ROW('ค่าเสื่อม 2564'!$E$3)+1),$A19)))</f>
        <v/>
      </c>
      <c r="N19" s="10" t="str">
        <f t="array" ref="N19">IF(COUNTIF('ค่าเสื่อม 2564'!$E$3:$E$399,"10869-รพ.วัฒนานคร")&lt;$A19,"",INDEX('ค่าเสื่อม 2564'!N$3:N$399,SMALL(IF('ค่าเสื่อม 2564'!$E$3:$E$399="10869-รพ.วัฒนานคร",ROW('ค่าเสื่อม 2564'!$E$3:$E$399)-ROW('ค่าเสื่อม 2564'!$E$3)+1),$A19)))</f>
        <v/>
      </c>
      <c r="O19" s="10" t="str">
        <f t="array" ref="O19">IF(COUNTIF('ค่าเสื่อม 2564'!$E$3:$E$399,"10869-รพ.วัฒนานคร")&lt;$A19,"",INDEX('ค่าเสื่อม 2564'!O$3:O$399,SMALL(IF('ค่าเสื่อม 2564'!$E$3:$E$399="10869-รพ.วัฒนานคร",ROW('ค่าเสื่อม 2564'!$E$3:$E$399)-ROW('ค่าเสื่อม 2564'!$E$3)+1),$A19)))</f>
        <v/>
      </c>
      <c r="P19" s="10" t="str">
        <f t="array" ref="P19">IF(COUNTIF('ค่าเสื่อม 2564'!$E$3:$E$399,"10869-รพ.วัฒนานคร")&lt;$A19,"",INDEX('ค่าเสื่อม 2564'!P$3:P$399,SMALL(IF('ค่าเสื่อม 2564'!$E$3:$E$399="10869-รพ.วัฒนานคร",ROW('ค่าเสื่อม 2564'!$E$3:$E$399)-ROW('ค่าเสื่อม 2564'!$E$3)+1),$A19)))</f>
        <v/>
      </c>
      <c r="Q19" s="10" t="str">
        <f t="array" ref="Q19">IF(COUNTIF('ค่าเสื่อม 2564'!$E$3:$E$399,"10869-รพ.วัฒนานคร")&lt;$A19,"",INDEX('ค่าเสื่อม 2564'!Q$3:Q$399,SMALL(IF('ค่าเสื่อม 2564'!$E$3:$E$399="10869-รพ.วัฒนานคร",ROW('ค่าเสื่อม 2564'!$E$3:$E$399)-ROW('ค่าเสื่อม 2564'!$E$3)+1),$A19)))</f>
        <v/>
      </c>
      <c r="R19" s="7" t="str">
        <f t="array" ref="R19">IF(COUNTIF('ค่าเสื่อม 2564'!$E$3:$E$399,"10869-รพ.วัฒนานคร")&lt;$A19,"",INDEX('ค่าเสื่อม 2564'!R$3:R$399,SMALL(IF('ค่าเสื่อม 2564'!$E$3:$E$399="10869-รพ.วัฒนานคร",ROW('ค่าเสื่อม 2564'!$E$3:$E$399)-ROW('ค่าเสื่อม 2564'!$E$3)+1),$A19)))</f>
        <v/>
      </c>
      <c r="S19" s="4" t="str">
        <f t="array" ref="S19">IF(COUNTIF('ค่าเสื่อม 2564'!$E$3:$E$399,"10869-รพ.วัฒนานคร")&lt;$A19,"",INDEX('ค่าเสื่อม 2564'!S$3:S$399,SMALL(IF('ค่าเสื่อม 2564'!$E$3:$E$399="10869-รพ.วัฒนานคร",ROW('ค่าเสื่อม 2564'!$E$3:$E$399)-ROW('ค่าเสื่อม 2564'!$E$3)+1),$A19)))</f>
        <v/>
      </c>
      <c r="T19" s="10" t="str">
        <f t="array" ref="T19">IF(COUNTIF('ค่าเสื่อม 2564'!$E$3:$E$399,"10869-รพ.วัฒนานคร")&lt;$A19,"",INDEX('ค่าเสื่อม 2564'!T$3:T$399,SMALL(IF('ค่าเสื่อม 2564'!$E$3:$E$399="10869-รพ.วัฒนานคร",ROW('ค่าเสื่อม 2564'!$E$3:$E$399)-ROW('ค่าเสื่อม 2564'!$E$3)+1),$A19)))</f>
        <v/>
      </c>
      <c r="U19" s="10" t="str">
        <f t="array" ref="U19">IF(COUNTIF('ค่าเสื่อม 2564'!$E$3:$E$399,"10869-รพ.วัฒนานคร")&lt;$A19,"",INDEX('ค่าเสื่อม 2564'!U$3:U$399,SMALL(IF('ค่าเสื่อม 2564'!$E$3:$E$399="10869-รพ.วัฒนานคร",ROW('ค่าเสื่อม 2564'!$E$3:$E$399)-ROW('ค่าเสื่อม 2564'!$E$3)+1),$A19)))</f>
        <v/>
      </c>
      <c r="V19" s="7"/>
      <c r="W19" s="7"/>
    </row>
    <row r="20" spans="1:23" ht="43.5" customHeight="1">
      <c r="A20" s="3">
        <v>17</v>
      </c>
      <c r="B20" s="7"/>
      <c r="C20" s="7"/>
      <c r="D20" s="7"/>
      <c r="E20" s="7" t="str">
        <f t="array" ref="E20">IF(COUNTIF('ค่าเสื่อม 2564'!$E$3:$E$399,"10869-รพ.วัฒนานคร")&lt;$A20,"",INDEX('ค่าเสื่อม 2564'!E$3:E$399,SMALL(IF('ค่าเสื่อม 2564'!$E$3:$E$399="10869-รพ.วัฒนานคร",ROW('ค่าเสื่อม 2564'!$E$3:$E$399)-ROW('ค่าเสื่อม 2564'!$E$3)+1),$A20)))</f>
        <v/>
      </c>
      <c r="F20" s="7" t="str">
        <f t="array" ref="F20">IF(COUNTIF('ค่าเสื่อม 2564'!$E$3:$E$399,"10869-รพ.วัฒนานคร")&lt;$A20,"",INDEX('ค่าเสื่อม 2564'!F$3:F$399,SMALL(IF('ค่าเสื่อม 2564'!$E$3:$E$399="10869-รพ.วัฒนานคร",ROW('ค่าเสื่อม 2564'!$E$3:$E$399)-ROW('ค่าเสื่อม 2564'!$E$3)+1),$A20)))</f>
        <v/>
      </c>
      <c r="G20" s="7" t="str">
        <f t="array" ref="G20">IF(COUNTIF('ค่าเสื่อม 2564'!$E$3:$E$399,"10869-รพ.วัฒนานคร")&lt;$A20,"",INDEX('ค่าเสื่อม 2564'!G$3:G$399,SMALL(IF('ค่าเสื่อม 2564'!$E$3:$E$399="10869-รพ.วัฒนานคร",ROW('ค่าเสื่อม 2564'!$E$3:$E$399)-ROW('ค่าเสื่อม 2564'!$E$3)+1),$A20)))</f>
        <v/>
      </c>
      <c r="H20" s="7" t="str">
        <f t="array" ref="H20">IF(COUNTIF('ค่าเสื่อม 2564'!$E$3:$E$399,"10869-รพ.วัฒนานคร")&lt;$A20,"",INDEX('ค่าเสื่อม 2564'!H$3:H$399,SMALL(IF('ค่าเสื่อม 2564'!$E$3:$E$399="10869-รพ.วัฒนานคร",ROW('ค่าเสื่อม 2564'!$E$3:$E$399)-ROW('ค่าเสื่อม 2564'!$E$3)+1),$A20)))</f>
        <v/>
      </c>
      <c r="I20" s="7" t="str">
        <f t="array" ref="I20">IF(COUNTIF('ค่าเสื่อม 2564'!$E$3:$E$399,"10869-รพ.วัฒนานคร")&lt;$A20,"",INDEX('ค่าเสื่อม 2564'!I$3:I$399,SMALL(IF('ค่าเสื่อม 2564'!$E$3:$E$399="10869-รพ.วัฒนานคร",ROW('ค่าเสื่อม 2564'!$E$3:$E$399)-ROW('ค่าเสื่อม 2564'!$E$3)+1),$A20)))</f>
        <v/>
      </c>
      <c r="J20" s="7" t="str">
        <f t="array" ref="J20">IF(COUNTIF('ค่าเสื่อม 2564'!$E$3:$E$399,"10869-รพ.วัฒนานคร")&lt;$A20,"",INDEX('ค่าเสื่อม 2564'!J$3:J$399,SMALL(IF('ค่าเสื่อม 2564'!$E$3:$E$399="10869-รพ.วัฒนานคร",ROW('ค่าเสื่อม 2564'!$E$3:$E$399)-ROW('ค่าเสื่อม 2564'!$E$3)+1),$A20)))</f>
        <v/>
      </c>
      <c r="K20" s="7" t="str">
        <f t="array" ref="K20">IF(COUNTIF('ค่าเสื่อม 2564'!$E$3:$E$399,"10869-รพ.วัฒนานคร")&lt;$A20,"",INDEX('ค่าเสื่อม 2564'!K$3:K$399,SMALL(IF('ค่าเสื่อม 2564'!$E$3:$E$399="10869-รพ.วัฒนานคร",ROW('ค่าเสื่อม 2564'!$E$3:$E$399)-ROW('ค่าเสื่อม 2564'!$E$3)+1),$A20)))</f>
        <v/>
      </c>
      <c r="L20" s="4" t="str">
        <f t="array" ref="L20">IF(COUNTIF('ค่าเสื่อม 2564'!$E$3:$E$399,"10869-รพ.วัฒนานคร")&lt;$A20,"",INDEX('ค่าเสื่อม 2564'!L$3:L$399,SMALL(IF('ค่าเสื่อม 2564'!$E$3:$E$399="10869-รพ.วัฒนานคร",ROW('ค่าเสื่อม 2564'!$E$3:$E$399)-ROW('ค่าเสื่อม 2564'!$E$3)+1),$A20)))</f>
        <v/>
      </c>
      <c r="M20" s="7" t="str">
        <f t="array" ref="M20">IF(COUNTIF('ค่าเสื่อม 2564'!$E$3:$E$399,"10869-รพ.วัฒนานคร")&lt;$A20,"",INDEX('ค่าเสื่อม 2564'!M$3:M$399,SMALL(IF('ค่าเสื่อม 2564'!$E$3:$E$399="10869-รพ.วัฒนานคร",ROW('ค่าเสื่อม 2564'!$E$3:$E$399)-ROW('ค่าเสื่อม 2564'!$E$3)+1),$A20)))</f>
        <v/>
      </c>
      <c r="N20" s="10" t="str">
        <f t="array" ref="N20">IF(COUNTIF('ค่าเสื่อม 2564'!$E$3:$E$399,"10869-รพ.วัฒนานคร")&lt;$A20,"",INDEX('ค่าเสื่อม 2564'!N$3:N$399,SMALL(IF('ค่าเสื่อม 2564'!$E$3:$E$399="10869-รพ.วัฒนานคร",ROW('ค่าเสื่อม 2564'!$E$3:$E$399)-ROW('ค่าเสื่อม 2564'!$E$3)+1),$A20)))</f>
        <v/>
      </c>
      <c r="O20" s="10" t="str">
        <f t="array" ref="O20">IF(COUNTIF('ค่าเสื่อม 2564'!$E$3:$E$399,"10869-รพ.วัฒนานคร")&lt;$A20,"",INDEX('ค่าเสื่อม 2564'!O$3:O$399,SMALL(IF('ค่าเสื่อม 2564'!$E$3:$E$399="10869-รพ.วัฒนานคร",ROW('ค่าเสื่อม 2564'!$E$3:$E$399)-ROW('ค่าเสื่อม 2564'!$E$3)+1),$A20)))</f>
        <v/>
      </c>
      <c r="P20" s="10" t="str">
        <f t="array" ref="P20">IF(COUNTIF('ค่าเสื่อม 2564'!$E$3:$E$399,"10869-รพ.วัฒนานคร")&lt;$A20,"",INDEX('ค่าเสื่อม 2564'!P$3:P$399,SMALL(IF('ค่าเสื่อม 2564'!$E$3:$E$399="10869-รพ.วัฒนานคร",ROW('ค่าเสื่อม 2564'!$E$3:$E$399)-ROW('ค่าเสื่อม 2564'!$E$3)+1),$A20)))</f>
        <v/>
      </c>
      <c r="Q20" s="10" t="str">
        <f t="array" ref="Q20">IF(COUNTIF('ค่าเสื่อม 2564'!$E$3:$E$399,"10869-รพ.วัฒนานคร")&lt;$A20,"",INDEX('ค่าเสื่อม 2564'!Q$3:Q$399,SMALL(IF('ค่าเสื่อม 2564'!$E$3:$E$399="10869-รพ.วัฒนานคร",ROW('ค่าเสื่อม 2564'!$E$3:$E$399)-ROW('ค่าเสื่อม 2564'!$E$3)+1),$A20)))</f>
        <v/>
      </c>
      <c r="R20" s="7" t="str">
        <f t="array" ref="R20">IF(COUNTIF('ค่าเสื่อม 2564'!$E$3:$E$399,"10869-รพ.วัฒนานคร")&lt;$A20,"",INDEX('ค่าเสื่อม 2564'!R$3:R$399,SMALL(IF('ค่าเสื่อม 2564'!$E$3:$E$399="10869-รพ.วัฒนานคร",ROW('ค่าเสื่อม 2564'!$E$3:$E$399)-ROW('ค่าเสื่อม 2564'!$E$3)+1),$A20)))</f>
        <v/>
      </c>
      <c r="S20" s="4" t="str">
        <f t="array" ref="S20">IF(COUNTIF('ค่าเสื่อม 2564'!$E$3:$E$399,"10869-รพ.วัฒนานคร")&lt;$A20,"",INDEX('ค่าเสื่อม 2564'!S$3:S$399,SMALL(IF('ค่าเสื่อม 2564'!$E$3:$E$399="10869-รพ.วัฒนานคร",ROW('ค่าเสื่อม 2564'!$E$3:$E$399)-ROW('ค่าเสื่อม 2564'!$E$3)+1),$A20)))</f>
        <v/>
      </c>
      <c r="T20" s="10" t="str">
        <f t="array" ref="T20">IF(COUNTIF('ค่าเสื่อม 2564'!$E$3:$E$399,"10869-รพ.วัฒนานคร")&lt;$A20,"",INDEX('ค่าเสื่อม 2564'!T$3:T$399,SMALL(IF('ค่าเสื่อม 2564'!$E$3:$E$399="10869-รพ.วัฒนานคร",ROW('ค่าเสื่อม 2564'!$E$3:$E$399)-ROW('ค่าเสื่อม 2564'!$E$3)+1),$A20)))</f>
        <v/>
      </c>
      <c r="U20" s="10" t="str">
        <f t="array" ref="U20">IF(COUNTIF('ค่าเสื่อม 2564'!$E$3:$E$399,"10869-รพ.วัฒนานคร")&lt;$A20,"",INDEX('ค่าเสื่อม 2564'!U$3:U$399,SMALL(IF('ค่าเสื่อม 2564'!$E$3:$E$399="10869-รพ.วัฒนานคร",ROW('ค่าเสื่อม 2564'!$E$3:$E$399)-ROW('ค่าเสื่อม 2564'!$E$3)+1),$A20)))</f>
        <v/>
      </c>
      <c r="V20" s="7"/>
      <c r="W20" s="7"/>
    </row>
    <row r="21" spans="1:23" ht="43.5" customHeight="1">
      <c r="A21" s="3">
        <v>18</v>
      </c>
      <c r="B21" s="7"/>
      <c r="C21" s="7"/>
      <c r="D21" s="7"/>
      <c r="E21" s="7" t="str">
        <f t="array" ref="E21">IF(COUNTIF('ค่าเสื่อม 2564'!$E$3:$E$399,"10869-รพ.วัฒนานคร")&lt;$A21,"",INDEX('ค่าเสื่อม 2564'!E$3:E$399,SMALL(IF('ค่าเสื่อม 2564'!$E$3:$E$399="10869-รพ.วัฒนานคร",ROW('ค่าเสื่อม 2564'!$E$3:$E$399)-ROW('ค่าเสื่อม 2564'!$E$3)+1),$A21)))</f>
        <v/>
      </c>
      <c r="F21" s="7" t="str">
        <f t="array" ref="F21">IF(COUNTIF('ค่าเสื่อม 2564'!$E$3:$E$399,"10869-รพ.วัฒนานคร")&lt;$A21,"",INDEX('ค่าเสื่อม 2564'!F$3:F$399,SMALL(IF('ค่าเสื่อม 2564'!$E$3:$E$399="10869-รพ.วัฒนานคร",ROW('ค่าเสื่อม 2564'!$E$3:$E$399)-ROW('ค่าเสื่อม 2564'!$E$3)+1),$A21)))</f>
        <v/>
      </c>
      <c r="G21" s="7" t="str">
        <f t="array" ref="G21">IF(COUNTIF('ค่าเสื่อม 2564'!$E$3:$E$399,"10869-รพ.วัฒนานคร")&lt;$A21,"",INDEX('ค่าเสื่อม 2564'!G$3:G$399,SMALL(IF('ค่าเสื่อม 2564'!$E$3:$E$399="10869-รพ.วัฒนานคร",ROW('ค่าเสื่อม 2564'!$E$3:$E$399)-ROW('ค่าเสื่อม 2564'!$E$3)+1),$A21)))</f>
        <v/>
      </c>
      <c r="H21" s="7" t="str">
        <f t="array" ref="H21">IF(COUNTIF('ค่าเสื่อม 2564'!$E$3:$E$399,"10869-รพ.วัฒนานคร")&lt;$A21,"",INDEX('ค่าเสื่อม 2564'!H$3:H$399,SMALL(IF('ค่าเสื่อม 2564'!$E$3:$E$399="10869-รพ.วัฒนานคร",ROW('ค่าเสื่อม 2564'!$E$3:$E$399)-ROW('ค่าเสื่อม 2564'!$E$3)+1),$A21)))</f>
        <v/>
      </c>
      <c r="I21" s="7" t="str">
        <f t="array" ref="I21">IF(COUNTIF('ค่าเสื่อม 2564'!$E$3:$E$399,"10869-รพ.วัฒนานคร")&lt;$A21,"",INDEX('ค่าเสื่อม 2564'!I$3:I$399,SMALL(IF('ค่าเสื่อม 2564'!$E$3:$E$399="10869-รพ.วัฒนานคร",ROW('ค่าเสื่อม 2564'!$E$3:$E$399)-ROW('ค่าเสื่อม 2564'!$E$3)+1),$A21)))</f>
        <v/>
      </c>
      <c r="J21" s="7" t="str">
        <f t="array" ref="J21">IF(COUNTIF('ค่าเสื่อม 2564'!$E$3:$E$399,"10869-รพ.วัฒนานคร")&lt;$A21,"",INDEX('ค่าเสื่อม 2564'!J$3:J$399,SMALL(IF('ค่าเสื่อม 2564'!$E$3:$E$399="10869-รพ.วัฒนานคร",ROW('ค่าเสื่อม 2564'!$E$3:$E$399)-ROW('ค่าเสื่อม 2564'!$E$3)+1),$A21)))</f>
        <v/>
      </c>
      <c r="K21" s="7" t="str">
        <f t="array" ref="K21">IF(COUNTIF('ค่าเสื่อม 2564'!$E$3:$E$399,"10869-รพ.วัฒนานคร")&lt;$A21,"",INDEX('ค่าเสื่อม 2564'!K$3:K$399,SMALL(IF('ค่าเสื่อม 2564'!$E$3:$E$399="10869-รพ.วัฒนานคร",ROW('ค่าเสื่อม 2564'!$E$3:$E$399)-ROW('ค่าเสื่อม 2564'!$E$3)+1),$A21)))</f>
        <v/>
      </c>
      <c r="L21" s="4" t="str">
        <f t="array" ref="L21">IF(COUNTIF('ค่าเสื่อม 2564'!$E$3:$E$399,"10869-รพ.วัฒนานคร")&lt;$A21,"",INDEX('ค่าเสื่อม 2564'!L$3:L$399,SMALL(IF('ค่าเสื่อม 2564'!$E$3:$E$399="10869-รพ.วัฒนานคร",ROW('ค่าเสื่อม 2564'!$E$3:$E$399)-ROW('ค่าเสื่อม 2564'!$E$3)+1),$A21)))</f>
        <v/>
      </c>
      <c r="M21" s="7" t="str">
        <f t="array" ref="M21">IF(COUNTIF('ค่าเสื่อม 2564'!$E$3:$E$399,"10869-รพ.วัฒนานคร")&lt;$A21,"",INDEX('ค่าเสื่อม 2564'!M$3:M$399,SMALL(IF('ค่าเสื่อม 2564'!$E$3:$E$399="10869-รพ.วัฒนานคร",ROW('ค่าเสื่อม 2564'!$E$3:$E$399)-ROW('ค่าเสื่อม 2564'!$E$3)+1),$A21)))</f>
        <v/>
      </c>
      <c r="N21" s="10" t="str">
        <f t="array" ref="N21">IF(COUNTIF('ค่าเสื่อม 2564'!$E$3:$E$399,"10869-รพ.วัฒนานคร")&lt;$A21,"",INDEX('ค่าเสื่อม 2564'!N$3:N$399,SMALL(IF('ค่าเสื่อม 2564'!$E$3:$E$399="10869-รพ.วัฒนานคร",ROW('ค่าเสื่อม 2564'!$E$3:$E$399)-ROW('ค่าเสื่อม 2564'!$E$3)+1),$A21)))</f>
        <v/>
      </c>
      <c r="O21" s="10" t="str">
        <f t="array" ref="O21">IF(COUNTIF('ค่าเสื่อม 2564'!$E$3:$E$399,"10869-รพ.วัฒนานคร")&lt;$A21,"",INDEX('ค่าเสื่อม 2564'!O$3:O$399,SMALL(IF('ค่าเสื่อม 2564'!$E$3:$E$399="10869-รพ.วัฒนานคร",ROW('ค่าเสื่อม 2564'!$E$3:$E$399)-ROW('ค่าเสื่อม 2564'!$E$3)+1),$A21)))</f>
        <v/>
      </c>
      <c r="P21" s="10" t="str">
        <f t="array" ref="P21">IF(COUNTIF('ค่าเสื่อม 2564'!$E$3:$E$399,"10869-รพ.วัฒนานคร")&lt;$A21,"",INDEX('ค่าเสื่อม 2564'!P$3:P$399,SMALL(IF('ค่าเสื่อม 2564'!$E$3:$E$399="10869-รพ.วัฒนานคร",ROW('ค่าเสื่อม 2564'!$E$3:$E$399)-ROW('ค่าเสื่อม 2564'!$E$3)+1),$A21)))</f>
        <v/>
      </c>
      <c r="Q21" s="10" t="str">
        <f t="array" ref="Q21">IF(COUNTIF('ค่าเสื่อม 2564'!$E$3:$E$399,"10869-รพ.วัฒนานคร")&lt;$A21,"",INDEX('ค่าเสื่อม 2564'!Q$3:Q$399,SMALL(IF('ค่าเสื่อม 2564'!$E$3:$E$399="10869-รพ.วัฒนานคร",ROW('ค่าเสื่อม 2564'!$E$3:$E$399)-ROW('ค่าเสื่อม 2564'!$E$3)+1),$A21)))</f>
        <v/>
      </c>
      <c r="R21" s="7" t="str">
        <f t="array" ref="R21">IF(COUNTIF('ค่าเสื่อม 2564'!$E$3:$E$399,"10869-รพ.วัฒนานคร")&lt;$A21,"",INDEX('ค่าเสื่อม 2564'!R$3:R$399,SMALL(IF('ค่าเสื่อม 2564'!$E$3:$E$399="10869-รพ.วัฒนานคร",ROW('ค่าเสื่อม 2564'!$E$3:$E$399)-ROW('ค่าเสื่อม 2564'!$E$3)+1),$A21)))</f>
        <v/>
      </c>
      <c r="S21" s="4" t="str">
        <f t="array" ref="S21">IF(COUNTIF('ค่าเสื่อม 2564'!$E$3:$E$399,"10869-รพ.วัฒนานคร")&lt;$A21,"",INDEX('ค่าเสื่อม 2564'!S$3:S$399,SMALL(IF('ค่าเสื่อม 2564'!$E$3:$E$399="10869-รพ.วัฒนานคร",ROW('ค่าเสื่อม 2564'!$E$3:$E$399)-ROW('ค่าเสื่อม 2564'!$E$3)+1),$A21)))</f>
        <v/>
      </c>
      <c r="T21" s="10" t="str">
        <f t="array" ref="T21">IF(COUNTIF('ค่าเสื่อม 2564'!$E$3:$E$399,"10869-รพ.วัฒนานคร")&lt;$A21,"",INDEX('ค่าเสื่อม 2564'!T$3:T$399,SMALL(IF('ค่าเสื่อม 2564'!$E$3:$E$399="10869-รพ.วัฒนานคร",ROW('ค่าเสื่อม 2564'!$E$3:$E$399)-ROW('ค่าเสื่อม 2564'!$E$3)+1),$A21)))</f>
        <v/>
      </c>
      <c r="U21" s="10" t="str">
        <f t="array" ref="U21">IF(COUNTIF('ค่าเสื่อม 2564'!$E$3:$E$399,"10869-รพ.วัฒนานคร")&lt;$A21,"",INDEX('ค่าเสื่อม 2564'!U$3:U$399,SMALL(IF('ค่าเสื่อม 2564'!$E$3:$E$399="10869-รพ.วัฒนานคร",ROW('ค่าเสื่อม 2564'!$E$3:$E$399)-ROW('ค่าเสื่อม 2564'!$E$3)+1),$A21)))</f>
        <v/>
      </c>
      <c r="V21" s="7"/>
      <c r="W21" s="7"/>
    </row>
    <row r="22" spans="1:23" ht="43.5" customHeight="1">
      <c r="A22" s="3">
        <v>19</v>
      </c>
      <c r="B22" s="7"/>
      <c r="C22" s="7"/>
      <c r="D22" s="7"/>
      <c r="E22" s="7" t="str">
        <f t="array" ref="E22">IF(COUNTIF('ค่าเสื่อม 2564'!$E$3:$E$399,"10869-รพ.วัฒนานคร")&lt;$A22,"",INDEX('ค่าเสื่อม 2564'!E$3:E$399,SMALL(IF('ค่าเสื่อม 2564'!$E$3:$E$399="10869-รพ.วัฒนานคร",ROW('ค่าเสื่อม 2564'!$E$3:$E$399)-ROW('ค่าเสื่อม 2564'!$E$3)+1),$A22)))</f>
        <v/>
      </c>
      <c r="F22" s="7" t="str">
        <f t="array" ref="F22">IF(COUNTIF('ค่าเสื่อม 2564'!$E$3:$E$399,"10869-รพ.วัฒนานคร")&lt;$A22,"",INDEX('ค่าเสื่อม 2564'!F$3:F$399,SMALL(IF('ค่าเสื่อม 2564'!$E$3:$E$399="10869-รพ.วัฒนานคร",ROW('ค่าเสื่อม 2564'!$E$3:$E$399)-ROW('ค่าเสื่อม 2564'!$E$3)+1),$A22)))</f>
        <v/>
      </c>
      <c r="G22" s="7" t="str">
        <f t="array" ref="G22">IF(COUNTIF('ค่าเสื่อม 2564'!$E$3:$E$399,"10869-รพ.วัฒนานคร")&lt;$A22,"",INDEX('ค่าเสื่อม 2564'!G$3:G$399,SMALL(IF('ค่าเสื่อม 2564'!$E$3:$E$399="10869-รพ.วัฒนานคร",ROW('ค่าเสื่อม 2564'!$E$3:$E$399)-ROW('ค่าเสื่อม 2564'!$E$3)+1),$A22)))</f>
        <v/>
      </c>
      <c r="H22" s="7" t="str">
        <f t="array" ref="H22">IF(COUNTIF('ค่าเสื่อม 2564'!$E$3:$E$399,"10869-รพ.วัฒนานคร")&lt;$A22,"",INDEX('ค่าเสื่อม 2564'!H$3:H$399,SMALL(IF('ค่าเสื่อม 2564'!$E$3:$E$399="10869-รพ.วัฒนานคร",ROW('ค่าเสื่อม 2564'!$E$3:$E$399)-ROW('ค่าเสื่อม 2564'!$E$3)+1),$A22)))</f>
        <v/>
      </c>
      <c r="I22" s="7" t="str">
        <f t="array" ref="I22">IF(COUNTIF('ค่าเสื่อม 2564'!$E$3:$E$399,"10869-รพ.วัฒนานคร")&lt;$A22,"",INDEX('ค่าเสื่อม 2564'!I$3:I$399,SMALL(IF('ค่าเสื่อม 2564'!$E$3:$E$399="10869-รพ.วัฒนานคร",ROW('ค่าเสื่อม 2564'!$E$3:$E$399)-ROW('ค่าเสื่อม 2564'!$E$3)+1),$A22)))</f>
        <v/>
      </c>
      <c r="J22" s="7" t="str">
        <f t="array" ref="J22">IF(COUNTIF('ค่าเสื่อม 2564'!$E$3:$E$399,"10869-รพ.วัฒนานคร")&lt;$A22,"",INDEX('ค่าเสื่อม 2564'!J$3:J$399,SMALL(IF('ค่าเสื่อม 2564'!$E$3:$E$399="10869-รพ.วัฒนานคร",ROW('ค่าเสื่อม 2564'!$E$3:$E$399)-ROW('ค่าเสื่อม 2564'!$E$3)+1),$A22)))</f>
        <v/>
      </c>
      <c r="K22" s="7" t="str">
        <f t="array" ref="K22">IF(COUNTIF('ค่าเสื่อม 2564'!$E$3:$E$399,"10869-รพ.วัฒนานคร")&lt;$A22,"",INDEX('ค่าเสื่อม 2564'!K$3:K$399,SMALL(IF('ค่าเสื่อม 2564'!$E$3:$E$399="10869-รพ.วัฒนานคร",ROW('ค่าเสื่อม 2564'!$E$3:$E$399)-ROW('ค่าเสื่อม 2564'!$E$3)+1),$A22)))</f>
        <v/>
      </c>
      <c r="L22" s="4" t="str">
        <f t="array" ref="L22">IF(COUNTIF('ค่าเสื่อม 2564'!$E$3:$E$399,"10869-รพ.วัฒนานคร")&lt;$A22,"",INDEX('ค่าเสื่อม 2564'!L$3:L$399,SMALL(IF('ค่าเสื่อม 2564'!$E$3:$E$399="10869-รพ.วัฒนานคร",ROW('ค่าเสื่อม 2564'!$E$3:$E$399)-ROW('ค่าเสื่อม 2564'!$E$3)+1),$A22)))</f>
        <v/>
      </c>
      <c r="M22" s="7" t="str">
        <f t="array" ref="M22">IF(COUNTIF('ค่าเสื่อม 2564'!$E$3:$E$399,"10869-รพ.วัฒนานคร")&lt;$A22,"",INDEX('ค่าเสื่อม 2564'!M$3:M$399,SMALL(IF('ค่าเสื่อม 2564'!$E$3:$E$399="10869-รพ.วัฒนานคร",ROW('ค่าเสื่อม 2564'!$E$3:$E$399)-ROW('ค่าเสื่อม 2564'!$E$3)+1),$A22)))</f>
        <v/>
      </c>
      <c r="N22" s="10" t="str">
        <f t="array" ref="N22">IF(COUNTIF('ค่าเสื่อม 2564'!$E$3:$E$399,"10869-รพ.วัฒนานคร")&lt;$A22,"",INDEX('ค่าเสื่อม 2564'!N$3:N$399,SMALL(IF('ค่าเสื่อม 2564'!$E$3:$E$399="10869-รพ.วัฒนานคร",ROW('ค่าเสื่อม 2564'!$E$3:$E$399)-ROW('ค่าเสื่อม 2564'!$E$3)+1),$A22)))</f>
        <v/>
      </c>
      <c r="O22" s="10" t="str">
        <f t="array" ref="O22">IF(COUNTIF('ค่าเสื่อม 2564'!$E$3:$E$399,"10869-รพ.วัฒนานคร")&lt;$A22,"",INDEX('ค่าเสื่อม 2564'!O$3:O$399,SMALL(IF('ค่าเสื่อม 2564'!$E$3:$E$399="10869-รพ.วัฒนานคร",ROW('ค่าเสื่อม 2564'!$E$3:$E$399)-ROW('ค่าเสื่อม 2564'!$E$3)+1),$A22)))</f>
        <v/>
      </c>
      <c r="P22" s="10" t="str">
        <f t="array" ref="P22">IF(COUNTIF('ค่าเสื่อม 2564'!$E$3:$E$399,"10869-รพ.วัฒนานคร")&lt;$A22,"",INDEX('ค่าเสื่อม 2564'!P$3:P$399,SMALL(IF('ค่าเสื่อม 2564'!$E$3:$E$399="10869-รพ.วัฒนานคร",ROW('ค่าเสื่อม 2564'!$E$3:$E$399)-ROW('ค่าเสื่อม 2564'!$E$3)+1),$A22)))</f>
        <v/>
      </c>
      <c r="Q22" s="10" t="str">
        <f t="array" ref="Q22">IF(COUNTIF('ค่าเสื่อม 2564'!$E$3:$E$399,"10869-รพ.วัฒนานคร")&lt;$A22,"",INDEX('ค่าเสื่อม 2564'!Q$3:Q$399,SMALL(IF('ค่าเสื่อม 2564'!$E$3:$E$399="10869-รพ.วัฒนานคร",ROW('ค่าเสื่อม 2564'!$E$3:$E$399)-ROW('ค่าเสื่อม 2564'!$E$3)+1),$A22)))</f>
        <v/>
      </c>
      <c r="R22" s="7" t="str">
        <f t="array" ref="R22">IF(COUNTIF('ค่าเสื่อม 2564'!$E$3:$E$399,"10869-รพ.วัฒนานคร")&lt;$A22,"",INDEX('ค่าเสื่อม 2564'!R$3:R$399,SMALL(IF('ค่าเสื่อม 2564'!$E$3:$E$399="10869-รพ.วัฒนานคร",ROW('ค่าเสื่อม 2564'!$E$3:$E$399)-ROW('ค่าเสื่อม 2564'!$E$3)+1),$A22)))</f>
        <v/>
      </c>
      <c r="S22" s="4" t="str">
        <f t="array" ref="S22">IF(COUNTIF('ค่าเสื่อม 2564'!$E$3:$E$399,"10869-รพ.วัฒนานคร")&lt;$A22,"",INDEX('ค่าเสื่อม 2564'!S$3:S$399,SMALL(IF('ค่าเสื่อม 2564'!$E$3:$E$399="10869-รพ.วัฒนานคร",ROW('ค่าเสื่อม 2564'!$E$3:$E$399)-ROW('ค่าเสื่อม 2564'!$E$3)+1),$A22)))</f>
        <v/>
      </c>
      <c r="T22" s="10" t="str">
        <f t="array" ref="T22">IF(COUNTIF('ค่าเสื่อม 2564'!$E$3:$E$399,"10869-รพ.วัฒนานคร")&lt;$A22,"",INDEX('ค่าเสื่อม 2564'!T$3:T$399,SMALL(IF('ค่าเสื่อม 2564'!$E$3:$E$399="10869-รพ.วัฒนานคร",ROW('ค่าเสื่อม 2564'!$E$3:$E$399)-ROW('ค่าเสื่อม 2564'!$E$3)+1),$A22)))</f>
        <v/>
      </c>
      <c r="U22" s="10" t="str">
        <f t="array" ref="U22">IF(COUNTIF('ค่าเสื่อม 2564'!$E$3:$E$399,"10869-รพ.วัฒนานคร")&lt;$A22,"",INDEX('ค่าเสื่อม 2564'!U$3:U$399,SMALL(IF('ค่าเสื่อม 2564'!$E$3:$E$399="10869-รพ.วัฒนานคร",ROW('ค่าเสื่อม 2564'!$E$3:$E$399)-ROW('ค่าเสื่อม 2564'!$E$3)+1),$A22)))</f>
        <v/>
      </c>
      <c r="V22" s="7"/>
      <c r="W22" s="7"/>
    </row>
    <row r="23" spans="1:23" ht="43.5" customHeight="1">
      <c r="A23" s="3">
        <v>20</v>
      </c>
      <c r="B23" s="7"/>
      <c r="C23" s="7"/>
      <c r="D23" s="7"/>
      <c r="E23" s="7" t="str">
        <f t="array" ref="E23">IF(COUNTIF('ค่าเสื่อม 2564'!$E$3:$E$399,"10869-รพ.วัฒนานคร")&lt;$A23,"",INDEX('ค่าเสื่อม 2564'!E$3:E$399,SMALL(IF('ค่าเสื่อม 2564'!$E$3:$E$399="10869-รพ.วัฒนานคร",ROW('ค่าเสื่อม 2564'!$E$3:$E$399)-ROW('ค่าเสื่อม 2564'!$E$3)+1),$A23)))</f>
        <v/>
      </c>
      <c r="F23" s="7" t="str">
        <f t="array" ref="F23">IF(COUNTIF('ค่าเสื่อม 2564'!$E$3:$E$399,"10869-รพ.วัฒนานคร")&lt;$A23,"",INDEX('ค่าเสื่อม 2564'!F$3:F$399,SMALL(IF('ค่าเสื่อม 2564'!$E$3:$E$399="10869-รพ.วัฒนานคร",ROW('ค่าเสื่อม 2564'!$E$3:$E$399)-ROW('ค่าเสื่อม 2564'!$E$3)+1),$A23)))</f>
        <v/>
      </c>
      <c r="G23" s="7" t="str">
        <f t="array" ref="G23">IF(COUNTIF('ค่าเสื่อม 2564'!$E$3:$E$399,"10869-รพ.วัฒนานคร")&lt;$A23,"",INDEX('ค่าเสื่อม 2564'!G$3:G$399,SMALL(IF('ค่าเสื่อม 2564'!$E$3:$E$399="10869-รพ.วัฒนานคร",ROW('ค่าเสื่อม 2564'!$E$3:$E$399)-ROW('ค่าเสื่อม 2564'!$E$3)+1),$A23)))</f>
        <v/>
      </c>
      <c r="H23" s="7" t="str">
        <f t="array" ref="H23">IF(COUNTIF('ค่าเสื่อม 2564'!$E$3:$E$399,"10869-รพ.วัฒนานคร")&lt;$A23,"",INDEX('ค่าเสื่อม 2564'!H$3:H$399,SMALL(IF('ค่าเสื่อม 2564'!$E$3:$E$399="10869-รพ.วัฒนานคร",ROW('ค่าเสื่อม 2564'!$E$3:$E$399)-ROW('ค่าเสื่อม 2564'!$E$3)+1),$A23)))</f>
        <v/>
      </c>
      <c r="I23" s="7" t="str">
        <f t="array" ref="I23">IF(COUNTIF('ค่าเสื่อม 2564'!$E$3:$E$399,"10869-รพ.วัฒนานคร")&lt;$A23,"",INDEX('ค่าเสื่อม 2564'!I$3:I$399,SMALL(IF('ค่าเสื่อม 2564'!$E$3:$E$399="10869-รพ.วัฒนานคร",ROW('ค่าเสื่อม 2564'!$E$3:$E$399)-ROW('ค่าเสื่อม 2564'!$E$3)+1),$A23)))</f>
        <v/>
      </c>
      <c r="J23" s="7" t="str">
        <f t="array" ref="J23">IF(COUNTIF('ค่าเสื่อม 2564'!$E$3:$E$399,"10869-รพ.วัฒนานคร")&lt;$A23,"",INDEX('ค่าเสื่อม 2564'!J$3:J$399,SMALL(IF('ค่าเสื่อม 2564'!$E$3:$E$399="10869-รพ.วัฒนานคร",ROW('ค่าเสื่อม 2564'!$E$3:$E$399)-ROW('ค่าเสื่อม 2564'!$E$3)+1),$A23)))</f>
        <v/>
      </c>
      <c r="K23" s="7" t="str">
        <f t="array" ref="K23">IF(COUNTIF('ค่าเสื่อม 2564'!$E$3:$E$399,"10869-รพ.วัฒนานคร")&lt;$A23,"",INDEX('ค่าเสื่อม 2564'!K$3:K$399,SMALL(IF('ค่าเสื่อม 2564'!$E$3:$E$399="10869-รพ.วัฒนานคร",ROW('ค่าเสื่อม 2564'!$E$3:$E$399)-ROW('ค่าเสื่อม 2564'!$E$3)+1),$A23)))</f>
        <v/>
      </c>
      <c r="L23" s="4" t="str">
        <f t="array" ref="L23">IF(COUNTIF('ค่าเสื่อม 2564'!$E$3:$E$399,"10869-รพ.วัฒนานคร")&lt;$A23,"",INDEX('ค่าเสื่อม 2564'!L$3:L$399,SMALL(IF('ค่าเสื่อม 2564'!$E$3:$E$399="10869-รพ.วัฒนานคร",ROW('ค่าเสื่อม 2564'!$E$3:$E$399)-ROW('ค่าเสื่อม 2564'!$E$3)+1),$A23)))</f>
        <v/>
      </c>
      <c r="M23" s="7" t="str">
        <f t="array" ref="M23">IF(COUNTIF('ค่าเสื่อม 2564'!$E$3:$E$399,"10869-รพ.วัฒนานคร")&lt;$A23,"",INDEX('ค่าเสื่อม 2564'!M$3:M$399,SMALL(IF('ค่าเสื่อม 2564'!$E$3:$E$399="10869-รพ.วัฒนานคร",ROW('ค่าเสื่อม 2564'!$E$3:$E$399)-ROW('ค่าเสื่อม 2564'!$E$3)+1),$A23)))</f>
        <v/>
      </c>
      <c r="N23" s="10" t="str">
        <f t="array" ref="N23">IF(COUNTIF('ค่าเสื่อม 2564'!$E$3:$E$399,"10869-รพ.วัฒนานคร")&lt;$A23,"",INDEX('ค่าเสื่อม 2564'!N$3:N$399,SMALL(IF('ค่าเสื่อม 2564'!$E$3:$E$399="10869-รพ.วัฒนานคร",ROW('ค่าเสื่อม 2564'!$E$3:$E$399)-ROW('ค่าเสื่อม 2564'!$E$3)+1),$A23)))</f>
        <v/>
      </c>
      <c r="O23" s="10" t="str">
        <f t="array" ref="O23">IF(COUNTIF('ค่าเสื่อม 2564'!$E$3:$E$399,"10869-รพ.วัฒนานคร")&lt;$A23,"",INDEX('ค่าเสื่อม 2564'!O$3:O$399,SMALL(IF('ค่าเสื่อม 2564'!$E$3:$E$399="10869-รพ.วัฒนานคร",ROW('ค่าเสื่อม 2564'!$E$3:$E$399)-ROW('ค่าเสื่อม 2564'!$E$3)+1),$A23)))</f>
        <v/>
      </c>
      <c r="P23" s="10" t="str">
        <f t="array" ref="P23">IF(COUNTIF('ค่าเสื่อม 2564'!$E$3:$E$399,"10869-รพ.วัฒนานคร")&lt;$A23,"",INDEX('ค่าเสื่อม 2564'!P$3:P$399,SMALL(IF('ค่าเสื่อม 2564'!$E$3:$E$399="10869-รพ.วัฒนานคร",ROW('ค่าเสื่อม 2564'!$E$3:$E$399)-ROW('ค่าเสื่อม 2564'!$E$3)+1),$A23)))</f>
        <v/>
      </c>
      <c r="Q23" s="10" t="str">
        <f t="array" ref="Q23">IF(COUNTIF('ค่าเสื่อม 2564'!$E$3:$E$399,"10869-รพ.วัฒนานคร")&lt;$A23,"",INDEX('ค่าเสื่อม 2564'!Q$3:Q$399,SMALL(IF('ค่าเสื่อม 2564'!$E$3:$E$399="10869-รพ.วัฒนานคร",ROW('ค่าเสื่อม 2564'!$E$3:$E$399)-ROW('ค่าเสื่อม 2564'!$E$3)+1),$A23)))</f>
        <v/>
      </c>
      <c r="R23" s="7" t="str">
        <f t="array" ref="R23">IF(COUNTIF('ค่าเสื่อม 2564'!$E$3:$E$399,"10869-รพ.วัฒนานคร")&lt;$A23,"",INDEX('ค่าเสื่อม 2564'!R$3:R$399,SMALL(IF('ค่าเสื่อม 2564'!$E$3:$E$399="10869-รพ.วัฒนานคร",ROW('ค่าเสื่อม 2564'!$E$3:$E$399)-ROW('ค่าเสื่อม 2564'!$E$3)+1),$A23)))</f>
        <v/>
      </c>
      <c r="S23" s="4" t="str">
        <f t="array" ref="S23">IF(COUNTIF('ค่าเสื่อม 2564'!$E$3:$E$399,"10869-รพ.วัฒนานคร")&lt;$A23,"",INDEX('ค่าเสื่อม 2564'!S$3:S$399,SMALL(IF('ค่าเสื่อม 2564'!$E$3:$E$399="10869-รพ.วัฒนานคร",ROW('ค่าเสื่อม 2564'!$E$3:$E$399)-ROW('ค่าเสื่อม 2564'!$E$3)+1),$A23)))</f>
        <v/>
      </c>
      <c r="T23" s="10" t="str">
        <f t="array" ref="T23">IF(COUNTIF('ค่าเสื่อม 2564'!$E$3:$E$399,"10869-รพ.วัฒนานคร")&lt;$A23,"",INDEX('ค่าเสื่อม 2564'!T$3:T$399,SMALL(IF('ค่าเสื่อม 2564'!$E$3:$E$399="10869-รพ.วัฒนานคร",ROW('ค่าเสื่อม 2564'!$E$3:$E$399)-ROW('ค่าเสื่อม 2564'!$E$3)+1),$A23)))</f>
        <v/>
      </c>
      <c r="U23" s="10" t="str">
        <f t="array" ref="U23">IF(COUNTIF('ค่าเสื่อม 2564'!$E$3:$E$399,"10869-รพ.วัฒนานคร")&lt;$A23,"",INDEX('ค่าเสื่อม 2564'!U$3:U$399,SMALL(IF('ค่าเสื่อม 2564'!$E$3:$E$399="10869-รพ.วัฒนานคร",ROW('ค่าเสื่อม 2564'!$E$3:$E$399)-ROW('ค่าเสื่อม 2564'!$E$3)+1),$A23)))</f>
        <v/>
      </c>
      <c r="V23" s="7"/>
      <c r="W23" s="7"/>
    </row>
    <row r="24" spans="1:23" ht="43.5" customHeight="1">
      <c r="A24" s="3">
        <v>21</v>
      </c>
      <c r="B24" s="7"/>
      <c r="C24" s="7"/>
      <c r="D24" s="7"/>
      <c r="E24" s="7" t="str">
        <f t="array" ref="E24">IF(COUNTIF('ค่าเสื่อม 2564'!$E$3:$E$399,"10869-รพ.วัฒนานคร")&lt;$A24,"",INDEX('ค่าเสื่อม 2564'!E$3:E$399,SMALL(IF('ค่าเสื่อม 2564'!$E$3:$E$399="10869-รพ.วัฒนานคร",ROW('ค่าเสื่อม 2564'!$E$3:$E$399)-ROW('ค่าเสื่อม 2564'!$E$3)+1),$A24)))</f>
        <v/>
      </c>
      <c r="F24" s="7" t="str">
        <f t="array" ref="F24">IF(COUNTIF('ค่าเสื่อม 2564'!$E$3:$E$399,"10869-รพ.วัฒนานคร")&lt;$A24,"",INDEX('ค่าเสื่อม 2564'!F$3:F$399,SMALL(IF('ค่าเสื่อม 2564'!$E$3:$E$399="10869-รพ.วัฒนานคร",ROW('ค่าเสื่อม 2564'!$E$3:$E$399)-ROW('ค่าเสื่อม 2564'!$E$3)+1),$A24)))</f>
        <v/>
      </c>
      <c r="G24" s="7" t="str">
        <f t="array" ref="G24">IF(COUNTIF('ค่าเสื่อม 2564'!$E$3:$E$399,"10869-รพ.วัฒนานคร")&lt;$A24,"",INDEX('ค่าเสื่อม 2564'!G$3:G$399,SMALL(IF('ค่าเสื่อม 2564'!$E$3:$E$399="10869-รพ.วัฒนานคร",ROW('ค่าเสื่อม 2564'!$E$3:$E$399)-ROW('ค่าเสื่อม 2564'!$E$3)+1),$A24)))</f>
        <v/>
      </c>
      <c r="H24" s="7" t="str">
        <f t="array" ref="H24">IF(COUNTIF('ค่าเสื่อม 2564'!$E$3:$E$399,"10869-รพ.วัฒนานคร")&lt;$A24,"",INDEX('ค่าเสื่อม 2564'!H$3:H$399,SMALL(IF('ค่าเสื่อม 2564'!$E$3:$E$399="10869-รพ.วัฒนานคร",ROW('ค่าเสื่อม 2564'!$E$3:$E$399)-ROW('ค่าเสื่อม 2564'!$E$3)+1),$A24)))</f>
        <v/>
      </c>
      <c r="I24" s="7" t="str">
        <f t="array" ref="I24">IF(COUNTIF('ค่าเสื่อม 2564'!$E$3:$E$399,"10869-รพ.วัฒนานคร")&lt;$A24,"",INDEX('ค่าเสื่อม 2564'!I$3:I$399,SMALL(IF('ค่าเสื่อม 2564'!$E$3:$E$399="10869-รพ.วัฒนานคร",ROW('ค่าเสื่อม 2564'!$E$3:$E$399)-ROW('ค่าเสื่อม 2564'!$E$3)+1),$A24)))</f>
        <v/>
      </c>
      <c r="J24" s="7" t="str">
        <f t="array" ref="J24">IF(COUNTIF('ค่าเสื่อม 2564'!$E$3:$E$399,"10869-รพ.วัฒนานคร")&lt;$A24,"",INDEX('ค่าเสื่อม 2564'!J$3:J$399,SMALL(IF('ค่าเสื่อม 2564'!$E$3:$E$399="10869-รพ.วัฒนานคร",ROW('ค่าเสื่อม 2564'!$E$3:$E$399)-ROW('ค่าเสื่อม 2564'!$E$3)+1),$A24)))</f>
        <v/>
      </c>
      <c r="K24" s="7" t="str">
        <f t="array" ref="K24">IF(COUNTIF('ค่าเสื่อม 2564'!$E$3:$E$399,"10869-รพ.วัฒนานคร")&lt;$A24,"",INDEX('ค่าเสื่อม 2564'!K$3:K$399,SMALL(IF('ค่าเสื่อม 2564'!$E$3:$E$399="10869-รพ.วัฒนานคร",ROW('ค่าเสื่อม 2564'!$E$3:$E$399)-ROW('ค่าเสื่อม 2564'!$E$3)+1),$A24)))</f>
        <v/>
      </c>
      <c r="L24" s="4" t="str">
        <f t="array" ref="L24">IF(COUNTIF('ค่าเสื่อม 2564'!$E$3:$E$399,"10869-รพ.วัฒนานคร")&lt;$A24,"",INDEX('ค่าเสื่อม 2564'!L$3:L$399,SMALL(IF('ค่าเสื่อม 2564'!$E$3:$E$399="10869-รพ.วัฒนานคร",ROW('ค่าเสื่อม 2564'!$E$3:$E$399)-ROW('ค่าเสื่อม 2564'!$E$3)+1),$A24)))</f>
        <v/>
      </c>
      <c r="M24" s="7" t="str">
        <f t="array" ref="M24">IF(COUNTIF('ค่าเสื่อม 2564'!$E$3:$E$399,"10869-รพ.วัฒนานคร")&lt;$A24,"",INDEX('ค่าเสื่อม 2564'!M$3:M$399,SMALL(IF('ค่าเสื่อม 2564'!$E$3:$E$399="10869-รพ.วัฒนานคร",ROW('ค่าเสื่อม 2564'!$E$3:$E$399)-ROW('ค่าเสื่อม 2564'!$E$3)+1),$A24)))</f>
        <v/>
      </c>
      <c r="N24" s="10" t="str">
        <f t="array" ref="N24">IF(COUNTIF('ค่าเสื่อม 2564'!$E$3:$E$399,"10869-รพ.วัฒนานคร")&lt;$A24,"",INDEX('ค่าเสื่อม 2564'!N$3:N$399,SMALL(IF('ค่าเสื่อม 2564'!$E$3:$E$399="10869-รพ.วัฒนานคร",ROW('ค่าเสื่อม 2564'!$E$3:$E$399)-ROW('ค่าเสื่อม 2564'!$E$3)+1),$A24)))</f>
        <v/>
      </c>
      <c r="O24" s="10" t="str">
        <f t="array" ref="O24">IF(COUNTIF('ค่าเสื่อม 2564'!$E$3:$E$399,"10869-รพ.วัฒนานคร")&lt;$A24,"",INDEX('ค่าเสื่อม 2564'!O$3:O$399,SMALL(IF('ค่าเสื่อม 2564'!$E$3:$E$399="10869-รพ.วัฒนานคร",ROW('ค่าเสื่อม 2564'!$E$3:$E$399)-ROW('ค่าเสื่อม 2564'!$E$3)+1),$A24)))</f>
        <v/>
      </c>
      <c r="P24" s="10" t="str">
        <f t="array" ref="P24">IF(COUNTIF('ค่าเสื่อม 2564'!$E$3:$E$399,"10869-รพ.วัฒนานคร")&lt;$A24,"",INDEX('ค่าเสื่อม 2564'!P$3:P$399,SMALL(IF('ค่าเสื่อม 2564'!$E$3:$E$399="10869-รพ.วัฒนานคร",ROW('ค่าเสื่อม 2564'!$E$3:$E$399)-ROW('ค่าเสื่อม 2564'!$E$3)+1),$A24)))</f>
        <v/>
      </c>
      <c r="Q24" s="10" t="str">
        <f t="array" ref="Q24">IF(COUNTIF('ค่าเสื่อม 2564'!$E$3:$E$399,"10869-รพ.วัฒนานคร")&lt;$A24,"",INDEX('ค่าเสื่อม 2564'!Q$3:Q$399,SMALL(IF('ค่าเสื่อม 2564'!$E$3:$E$399="10869-รพ.วัฒนานคร",ROW('ค่าเสื่อม 2564'!$E$3:$E$399)-ROW('ค่าเสื่อม 2564'!$E$3)+1),$A24)))</f>
        <v/>
      </c>
      <c r="R24" s="7" t="str">
        <f t="array" ref="R24">IF(COUNTIF('ค่าเสื่อม 2564'!$E$3:$E$399,"10869-รพ.วัฒนานคร")&lt;$A24,"",INDEX('ค่าเสื่อม 2564'!R$3:R$399,SMALL(IF('ค่าเสื่อม 2564'!$E$3:$E$399="10869-รพ.วัฒนานคร",ROW('ค่าเสื่อม 2564'!$E$3:$E$399)-ROW('ค่าเสื่อม 2564'!$E$3)+1),$A24)))</f>
        <v/>
      </c>
      <c r="S24" s="4" t="str">
        <f t="array" ref="S24">IF(COUNTIF('ค่าเสื่อม 2564'!$E$3:$E$399,"10869-รพ.วัฒนานคร")&lt;$A24,"",INDEX('ค่าเสื่อม 2564'!S$3:S$399,SMALL(IF('ค่าเสื่อม 2564'!$E$3:$E$399="10869-รพ.วัฒนานคร",ROW('ค่าเสื่อม 2564'!$E$3:$E$399)-ROW('ค่าเสื่อม 2564'!$E$3)+1),$A24)))</f>
        <v/>
      </c>
      <c r="T24" s="10" t="str">
        <f t="array" ref="T24">IF(COUNTIF('ค่าเสื่อม 2564'!$E$3:$E$399,"10869-รพ.วัฒนานคร")&lt;$A24,"",INDEX('ค่าเสื่อม 2564'!T$3:T$399,SMALL(IF('ค่าเสื่อม 2564'!$E$3:$E$399="10869-รพ.วัฒนานคร",ROW('ค่าเสื่อม 2564'!$E$3:$E$399)-ROW('ค่าเสื่อม 2564'!$E$3)+1),$A24)))</f>
        <v/>
      </c>
      <c r="U24" s="10" t="str">
        <f t="array" ref="U24">IF(COUNTIF('ค่าเสื่อม 2564'!$E$3:$E$399,"10869-รพ.วัฒนานคร")&lt;$A24,"",INDEX('ค่าเสื่อม 2564'!U$3:U$399,SMALL(IF('ค่าเสื่อม 2564'!$E$3:$E$399="10869-รพ.วัฒนานคร",ROW('ค่าเสื่อม 2564'!$E$3:$E$399)-ROW('ค่าเสื่อม 2564'!$E$3)+1),$A24)))</f>
        <v/>
      </c>
      <c r="V24" s="7"/>
      <c r="W24" s="7"/>
    </row>
    <row r="25" spans="1:23" ht="43.5" customHeight="1">
      <c r="A25" s="3">
        <v>22</v>
      </c>
      <c r="B25" s="7"/>
      <c r="C25" s="7"/>
      <c r="D25" s="7"/>
      <c r="E25" s="7" t="str">
        <f t="array" ref="E25">IF(COUNTIF('ค่าเสื่อม 2564'!$E$3:$E$399,"10869-รพ.วัฒนานคร")&lt;$A25,"",INDEX('ค่าเสื่อม 2564'!E$3:E$399,SMALL(IF('ค่าเสื่อม 2564'!$E$3:$E$399="10869-รพ.วัฒนานคร",ROW('ค่าเสื่อม 2564'!$E$3:$E$399)-ROW('ค่าเสื่อม 2564'!$E$3)+1),$A25)))</f>
        <v/>
      </c>
      <c r="F25" s="7" t="str">
        <f t="array" ref="F25">IF(COUNTIF('ค่าเสื่อม 2564'!$E$3:$E$399,"10869-รพ.วัฒนานคร")&lt;$A25,"",INDEX('ค่าเสื่อม 2564'!F$3:F$399,SMALL(IF('ค่าเสื่อม 2564'!$E$3:$E$399="10869-รพ.วัฒนานคร",ROW('ค่าเสื่อม 2564'!$E$3:$E$399)-ROW('ค่าเสื่อม 2564'!$E$3)+1),$A25)))</f>
        <v/>
      </c>
      <c r="G25" s="7" t="str">
        <f t="array" ref="G25">IF(COUNTIF('ค่าเสื่อม 2564'!$E$3:$E$399,"10869-รพ.วัฒนานคร")&lt;$A25,"",INDEX('ค่าเสื่อม 2564'!G$3:G$399,SMALL(IF('ค่าเสื่อม 2564'!$E$3:$E$399="10869-รพ.วัฒนานคร",ROW('ค่าเสื่อม 2564'!$E$3:$E$399)-ROW('ค่าเสื่อม 2564'!$E$3)+1),$A25)))</f>
        <v/>
      </c>
      <c r="H25" s="7" t="str">
        <f t="array" ref="H25">IF(COUNTIF('ค่าเสื่อม 2564'!$E$3:$E$399,"10869-รพ.วัฒนานคร")&lt;$A25,"",INDEX('ค่าเสื่อม 2564'!H$3:H$399,SMALL(IF('ค่าเสื่อม 2564'!$E$3:$E$399="10869-รพ.วัฒนานคร",ROW('ค่าเสื่อม 2564'!$E$3:$E$399)-ROW('ค่าเสื่อม 2564'!$E$3)+1),$A25)))</f>
        <v/>
      </c>
      <c r="I25" s="7" t="str">
        <f t="array" ref="I25">IF(COUNTIF('ค่าเสื่อม 2564'!$E$3:$E$399,"10869-รพ.วัฒนานคร")&lt;$A25,"",INDEX('ค่าเสื่อม 2564'!I$3:I$399,SMALL(IF('ค่าเสื่อม 2564'!$E$3:$E$399="10869-รพ.วัฒนานคร",ROW('ค่าเสื่อม 2564'!$E$3:$E$399)-ROW('ค่าเสื่อม 2564'!$E$3)+1),$A25)))</f>
        <v/>
      </c>
      <c r="J25" s="7" t="str">
        <f t="array" ref="J25">IF(COUNTIF('ค่าเสื่อม 2564'!$E$3:$E$399,"10869-รพ.วัฒนานคร")&lt;$A25,"",INDEX('ค่าเสื่อม 2564'!J$3:J$399,SMALL(IF('ค่าเสื่อม 2564'!$E$3:$E$399="10869-รพ.วัฒนานคร",ROW('ค่าเสื่อม 2564'!$E$3:$E$399)-ROW('ค่าเสื่อม 2564'!$E$3)+1),$A25)))</f>
        <v/>
      </c>
      <c r="K25" s="7" t="str">
        <f t="array" ref="K25">IF(COUNTIF('ค่าเสื่อม 2564'!$E$3:$E$399,"10869-รพ.วัฒนานคร")&lt;$A25,"",INDEX('ค่าเสื่อม 2564'!K$3:K$399,SMALL(IF('ค่าเสื่อม 2564'!$E$3:$E$399="10869-รพ.วัฒนานคร",ROW('ค่าเสื่อม 2564'!$E$3:$E$399)-ROW('ค่าเสื่อม 2564'!$E$3)+1),$A25)))</f>
        <v/>
      </c>
      <c r="L25" s="4" t="str">
        <f t="array" ref="L25">IF(COUNTIF('ค่าเสื่อม 2564'!$E$3:$E$399,"10869-รพ.วัฒนานคร")&lt;$A25,"",INDEX('ค่าเสื่อม 2564'!L$3:L$399,SMALL(IF('ค่าเสื่อม 2564'!$E$3:$E$399="10869-รพ.วัฒนานคร",ROW('ค่าเสื่อม 2564'!$E$3:$E$399)-ROW('ค่าเสื่อม 2564'!$E$3)+1),$A25)))</f>
        <v/>
      </c>
      <c r="M25" s="7" t="str">
        <f t="array" ref="M25">IF(COUNTIF('ค่าเสื่อม 2564'!$E$3:$E$399,"10869-รพ.วัฒนานคร")&lt;$A25,"",INDEX('ค่าเสื่อม 2564'!M$3:M$399,SMALL(IF('ค่าเสื่อม 2564'!$E$3:$E$399="10869-รพ.วัฒนานคร",ROW('ค่าเสื่อม 2564'!$E$3:$E$399)-ROW('ค่าเสื่อม 2564'!$E$3)+1),$A25)))</f>
        <v/>
      </c>
      <c r="N25" s="10" t="str">
        <f t="array" ref="N25">IF(COUNTIF('ค่าเสื่อม 2564'!$E$3:$E$399,"10869-รพ.วัฒนานคร")&lt;$A25,"",INDEX('ค่าเสื่อม 2564'!N$3:N$399,SMALL(IF('ค่าเสื่อม 2564'!$E$3:$E$399="10869-รพ.วัฒนานคร",ROW('ค่าเสื่อม 2564'!$E$3:$E$399)-ROW('ค่าเสื่อม 2564'!$E$3)+1),$A25)))</f>
        <v/>
      </c>
      <c r="O25" s="10" t="str">
        <f t="array" ref="O25">IF(COUNTIF('ค่าเสื่อม 2564'!$E$3:$E$399,"10869-รพ.วัฒนานคร")&lt;$A25,"",INDEX('ค่าเสื่อม 2564'!O$3:O$399,SMALL(IF('ค่าเสื่อม 2564'!$E$3:$E$399="10869-รพ.วัฒนานคร",ROW('ค่าเสื่อม 2564'!$E$3:$E$399)-ROW('ค่าเสื่อม 2564'!$E$3)+1),$A25)))</f>
        <v/>
      </c>
      <c r="P25" s="10" t="str">
        <f t="array" ref="P25">IF(COUNTIF('ค่าเสื่อม 2564'!$E$3:$E$399,"10869-รพ.วัฒนานคร")&lt;$A25,"",INDEX('ค่าเสื่อม 2564'!P$3:P$399,SMALL(IF('ค่าเสื่อม 2564'!$E$3:$E$399="10869-รพ.วัฒนานคร",ROW('ค่าเสื่อม 2564'!$E$3:$E$399)-ROW('ค่าเสื่อม 2564'!$E$3)+1),$A25)))</f>
        <v/>
      </c>
      <c r="Q25" s="10" t="str">
        <f t="array" ref="Q25">IF(COUNTIF('ค่าเสื่อม 2564'!$E$3:$E$399,"10869-รพ.วัฒนานคร")&lt;$A25,"",INDEX('ค่าเสื่อม 2564'!Q$3:Q$399,SMALL(IF('ค่าเสื่อม 2564'!$E$3:$E$399="10869-รพ.วัฒนานคร",ROW('ค่าเสื่อม 2564'!$E$3:$E$399)-ROW('ค่าเสื่อม 2564'!$E$3)+1),$A25)))</f>
        <v/>
      </c>
      <c r="R25" s="7" t="str">
        <f t="array" ref="R25">IF(COUNTIF('ค่าเสื่อม 2564'!$E$3:$E$399,"10869-รพ.วัฒนานคร")&lt;$A25,"",INDEX('ค่าเสื่อม 2564'!R$3:R$399,SMALL(IF('ค่าเสื่อม 2564'!$E$3:$E$399="10869-รพ.วัฒนานคร",ROW('ค่าเสื่อม 2564'!$E$3:$E$399)-ROW('ค่าเสื่อม 2564'!$E$3)+1),$A25)))</f>
        <v/>
      </c>
      <c r="S25" s="4" t="str">
        <f t="array" ref="S25">IF(COUNTIF('ค่าเสื่อม 2564'!$E$3:$E$399,"10869-รพ.วัฒนานคร")&lt;$A25,"",INDEX('ค่าเสื่อม 2564'!S$3:S$399,SMALL(IF('ค่าเสื่อม 2564'!$E$3:$E$399="10869-รพ.วัฒนานคร",ROW('ค่าเสื่อม 2564'!$E$3:$E$399)-ROW('ค่าเสื่อม 2564'!$E$3)+1),$A25)))</f>
        <v/>
      </c>
      <c r="T25" s="10" t="str">
        <f t="array" ref="T25">IF(COUNTIF('ค่าเสื่อม 2564'!$E$3:$E$399,"10869-รพ.วัฒนานคร")&lt;$A25,"",INDEX('ค่าเสื่อม 2564'!T$3:T$399,SMALL(IF('ค่าเสื่อม 2564'!$E$3:$E$399="10869-รพ.วัฒนานคร",ROW('ค่าเสื่อม 2564'!$E$3:$E$399)-ROW('ค่าเสื่อม 2564'!$E$3)+1),$A25)))</f>
        <v/>
      </c>
      <c r="U25" s="10" t="str">
        <f t="array" ref="U25">IF(COUNTIF('ค่าเสื่อม 2564'!$E$3:$E$399,"10869-รพ.วัฒนานคร")&lt;$A25,"",INDEX('ค่าเสื่อม 2564'!U$3:U$399,SMALL(IF('ค่าเสื่อม 2564'!$E$3:$E$399="10869-รพ.วัฒนานคร",ROW('ค่าเสื่อม 2564'!$E$3:$E$399)-ROW('ค่าเสื่อม 2564'!$E$3)+1),$A25)))</f>
        <v/>
      </c>
      <c r="V25" s="7"/>
      <c r="W25" s="7"/>
    </row>
    <row r="26" spans="1:23" ht="43.5" customHeight="1">
      <c r="A26" s="3">
        <v>23</v>
      </c>
      <c r="B26" s="7"/>
      <c r="C26" s="7"/>
      <c r="D26" s="7"/>
      <c r="E26" s="7" t="str">
        <f t="array" ref="E26">IF(COUNTIF('ค่าเสื่อม 2564'!$E$3:$E$399,"10869-รพ.วัฒนานคร")&lt;$A26,"",INDEX('ค่าเสื่อม 2564'!E$3:E$399,SMALL(IF('ค่าเสื่อม 2564'!$E$3:$E$399="10869-รพ.วัฒนานคร",ROW('ค่าเสื่อม 2564'!$E$3:$E$399)-ROW('ค่าเสื่อม 2564'!$E$3)+1),$A26)))</f>
        <v/>
      </c>
      <c r="F26" s="7" t="str">
        <f t="array" ref="F26">IF(COUNTIF('ค่าเสื่อม 2564'!$E$3:$E$399,"10869-รพ.วัฒนานคร")&lt;$A26,"",INDEX('ค่าเสื่อม 2564'!F$3:F$399,SMALL(IF('ค่าเสื่อม 2564'!$E$3:$E$399="10869-รพ.วัฒนานคร",ROW('ค่าเสื่อม 2564'!$E$3:$E$399)-ROW('ค่าเสื่อม 2564'!$E$3)+1),$A26)))</f>
        <v/>
      </c>
      <c r="G26" s="7" t="str">
        <f t="array" ref="G26">IF(COUNTIF('ค่าเสื่อม 2564'!$E$3:$E$399,"10869-รพ.วัฒนานคร")&lt;$A26,"",INDEX('ค่าเสื่อม 2564'!G$3:G$399,SMALL(IF('ค่าเสื่อม 2564'!$E$3:$E$399="10869-รพ.วัฒนานคร",ROW('ค่าเสื่อม 2564'!$E$3:$E$399)-ROW('ค่าเสื่อม 2564'!$E$3)+1),$A26)))</f>
        <v/>
      </c>
      <c r="H26" s="7" t="str">
        <f t="array" ref="H26">IF(COUNTIF('ค่าเสื่อม 2564'!$E$3:$E$399,"10869-รพ.วัฒนานคร")&lt;$A26,"",INDEX('ค่าเสื่อม 2564'!H$3:H$399,SMALL(IF('ค่าเสื่อม 2564'!$E$3:$E$399="10869-รพ.วัฒนานคร",ROW('ค่าเสื่อม 2564'!$E$3:$E$399)-ROW('ค่าเสื่อม 2564'!$E$3)+1),$A26)))</f>
        <v/>
      </c>
      <c r="I26" s="7" t="str">
        <f t="array" ref="I26">IF(COUNTIF('ค่าเสื่อม 2564'!$E$3:$E$399,"10869-รพ.วัฒนานคร")&lt;$A26,"",INDEX('ค่าเสื่อม 2564'!I$3:I$399,SMALL(IF('ค่าเสื่อม 2564'!$E$3:$E$399="10869-รพ.วัฒนานคร",ROW('ค่าเสื่อม 2564'!$E$3:$E$399)-ROW('ค่าเสื่อม 2564'!$E$3)+1),$A26)))</f>
        <v/>
      </c>
      <c r="J26" s="7" t="str">
        <f t="array" ref="J26">IF(COUNTIF('ค่าเสื่อม 2564'!$E$3:$E$399,"10869-รพ.วัฒนานคร")&lt;$A26,"",INDEX('ค่าเสื่อม 2564'!J$3:J$399,SMALL(IF('ค่าเสื่อม 2564'!$E$3:$E$399="10869-รพ.วัฒนานคร",ROW('ค่าเสื่อม 2564'!$E$3:$E$399)-ROW('ค่าเสื่อม 2564'!$E$3)+1),$A26)))</f>
        <v/>
      </c>
      <c r="K26" s="7" t="str">
        <f t="array" ref="K26">IF(COUNTIF('ค่าเสื่อม 2564'!$E$3:$E$399,"10869-รพ.วัฒนานคร")&lt;$A26,"",INDEX('ค่าเสื่อม 2564'!K$3:K$399,SMALL(IF('ค่าเสื่อม 2564'!$E$3:$E$399="10869-รพ.วัฒนานคร",ROW('ค่าเสื่อม 2564'!$E$3:$E$399)-ROW('ค่าเสื่อม 2564'!$E$3)+1),$A26)))</f>
        <v/>
      </c>
      <c r="L26" s="4" t="str">
        <f t="array" ref="L26">IF(COUNTIF('ค่าเสื่อม 2564'!$E$3:$E$399,"10869-รพ.วัฒนานคร")&lt;$A26,"",INDEX('ค่าเสื่อม 2564'!L$3:L$399,SMALL(IF('ค่าเสื่อม 2564'!$E$3:$E$399="10869-รพ.วัฒนานคร",ROW('ค่าเสื่อม 2564'!$E$3:$E$399)-ROW('ค่าเสื่อม 2564'!$E$3)+1),$A26)))</f>
        <v/>
      </c>
      <c r="M26" s="7" t="str">
        <f t="array" ref="M26">IF(COUNTIF('ค่าเสื่อม 2564'!$E$3:$E$399,"10869-รพ.วัฒนานคร")&lt;$A26,"",INDEX('ค่าเสื่อม 2564'!M$3:M$399,SMALL(IF('ค่าเสื่อม 2564'!$E$3:$E$399="10869-รพ.วัฒนานคร",ROW('ค่าเสื่อม 2564'!$E$3:$E$399)-ROW('ค่าเสื่อม 2564'!$E$3)+1),$A26)))</f>
        <v/>
      </c>
      <c r="N26" s="10" t="str">
        <f t="array" ref="N26">IF(COUNTIF('ค่าเสื่อม 2564'!$E$3:$E$399,"10869-รพ.วัฒนานคร")&lt;$A26,"",INDEX('ค่าเสื่อม 2564'!N$3:N$399,SMALL(IF('ค่าเสื่อม 2564'!$E$3:$E$399="10869-รพ.วัฒนานคร",ROW('ค่าเสื่อม 2564'!$E$3:$E$399)-ROW('ค่าเสื่อม 2564'!$E$3)+1),$A26)))</f>
        <v/>
      </c>
      <c r="O26" s="10" t="str">
        <f t="array" ref="O26">IF(COUNTIF('ค่าเสื่อม 2564'!$E$3:$E$399,"10869-รพ.วัฒนานคร")&lt;$A26,"",INDEX('ค่าเสื่อม 2564'!O$3:O$399,SMALL(IF('ค่าเสื่อม 2564'!$E$3:$E$399="10869-รพ.วัฒนานคร",ROW('ค่าเสื่อม 2564'!$E$3:$E$399)-ROW('ค่าเสื่อม 2564'!$E$3)+1),$A26)))</f>
        <v/>
      </c>
      <c r="P26" s="10" t="str">
        <f t="array" ref="P26">IF(COUNTIF('ค่าเสื่อม 2564'!$E$3:$E$399,"10869-รพ.วัฒนานคร")&lt;$A26,"",INDEX('ค่าเสื่อม 2564'!P$3:P$399,SMALL(IF('ค่าเสื่อม 2564'!$E$3:$E$399="10869-รพ.วัฒนานคร",ROW('ค่าเสื่อม 2564'!$E$3:$E$399)-ROW('ค่าเสื่อม 2564'!$E$3)+1),$A26)))</f>
        <v/>
      </c>
      <c r="Q26" s="10" t="str">
        <f t="array" ref="Q26">IF(COUNTIF('ค่าเสื่อม 2564'!$E$3:$E$399,"10869-รพ.วัฒนานคร")&lt;$A26,"",INDEX('ค่าเสื่อม 2564'!Q$3:Q$399,SMALL(IF('ค่าเสื่อม 2564'!$E$3:$E$399="10869-รพ.วัฒนานคร",ROW('ค่าเสื่อม 2564'!$E$3:$E$399)-ROW('ค่าเสื่อม 2564'!$E$3)+1),$A26)))</f>
        <v/>
      </c>
      <c r="R26" s="7" t="str">
        <f t="array" ref="R26">IF(COUNTIF('ค่าเสื่อม 2564'!$E$3:$E$399,"10869-รพ.วัฒนานคร")&lt;$A26,"",INDEX('ค่าเสื่อม 2564'!R$3:R$399,SMALL(IF('ค่าเสื่อม 2564'!$E$3:$E$399="10869-รพ.วัฒนานคร",ROW('ค่าเสื่อม 2564'!$E$3:$E$399)-ROW('ค่าเสื่อม 2564'!$E$3)+1),$A26)))</f>
        <v/>
      </c>
      <c r="S26" s="4" t="str">
        <f t="array" ref="S26">IF(COUNTIF('ค่าเสื่อม 2564'!$E$3:$E$399,"10869-รพ.วัฒนานคร")&lt;$A26,"",INDEX('ค่าเสื่อม 2564'!S$3:S$399,SMALL(IF('ค่าเสื่อม 2564'!$E$3:$E$399="10869-รพ.วัฒนานคร",ROW('ค่าเสื่อม 2564'!$E$3:$E$399)-ROW('ค่าเสื่อม 2564'!$E$3)+1),$A26)))</f>
        <v/>
      </c>
      <c r="T26" s="10" t="str">
        <f t="array" ref="T26">IF(COUNTIF('ค่าเสื่อม 2564'!$E$3:$E$399,"10869-รพ.วัฒนานคร")&lt;$A26,"",INDEX('ค่าเสื่อม 2564'!T$3:T$399,SMALL(IF('ค่าเสื่อม 2564'!$E$3:$E$399="10869-รพ.วัฒนานคร",ROW('ค่าเสื่อม 2564'!$E$3:$E$399)-ROW('ค่าเสื่อม 2564'!$E$3)+1),$A26)))</f>
        <v/>
      </c>
      <c r="U26" s="10" t="str">
        <f t="array" ref="U26">IF(COUNTIF('ค่าเสื่อม 2564'!$E$3:$E$399,"10869-รพ.วัฒนานคร")&lt;$A26,"",INDEX('ค่าเสื่อม 2564'!U$3:U$399,SMALL(IF('ค่าเสื่อม 2564'!$E$3:$E$399="10869-รพ.วัฒนานคร",ROW('ค่าเสื่อม 2564'!$E$3:$E$399)-ROW('ค่าเสื่อม 2564'!$E$3)+1),$A26)))</f>
        <v/>
      </c>
      <c r="V26" s="7"/>
      <c r="W26" s="7"/>
    </row>
    <row r="27" spans="1:23" ht="43.5" customHeight="1">
      <c r="A27" s="3">
        <v>24</v>
      </c>
      <c r="B27" s="7"/>
      <c r="C27" s="7"/>
      <c r="D27" s="7"/>
      <c r="E27" s="7" t="str">
        <f t="array" ref="E27">IF(COUNTIF('ค่าเสื่อม 2564'!$E$3:$E$399,"10869-รพ.วัฒนานคร")&lt;$A27,"",INDEX('ค่าเสื่อม 2564'!E$3:E$399,SMALL(IF('ค่าเสื่อม 2564'!$E$3:$E$399="10869-รพ.วัฒนานคร",ROW('ค่าเสื่อม 2564'!$E$3:$E$399)-ROW('ค่าเสื่อม 2564'!$E$3)+1),$A27)))</f>
        <v/>
      </c>
      <c r="F27" s="7" t="str">
        <f t="array" ref="F27">IF(COUNTIF('ค่าเสื่อม 2564'!$E$3:$E$399,"10869-รพ.วัฒนานคร")&lt;$A27,"",INDEX('ค่าเสื่อม 2564'!F$3:F$399,SMALL(IF('ค่าเสื่อม 2564'!$E$3:$E$399="10869-รพ.วัฒนานคร",ROW('ค่าเสื่อม 2564'!$E$3:$E$399)-ROW('ค่าเสื่อม 2564'!$E$3)+1),$A27)))</f>
        <v/>
      </c>
      <c r="G27" s="7" t="str">
        <f t="array" ref="G27">IF(COUNTIF('ค่าเสื่อม 2564'!$E$3:$E$399,"10869-รพ.วัฒนานคร")&lt;$A27,"",INDEX('ค่าเสื่อม 2564'!G$3:G$399,SMALL(IF('ค่าเสื่อม 2564'!$E$3:$E$399="10869-รพ.วัฒนานคร",ROW('ค่าเสื่อม 2564'!$E$3:$E$399)-ROW('ค่าเสื่อม 2564'!$E$3)+1),$A27)))</f>
        <v/>
      </c>
      <c r="H27" s="7" t="str">
        <f t="array" ref="H27">IF(COUNTIF('ค่าเสื่อม 2564'!$E$3:$E$399,"10869-รพ.วัฒนานคร")&lt;$A27,"",INDEX('ค่าเสื่อม 2564'!H$3:H$399,SMALL(IF('ค่าเสื่อม 2564'!$E$3:$E$399="10869-รพ.วัฒนานคร",ROW('ค่าเสื่อม 2564'!$E$3:$E$399)-ROW('ค่าเสื่อม 2564'!$E$3)+1),$A27)))</f>
        <v/>
      </c>
      <c r="I27" s="7" t="str">
        <f t="array" ref="I27">IF(COUNTIF('ค่าเสื่อม 2564'!$E$3:$E$399,"10869-รพ.วัฒนานคร")&lt;$A27,"",INDEX('ค่าเสื่อม 2564'!I$3:I$399,SMALL(IF('ค่าเสื่อม 2564'!$E$3:$E$399="10869-รพ.วัฒนานคร",ROW('ค่าเสื่อม 2564'!$E$3:$E$399)-ROW('ค่าเสื่อม 2564'!$E$3)+1),$A27)))</f>
        <v/>
      </c>
      <c r="J27" s="7" t="str">
        <f t="array" ref="J27">IF(COUNTIF('ค่าเสื่อม 2564'!$E$3:$E$399,"10869-รพ.วัฒนานคร")&lt;$A27,"",INDEX('ค่าเสื่อม 2564'!J$3:J$399,SMALL(IF('ค่าเสื่อม 2564'!$E$3:$E$399="10869-รพ.วัฒนานคร",ROW('ค่าเสื่อม 2564'!$E$3:$E$399)-ROW('ค่าเสื่อม 2564'!$E$3)+1),$A27)))</f>
        <v/>
      </c>
      <c r="K27" s="7" t="str">
        <f t="array" ref="K27">IF(COUNTIF('ค่าเสื่อม 2564'!$E$3:$E$399,"10869-รพ.วัฒนานคร")&lt;$A27,"",INDEX('ค่าเสื่อม 2564'!K$3:K$399,SMALL(IF('ค่าเสื่อม 2564'!$E$3:$E$399="10869-รพ.วัฒนานคร",ROW('ค่าเสื่อม 2564'!$E$3:$E$399)-ROW('ค่าเสื่อม 2564'!$E$3)+1),$A27)))</f>
        <v/>
      </c>
      <c r="L27" s="4" t="str">
        <f t="array" ref="L27">IF(COUNTIF('ค่าเสื่อม 2564'!$E$3:$E$399,"10869-รพ.วัฒนานคร")&lt;$A27,"",INDEX('ค่าเสื่อม 2564'!L$3:L$399,SMALL(IF('ค่าเสื่อม 2564'!$E$3:$E$399="10869-รพ.วัฒนานคร",ROW('ค่าเสื่อม 2564'!$E$3:$E$399)-ROW('ค่าเสื่อม 2564'!$E$3)+1),$A27)))</f>
        <v/>
      </c>
      <c r="M27" s="7" t="str">
        <f t="array" ref="M27">IF(COUNTIF('ค่าเสื่อม 2564'!$E$3:$E$399,"10869-รพ.วัฒนานคร")&lt;$A27,"",INDEX('ค่าเสื่อม 2564'!M$3:M$399,SMALL(IF('ค่าเสื่อม 2564'!$E$3:$E$399="10869-รพ.วัฒนานคร",ROW('ค่าเสื่อม 2564'!$E$3:$E$399)-ROW('ค่าเสื่อม 2564'!$E$3)+1),$A27)))</f>
        <v/>
      </c>
      <c r="N27" s="10" t="str">
        <f t="array" ref="N27">IF(COUNTIF('ค่าเสื่อม 2564'!$E$3:$E$399,"10869-รพ.วัฒนานคร")&lt;$A27,"",INDEX('ค่าเสื่อม 2564'!N$3:N$399,SMALL(IF('ค่าเสื่อม 2564'!$E$3:$E$399="10869-รพ.วัฒนานคร",ROW('ค่าเสื่อม 2564'!$E$3:$E$399)-ROW('ค่าเสื่อม 2564'!$E$3)+1),$A27)))</f>
        <v/>
      </c>
      <c r="O27" s="10" t="str">
        <f t="array" ref="O27">IF(COUNTIF('ค่าเสื่อม 2564'!$E$3:$E$399,"10869-รพ.วัฒนานคร")&lt;$A27,"",INDEX('ค่าเสื่อม 2564'!O$3:O$399,SMALL(IF('ค่าเสื่อม 2564'!$E$3:$E$399="10869-รพ.วัฒนานคร",ROW('ค่าเสื่อม 2564'!$E$3:$E$399)-ROW('ค่าเสื่อม 2564'!$E$3)+1),$A27)))</f>
        <v/>
      </c>
      <c r="P27" s="10" t="str">
        <f t="array" ref="P27">IF(COUNTIF('ค่าเสื่อม 2564'!$E$3:$E$399,"10869-รพ.วัฒนานคร")&lt;$A27,"",INDEX('ค่าเสื่อม 2564'!P$3:P$399,SMALL(IF('ค่าเสื่อม 2564'!$E$3:$E$399="10869-รพ.วัฒนานคร",ROW('ค่าเสื่อม 2564'!$E$3:$E$399)-ROW('ค่าเสื่อม 2564'!$E$3)+1),$A27)))</f>
        <v/>
      </c>
      <c r="Q27" s="10" t="str">
        <f t="array" ref="Q27">IF(COUNTIF('ค่าเสื่อม 2564'!$E$3:$E$399,"10869-รพ.วัฒนานคร")&lt;$A27,"",INDEX('ค่าเสื่อม 2564'!Q$3:Q$399,SMALL(IF('ค่าเสื่อม 2564'!$E$3:$E$399="10869-รพ.วัฒนานคร",ROW('ค่าเสื่อม 2564'!$E$3:$E$399)-ROW('ค่าเสื่อม 2564'!$E$3)+1),$A27)))</f>
        <v/>
      </c>
      <c r="R27" s="7" t="str">
        <f t="array" ref="R27">IF(COUNTIF('ค่าเสื่อม 2564'!$E$3:$E$399,"10869-รพ.วัฒนานคร")&lt;$A27,"",INDEX('ค่าเสื่อม 2564'!R$3:R$399,SMALL(IF('ค่าเสื่อม 2564'!$E$3:$E$399="10869-รพ.วัฒนานคร",ROW('ค่าเสื่อม 2564'!$E$3:$E$399)-ROW('ค่าเสื่อม 2564'!$E$3)+1),$A27)))</f>
        <v/>
      </c>
      <c r="S27" s="4" t="str">
        <f t="array" ref="S27">IF(COUNTIF('ค่าเสื่อม 2564'!$E$3:$E$399,"10869-รพ.วัฒนานคร")&lt;$A27,"",INDEX('ค่าเสื่อม 2564'!S$3:S$399,SMALL(IF('ค่าเสื่อม 2564'!$E$3:$E$399="10869-รพ.วัฒนานคร",ROW('ค่าเสื่อม 2564'!$E$3:$E$399)-ROW('ค่าเสื่อม 2564'!$E$3)+1),$A27)))</f>
        <v/>
      </c>
      <c r="T27" s="10" t="str">
        <f t="array" ref="T27">IF(COUNTIF('ค่าเสื่อม 2564'!$E$3:$E$399,"10869-รพ.วัฒนานคร")&lt;$A27,"",INDEX('ค่าเสื่อม 2564'!T$3:T$399,SMALL(IF('ค่าเสื่อม 2564'!$E$3:$E$399="10869-รพ.วัฒนานคร",ROW('ค่าเสื่อม 2564'!$E$3:$E$399)-ROW('ค่าเสื่อม 2564'!$E$3)+1),$A27)))</f>
        <v/>
      </c>
      <c r="U27" s="10" t="str">
        <f t="array" ref="U27">IF(COUNTIF('ค่าเสื่อม 2564'!$E$3:$E$399,"10869-รพ.วัฒนานคร")&lt;$A27,"",INDEX('ค่าเสื่อม 2564'!U$3:U$399,SMALL(IF('ค่าเสื่อม 2564'!$E$3:$E$399="10869-รพ.วัฒนานคร",ROW('ค่าเสื่อม 2564'!$E$3:$E$399)-ROW('ค่าเสื่อม 2564'!$E$3)+1),$A27)))</f>
        <v/>
      </c>
      <c r="V27" s="7"/>
      <c r="W27" s="7"/>
    </row>
    <row r="28" spans="1:23" ht="43.5" customHeight="1">
      <c r="A28" s="3">
        <v>25</v>
      </c>
      <c r="B28" s="7"/>
      <c r="C28" s="7"/>
      <c r="D28" s="7"/>
      <c r="E28" s="7" t="str">
        <f t="array" ref="E28">IF(COUNTIF('ค่าเสื่อม 2564'!$E$3:$E$399,"10869-รพ.วัฒนานคร")&lt;$A28,"",INDEX('ค่าเสื่อม 2564'!E$3:E$399,SMALL(IF('ค่าเสื่อม 2564'!$E$3:$E$399="10869-รพ.วัฒนานคร",ROW('ค่าเสื่อม 2564'!$E$3:$E$399)-ROW('ค่าเสื่อม 2564'!$E$3)+1),$A28)))</f>
        <v/>
      </c>
      <c r="F28" s="7" t="str">
        <f t="array" ref="F28">IF(COUNTIF('ค่าเสื่อม 2564'!$E$3:$E$399,"10869-รพ.วัฒนานคร")&lt;$A28,"",INDEX('ค่าเสื่อม 2564'!F$3:F$399,SMALL(IF('ค่าเสื่อม 2564'!$E$3:$E$399="10869-รพ.วัฒนานคร",ROW('ค่าเสื่อม 2564'!$E$3:$E$399)-ROW('ค่าเสื่อม 2564'!$E$3)+1),$A28)))</f>
        <v/>
      </c>
      <c r="G28" s="7" t="str">
        <f t="array" ref="G28">IF(COUNTIF('ค่าเสื่อม 2564'!$E$3:$E$399,"10869-รพ.วัฒนานคร")&lt;$A28,"",INDEX('ค่าเสื่อม 2564'!G$3:G$399,SMALL(IF('ค่าเสื่อม 2564'!$E$3:$E$399="10869-รพ.วัฒนานคร",ROW('ค่าเสื่อม 2564'!$E$3:$E$399)-ROW('ค่าเสื่อม 2564'!$E$3)+1),$A28)))</f>
        <v/>
      </c>
      <c r="H28" s="7" t="str">
        <f t="array" ref="H28">IF(COUNTIF('ค่าเสื่อม 2564'!$E$3:$E$399,"10869-รพ.วัฒนานคร")&lt;$A28,"",INDEX('ค่าเสื่อม 2564'!H$3:H$399,SMALL(IF('ค่าเสื่อม 2564'!$E$3:$E$399="10869-รพ.วัฒนานคร",ROW('ค่าเสื่อม 2564'!$E$3:$E$399)-ROW('ค่าเสื่อม 2564'!$E$3)+1),$A28)))</f>
        <v/>
      </c>
      <c r="I28" s="7" t="str">
        <f t="array" ref="I28">IF(COUNTIF('ค่าเสื่อม 2564'!$E$3:$E$399,"10869-รพ.วัฒนานคร")&lt;$A28,"",INDEX('ค่าเสื่อม 2564'!I$3:I$399,SMALL(IF('ค่าเสื่อม 2564'!$E$3:$E$399="10869-รพ.วัฒนานคร",ROW('ค่าเสื่อม 2564'!$E$3:$E$399)-ROW('ค่าเสื่อม 2564'!$E$3)+1),$A28)))</f>
        <v/>
      </c>
      <c r="J28" s="7" t="str">
        <f t="array" ref="J28">IF(COUNTIF('ค่าเสื่อม 2564'!$E$3:$E$399,"10869-รพ.วัฒนานคร")&lt;$A28,"",INDEX('ค่าเสื่อม 2564'!J$3:J$399,SMALL(IF('ค่าเสื่อม 2564'!$E$3:$E$399="10869-รพ.วัฒนานคร",ROW('ค่าเสื่อม 2564'!$E$3:$E$399)-ROW('ค่าเสื่อม 2564'!$E$3)+1),$A28)))</f>
        <v/>
      </c>
      <c r="K28" s="7" t="str">
        <f t="array" ref="K28">IF(COUNTIF('ค่าเสื่อม 2564'!$E$3:$E$399,"10869-รพ.วัฒนานคร")&lt;$A28,"",INDEX('ค่าเสื่อม 2564'!K$3:K$399,SMALL(IF('ค่าเสื่อม 2564'!$E$3:$E$399="10869-รพ.วัฒนานคร",ROW('ค่าเสื่อม 2564'!$E$3:$E$399)-ROW('ค่าเสื่อม 2564'!$E$3)+1),$A28)))</f>
        <v/>
      </c>
      <c r="L28" s="4" t="str">
        <f t="array" ref="L28">IF(COUNTIF('ค่าเสื่อม 2564'!$E$3:$E$399,"10869-รพ.วัฒนานคร")&lt;$A28,"",INDEX('ค่าเสื่อม 2564'!L$3:L$399,SMALL(IF('ค่าเสื่อม 2564'!$E$3:$E$399="10869-รพ.วัฒนานคร",ROW('ค่าเสื่อม 2564'!$E$3:$E$399)-ROW('ค่าเสื่อม 2564'!$E$3)+1),$A28)))</f>
        <v/>
      </c>
      <c r="M28" s="7" t="str">
        <f t="array" ref="M28">IF(COUNTIF('ค่าเสื่อม 2564'!$E$3:$E$399,"10869-รพ.วัฒนานคร")&lt;$A28,"",INDEX('ค่าเสื่อม 2564'!M$3:M$399,SMALL(IF('ค่าเสื่อม 2564'!$E$3:$E$399="10869-รพ.วัฒนานคร",ROW('ค่าเสื่อม 2564'!$E$3:$E$399)-ROW('ค่าเสื่อม 2564'!$E$3)+1),$A28)))</f>
        <v/>
      </c>
      <c r="N28" s="10" t="str">
        <f t="array" ref="N28">IF(COUNTIF('ค่าเสื่อม 2564'!$E$3:$E$399,"10869-รพ.วัฒนานคร")&lt;$A28,"",INDEX('ค่าเสื่อม 2564'!N$3:N$399,SMALL(IF('ค่าเสื่อม 2564'!$E$3:$E$399="10869-รพ.วัฒนานคร",ROW('ค่าเสื่อม 2564'!$E$3:$E$399)-ROW('ค่าเสื่อม 2564'!$E$3)+1),$A28)))</f>
        <v/>
      </c>
      <c r="O28" s="10" t="str">
        <f t="array" ref="O28">IF(COUNTIF('ค่าเสื่อม 2564'!$E$3:$E$399,"10869-รพ.วัฒนานคร")&lt;$A28,"",INDEX('ค่าเสื่อม 2564'!O$3:O$399,SMALL(IF('ค่าเสื่อม 2564'!$E$3:$E$399="10869-รพ.วัฒนานคร",ROW('ค่าเสื่อม 2564'!$E$3:$E$399)-ROW('ค่าเสื่อม 2564'!$E$3)+1),$A28)))</f>
        <v/>
      </c>
      <c r="P28" s="10" t="str">
        <f t="array" ref="P28">IF(COUNTIF('ค่าเสื่อม 2564'!$E$3:$E$399,"10869-รพ.วัฒนานคร")&lt;$A28,"",INDEX('ค่าเสื่อม 2564'!P$3:P$399,SMALL(IF('ค่าเสื่อม 2564'!$E$3:$E$399="10869-รพ.วัฒนานคร",ROW('ค่าเสื่อม 2564'!$E$3:$E$399)-ROW('ค่าเสื่อม 2564'!$E$3)+1),$A28)))</f>
        <v/>
      </c>
      <c r="Q28" s="10" t="str">
        <f t="array" ref="Q28">IF(COUNTIF('ค่าเสื่อม 2564'!$E$3:$E$399,"10869-รพ.วัฒนานคร")&lt;$A28,"",INDEX('ค่าเสื่อม 2564'!Q$3:Q$399,SMALL(IF('ค่าเสื่อม 2564'!$E$3:$E$399="10869-รพ.วัฒนานคร",ROW('ค่าเสื่อม 2564'!$E$3:$E$399)-ROW('ค่าเสื่อม 2564'!$E$3)+1),$A28)))</f>
        <v/>
      </c>
      <c r="R28" s="7" t="str">
        <f t="array" ref="R28">IF(COUNTIF('ค่าเสื่อม 2564'!$E$3:$E$399,"10869-รพ.วัฒนานคร")&lt;$A28,"",INDEX('ค่าเสื่อม 2564'!R$3:R$399,SMALL(IF('ค่าเสื่อม 2564'!$E$3:$E$399="10869-รพ.วัฒนานคร",ROW('ค่าเสื่อม 2564'!$E$3:$E$399)-ROW('ค่าเสื่อม 2564'!$E$3)+1),$A28)))</f>
        <v/>
      </c>
      <c r="S28" s="4" t="str">
        <f t="array" ref="S28">IF(COUNTIF('ค่าเสื่อม 2564'!$E$3:$E$399,"10869-รพ.วัฒนานคร")&lt;$A28,"",INDEX('ค่าเสื่อม 2564'!S$3:S$399,SMALL(IF('ค่าเสื่อม 2564'!$E$3:$E$399="10869-รพ.วัฒนานคร",ROW('ค่าเสื่อม 2564'!$E$3:$E$399)-ROW('ค่าเสื่อม 2564'!$E$3)+1),$A28)))</f>
        <v/>
      </c>
      <c r="T28" s="10" t="str">
        <f t="array" ref="T28">IF(COUNTIF('ค่าเสื่อม 2564'!$E$3:$E$399,"10869-รพ.วัฒนานคร")&lt;$A28,"",INDEX('ค่าเสื่อม 2564'!T$3:T$399,SMALL(IF('ค่าเสื่อม 2564'!$E$3:$E$399="10869-รพ.วัฒนานคร",ROW('ค่าเสื่อม 2564'!$E$3:$E$399)-ROW('ค่าเสื่อม 2564'!$E$3)+1),$A28)))</f>
        <v/>
      </c>
      <c r="U28" s="10" t="str">
        <f t="array" ref="U28">IF(COUNTIF('ค่าเสื่อม 2564'!$E$3:$E$399,"10869-รพ.วัฒนานคร")&lt;$A28,"",INDEX('ค่าเสื่อม 2564'!U$3:U$399,SMALL(IF('ค่าเสื่อม 2564'!$E$3:$E$399="10869-รพ.วัฒนานคร",ROW('ค่าเสื่อม 2564'!$E$3:$E$399)-ROW('ค่าเสื่อม 2564'!$E$3)+1),$A28)))</f>
        <v/>
      </c>
      <c r="V28" s="7"/>
      <c r="W28" s="7"/>
    </row>
    <row r="29" spans="1:23" ht="43.5" customHeight="1">
      <c r="A29" s="3">
        <v>26</v>
      </c>
      <c r="B29" s="7"/>
      <c r="C29" s="7"/>
      <c r="D29" s="7"/>
      <c r="E29" s="7" t="str">
        <f t="array" ref="E29">IF(COUNTIF('ค่าเสื่อม 2564'!$E$3:$E$399,"10869-รพ.วัฒนานคร")&lt;$A29,"",INDEX('ค่าเสื่อม 2564'!E$3:E$399,SMALL(IF('ค่าเสื่อม 2564'!$E$3:$E$399="10869-รพ.วัฒนานคร",ROW('ค่าเสื่อม 2564'!$E$3:$E$399)-ROW('ค่าเสื่อม 2564'!$E$3)+1),$A29)))</f>
        <v/>
      </c>
      <c r="F29" s="7" t="str">
        <f t="array" ref="F29">IF(COUNTIF('ค่าเสื่อม 2564'!$E$3:$E$399,"10869-รพ.วัฒนานคร")&lt;$A29,"",INDEX('ค่าเสื่อม 2564'!F$3:F$399,SMALL(IF('ค่าเสื่อม 2564'!$E$3:$E$399="10869-รพ.วัฒนานคร",ROW('ค่าเสื่อม 2564'!$E$3:$E$399)-ROW('ค่าเสื่อม 2564'!$E$3)+1),$A29)))</f>
        <v/>
      </c>
      <c r="G29" s="7" t="str">
        <f t="array" ref="G29">IF(COUNTIF('ค่าเสื่อม 2564'!$E$3:$E$399,"10869-รพ.วัฒนานคร")&lt;$A29,"",INDEX('ค่าเสื่อม 2564'!G$3:G$399,SMALL(IF('ค่าเสื่อม 2564'!$E$3:$E$399="10869-รพ.วัฒนานคร",ROW('ค่าเสื่อม 2564'!$E$3:$E$399)-ROW('ค่าเสื่อม 2564'!$E$3)+1),$A29)))</f>
        <v/>
      </c>
      <c r="H29" s="7" t="str">
        <f t="array" ref="H29">IF(COUNTIF('ค่าเสื่อม 2564'!$E$3:$E$399,"10869-รพ.วัฒนานคร")&lt;$A29,"",INDEX('ค่าเสื่อม 2564'!H$3:H$399,SMALL(IF('ค่าเสื่อม 2564'!$E$3:$E$399="10869-รพ.วัฒนานคร",ROW('ค่าเสื่อม 2564'!$E$3:$E$399)-ROW('ค่าเสื่อม 2564'!$E$3)+1),$A29)))</f>
        <v/>
      </c>
      <c r="I29" s="7" t="str">
        <f t="array" ref="I29">IF(COUNTIF('ค่าเสื่อม 2564'!$E$3:$E$399,"10869-รพ.วัฒนานคร")&lt;$A29,"",INDEX('ค่าเสื่อม 2564'!I$3:I$399,SMALL(IF('ค่าเสื่อม 2564'!$E$3:$E$399="10869-รพ.วัฒนานคร",ROW('ค่าเสื่อม 2564'!$E$3:$E$399)-ROW('ค่าเสื่อม 2564'!$E$3)+1),$A29)))</f>
        <v/>
      </c>
      <c r="J29" s="7" t="str">
        <f t="array" ref="J29">IF(COUNTIF('ค่าเสื่อม 2564'!$E$3:$E$399,"10869-รพ.วัฒนานคร")&lt;$A29,"",INDEX('ค่าเสื่อม 2564'!J$3:J$399,SMALL(IF('ค่าเสื่อม 2564'!$E$3:$E$399="10869-รพ.วัฒนานคร",ROW('ค่าเสื่อม 2564'!$E$3:$E$399)-ROW('ค่าเสื่อม 2564'!$E$3)+1),$A29)))</f>
        <v/>
      </c>
      <c r="K29" s="7" t="str">
        <f t="array" ref="K29">IF(COUNTIF('ค่าเสื่อม 2564'!$E$3:$E$399,"10869-รพ.วัฒนานคร")&lt;$A29,"",INDEX('ค่าเสื่อม 2564'!K$3:K$399,SMALL(IF('ค่าเสื่อม 2564'!$E$3:$E$399="10869-รพ.วัฒนานคร",ROW('ค่าเสื่อม 2564'!$E$3:$E$399)-ROW('ค่าเสื่อม 2564'!$E$3)+1),$A29)))</f>
        <v/>
      </c>
      <c r="L29" s="4" t="str">
        <f t="array" ref="L29">IF(COUNTIF('ค่าเสื่อม 2564'!$E$3:$E$399,"10869-รพ.วัฒนานคร")&lt;$A29,"",INDEX('ค่าเสื่อม 2564'!L$3:L$399,SMALL(IF('ค่าเสื่อม 2564'!$E$3:$E$399="10869-รพ.วัฒนานคร",ROW('ค่าเสื่อม 2564'!$E$3:$E$399)-ROW('ค่าเสื่อม 2564'!$E$3)+1),$A29)))</f>
        <v/>
      </c>
      <c r="M29" s="7" t="str">
        <f t="array" ref="M29">IF(COUNTIF('ค่าเสื่อม 2564'!$E$3:$E$399,"10869-รพ.วัฒนานคร")&lt;$A29,"",INDEX('ค่าเสื่อม 2564'!M$3:M$399,SMALL(IF('ค่าเสื่อม 2564'!$E$3:$E$399="10869-รพ.วัฒนานคร",ROW('ค่าเสื่อม 2564'!$E$3:$E$399)-ROW('ค่าเสื่อม 2564'!$E$3)+1),$A29)))</f>
        <v/>
      </c>
      <c r="N29" s="10" t="str">
        <f t="array" ref="N29">IF(COUNTIF('ค่าเสื่อม 2564'!$E$3:$E$399,"10869-รพ.วัฒนานคร")&lt;$A29,"",INDEX('ค่าเสื่อม 2564'!N$3:N$399,SMALL(IF('ค่าเสื่อม 2564'!$E$3:$E$399="10869-รพ.วัฒนานคร",ROW('ค่าเสื่อม 2564'!$E$3:$E$399)-ROW('ค่าเสื่อม 2564'!$E$3)+1),$A29)))</f>
        <v/>
      </c>
      <c r="O29" s="10" t="str">
        <f t="array" ref="O29">IF(COUNTIF('ค่าเสื่อม 2564'!$E$3:$E$399,"10869-รพ.วัฒนานคร")&lt;$A29,"",INDEX('ค่าเสื่อม 2564'!O$3:O$399,SMALL(IF('ค่าเสื่อม 2564'!$E$3:$E$399="10869-รพ.วัฒนานคร",ROW('ค่าเสื่อม 2564'!$E$3:$E$399)-ROW('ค่าเสื่อม 2564'!$E$3)+1),$A29)))</f>
        <v/>
      </c>
      <c r="P29" s="10" t="str">
        <f t="array" ref="P29">IF(COUNTIF('ค่าเสื่อม 2564'!$E$3:$E$399,"10869-รพ.วัฒนานคร")&lt;$A29,"",INDEX('ค่าเสื่อม 2564'!P$3:P$399,SMALL(IF('ค่าเสื่อม 2564'!$E$3:$E$399="10869-รพ.วัฒนานคร",ROW('ค่าเสื่อม 2564'!$E$3:$E$399)-ROW('ค่าเสื่อม 2564'!$E$3)+1),$A29)))</f>
        <v/>
      </c>
      <c r="Q29" s="10" t="str">
        <f t="array" ref="Q29">IF(COUNTIF('ค่าเสื่อม 2564'!$E$3:$E$399,"10869-รพ.วัฒนานคร")&lt;$A29,"",INDEX('ค่าเสื่อม 2564'!Q$3:Q$399,SMALL(IF('ค่าเสื่อม 2564'!$E$3:$E$399="10869-รพ.วัฒนานคร",ROW('ค่าเสื่อม 2564'!$E$3:$E$399)-ROW('ค่าเสื่อม 2564'!$E$3)+1),$A29)))</f>
        <v/>
      </c>
      <c r="R29" s="7" t="str">
        <f t="array" ref="R29">IF(COUNTIF('ค่าเสื่อม 2564'!$E$3:$E$399,"10869-รพ.วัฒนานคร")&lt;$A29,"",INDEX('ค่าเสื่อม 2564'!R$3:R$399,SMALL(IF('ค่าเสื่อม 2564'!$E$3:$E$399="10869-รพ.วัฒนานคร",ROW('ค่าเสื่อม 2564'!$E$3:$E$399)-ROW('ค่าเสื่อม 2564'!$E$3)+1),$A29)))</f>
        <v/>
      </c>
      <c r="S29" s="4" t="str">
        <f t="array" ref="S29">IF(COUNTIF('ค่าเสื่อม 2564'!$E$3:$E$399,"10869-รพ.วัฒนานคร")&lt;$A29,"",INDEX('ค่าเสื่อม 2564'!S$3:S$399,SMALL(IF('ค่าเสื่อม 2564'!$E$3:$E$399="10869-รพ.วัฒนานคร",ROW('ค่าเสื่อม 2564'!$E$3:$E$399)-ROW('ค่าเสื่อม 2564'!$E$3)+1),$A29)))</f>
        <v/>
      </c>
      <c r="T29" s="10" t="str">
        <f t="array" ref="T29">IF(COUNTIF('ค่าเสื่อม 2564'!$E$3:$E$399,"10869-รพ.วัฒนานคร")&lt;$A29,"",INDEX('ค่าเสื่อม 2564'!T$3:T$399,SMALL(IF('ค่าเสื่อม 2564'!$E$3:$E$399="10869-รพ.วัฒนานคร",ROW('ค่าเสื่อม 2564'!$E$3:$E$399)-ROW('ค่าเสื่อม 2564'!$E$3)+1),$A29)))</f>
        <v/>
      </c>
      <c r="U29" s="10" t="str">
        <f t="array" ref="U29">IF(COUNTIF('ค่าเสื่อม 2564'!$E$3:$E$399,"10869-รพ.วัฒนานคร")&lt;$A29,"",INDEX('ค่าเสื่อม 2564'!U$3:U$399,SMALL(IF('ค่าเสื่อม 2564'!$E$3:$E$399="10869-รพ.วัฒนานคร",ROW('ค่าเสื่อม 2564'!$E$3:$E$399)-ROW('ค่าเสื่อม 2564'!$E$3)+1),$A29)))</f>
        <v/>
      </c>
      <c r="V29" s="7"/>
      <c r="W29" s="7"/>
    </row>
    <row r="30" spans="1:23" ht="43.5" customHeight="1">
      <c r="A30" s="3">
        <v>27</v>
      </c>
      <c r="B30" s="7"/>
      <c r="C30" s="7"/>
      <c r="D30" s="7"/>
      <c r="E30" s="7" t="str">
        <f t="array" ref="E30">IF(COUNTIF('ค่าเสื่อม 2564'!$E$3:$E$399,"10869-รพ.วัฒนานคร")&lt;$A30,"",INDEX('ค่าเสื่อม 2564'!E$3:E$399,SMALL(IF('ค่าเสื่อม 2564'!$E$3:$E$399="10869-รพ.วัฒนานคร",ROW('ค่าเสื่อม 2564'!$E$3:$E$399)-ROW('ค่าเสื่อม 2564'!$E$3)+1),$A30)))</f>
        <v/>
      </c>
      <c r="F30" s="7" t="str">
        <f t="array" ref="F30">IF(COUNTIF('ค่าเสื่อม 2564'!$E$3:$E$399,"10869-รพ.วัฒนานคร")&lt;$A30,"",INDEX('ค่าเสื่อม 2564'!F$3:F$399,SMALL(IF('ค่าเสื่อม 2564'!$E$3:$E$399="10869-รพ.วัฒนานคร",ROW('ค่าเสื่อม 2564'!$E$3:$E$399)-ROW('ค่าเสื่อม 2564'!$E$3)+1),$A30)))</f>
        <v/>
      </c>
      <c r="G30" s="7" t="str">
        <f t="array" ref="G30">IF(COUNTIF('ค่าเสื่อม 2564'!$E$3:$E$399,"10869-รพ.วัฒนานคร")&lt;$A30,"",INDEX('ค่าเสื่อม 2564'!G$3:G$399,SMALL(IF('ค่าเสื่อม 2564'!$E$3:$E$399="10869-รพ.วัฒนานคร",ROW('ค่าเสื่อม 2564'!$E$3:$E$399)-ROW('ค่าเสื่อม 2564'!$E$3)+1),$A30)))</f>
        <v/>
      </c>
      <c r="H30" s="7" t="str">
        <f t="array" ref="H30">IF(COUNTIF('ค่าเสื่อม 2564'!$E$3:$E$399,"10869-รพ.วัฒนานคร")&lt;$A30,"",INDEX('ค่าเสื่อม 2564'!H$3:H$399,SMALL(IF('ค่าเสื่อม 2564'!$E$3:$E$399="10869-รพ.วัฒนานคร",ROW('ค่าเสื่อม 2564'!$E$3:$E$399)-ROW('ค่าเสื่อม 2564'!$E$3)+1),$A30)))</f>
        <v/>
      </c>
      <c r="I30" s="7" t="str">
        <f t="array" ref="I30">IF(COUNTIF('ค่าเสื่อม 2564'!$E$3:$E$399,"10869-รพ.วัฒนานคร")&lt;$A30,"",INDEX('ค่าเสื่อม 2564'!I$3:I$399,SMALL(IF('ค่าเสื่อม 2564'!$E$3:$E$399="10869-รพ.วัฒนานคร",ROW('ค่าเสื่อม 2564'!$E$3:$E$399)-ROW('ค่าเสื่อม 2564'!$E$3)+1),$A30)))</f>
        <v/>
      </c>
      <c r="J30" s="7" t="str">
        <f t="array" ref="J30">IF(COUNTIF('ค่าเสื่อม 2564'!$E$3:$E$399,"10869-รพ.วัฒนานคร")&lt;$A30,"",INDEX('ค่าเสื่อม 2564'!J$3:J$399,SMALL(IF('ค่าเสื่อม 2564'!$E$3:$E$399="10869-รพ.วัฒนานคร",ROW('ค่าเสื่อม 2564'!$E$3:$E$399)-ROW('ค่าเสื่อม 2564'!$E$3)+1),$A30)))</f>
        <v/>
      </c>
      <c r="K30" s="7" t="str">
        <f t="array" ref="K30">IF(COUNTIF('ค่าเสื่อม 2564'!$E$3:$E$399,"10869-รพ.วัฒนานคร")&lt;$A30,"",INDEX('ค่าเสื่อม 2564'!K$3:K$399,SMALL(IF('ค่าเสื่อม 2564'!$E$3:$E$399="10869-รพ.วัฒนานคร",ROW('ค่าเสื่อม 2564'!$E$3:$E$399)-ROW('ค่าเสื่อม 2564'!$E$3)+1),$A30)))</f>
        <v/>
      </c>
      <c r="L30" s="4" t="str">
        <f t="array" ref="L30">IF(COUNTIF('ค่าเสื่อม 2564'!$E$3:$E$399,"10869-รพ.วัฒนานคร")&lt;$A30,"",INDEX('ค่าเสื่อม 2564'!L$3:L$399,SMALL(IF('ค่าเสื่อม 2564'!$E$3:$E$399="10869-รพ.วัฒนานคร",ROW('ค่าเสื่อม 2564'!$E$3:$E$399)-ROW('ค่าเสื่อม 2564'!$E$3)+1),$A30)))</f>
        <v/>
      </c>
      <c r="M30" s="7" t="str">
        <f t="array" ref="M30">IF(COUNTIF('ค่าเสื่อม 2564'!$E$3:$E$399,"10869-รพ.วัฒนานคร")&lt;$A30,"",INDEX('ค่าเสื่อม 2564'!M$3:M$399,SMALL(IF('ค่าเสื่อม 2564'!$E$3:$E$399="10869-รพ.วัฒนานคร",ROW('ค่าเสื่อม 2564'!$E$3:$E$399)-ROW('ค่าเสื่อม 2564'!$E$3)+1),$A30)))</f>
        <v/>
      </c>
      <c r="N30" s="10" t="str">
        <f t="array" ref="N30">IF(COUNTIF('ค่าเสื่อม 2564'!$E$3:$E$399,"10869-รพ.วัฒนานคร")&lt;$A30,"",INDEX('ค่าเสื่อม 2564'!N$3:N$399,SMALL(IF('ค่าเสื่อม 2564'!$E$3:$E$399="10869-รพ.วัฒนานคร",ROW('ค่าเสื่อม 2564'!$E$3:$E$399)-ROW('ค่าเสื่อม 2564'!$E$3)+1),$A30)))</f>
        <v/>
      </c>
      <c r="O30" s="10" t="str">
        <f t="array" ref="O30">IF(COUNTIF('ค่าเสื่อม 2564'!$E$3:$E$399,"10869-รพ.วัฒนานคร")&lt;$A30,"",INDEX('ค่าเสื่อม 2564'!O$3:O$399,SMALL(IF('ค่าเสื่อม 2564'!$E$3:$E$399="10869-รพ.วัฒนานคร",ROW('ค่าเสื่อม 2564'!$E$3:$E$399)-ROW('ค่าเสื่อม 2564'!$E$3)+1),$A30)))</f>
        <v/>
      </c>
      <c r="P30" s="10" t="str">
        <f t="array" ref="P30">IF(COUNTIF('ค่าเสื่อม 2564'!$E$3:$E$399,"10869-รพ.วัฒนานคร")&lt;$A30,"",INDEX('ค่าเสื่อม 2564'!P$3:P$399,SMALL(IF('ค่าเสื่อม 2564'!$E$3:$E$399="10869-รพ.วัฒนานคร",ROW('ค่าเสื่อม 2564'!$E$3:$E$399)-ROW('ค่าเสื่อม 2564'!$E$3)+1),$A30)))</f>
        <v/>
      </c>
      <c r="Q30" s="10" t="str">
        <f t="array" ref="Q30">IF(COUNTIF('ค่าเสื่อม 2564'!$E$3:$E$399,"10869-รพ.วัฒนานคร")&lt;$A30,"",INDEX('ค่าเสื่อม 2564'!Q$3:Q$399,SMALL(IF('ค่าเสื่อม 2564'!$E$3:$E$399="10869-รพ.วัฒนานคร",ROW('ค่าเสื่อม 2564'!$E$3:$E$399)-ROW('ค่าเสื่อม 2564'!$E$3)+1),$A30)))</f>
        <v/>
      </c>
      <c r="R30" s="7" t="str">
        <f t="array" ref="R30">IF(COUNTIF('ค่าเสื่อม 2564'!$E$3:$E$399,"10869-รพ.วัฒนานคร")&lt;$A30,"",INDEX('ค่าเสื่อม 2564'!R$3:R$399,SMALL(IF('ค่าเสื่อม 2564'!$E$3:$E$399="10869-รพ.วัฒนานคร",ROW('ค่าเสื่อม 2564'!$E$3:$E$399)-ROW('ค่าเสื่อม 2564'!$E$3)+1),$A30)))</f>
        <v/>
      </c>
      <c r="S30" s="4" t="str">
        <f t="array" ref="S30">IF(COUNTIF('ค่าเสื่อม 2564'!$E$3:$E$399,"10869-รพ.วัฒนานคร")&lt;$A30,"",INDEX('ค่าเสื่อม 2564'!S$3:S$399,SMALL(IF('ค่าเสื่อม 2564'!$E$3:$E$399="10869-รพ.วัฒนานคร",ROW('ค่าเสื่อม 2564'!$E$3:$E$399)-ROW('ค่าเสื่อม 2564'!$E$3)+1),$A30)))</f>
        <v/>
      </c>
      <c r="T30" s="10" t="str">
        <f t="array" ref="T30">IF(COUNTIF('ค่าเสื่อม 2564'!$E$3:$E$399,"10869-รพ.วัฒนานคร")&lt;$A30,"",INDEX('ค่าเสื่อม 2564'!T$3:T$399,SMALL(IF('ค่าเสื่อม 2564'!$E$3:$E$399="10869-รพ.วัฒนานคร",ROW('ค่าเสื่อม 2564'!$E$3:$E$399)-ROW('ค่าเสื่อม 2564'!$E$3)+1),$A30)))</f>
        <v/>
      </c>
      <c r="U30" s="10" t="str">
        <f t="array" ref="U30">IF(COUNTIF('ค่าเสื่อม 2564'!$E$3:$E$399,"10869-รพ.วัฒนานคร")&lt;$A30,"",INDEX('ค่าเสื่อม 2564'!U$3:U$399,SMALL(IF('ค่าเสื่อม 2564'!$E$3:$E$399="10869-รพ.วัฒนานคร",ROW('ค่าเสื่อม 2564'!$E$3:$E$399)-ROW('ค่าเสื่อม 2564'!$E$3)+1),$A30)))</f>
        <v/>
      </c>
      <c r="V30" s="7"/>
      <c r="W30" s="7"/>
    </row>
    <row r="31" spans="1:23" ht="43.5" customHeight="1">
      <c r="A31" s="3">
        <v>28</v>
      </c>
      <c r="B31" s="7"/>
      <c r="C31" s="7"/>
      <c r="D31" s="7"/>
      <c r="E31" s="7" t="str">
        <f t="array" ref="E31">IF(COUNTIF('ค่าเสื่อม 2564'!$E$3:$E$399,"10869-รพ.วัฒนานคร")&lt;$A31,"",INDEX('ค่าเสื่อม 2564'!E$3:E$399,SMALL(IF('ค่าเสื่อม 2564'!$E$3:$E$399="10869-รพ.วัฒนานคร",ROW('ค่าเสื่อม 2564'!$E$3:$E$399)-ROW('ค่าเสื่อม 2564'!$E$3)+1),$A31)))</f>
        <v/>
      </c>
      <c r="F31" s="7" t="str">
        <f t="array" ref="F31">IF(COUNTIF('ค่าเสื่อม 2564'!$E$3:$E$399,"10869-รพ.วัฒนานคร")&lt;$A31,"",INDEX('ค่าเสื่อม 2564'!F$3:F$399,SMALL(IF('ค่าเสื่อม 2564'!$E$3:$E$399="10869-รพ.วัฒนานคร",ROW('ค่าเสื่อม 2564'!$E$3:$E$399)-ROW('ค่าเสื่อม 2564'!$E$3)+1),$A31)))</f>
        <v/>
      </c>
      <c r="G31" s="7" t="str">
        <f t="array" ref="G31">IF(COUNTIF('ค่าเสื่อม 2564'!$E$3:$E$399,"10869-รพ.วัฒนานคร")&lt;$A31,"",INDEX('ค่าเสื่อม 2564'!G$3:G$399,SMALL(IF('ค่าเสื่อม 2564'!$E$3:$E$399="10869-รพ.วัฒนานคร",ROW('ค่าเสื่อม 2564'!$E$3:$E$399)-ROW('ค่าเสื่อม 2564'!$E$3)+1),$A31)))</f>
        <v/>
      </c>
      <c r="H31" s="7" t="str">
        <f t="array" ref="H31">IF(COUNTIF('ค่าเสื่อม 2564'!$E$3:$E$399,"10869-รพ.วัฒนานคร")&lt;$A31,"",INDEX('ค่าเสื่อม 2564'!H$3:H$399,SMALL(IF('ค่าเสื่อม 2564'!$E$3:$E$399="10869-รพ.วัฒนานคร",ROW('ค่าเสื่อม 2564'!$E$3:$E$399)-ROW('ค่าเสื่อม 2564'!$E$3)+1),$A31)))</f>
        <v/>
      </c>
      <c r="I31" s="7" t="str">
        <f t="array" ref="I31">IF(COUNTIF('ค่าเสื่อม 2564'!$E$3:$E$399,"10869-รพ.วัฒนานคร")&lt;$A31,"",INDEX('ค่าเสื่อม 2564'!I$3:I$399,SMALL(IF('ค่าเสื่อม 2564'!$E$3:$E$399="10869-รพ.วัฒนานคร",ROW('ค่าเสื่อม 2564'!$E$3:$E$399)-ROW('ค่าเสื่อม 2564'!$E$3)+1),$A31)))</f>
        <v/>
      </c>
      <c r="J31" s="7" t="str">
        <f t="array" ref="J31">IF(COUNTIF('ค่าเสื่อม 2564'!$E$3:$E$399,"10869-รพ.วัฒนานคร")&lt;$A31,"",INDEX('ค่าเสื่อม 2564'!J$3:J$399,SMALL(IF('ค่าเสื่อม 2564'!$E$3:$E$399="10869-รพ.วัฒนานคร",ROW('ค่าเสื่อม 2564'!$E$3:$E$399)-ROW('ค่าเสื่อม 2564'!$E$3)+1),$A31)))</f>
        <v/>
      </c>
      <c r="K31" s="7" t="str">
        <f t="array" ref="K31">IF(COUNTIF('ค่าเสื่อม 2564'!$E$3:$E$399,"10869-รพ.วัฒนานคร")&lt;$A31,"",INDEX('ค่าเสื่อม 2564'!K$3:K$399,SMALL(IF('ค่าเสื่อม 2564'!$E$3:$E$399="10869-รพ.วัฒนานคร",ROW('ค่าเสื่อม 2564'!$E$3:$E$399)-ROW('ค่าเสื่อม 2564'!$E$3)+1),$A31)))</f>
        <v/>
      </c>
      <c r="L31" s="4" t="str">
        <f t="array" ref="L31">IF(COUNTIF('ค่าเสื่อม 2564'!$E$3:$E$399,"10869-รพ.วัฒนานคร")&lt;$A31,"",INDEX('ค่าเสื่อม 2564'!L$3:L$399,SMALL(IF('ค่าเสื่อม 2564'!$E$3:$E$399="10869-รพ.วัฒนานคร",ROW('ค่าเสื่อม 2564'!$E$3:$E$399)-ROW('ค่าเสื่อม 2564'!$E$3)+1),$A31)))</f>
        <v/>
      </c>
      <c r="M31" s="7" t="str">
        <f t="array" ref="M31">IF(COUNTIF('ค่าเสื่อม 2564'!$E$3:$E$399,"10869-รพ.วัฒนานคร")&lt;$A31,"",INDEX('ค่าเสื่อม 2564'!M$3:M$399,SMALL(IF('ค่าเสื่อม 2564'!$E$3:$E$399="10869-รพ.วัฒนานคร",ROW('ค่าเสื่อม 2564'!$E$3:$E$399)-ROW('ค่าเสื่อม 2564'!$E$3)+1),$A31)))</f>
        <v/>
      </c>
      <c r="N31" s="10" t="str">
        <f t="array" ref="N31">IF(COUNTIF('ค่าเสื่อม 2564'!$E$3:$E$399,"10869-รพ.วัฒนานคร")&lt;$A31,"",INDEX('ค่าเสื่อม 2564'!N$3:N$399,SMALL(IF('ค่าเสื่อม 2564'!$E$3:$E$399="10869-รพ.วัฒนานคร",ROW('ค่าเสื่อม 2564'!$E$3:$E$399)-ROW('ค่าเสื่อม 2564'!$E$3)+1),$A31)))</f>
        <v/>
      </c>
      <c r="O31" s="10" t="str">
        <f t="array" ref="O31">IF(COUNTIF('ค่าเสื่อม 2564'!$E$3:$E$399,"10869-รพ.วัฒนานคร")&lt;$A31,"",INDEX('ค่าเสื่อม 2564'!O$3:O$399,SMALL(IF('ค่าเสื่อม 2564'!$E$3:$E$399="10869-รพ.วัฒนานคร",ROW('ค่าเสื่อม 2564'!$E$3:$E$399)-ROW('ค่าเสื่อม 2564'!$E$3)+1),$A31)))</f>
        <v/>
      </c>
      <c r="P31" s="10" t="str">
        <f t="array" ref="P31">IF(COUNTIF('ค่าเสื่อม 2564'!$E$3:$E$399,"10869-รพ.วัฒนานคร")&lt;$A31,"",INDEX('ค่าเสื่อม 2564'!P$3:P$399,SMALL(IF('ค่าเสื่อม 2564'!$E$3:$E$399="10869-รพ.วัฒนานคร",ROW('ค่าเสื่อม 2564'!$E$3:$E$399)-ROW('ค่าเสื่อม 2564'!$E$3)+1),$A31)))</f>
        <v/>
      </c>
      <c r="Q31" s="10" t="str">
        <f t="array" ref="Q31">IF(COUNTIF('ค่าเสื่อม 2564'!$E$3:$E$399,"10869-รพ.วัฒนานคร")&lt;$A31,"",INDEX('ค่าเสื่อม 2564'!Q$3:Q$399,SMALL(IF('ค่าเสื่อม 2564'!$E$3:$E$399="10869-รพ.วัฒนานคร",ROW('ค่าเสื่อม 2564'!$E$3:$E$399)-ROW('ค่าเสื่อม 2564'!$E$3)+1),$A31)))</f>
        <v/>
      </c>
      <c r="R31" s="7" t="str">
        <f t="array" ref="R31">IF(COUNTIF('ค่าเสื่อม 2564'!$E$3:$E$399,"10869-รพ.วัฒนานคร")&lt;$A31,"",INDEX('ค่าเสื่อม 2564'!R$3:R$399,SMALL(IF('ค่าเสื่อม 2564'!$E$3:$E$399="10869-รพ.วัฒนานคร",ROW('ค่าเสื่อม 2564'!$E$3:$E$399)-ROW('ค่าเสื่อม 2564'!$E$3)+1),$A31)))</f>
        <v/>
      </c>
      <c r="S31" s="4" t="str">
        <f t="array" ref="S31">IF(COUNTIF('ค่าเสื่อม 2564'!$E$3:$E$399,"10869-รพ.วัฒนานคร")&lt;$A31,"",INDEX('ค่าเสื่อม 2564'!S$3:S$399,SMALL(IF('ค่าเสื่อม 2564'!$E$3:$E$399="10869-รพ.วัฒนานคร",ROW('ค่าเสื่อม 2564'!$E$3:$E$399)-ROW('ค่าเสื่อม 2564'!$E$3)+1),$A31)))</f>
        <v/>
      </c>
      <c r="T31" s="10" t="str">
        <f t="array" ref="T31">IF(COUNTIF('ค่าเสื่อม 2564'!$E$3:$E$399,"10869-รพ.วัฒนานคร")&lt;$A31,"",INDEX('ค่าเสื่อม 2564'!T$3:T$399,SMALL(IF('ค่าเสื่อม 2564'!$E$3:$E$399="10869-รพ.วัฒนานคร",ROW('ค่าเสื่อม 2564'!$E$3:$E$399)-ROW('ค่าเสื่อม 2564'!$E$3)+1),$A31)))</f>
        <v/>
      </c>
      <c r="U31" s="10" t="str">
        <f t="array" ref="U31">IF(COUNTIF('ค่าเสื่อม 2564'!$E$3:$E$399,"10869-รพ.วัฒนานคร")&lt;$A31,"",INDEX('ค่าเสื่อม 2564'!U$3:U$399,SMALL(IF('ค่าเสื่อม 2564'!$E$3:$E$399="10869-รพ.วัฒนานคร",ROW('ค่าเสื่อม 2564'!$E$3:$E$399)-ROW('ค่าเสื่อม 2564'!$E$3)+1),$A31)))</f>
        <v/>
      </c>
      <c r="V31" s="7"/>
      <c r="W31" s="7"/>
    </row>
    <row r="32" spans="1:23" ht="43.5" customHeight="1">
      <c r="A32" s="3">
        <v>29</v>
      </c>
      <c r="B32" s="7" t="str">
        <f t="array" ref="B32">IF(COUNTIF('ค่าเสื่อม 2564'!$E$3:$E$399,"10869-รพ.วัฒนานคร")&lt;$A32,"",INDEX('ค่าเสื่อม 2564'!B$3:B$399,SMALL(IF('ค่าเสื่อม 2564'!$E$3:$E$399="10869-รพ.วัฒนานคร",ROW('ค่าเสื่อม 2564'!$E$3:$E$399)-ROW('ค่าเสื่อม 2564'!$E$3)+1),$A32)))</f>
        <v/>
      </c>
      <c r="C32" s="7" t="str">
        <f t="array" ref="C32">IF(COUNTIF('ค่าเสื่อม 2564'!$E$3:$E$399,"10869-รพ.วัฒนานคร")&lt;$A32,"",INDEX('ค่าเสื่อม 2564'!C$3:C$399,SMALL(IF('ค่าเสื่อม 2564'!$E$3:$E$399="10869-รพ.วัฒนานคร",ROW('ค่าเสื่อม 2564'!$E$3:$E$399)-ROW('ค่าเสื่อม 2564'!$E$3)+1),$A32)))</f>
        <v/>
      </c>
      <c r="D32" s="7" t="str">
        <f t="array" ref="D32">IF(COUNTIF('ค่าเสื่อม 2564'!$E$3:$E$399,"10869-รพ.วัฒนานคร")&lt;$A32,"",INDEX('ค่าเสื่อม 2564'!D$3:D$399,SMALL(IF('ค่าเสื่อม 2564'!$E$3:$E$399="10869-รพ.วัฒนานคร",ROW('ค่าเสื่อม 2564'!$E$3:$E$399)-ROW('ค่าเสื่อม 2564'!$E$3)+1),$A32)))</f>
        <v/>
      </c>
      <c r="E32" s="7" t="str">
        <f t="array" ref="E32">IF(COUNTIF('ค่าเสื่อม 2564'!$E$3:$E$399,"10869-รพ.วัฒนานคร")&lt;$A32,"",INDEX('ค่าเสื่อม 2564'!E$3:E$399,SMALL(IF('ค่าเสื่อม 2564'!$E$3:$E$399="10869-รพ.วัฒนานคร",ROW('ค่าเสื่อม 2564'!$E$3:$E$399)-ROW('ค่าเสื่อม 2564'!$E$3)+1),$A32)))</f>
        <v/>
      </c>
      <c r="F32" s="7" t="str">
        <f t="array" ref="F32">IF(COUNTIF('ค่าเสื่อม 2564'!$E$3:$E$399,"10869-รพ.วัฒนานคร")&lt;$A32,"",INDEX('ค่าเสื่อม 2564'!F$3:F$399,SMALL(IF('ค่าเสื่อม 2564'!$E$3:$E$399="10869-รพ.วัฒนานคร",ROW('ค่าเสื่อม 2564'!$E$3:$E$399)-ROW('ค่าเสื่อม 2564'!$E$3)+1),$A32)))</f>
        <v/>
      </c>
      <c r="G32" s="7" t="str">
        <f t="array" ref="G32">IF(COUNTIF('ค่าเสื่อม 2564'!$E$3:$E$399,"10869-รพ.วัฒนานคร")&lt;$A32,"",INDEX('ค่าเสื่อม 2564'!G$3:G$399,SMALL(IF('ค่าเสื่อม 2564'!$E$3:$E$399="10869-รพ.วัฒนานคร",ROW('ค่าเสื่อม 2564'!$E$3:$E$399)-ROW('ค่าเสื่อม 2564'!$E$3)+1),$A32)))</f>
        <v/>
      </c>
      <c r="H32" s="7" t="str">
        <f t="array" ref="H32">IF(COUNTIF('ค่าเสื่อม 2564'!$E$3:$E$399,"10869-รพ.วัฒนานคร")&lt;$A32,"",INDEX('ค่าเสื่อม 2564'!H$3:H$399,SMALL(IF('ค่าเสื่อม 2564'!$E$3:$E$399="10869-รพ.วัฒนานคร",ROW('ค่าเสื่อม 2564'!$E$3:$E$399)-ROW('ค่าเสื่อม 2564'!$E$3)+1),$A32)))</f>
        <v/>
      </c>
      <c r="I32" s="7" t="str">
        <f t="array" ref="I32">IF(COUNTIF('ค่าเสื่อม 2564'!$E$3:$E$399,"10869-รพ.วัฒนานคร")&lt;$A32,"",INDEX('ค่าเสื่อม 2564'!I$3:I$399,SMALL(IF('ค่าเสื่อม 2564'!$E$3:$E$399="10869-รพ.วัฒนานคร",ROW('ค่าเสื่อม 2564'!$E$3:$E$399)-ROW('ค่าเสื่อม 2564'!$E$3)+1),$A32)))</f>
        <v/>
      </c>
      <c r="J32" s="7" t="str">
        <f t="array" ref="J32">IF(COUNTIF('ค่าเสื่อม 2564'!$E$3:$E$399,"10869-รพ.วัฒนานคร")&lt;$A32,"",INDEX('ค่าเสื่อม 2564'!J$3:J$399,SMALL(IF('ค่าเสื่อม 2564'!$E$3:$E$399="10869-รพ.วัฒนานคร",ROW('ค่าเสื่อม 2564'!$E$3:$E$399)-ROW('ค่าเสื่อม 2564'!$E$3)+1),$A32)))</f>
        <v/>
      </c>
      <c r="K32" s="7" t="str">
        <f t="array" ref="K32">IF(COUNTIF('ค่าเสื่อม 2564'!$E$3:$E$399,"10869-รพ.วัฒนานคร")&lt;$A32,"",INDEX('ค่าเสื่อม 2564'!K$3:K$399,SMALL(IF('ค่าเสื่อม 2564'!$E$3:$E$399="10869-รพ.วัฒนานคร",ROW('ค่าเสื่อม 2564'!$E$3:$E$399)-ROW('ค่าเสื่อม 2564'!$E$3)+1),$A32)))</f>
        <v/>
      </c>
      <c r="L32" s="4" t="str">
        <f t="array" ref="L32">IF(COUNTIF('ค่าเสื่อม 2564'!$E$3:$E$399,"10869-รพ.วัฒนานคร")&lt;$A32,"",INDEX('ค่าเสื่อม 2564'!L$3:L$399,SMALL(IF('ค่าเสื่อม 2564'!$E$3:$E$399="10869-รพ.วัฒนานคร",ROW('ค่าเสื่อม 2564'!$E$3:$E$399)-ROW('ค่าเสื่อม 2564'!$E$3)+1),$A32)))</f>
        <v/>
      </c>
      <c r="M32" s="7" t="str">
        <f t="array" ref="M32">IF(COUNTIF('ค่าเสื่อม 2564'!$E$3:$E$399,"10869-รพ.วัฒนานคร")&lt;$A32,"",INDEX('ค่าเสื่อม 2564'!M$3:M$399,SMALL(IF('ค่าเสื่อม 2564'!$E$3:$E$399="10869-รพ.วัฒนานคร",ROW('ค่าเสื่อม 2564'!$E$3:$E$399)-ROW('ค่าเสื่อม 2564'!$E$3)+1),$A32)))</f>
        <v/>
      </c>
      <c r="N32" s="10" t="str">
        <f t="array" ref="N32">IF(COUNTIF('ค่าเสื่อม 2564'!$E$3:$E$399,"10869-รพ.วัฒนานคร")&lt;$A32,"",INDEX('ค่าเสื่อม 2564'!N$3:N$399,SMALL(IF('ค่าเสื่อม 2564'!$E$3:$E$399="10869-รพ.วัฒนานคร",ROW('ค่าเสื่อม 2564'!$E$3:$E$399)-ROW('ค่าเสื่อม 2564'!$E$3)+1),$A32)))</f>
        <v/>
      </c>
      <c r="O32" s="10" t="str">
        <f t="array" ref="O32">IF(COUNTIF('ค่าเสื่อม 2564'!$E$3:$E$399,"10869-รพ.วัฒนานคร")&lt;$A32,"",INDEX('ค่าเสื่อม 2564'!O$3:O$399,SMALL(IF('ค่าเสื่อม 2564'!$E$3:$E$399="10869-รพ.วัฒนานคร",ROW('ค่าเสื่อม 2564'!$E$3:$E$399)-ROW('ค่าเสื่อม 2564'!$E$3)+1),$A32)))</f>
        <v/>
      </c>
      <c r="P32" s="10" t="str">
        <f t="array" ref="P32">IF(COUNTIF('ค่าเสื่อม 2564'!$E$3:$E$399,"10869-รพ.วัฒนานคร")&lt;$A32,"",INDEX('ค่าเสื่อม 2564'!P$3:P$399,SMALL(IF('ค่าเสื่อม 2564'!$E$3:$E$399="10869-รพ.วัฒนานคร",ROW('ค่าเสื่อม 2564'!$E$3:$E$399)-ROW('ค่าเสื่อม 2564'!$E$3)+1),$A32)))</f>
        <v/>
      </c>
      <c r="Q32" s="10" t="str">
        <f t="array" ref="Q32">IF(COUNTIF('ค่าเสื่อม 2564'!$E$3:$E$399,"10869-รพ.วัฒนานคร")&lt;$A32,"",INDEX('ค่าเสื่อม 2564'!Q$3:Q$399,SMALL(IF('ค่าเสื่อม 2564'!$E$3:$E$399="10869-รพ.วัฒนานคร",ROW('ค่าเสื่อม 2564'!$E$3:$E$399)-ROW('ค่าเสื่อม 2564'!$E$3)+1),$A32)))</f>
        <v/>
      </c>
      <c r="R32" s="7" t="str">
        <f t="array" ref="R32">IF(COUNTIF('ค่าเสื่อม 2564'!$E$3:$E$399,"10869-รพ.วัฒนานคร")&lt;$A32,"",INDEX('ค่าเสื่อม 2564'!R$3:R$399,SMALL(IF('ค่าเสื่อม 2564'!$E$3:$E$399="10869-รพ.วัฒนานคร",ROW('ค่าเสื่อม 2564'!$E$3:$E$399)-ROW('ค่าเสื่อม 2564'!$E$3)+1),$A32)))</f>
        <v/>
      </c>
      <c r="S32" s="4" t="str">
        <f t="array" ref="S32">IF(COUNTIF('ค่าเสื่อม 2564'!$E$3:$E$399,"10869-รพ.วัฒนานคร")&lt;$A32,"",INDEX('ค่าเสื่อม 2564'!S$3:S$399,SMALL(IF('ค่าเสื่อม 2564'!$E$3:$E$399="10869-รพ.วัฒนานคร",ROW('ค่าเสื่อม 2564'!$E$3:$E$399)-ROW('ค่าเสื่อม 2564'!$E$3)+1),$A32)))</f>
        <v/>
      </c>
      <c r="T32" s="10" t="str">
        <f t="array" ref="T32">IF(COUNTIF('ค่าเสื่อม 2564'!$E$3:$E$399,"10869-รพ.วัฒนานคร")&lt;$A32,"",INDEX('ค่าเสื่อม 2564'!T$3:T$399,SMALL(IF('ค่าเสื่อม 2564'!$E$3:$E$399="10869-รพ.วัฒนานคร",ROW('ค่าเสื่อม 2564'!$E$3:$E$399)-ROW('ค่าเสื่อม 2564'!$E$3)+1),$A32)))</f>
        <v/>
      </c>
      <c r="U32" s="10" t="str">
        <f t="array" ref="U32">IF(COUNTIF('ค่าเสื่อม 2564'!$E$3:$E$399,"10869-รพ.วัฒนานคร")&lt;$A32,"",INDEX('ค่าเสื่อม 2564'!U$3:U$399,SMALL(IF('ค่าเสื่อม 2564'!$E$3:$E$399="10869-รพ.วัฒนานคร",ROW('ค่าเสื่อม 2564'!$E$3:$E$399)-ROW('ค่าเสื่อม 2564'!$E$3)+1),$A32)))</f>
        <v/>
      </c>
      <c r="V32" s="7" t="str">
        <f t="array" ref="V32">IF(COUNTIF('ค่าเสื่อม 2564'!$E$3:$E$399,"10869-รพ.วัฒนานคร")&lt;$A32,"",INDEX('ค่าเสื่อม 2564'!V$3:V$399,SMALL(IF('ค่าเสื่อม 2564'!$E$3:$E$399="10869-รพ.วัฒนานคร",ROW('ค่าเสื่อม 2564'!$E$3:$E$399)-ROW('ค่าเสื่อม 2564'!$E$3)+1),$A32)))</f>
        <v/>
      </c>
      <c r="W32" s="7" t="str">
        <f t="array" ref="W32">IF(COUNTIF('ค่าเสื่อม 2564'!$E$3:$E$399,"10869-รพ.วัฒนานคร")&lt;$A32,"",INDEX('ค่าเสื่อม 2564'!W$3:W$399,SMALL(IF('ค่าเสื่อม 2564'!$E$3:$E$399="10869-รพ.วัฒนานคร",ROW('ค่าเสื่อม 2564'!$E$3:$E$399)-ROW('ค่าเสื่อม 2564'!$E$3)+1),$A32)))</f>
        <v/>
      </c>
    </row>
    <row r="33" spans="1:24" s="65" customFormat="1" ht="63">
      <c r="A33" s="58"/>
      <c r="B33" s="59"/>
      <c r="C33" s="59"/>
      <c r="D33" s="59"/>
      <c r="E33" s="59"/>
      <c r="F33" s="59"/>
      <c r="G33" s="59"/>
      <c r="H33" s="60"/>
      <c r="I33" s="61"/>
      <c r="J33" s="59"/>
      <c r="K33" s="60"/>
      <c r="L33" s="62"/>
      <c r="M33" s="60"/>
      <c r="N33" s="60">
        <f>SUM(N3:N32)</f>
        <v>5224199.4399999995</v>
      </c>
      <c r="O33" s="60">
        <f t="shared" ref="O33:U33" si="0">SUM(O4:O32)</f>
        <v>200100.56</v>
      </c>
      <c r="P33" s="60">
        <f t="shared" si="0"/>
        <v>0</v>
      </c>
      <c r="Q33" s="60">
        <f t="shared" si="0"/>
        <v>5424300</v>
      </c>
      <c r="R33" s="60">
        <f t="shared" si="0"/>
        <v>0</v>
      </c>
      <c r="S33" s="62">
        <f t="shared" si="0"/>
        <v>0</v>
      </c>
      <c r="T33" s="60">
        <f t="shared" si="0"/>
        <v>0</v>
      </c>
      <c r="U33" s="60">
        <f t="shared" si="0"/>
        <v>0</v>
      </c>
      <c r="V33" s="63"/>
      <c r="W33" s="61"/>
      <c r="X33" s="64"/>
    </row>
    <row r="34" spans="1:24" ht="12.75" customHeight="1">
      <c r="B34" s="8"/>
    </row>
    <row r="35" spans="1:24">
      <c r="E35" s="6" t="s">
        <v>55</v>
      </c>
    </row>
    <row r="36" spans="1:24">
      <c r="E36" s="6" t="s">
        <v>63</v>
      </c>
    </row>
  </sheetData>
  <printOptions horizontalCentered="1"/>
  <pageMargins left="0.23622047244094491" right="0.23622047244094491" top="0.55118110236220474" bottom="0.35433070866141736" header="0.31496062992125984" footer="0.11811023622047245"/>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01743-5868-405F-9412-8615619C102F}">
  <sheetPr>
    <pageSetUpPr fitToPage="1"/>
  </sheetPr>
  <dimension ref="A1:X41"/>
  <sheetViews>
    <sheetView showGridLines="0" zoomScaleNormal="100" workbookViewId="0"/>
  </sheetViews>
  <sheetFormatPr defaultColWidth="9" defaultRowHeight="18.75"/>
  <cols>
    <col min="1" max="1" width="4.5703125" style="2" customWidth="1"/>
    <col min="2" max="2" width="10.42578125" style="6" hidden="1" customWidth="1"/>
    <col min="3" max="3" width="8.140625" style="6" hidden="1" customWidth="1"/>
    <col min="4" max="4" width="5.85546875" style="6" hidden="1" customWidth="1"/>
    <col min="5" max="5" width="16.5703125" style="6" customWidth="1"/>
    <col min="6" max="6" width="21.5703125" style="6" customWidth="1"/>
    <col min="7" max="7" width="21.140625" style="6" customWidth="1"/>
    <col min="8" max="8" width="11.140625" style="9" bestFit="1" customWidth="1"/>
    <col min="9" max="9" width="13.140625" style="2" hidden="1" customWidth="1"/>
    <col min="10" max="10" width="24" style="6" bestFit="1" customWidth="1"/>
    <col min="11" max="11" width="33.42578125" style="9" hidden="1" customWidth="1"/>
    <col min="12" max="12" width="5.42578125" style="19" bestFit="1" customWidth="1"/>
    <col min="13" max="13" width="17.140625" style="9" hidden="1" customWidth="1"/>
    <col min="14" max="14" width="13.7109375" style="9" bestFit="1" customWidth="1"/>
    <col min="15" max="15" width="11.85546875" style="9" customWidth="1"/>
    <col min="16" max="16" width="11.140625" style="9" bestFit="1" customWidth="1"/>
    <col min="17" max="17" width="12.5703125" style="9" bestFit="1" customWidth="1"/>
    <col min="18" max="18" width="10.42578125" style="6" hidden="1" customWidth="1"/>
    <col min="19" max="19" width="7.7109375" style="2" bestFit="1" customWidth="1"/>
    <col min="20" max="20" width="12.5703125" style="9" bestFit="1" customWidth="1"/>
    <col min="21" max="21" width="11" style="19" bestFit="1" customWidth="1"/>
    <col min="22" max="22" width="6.7109375" style="27" hidden="1" customWidth="1"/>
    <col min="23" max="23" width="7.85546875" style="2" hidden="1" customWidth="1"/>
    <col min="24" max="24" width="10.85546875" style="6" bestFit="1" customWidth="1"/>
    <col min="25" max="16384" width="9" style="6"/>
  </cols>
  <sheetData>
    <row r="1" spans="1:23" ht="23.25">
      <c r="A1" s="66" t="s">
        <v>66</v>
      </c>
    </row>
    <row r="2" spans="1:23" ht="23.25">
      <c r="A2" s="66" t="s">
        <v>61</v>
      </c>
    </row>
    <row r="3" spans="1:23" s="13" customFormat="1" ht="43.5" customHeight="1">
      <c r="A3" s="11" t="s">
        <v>16</v>
      </c>
      <c r="B3" s="12" t="s">
        <v>24</v>
      </c>
      <c r="C3" s="12" t="s">
        <v>25</v>
      </c>
      <c r="D3" s="12" t="s">
        <v>26</v>
      </c>
      <c r="E3" s="12" t="s">
        <v>27</v>
      </c>
      <c r="F3" s="12" t="s">
        <v>28</v>
      </c>
      <c r="G3" s="12" t="s">
        <v>29</v>
      </c>
      <c r="H3" s="12" t="s">
        <v>5</v>
      </c>
      <c r="I3" s="12" t="s">
        <v>1</v>
      </c>
      <c r="J3" s="12" t="s">
        <v>20</v>
      </c>
      <c r="K3" s="12" t="s">
        <v>30</v>
      </c>
      <c r="L3" s="12" t="s">
        <v>2</v>
      </c>
      <c r="M3" s="12" t="s">
        <v>31</v>
      </c>
      <c r="N3" s="18" t="s">
        <v>32</v>
      </c>
      <c r="O3" s="18" t="s">
        <v>33</v>
      </c>
      <c r="P3" s="18" t="s">
        <v>3</v>
      </c>
      <c r="Q3" s="18" t="s">
        <v>4</v>
      </c>
      <c r="R3" s="12" t="s">
        <v>34</v>
      </c>
      <c r="S3" s="12" t="s">
        <v>6</v>
      </c>
      <c r="T3" s="18" t="s">
        <v>46</v>
      </c>
      <c r="U3" s="18" t="s">
        <v>45</v>
      </c>
      <c r="V3" s="28" t="s">
        <v>47</v>
      </c>
      <c r="W3" s="12" t="s">
        <v>0</v>
      </c>
    </row>
    <row r="4" spans="1:23" ht="43.5" customHeight="1">
      <c r="A4" s="3">
        <v>1</v>
      </c>
      <c r="B4" s="7" t="str">
        <f t="array" ref="B4">IF(COUNTIF('ค่าเสื่อม 2564'!$E$3:$E$399,"13817-รพ.เขาฉกรรจ์")&lt;$A4,"",INDEX('ค่าเสื่อม 2564'!B$3:B$399,SMALL(IF('ค่าเสื่อม 2564'!$E$3:$E$399="13817-รพ.เขาฉกรรจ์",ROW('ค่าเสื่อม 2564'!$E$3:$E$399)-ROW('ค่าเสื่อม 2564'!$E$3)+1),$A4)))</f>
        <v>เขต 06 ระยอง</v>
      </c>
      <c r="C4" s="7">
        <f t="array" ref="C4">IF(COUNTIF('ค่าเสื่อม 2564'!$E$3:$E$399,"13817-รพ.เขาฉกรรจ์")&lt;$A4,"",INDEX('ค่าเสื่อม 2564'!C$3:C$399,SMALL(IF('ค่าเสื่อม 2564'!$E$3:$E$399="13817-รพ.เขาฉกรรจ์",ROW('ค่าเสื่อม 2564'!$E$3:$E$399)-ROW('ค่าเสื่อม 2564'!$E$3)+1),$A4)))</f>
        <v>2700</v>
      </c>
      <c r="D4" s="7" t="str">
        <f t="array" ref="D4">IF(COUNTIF('ค่าเสื่อม 2564'!$E$3:$E$399,"13817-รพ.เขาฉกรรจ์")&lt;$A4,"",INDEX('ค่าเสื่อม 2564'!D$3:D$399,SMALL(IF('ค่าเสื่อม 2564'!$E$3:$E$399="13817-รพ.เขาฉกรรจ์",ROW('ค่าเสื่อม 2564'!$E$3:$E$399)-ROW('ค่าเสื่อม 2564'!$E$3)+1),$A4)))</f>
        <v>สระแก้ว</v>
      </c>
      <c r="E4" s="7" t="str">
        <f t="array" ref="E4">IF(COUNTIF('ค่าเสื่อม 2564'!$E$3:$E$399,"13817-รพ.เขาฉกรรจ์")&lt;$A4,"",INDEX('ค่าเสื่อม 2564'!E$3:E$399,SMALL(IF('ค่าเสื่อม 2564'!$E$3:$E$399="13817-รพ.เขาฉกรรจ์",ROW('ค่าเสื่อม 2564'!$E$3:$E$399)-ROW('ค่าเสื่อม 2564'!$E$3)+1),$A4)))</f>
        <v>13817-รพ.เขาฉกรรจ์</v>
      </c>
      <c r="F4" s="7" t="str">
        <f t="array" ref="F4">IF(COUNTIF('ค่าเสื่อม 2564'!$E$3:$E$399,"13817-รพ.เขาฉกรรจ์")&lt;$A4,"",INDEX('ค่าเสื่อม 2564'!F$3:F$399,SMALL(IF('ค่าเสื่อม 2564'!$E$3:$E$399="13817-รพ.เขาฉกรรจ์",ROW('ค่าเสื่อม 2564'!$E$3:$E$399)-ROW('ค่าเสื่อม 2564'!$E$3)+1),$A4)))</f>
        <v>02514-รพ.สต.เขาฉกรรจ์ หมู่ที่ 04 ตำบลเขาฉกรรจ์</v>
      </c>
      <c r="G4" s="7" t="str">
        <f t="array" ref="G4">IF(COUNTIF('ค่าเสื่อม 2564'!$E$3:$E$399,"13817-รพ.เขาฉกรรจ์")&lt;$A4,"",INDEX('ค่าเสื่อม 2564'!G$3:G$399,SMALL(IF('ค่าเสื่อม 2564'!$E$3:$E$399="13817-รพ.เขาฉกรรจ์",ROW('ค่าเสื่อม 2564'!$E$3:$E$399)-ROW('ค่าเสื่อม 2564'!$E$3)+1),$A4)))</f>
        <v>วงเงินหน่วยบริการสังกัดสป.สธ.</v>
      </c>
      <c r="H4" s="7" t="str">
        <f t="array" ref="H4">IF(COUNTIF('ค่าเสื่อม 2564'!$E$3:$E$399,"13817-รพ.เขาฉกรรจ์")&lt;$A4,"",INDEX('ค่าเสื่อม 2564'!H$3:H$399,SMALL(IF('ค่าเสื่อม 2564'!$E$3:$E$399="13817-รพ.เขาฉกรรจ์",ROW('ค่าเสื่อม 2564'!$E$3:$E$399)-ROW('ค่าเสื่อม 2564'!$E$3)+1),$A4)))</f>
        <v>ครุภัณฑ์</v>
      </c>
      <c r="I4" s="7" t="str">
        <f t="array" ref="I4">IF(COUNTIF('ค่าเสื่อม 2564'!$E$3:$E$399,"13817-รพ.เขาฉกรรจ์")&lt;$A4,"",INDEX('ค่าเสื่อม 2564'!I$3:I$399,SMALL(IF('ค่าเสื่อม 2564'!$E$3:$E$399="13817-รพ.เขาฉกรรจ์",ROW('ค่าเสื่อม 2564'!$E$3:$E$399)-ROW('ค่าเสื่อม 2564'!$E$3)+1),$A4)))</f>
        <v>06-ครุภัณฑ์การแพทย์วินิจฉัย</v>
      </c>
      <c r="J4" s="7" t="str">
        <f t="array" ref="J4">IF(COUNTIF('ค่าเสื่อม 2564'!$E$3:$E$399,"13817-รพ.เขาฉกรรจ์")&lt;$A4,"",INDEX('ค่าเสื่อม 2564'!J$3:J$399,SMALL(IF('ค่าเสื่อม 2564'!$E$3:$E$399="13817-รพ.เขาฉกรรจ์",ROW('ค่าเสื่อม 2564'!$E$3:$E$399)-ROW('ค่าเสื่อม 2564'!$E$3)+1),$A4)))</f>
        <v>แผ่นรองในการเคลื่อนย้ายผู้ป่วยและจัดทำ CPR ผู้ป่วย (แผ่น slide board แบบเต็มตัว)</v>
      </c>
      <c r="K4" s="7" t="str">
        <f t="array" ref="K4">IF(COUNTIF('ค่าเสื่อม 2564'!$E$3:$E$399,"13817-รพ.เขาฉกรรจ์")&lt;$A4,"",INDEX('ค่าเสื่อม 2564'!K$3:K$399,SMALL(IF('ค่าเสื่อม 2564'!$E$3:$E$399="13817-รพ.เขาฉกรรจ์",ROW('ค่าเสื่อม 2564'!$E$3:$E$399)-ROW('ค่าเสื่อม 2564'!$E$3)+1),$A4)))</f>
        <v>แผ่นรองในการเคลื่อนย้ายผู้ป่วยและจัดทำ CPR ผู้ป่วย (แผ่น slide board แบบเต็มตัว)</v>
      </c>
      <c r="L4" s="4">
        <f t="array" ref="L4">IF(COUNTIF('ค่าเสื่อม 2564'!$E$3:$E$399,"13817-รพ.เขาฉกรรจ์")&lt;$A4,"",INDEX('ค่าเสื่อม 2564'!L$3:L$399,SMALL(IF('ค่าเสื่อม 2564'!$E$3:$E$399="13817-รพ.เขาฉกรรจ์",ROW('ค่าเสื่อม 2564'!$E$3:$E$399)-ROW('ค่าเสื่อม 2564'!$E$3)+1),$A4)))</f>
        <v>1</v>
      </c>
      <c r="M4" s="7" t="str">
        <f t="array" ref="M4">IF(COUNTIF('ค่าเสื่อม 2564'!$E$3:$E$399,"13817-รพ.เขาฉกรรจ์")&lt;$A4,"",INDEX('ค่าเสื่อม 2564'!M$3:M$399,SMALL(IF('ค่าเสื่อม 2564'!$E$3:$E$399="13817-รพ.เขาฉกรรจ์",ROW('ค่าเสื่อม 2564'!$E$3:$E$399)-ROW('ค่าเสื่อม 2564'!$E$3)+1),$A4)))</f>
        <v>ได้รับการสนับสนุนจากโรงพยาบาลเขาฉกรรจ์</v>
      </c>
      <c r="N4" s="10">
        <f t="array" ref="N4">IF(COUNTIF('ค่าเสื่อม 2564'!$E$3:$E$399,"13817-รพ.เขาฉกรรจ์")&lt;$A4,"",INDEX('ค่าเสื่อม 2564'!N$3:N$399,SMALL(IF('ค่าเสื่อม 2564'!$E$3:$E$399="13817-รพ.เขาฉกรรจ์",ROW('ค่าเสื่อม 2564'!$E$3:$E$399)-ROW('ค่าเสื่อม 2564'!$E$3)+1),$A4)))</f>
        <v>12500</v>
      </c>
      <c r="O4" s="10">
        <f t="array" ref="O4">IF(COUNTIF('ค่าเสื่อม 2564'!$E$3:$E$399,"13817-รพ.เขาฉกรรจ์")&lt;$A4,"",INDEX('ค่าเสื่อม 2564'!O$3:O$399,SMALL(IF('ค่าเสื่อม 2564'!$E$3:$E$399="13817-รพ.เขาฉกรรจ์",ROW('ค่าเสื่อม 2564'!$E$3:$E$399)-ROW('ค่าเสื่อม 2564'!$E$3)+1),$A4)))</f>
        <v>0</v>
      </c>
      <c r="P4" s="10">
        <f t="array" ref="P4">IF(COUNTIF('ค่าเสื่อม 2564'!$E$3:$E$399,"13817-รพ.เขาฉกรรจ์")&lt;$A4,"",INDEX('ค่าเสื่อม 2564'!P$3:P$399,SMALL(IF('ค่าเสื่อม 2564'!$E$3:$E$399="13817-รพ.เขาฉกรรจ์",ROW('ค่าเสื่อม 2564'!$E$3:$E$399)-ROW('ค่าเสื่อม 2564'!$E$3)+1),$A4)))</f>
        <v>0</v>
      </c>
      <c r="Q4" s="10">
        <f t="array" ref="Q4">IF(COUNTIF('ค่าเสื่อม 2564'!$E$3:$E$399,"13817-รพ.เขาฉกรรจ์")&lt;$A4,"",INDEX('ค่าเสื่อม 2564'!Q$3:Q$399,SMALL(IF('ค่าเสื่อม 2564'!$E$3:$E$399="13817-รพ.เขาฉกรรจ์",ROW('ค่าเสื่อม 2564'!$E$3:$E$399)-ROW('ค่าเสื่อม 2564'!$E$3)+1),$A4)))</f>
        <v>12500</v>
      </c>
      <c r="R4" s="7" t="str">
        <f t="array" ref="R4">IF(COUNTIF('ค่าเสื่อม 2564'!$E$3:$E$399,"13817-รพ.เขาฉกรรจ์")&lt;$A4,"",INDEX('ค่าเสื่อม 2564'!R$3:R$399,SMALL(IF('ค่าเสื่อม 2564'!$E$3:$E$399="13817-รพ.เขาฉกรรจ์",ROW('ค่าเสื่อม 2564'!$E$3:$E$399)-ROW('ค่าเสื่อม 2564'!$E$3)+1),$A4)))</f>
        <v>6/2563 (วันที่ 07/10/2563)</v>
      </c>
      <c r="S4" s="4" t="str">
        <f t="array" ref="S4">IF(COUNTIF('ค่าเสื่อม 2564'!$E$3:$E$399,"13817-รพ.เขาฉกรรจ์")&lt;$A4,"",INDEX('ค่าเสื่อม 2564'!S$3:S$399,SMALL(IF('ค่าเสื่อม 2564'!$E$3:$E$399="13817-รพ.เขาฉกรรจ์",ROW('ค่าเสื่อม 2564'!$E$3:$E$399)-ROW('ค่าเสื่อม 2564'!$E$3)+1),$A4)))</f>
        <v>-</v>
      </c>
      <c r="T4" s="10">
        <f t="array" ref="T4">IF(COUNTIF('ค่าเสื่อม 2564'!$E$3:$E$399,"13817-รพ.เขาฉกรรจ์")&lt;$A4,"",INDEX('ค่าเสื่อม 2564'!T$3:T$399,SMALL(IF('ค่าเสื่อม 2564'!$E$3:$E$399="13817-รพ.เขาฉกรรจ์",ROW('ค่าเสื่อม 2564'!$E$3:$E$399)-ROW('ค่าเสื่อม 2564'!$E$3)+1),$A4)))</f>
        <v>0</v>
      </c>
      <c r="U4" s="10">
        <f t="array" ref="U4">IF(COUNTIF('ค่าเสื่อม 2564'!$E$3:$E$399,"13817-รพ.เขาฉกรรจ์")&lt;$A4,"",INDEX('ค่าเสื่อม 2564'!U$3:U$399,SMALL(IF('ค่าเสื่อม 2564'!$E$3:$E$399="13817-รพ.เขาฉกรรจ์",ROW('ค่าเสื่อม 2564'!$E$3:$E$399)-ROW('ค่าเสื่อม 2564'!$E$3)+1),$A4)))</f>
        <v>0</v>
      </c>
      <c r="V4" s="7">
        <f t="array" ref="V4">IF(COUNTIF('ค่าเสื่อม 2564'!$E$3:$E$399,"13817-รพ.เขาฉกรรจ์")&lt;$A4,"",INDEX('ค่าเสื่อม 2564'!V$3:V$399,SMALL(IF('ค่าเสื่อม 2564'!$E$3:$E$399="13817-รพ.เขาฉกรรจ์",ROW('ค่าเสื่อม 2564'!$E$3:$E$399)-ROW('ค่าเสื่อม 2564'!$E$3)+1),$A4)))</f>
        <v>0</v>
      </c>
      <c r="W4" s="7">
        <f t="array" ref="W4">IF(COUNTIF('ค่าเสื่อม 2564'!$E$3:$E$399,"13817-รพ.เขาฉกรรจ์")&lt;$A4,"",INDEX('ค่าเสื่อม 2564'!W$3:W$399,SMALL(IF('ค่าเสื่อม 2564'!$E$3:$E$399="13817-รพ.เขาฉกรรจ์",ROW('ค่าเสื่อม 2564'!$E$3:$E$399)-ROW('ค่าเสื่อม 2564'!$E$3)+1),$A4)))</f>
        <v>400112</v>
      </c>
    </row>
    <row r="5" spans="1:23" ht="43.5" customHeight="1">
      <c r="A5" s="3">
        <v>2</v>
      </c>
      <c r="B5" s="7"/>
      <c r="C5" s="7"/>
      <c r="D5" s="7"/>
      <c r="E5" s="7" t="str">
        <f t="array" ref="E5">IF(COUNTIF('ค่าเสื่อม 2564'!$E$3:$E$399,"13817-รพ.เขาฉกรรจ์")&lt;$A5,"",INDEX('ค่าเสื่อม 2564'!E$3:E$399,SMALL(IF('ค่าเสื่อม 2564'!$E$3:$E$399="13817-รพ.เขาฉกรรจ์",ROW('ค่าเสื่อม 2564'!$E$3:$E$399)-ROW('ค่าเสื่อม 2564'!$E$3)+1),$A5)))</f>
        <v>13817-รพ.เขาฉกรรจ์</v>
      </c>
      <c r="F5" s="7" t="str">
        <f t="array" ref="F5">IF(COUNTIF('ค่าเสื่อม 2564'!$E$3:$E$399,"13817-รพ.เขาฉกรรจ์")&lt;$A5,"",INDEX('ค่าเสื่อม 2564'!F$3:F$399,SMALL(IF('ค่าเสื่อม 2564'!$E$3:$E$399="13817-รพ.เขาฉกรรจ์",ROW('ค่าเสื่อม 2564'!$E$3:$E$399)-ROW('ค่าเสื่อม 2564'!$E$3)+1),$A5)))</f>
        <v>02514-รพ.สต.เขาฉกรรจ์ หมู่ที่ 04 ตำบลเขาฉกรรจ์</v>
      </c>
      <c r="G5" s="7" t="str">
        <f t="array" ref="G5">IF(COUNTIF('ค่าเสื่อม 2564'!$E$3:$E$399,"13817-รพ.เขาฉกรรจ์")&lt;$A5,"",INDEX('ค่าเสื่อม 2564'!G$3:G$399,SMALL(IF('ค่าเสื่อม 2564'!$E$3:$E$399="13817-รพ.เขาฉกรรจ์",ROW('ค่าเสื่อม 2564'!$E$3:$E$399)-ROW('ค่าเสื่อม 2564'!$E$3)+1),$A5)))</f>
        <v>วงเงินหน่วยบริการสังกัดสป.สธ.</v>
      </c>
      <c r="H5" s="7" t="str">
        <f t="array" ref="H5">IF(COUNTIF('ค่าเสื่อม 2564'!$E$3:$E$399,"13817-รพ.เขาฉกรรจ์")&lt;$A5,"",INDEX('ค่าเสื่อม 2564'!H$3:H$399,SMALL(IF('ค่าเสื่อม 2564'!$E$3:$E$399="13817-รพ.เขาฉกรรจ์",ROW('ค่าเสื่อม 2564'!$E$3:$E$399)-ROW('ค่าเสื่อม 2564'!$E$3)+1),$A5)))</f>
        <v>ครุภัณฑ์</v>
      </c>
      <c r="I5" s="7" t="str">
        <f t="array" ref="I5">IF(COUNTIF('ค่าเสื่อม 2564'!$E$3:$E$399,"13817-รพ.เขาฉกรรจ์")&lt;$A5,"",INDEX('ค่าเสื่อม 2564'!I$3:I$399,SMALL(IF('ค่าเสื่อม 2564'!$E$3:$E$399="13817-รพ.เขาฉกรรจ์",ROW('ค่าเสื่อม 2564'!$E$3:$E$399)-ROW('ค่าเสื่อม 2564'!$E$3)+1),$A5)))</f>
        <v>03-ครุภัณฑ์การแพทย์</v>
      </c>
      <c r="J5" s="7" t="str">
        <f t="array" ref="J5">IF(COUNTIF('ค่าเสื่อม 2564'!$E$3:$E$399,"13817-รพ.เขาฉกรรจ์")&lt;$A5,"",INDEX('ค่าเสื่อม 2564'!J$3:J$399,SMALL(IF('ค่าเสื่อม 2564'!$E$3:$E$399="13817-รพ.เขาฉกรรจ์",ROW('ค่าเสื่อม 2564'!$E$3:$E$399)-ROW('ค่าเสื่อม 2564'!$E$3)+1),$A5)))</f>
        <v>เครื่องตรวจเสียงการเต้นของหัวใจของเด็กทารกในครรภ์ ( Droptone )</v>
      </c>
      <c r="K5" s="7" t="str">
        <f t="array" ref="K5">IF(COUNTIF('ค่าเสื่อม 2564'!$E$3:$E$399,"13817-รพ.เขาฉกรรจ์")&lt;$A5,"",INDEX('ค่าเสื่อม 2564'!K$3:K$399,SMALL(IF('ค่าเสื่อม 2564'!$E$3:$E$399="13817-รพ.เขาฉกรรจ์",ROW('ค่าเสื่อม 2564'!$E$3:$E$399)-ROW('ค่าเสื่อม 2564'!$E$3)+1),$A5)))</f>
        <v>Droptone</v>
      </c>
      <c r="L5" s="4">
        <f t="array" ref="L5">IF(COUNTIF('ค่าเสื่อม 2564'!$E$3:$E$399,"13817-รพ.เขาฉกรรจ์")&lt;$A5,"",INDEX('ค่าเสื่อม 2564'!L$3:L$399,SMALL(IF('ค่าเสื่อม 2564'!$E$3:$E$399="13817-รพ.เขาฉกรรจ์",ROW('ค่าเสื่อม 2564'!$E$3:$E$399)-ROW('ค่าเสื่อม 2564'!$E$3)+1),$A5)))</f>
        <v>1</v>
      </c>
      <c r="M5" s="7" t="str">
        <f t="array" ref="M5">IF(COUNTIF('ค่าเสื่อม 2564'!$E$3:$E$399,"13817-รพ.เขาฉกรรจ์")&lt;$A5,"",INDEX('ค่าเสื่อม 2564'!M$3:M$399,SMALL(IF('ค่าเสื่อม 2564'!$E$3:$E$399="13817-รพ.เขาฉกรรจ์",ROW('ค่าเสื่อม 2564'!$E$3:$E$399)-ROW('ค่าเสื่อม 2564'!$E$3)+1),$A5)))</f>
        <v>ได้รับการสนับสนุนจากโรงพยาบาลเขาฉกรรจ์</v>
      </c>
      <c r="N5" s="10">
        <f t="array" ref="N5">IF(COUNTIF('ค่าเสื่อม 2564'!$E$3:$E$399,"13817-รพ.เขาฉกรรจ์")&lt;$A5,"",INDEX('ค่าเสื่อม 2564'!N$3:N$399,SMALL(IF('ค่าเสื่อม 2564'!$E$3:$E$399="13817-รพ.เขาฉกรรจ์",ROW('ค่าเสื่อม 2564'!$E$3:$E$399)-ROW('ค่าเสื่อม 2564'!$E$3)+1),$A5)))</f>
        <v>35000</v>
      </c>
      <c r="O5" s="10">
        <f t="array" ref="O5">IF(COUNTIF('ค่าเสื่อม 2564'!$E$3:$E$399,"13817-รพ.เขาฉกรรจ์")&lt;$A5,"",INDEX('ค่าเสื่อม 2564'!O$3:O$399,SMALL(IF('ค่าเสื่อม 2564'!$E$3:$E$399="13817-รพ.เขาฉกรรจ์",ROW('ค่าเสื่อม 2564'!$E$3:$E$399)-ROW('ค่าเสื่อม 2564'!$E$3)+1),$A5)))</f>
        <v>0</v>
      </c>
      <c r="P5" s="10">
        <f t="array" ref="P5">IF(COUNTIF('ค่าเสื่อม 2564'!$E$3:$E$399,"13817-รพ.เขาฉกรรจ์")&lt;$A5,"",INDEX('ค่าเสื่อม 2564'!P$3:P$399,SMALL(IF('ค่าเสื่อม 2564'!$E$3:$E$399="13817-รพ.เขาฉกรรจ์",ROW('ค่าเสื่อม 2564'!$E$3:$E$399)-ROW('ค่าเสื่อม 2564'!$E$3)+1),$A5)))</f>
        <v>0</v>
      </c>
      <c r="Q5" s="10">
        <f t="array" ref="Q5">IF(COUNTIF('ค่าเสื่อม 2564'!$E$3:$E$399,"13817-รพ.เขาฉกรรจ์")&lt;$A5,"",INDEX('ค่าเสื่อม 2564'!Q$3:Q$399,SMALL(IF('ค่าเสื่อม 2564'!$E$3:$E$399="13817-รพ.เขาฉกรรจ์",ROW('ค่าเสื่อม 2564'!$E$3:$E$399)-ROW('ค่าเสื่อม 2564'!$E$3)+1),$A5)))</f>
        <v>35000</v>
      </c>
      <c r="R5" s="7" t="str">
        <f t="array" ref="R5">IF(COUNTIF('ค่าเสื่อม 2564'!$E$3:$E$399,"13817-รพ.เขาฉกรรจ์")&lt;$A5,"",INDEX('ค่าเสื่อม 2564'!R$3:R$399,SMALL(IF('ค่าเสื่อม 2564'!$E$3:$E$399="13817-รพ.เขาฉกรรจ์",ROW('ค่าเสื่อม 2564'!$E$3:$E$399)-ROW('ค่าเสื่อม 2564'!$E$3)+1),$A5)))</f>
        <v>6/2563 (วันที่ 07/10/2563)</v>
      </c>
      <c r="S5" s="4" t="str">
        <f t="array" ref="S5">IF(COUNTIF('ค่าเสื่อม 2564'!$E$3:$E$399,"13817-รพ.เขาฉกรรจ์")&lt;$A5,"",INDEX('ค่าเสื่อม 2564'!S$3:S$399,SMALL(IF('ค่าเสื่อม 2564'!$E$3:$E$399="13817-รพ.เขาฉกรรจ์",ROW('ค่าเสื่อม 2564'!$E$3:$E$399)-ROW('ค่าเสื่อม 2564'!$E$3)+1),$A5)))</f>
        <v>-</v>
      </c>
      <c r="T5" s="10">
        <f t="array" ref="T5">IF(COUNTIF('ค่าเสื่อม 2564'!$E$3:$E$399,"13817-รพ.เขาฉกรรจ์")&lt;$A5,"",INDEX('ค่าเสื่อม 2564'!T$3:T$399,SMALL(IF('ค่าเสื่อม 2564'!$E$3:$E$399="13817-รพ.เขาฉกรรจ์",ROW('ค่าเสื่อม 2564'!$E$3:$E$399)-ROW('ค่าเสื่อม 2564'!$E$3)+1),$A5)))</f>
        <v>0</v>
      </c>
      <c r="U5" s="10">
        <f t="array" ref="U5">IF(COUNTIF('ค่าเสื่อม 2564'!$E$3:$E$399,"13817-รพ.เขาฉกรรจ์")&lt;$A5,"",INDEX('ค่าเสื่อม 2564'!U$3:U$399,SMALL(IF('ค่าเสื่อม 2564'!$E$3:$E$399="13817-รพ.เขาฉกรรจ์",ROW('ค่าเสื่อม 2564'!$E$3:$E$399)-ROW('ค่าเสื่อม 2564'!$E$3)+1),$A5)))</f>
        <v>0</v>
      </c>
      <c r="V5" s="7"/>
      <c r="W5" s="7"/>
    </row>
    <row r="6" spans="1:23" ht="43.5" customHeight="1">
      <c r="A6" s="3">
        <v>3</v>
      </c>
      <c r="B6" s="7"/>
      <c r="C6" s="7"/>
      <c r="D6" s="7"/>
      <c r="E6" s="7" t="str">
        <f t="array" ref="E6">IF(COUNTIF('ค่าเสื่อม 2564'!$E$3:$E$399,"13817-รพ.เขาฉกรรจ์")&lt;$A6,"",INDEX('ค่าเสื่อม 2564'!E$3:E$399,SMALL(IF('ค่าเสื่อม 2564'!$E$3:$E$399="13817-รพ.เขาฉกรรจ์",ROW('ค่าเสื่อม 2564'!$E$3:$E$399)-ROW('ค่าเสื่อม 2564'!$E$3)+1),$A6)))</f>
        <v>13817-รพ.เขาฉกรรจ์</v>
      </c>
      <c r="F6" s="7" t="str">
        <f t="array" ref="F6">IF(COUNTIF('ค่าเสื่อม 2564'!$E$3:$E$399,"13817-รพ.เขาฉกรรจ์")&lt;$A6,"",INDEX('ค่าเสื่อม 2564'!F$3:F$399,SMALL(IF('ค่าเสื่อม 2564'!$E$3:$E$399="13817-รพ.เขาฉกรรจ์",ROW('ค่าเสื่อม 2564'!$E$3:$E$399)-ROW('ค่าเสื่อม 2564'!$E$3)+1),$A6)))</f>
        <v>02514-รพ.สต.เขาฉกรรจ์ หมู่ที่ 04 ตำบลเขาฉกรรจ์</v>
      </c>
      <c r="G6" s="7" t="str">
        <f t="array" ref="G6">IF(COUNTIF('ค่าเสื่อม 2564'!$E$3:$E$399,"13817-รพ.เขาฉกรรจ์")&lt;$A6,"",INDEX('ค่าเสื่อม 2564'!G$3:G$399,SMALL(IF('ค่าเสื่อม 2564'!$E$3:$E$399="13817-รพ.เขาฉกรรจ์",ROW('ค่าเสื่อม 2564'!$E$3:$E$399)-ROW('ค่าเสื่อม 2564'!$E$3)+1),$A6)))</f>
        <v>วงเงินระดับเขต</v>
      </c>
      <c r="H6" s="7" t="str">
        <f t="array" ref="H6">IF(COUNTIF('ค่าเสื่อม 2564'!$E$3:$E$399,"13817-รพ.เขาฉกรรจ์")&lt;$A6,"",INDEX('ค่าเสื่อม 2564'!H$3:H$399,SMALL(IF('ค่าเสื่อม 2564'!$E$3:$E$399="13817-รพ.เขาฉกรรจ์",ROW('ค่าเสื่อม 2564'!$E$3:$E$399)-ROW('ค่าเสื่อม 2564'!$E$3)+1),$A6)))</f>
        <v>สิ่งก่อสร้าง</v>
      </c>
      <c r="I6" s="7" t="str">
        <f t="array" ref="I6">IF(COUNTIF('ค่าเสื่อม 2564'!$E$3:$E$399,"13817-รพ.เขาฉกรรจ์")&lt;$A6,"",INDEX('ค่าเสื่อม 2564'!I$3:I$399,SMALL(IF('ค่าเสื่อม 2564'!$E$3:$E$399="13817-รพ.เขาฉกรรจ์",ROW('ค่าเสื่อม 2564'!$E$3:$E$399)-ROW('ค่าเสื่อม 2564'!$E$3)+1),$A6)))</f>
        <v>-</v>
      </c>
      <c r="J6" s="7" t="str">
        <f t="array" ref="J6">IF(COUNTIF('ค่าเสื่อม 2564'!$E$3:$E$399,"13817-รพ.เขาฉกรรจ์")&lt;$A6,"",INDEX('ค่าเสื่อม 2564'!J$3:J$399,SMALL(IF('ค่าเสื่อม 2564'!$E$3:$E$399="13817-รพ.เขาฉกรรจ์",ROW('ค่าเสื่อม 2564'!$E$3:$E$399)-ROW('ค่าเสื่อม 2564'!$E$3)+1),$A6)))</f>
        <v>ซ่อมแซมรั้ว รพ.สต.เขาฉกรรจ์</v>
      </c>
      <c r="K6" s="7" t="str">
        <f t="array" ref="K6">IF(COUNTIF('ค่าเสื่อม 2564'!$E$3:$E$399,"13817-รพ.เขาฉกรรจ์")&lt;$A6,"",INDEX('ค่าเสื่อม 2564'!K$3:K$399,SMALL(IF('ค่าเสื่อม 2564'!$E$3:$E$399="13817-รพ.เขาฉกรรจ์",ROW('ค่าเสื่อม 2564'!$E$3:$E$399)-ROW('ค่าเสื่อม 2564'!$E$3)+1),$A6)))</f>
        <v>ซ่อมแซมรั้วคอนกรีตบล็อก รพ.สต.เขาฉกรรจ์ สู ง2.10 เมตร ตอดเสาเข็ม คสล. ความยาว 160 เมตร ตามแบบเลขที่ 3882/2526 ประมาณราคาตามแบบ BOQ (ปร.4 , ปร.5)</v>
      </c>
      <c r="L6" s="4">
        <f t="array" ref="L6">IF(COUNTIF('ค่าเสื่อม 2564'!$E$3:$E$399,"13817-รพ.เขาฉกรรจ์")&lt;$A6,"",INDEX('ค่าเสื่อม 2564'!L$3:L$399,SMALL(IF('ค่าเสื่อม 2564'!$E$3:$E$399="13817-รพ.เขาฉกรรจ์",ROW('ค่าเสื่อม 2564'!$E$3:$E$399)-ROW('ค่าเสื่อม 2564'!$E$3)+1),$A6)))</f>
        <v>1</v>
      </c>
      <c r="M6" s="7" t="str">
        <f t="array" ref="M6">IF(COUNTIF('ค่าเสื่อม 2564'!$E$3:$E$399,"13817-รพ.เขาฉกรรจ์")&lt;$A6,"",INDEX('ค่าเสื่อม 2564'!M$3:M$399,SMALL(IF('ค่าเสื่อม 2564'!$E$3:$E$399="13817-รพ.เขาฉกรรจ์",ROW('ค่าเสื่อม 2564'!$E$3:$E$399)-ROW('ค่าเสื่อม 2564'!$E$3)+1),$A6)))</f>
        <v>ตามแบบเลขที่ 3882/2526</v>
      </c>
      <c r="N6" s="10">
        <f t="array" ref="N6">IF(COUNTIF('ค่าเสื่อม 2564'!$E$3:$E$399,"13817-รพ.เขาฉกรรจ์")&lt;$A6,"",INDEX('ค่าเสื่อม 2564'!N$3:N$399,SMALL(IF('ค่าเสื่อม 2564'!$E$3:$E$399="13817-รพ.เขาฉกรรจ์",ROW('ค่าเสื่อม 2564'!$E$3:$E$399)-ROW('ค่าเสื่อม 2564'!$E$3)+1),$A6)))</f>
        <v>380800</v>
      </c>
      <c r="O6" s="10">
        <f t="array" ref="O6">IF(COUNTIF('ค่าเสื่อม 2564'!$E$3:$E$399,"13817-รพ.เขาฉกรรจ์")&lt;$A6,"",INDEX('ค่าเสื่อม 2564'!O$3:O$399,SMALL(IF('ค่าเสื่อม 2564'!$E$3:$E$399="13817-รพ.เขาฉกรรจ์",ROW('ค่าเสื่อม 2564'!$E$3:$E$399)-ROW('ค่าเสื่อม 2564'!$E$3)+1),$A6)))</f>
        <v>0</v>
      </c>
      <c r="P6" s="10">
        <f t="array" ref="P6">IF(COUNTIF('ค่าเสื่อม 2564'!$E$3:$E$399,"13817-รพ.เขาฉกรรจ์")&lt;$A6,"",INDEX('ค่าเสื่อม 2564'!P$3:P$399,SMALL(IF('ค่าเสื่อม 2564'!$E$3:$E$399="13817-รพ.เขาฉกรรจ์",ROW('ค่าเสื่อม 2564'!$E$3:$E$399)-ROW('ค่าเสื่อม 2564'!$E$3)+1),$A6)))</f>
        <v>0</v>
      </c>
      <c r="Q6" s="10">
        <f t="array" ref="Q6">IF(COUNTIF('ค่าเสื่อม 2564'!$E$3:$E$399,"13817-รพ.เขาฉกรรจ์")&lt;$A6,"",INDEX('ค่าเสื่อม 2564'!Q$3:Q$399,SMALL(IF('ค่าเสื่อม 2564'!$E$3:$E$399="13817-รพ.เขาฉกรรจ์",ROW('ค่าเสื่อม 2564'!$E$3:$E$399)-ROW('ค่าเสื่อม 2564'!$E$3)+1),$A6)))</f>
        <v>380800</v>
      </c>
      <c r="R6" s="7" t="str">
        <f t="array" ref="R6">IF(COUNTIF('ค่าเสื่อม 2564'!$E$3:$E$399,"13817-รพ.เขาฉกรรจ์")&lt;$A6,"",INDEX('ค่าเสื่อม 2564'!R$3:R$399,SMALL(IF('ค่าเสื่อม 2564'!$E$3:$E$399="13817-รพ.เขาฉกรรจ์",ROW('ค่าเสื่อม 2564'!$E$3:$E$399)-ROW('ค่าเสื่อม 2564'!$E$3)+1),$A6)))</f>
        <v>6/2563 (วันที่ 07/10/2563)</v>
      </c>
      <c r="S6" s="4" t="str">
        <f t="array" ref="S6">IF(COUNTIF('ค่าเสื่อม 2564'!$E$3:$E$399,"13817-รพ.เขาฉกรรจ์")&lt;$A6,"",INDEX('ค่าเสื่อม 2564'!S$3:S$399,SMALL(IF('ค่าเสื่อม 2564'!$E$3:$E$399="13817-รพ.เขาฉกรรจ์",ROW('ค่าเสื่อม 2564'!$E$3:$E$399)-ROW('ค่าเสื่อม 2564'!$E$3)+1),$A6)))</f>
        <v>-</v>
      </c>
      <c r="T6" s="10">
        <f t="array" ref="T6">IF(COUNTIF('ค่าเสื่อม 2564'!$E$3:$E$399,"13817-รพ.เขาฉกรรจ์")&lt;$A6,"",INDEX('ค่าเสื่อม 2564'!T$3:T$399,SMALL(IF('ค่าเสื่อม 2564'!$E$3:$E$399="13817-รพ.เขาฉกรรจ์",ROW('ค่าเสื่อม 2564'!$E$3:$E$399)-ROW('ค่าเสื่อม 2564'!$E$3)+1),$A6)))</f>
        <v>0</v>
      </c>
      <c r="U6" s="10">
        <f t="array" ref="U6">IF(COUNTIF('ค่าเสื่อม 2564'!$E$3:$E$399,"13817-รพ.เขาฉกรรจ์")&lt;$A6,"",INDEX('ค่าเสื่อม 2564'!U$3:U$399,SMALL(IF('ค่าเสื่อม 2564'!$E$3:$E$399="13817-รพ.เขาฉกรรจ์",ROW('ค่าเสื่อม 2564'!$E$3:$E$399)-ROW('ค่าเสื่อม 2564'!$E$3)+1),$A6)))</f>
        <v>0</v>
      </c>
      <c r="V6" s="7"/>
      <c r="W6" s="7"/>
    </row>
    <row r="7" spans="1:23" ht="43.5" customHeight="1">
      <c r="A7" s="3">
        <v>4</v>
      </c>
      <c r="B7" s="7"/>
      <c r="C7" s="7"/>
      <c r="D7" s="7"/>
      <c r="E7" s="7" t="str">
        <f t="array" ref="E7">IF(COUNTIF('ค่าเสื่อม 2564'!$E$3:$E$399,"13817-รพ.เขาฉกรรจ์")&lt;$A7,"",INDEX('ค่าเสื่อม 2564'!E$3:E$399,SMALL(IF('ค่าเสื่อม 2564'!$E$3:$E$399="13817-รพ.เขาฉกรรจ์",ROW('ค่าเสื่อม 2564'!$E$3:$E$399)-ROW('ค่าเสื่อม 2564'!$E$3)+1),$A7)))</f>
        <v>13817-รพ.เขาฉกรรจ์</v>
      </c>
      <c r="F7" s="7" t="str">
        <f t="array" ref="F7">IF(COUNTIF('ค่าเสื่อม 2564'!$E$3:$E$399,"13817-รพ.เขาฉกรรจ์")&lt;$A7,"",INDEX('ค่าเสื่อม 2564'!F$3:F$399,SMALL(IF('ค่าเสื่อม 2564'!$E$3:$E$399="13817-รพ.เขาฉกรรจ์",ROW('ค่าเสื่อม 2564'!$E$3:$E$399)-ROW('ค่าเสื่อม 2564'!$E$3)+1),$A7)))</f>
        <v>02514-รพ.สต.เขาฉกรรจ์ หมู่ที่ 04 ตำบลเขาฉกรรจ์</v>
      </c>
      <c r="G7" s="7" t="str">
        <f t="array" ref="G7">IF(COUNTIF('ค่าเสื่อม 2564'!$E$3:$E$399,"13817-รพ.เขาฉกรรจ์")&lt;$A7,"",INDEX('ค่าเสื่อม 2564'!G$3:G$399,SMALL(IF('ค่าเสื่อม 2564'!$E$3:$E$399="13817-รพ.เขาฉกรรจ์",ROW('ค่าเสื่อม 2564'!$E$3:$E$399)-ROW('ค่าเสื่อม 2564'!$E$3)+1),$A7)))</f>
        <v>วงเงินหน่วยบริการสังกัดสป.สธ.</v>
      </c>
      <c r="H7" s="7" t="str">
        <f t="array" ref="H7">IF(COUNTIF('ค่าเสื่อม 2564'!$E$3:$E$399,"13817-รพ.เขาฉกรรจ์")&lt;$A7,"",INDEX('ค่าเสื่อม 2564'!H$3:H$399,SMALL(IF('ค่าเสื่อม 2564'!$E$3:$E$399="13817-รพ.เขาฉกรรจ์",ROW('ค่าเสื่อม 2564'!$E$3:$E$399)-ROW('ค่าเสื่อม 2564'!$E$3)+1),$A7)))</f>
        <v>สิ่งก่อสร้าง</v>
      </c>
      <c r="I7" s="7" t="str">
        <f t="array" ref="I7">IF(COUNTIF('ค่าเสื่อม 2564'!$E$3:$E$399,"13817-รพ.เขาฉกรรจ์")&lt;$A7,"",INDEX('ค่าเสื่อม 2564'!I$3:I$399,SMALL(IF('ค่าเสื่อม 2564'!$E$3:$E$399="13817-รพ.เขาฉกรรจ์",ROW('ค่าเสื่อม 2564'!$E$3:$E$399)-ROW('ค่าเสื่อม 2564'!$E$3)+1),$A7)))</f>
        <v>-</v>
      </c>
      <c r="J7" s="7" t="str">
        <f t="array" ref="J7">IF(COUNTIF('ค่าเสื่อม 2564'!$E$3:$E$399,"13817-รพ.เขาฉกรรจ์")&lt;$A7,"",INDEX('ค่าเสื่อม 2564'!J$3:J$399,SMALL(IF('ค่าเสื่อม 2564'!$E$3:$E$399="13817-รพ.เขาฉกรรจ์",ROW('ค่าเสื่อม 2564'!$E$3:$E$399)-ROW('ค่าเสื่อม 2564'!$E$3)+1),$A7)))</f>
        <v>ซ่อมแซมถนนคอนกรีตเสริมเหล็ก</v>
      </c>
      <c r="K7" s="7" t="str">
        <f t="array" ref="K7">IF(COUNTIF('ค่าเสื่อม 2564'!$E$3:$E$399,"13817-รพ.เขาฉกรรจ์")&lt;$A7,"",INDEX('ค่าเสื่อม 2564'!K$3:K$399,SMALL(IF('ค่าเสื่อม 2564'!$E$3:$E$399="13817-รพ.เขาฉกรรจ์",ROW('ค่าเสื่อม 2564'!$E$3:$E$399)-ROW('ค่าเสื่อม 2564'!$E$3)+1),$A7)))</f>
        <v>ประมาณราคาตามแบบ BOQ (ปร.4 , ปร.5)</v>
      </c>
      <c r="L7" s="4">
        <f t="array" ref="L7">IF(COUNTIF('ค่าเสื่อม 2564'!$E$3:$E$399,"13817-รพ.เขาฉกรรจ์")&lt;$A7,"",INDEX('ค่าเสื่อม 2564'!L$3:L$399,SMALL(IF('ค่าเสื่อม 2564'!$E$3:$E$399="13817-รพ.เขาฉกรรจ์",ROW('ค่าเสื่อม 2564'!$E$3:$E$399)-ROW('ค่าเสื่อม 2564'!$E$3)+1),$A7)))</f>
        <v>378</v>
      </c>
      <c r="M7" s="7" t="str">
        <f t="array" ref="M7">IF(COUNTIF('ค่าเสื่อม 2564'!$E$3:$E$399,"13817-รพ.เขาฉกรรจ์")&lt;$A7,"",INDEX('ค่าเสื่อม 2564'!M$3:M$399,SMALL(IF('ค่าเสื่อม 2564'!$E$3:$E$399="13817-รพ.เขาฉกรรจ์",ROW('ค่าเสื่อม 2564'!$E$3:$E$399)-ROW('ค่าเสื่อม 2564'!$E$3)+1),$A7)))</f>
        <v>แบบเลขที่ 2546</v>
      </c>
      <c r="N7" s="10">
        <f t="array" ref="N7">IF(COUNTIF('ค่าเสื่อม 2564'!$E$3:$E$399,"13817-รพ.เขาฉกรรจ์")&lt;$A7,"",INDEX('ค่าเสื่อม 2564'!N$3:N$399,SMALL(IF('ค่าเสื่อม 2564'!$E$3:$E$399="13817-รพ.เขาฉกรรจ์",ROW('ค่าเสื่อม 2564'!$E$3:$E$399)-ROW('ค่าเสื่อม 2564'!$E$3)+1),$A7)))</f>
        <v>359100</v>
      </c>
      <c r="O7" s="10">
        <f t="array" ref="O7">IF(COUNTIF('ค่าเสื่อม 2564'!$E$3:$E$399,"13817-รพ.เขาฉกรรจ์")&lt;$A7,"",INDEX('ค่าเสื่อม 2564'!O$3:O$399,SMALL(IF('ค่าเสื่อม 2564'!$E$3:$E$399="13817-รพ.เขาฉกรรจ์",ROW('ค่าเสื่อม 2564'!$E$3:$E$399)-ROW('ค่าเสื่อม 2564'!$E$3)+1),$A7)))</f>
        <v>0</v>
      </c>
      <c r="P7" s="10">
        <f t="array" ref="P7">IF(COUNTIF('ค่าเสื่อม 2564'!$E$3:$E$399,"13817-รพ.เขาฉกรรจ์")&lt;$A7,"",INDEX('ค่าเสื่อม 2564'!P$3:P$399,SMALL(IF('ค่าเสื่อม 2564'!$E$3:$E$399="13817-รพ.เขาฉกรรจ์",ROW('ค่าเสื่อม 2564'!$E$3:$E$399)-ROW('ค่าเสื่อม 2564'!$E$3)+1),$A7)))</f>
        <v>0</v>
      </c>
      <c r="Q7" s="10">
        <f t="array" ref="Q7">IF(COUNTIF('ค่าเสื่อม 2564'!$E$3:$E$399,"13817-รพ.เขาฉกรรจ์")&lt;$A7,"",INDEX('ค่าเสื่อม 2564'!Q$3:Q$399,SMALL(IF('ค่าเสื่อม 2564'!$E$3:$E$399="13817-รพ.เขาฉกรรจ์",ROW('ค่าเสื่อม 2564'!$E$3:$E$399)-ROW('ค่าเสื่อม 2564'!$E$3)+1),$A7)))</f>
        <v>359100</v>
      </c>
      <c r="R7" s="7" t="str">
        <f t="array" ref="R7">IF(COUNTIF('ค่าเสื่อม 2564'!$E$3:$E$399,"13817-รพ.เขาฉกรรจ์")&lt;$A7,"",INDEX('ค่าเสื่อม 2564'!R$3:R$399,SMALL(IF('ค่าเสื่อม 2564'!$E$3:$E$399="13817-รพ.เขาฉกรรจ์",ROW('ค่าเสื่อม 2564'!$E$3:$E$399)-ROW('ค่าเสื่อม 2564'!$E$3)+1),$A7)))</f>
        <v>6/2563 (วันที่ 07/10/2563)</v>
      </c>
      <c r="S7" s="4" t="str">
        <f t="array" ref="S7">IF(COUNTIF('ค่าเสื่อม 2564'!$E$3:$E$399,"13817-รพ.เขาฉกรรจ์")&lt;$A7,"",INDEX('ค่าเสื่อม 2564'!S$3:S$399,SMALL(IF('ค่าเสื่อม 2564'!$E$3:$E$399="13817-รพ.เขาฉกรรจ์",ROW('ค่าเสื่อม 2564'!$E$3:$E$399)-ROW('ค่าเสื่อม 2564'!$E$3)+1),$A7)))</f>
        <v>-</v>
      </c>
      <c r="T7" s="10">
        <f t="array" ref="T7">IF(COUNTIF('ค่าเสื่อม 2564'!$E$3:$E$399,"13817-รพ.เขาฉกรรจ์")&lt;$A7,"",INDEX('ค่าเสื่อม 2564'!T$3:T$399,SMALL(IF('ค่าเสื่อม 2564'!$E$3:$E$399="13817-รพ.เขาฉกรรจ์",ROW('ค่าเสื่อม 2564'!$E$3:$E$399)-ROW('ค่าเสื่อม 2564'!$E$3)+1),$A7)))</f>
        <v>0</v>
      </c>
      <c r="U7" s="10">
        <f t="array" ref="U7">IF(COUNTIF('ค่าเสื่อม 2564'!$E$3:$E$399,"13817-รพ.เขาฉกรรจ์")&lt;$A7,"",INDEX('ค่าเสื่อม 2564'!U$3:U$399,SMALL(IF('ค่าเสื่อม 2564'!$E$3:$E$399="13817-รพ.เขาฉกรรจ์",ROW('ค่าเสื่อม 2564'!$E$3:$E$399)-ROW('ค่าเสื่อม 2564'!$E$3)+1),$A7)))</f>
        <v>0</v>
      </c>
      <c r="V7" s="7"/>
      <c r="W7" s="7"/>
    </row>
    <row r="8" spans="1:23" ht="43.5" customHeight="1">
      <c r="A8" s="3">
        <v>5</v>
      </c>
      <c r="B8" s="7"/>
      <c r="C8" s="7"/>
      <c r="D8" s="7"/>
      <c r="E8" s="7" t="str">
        <f t="array" ref="E8">IF(COUNTIF('ค่าเสื่อม 2564'!$E$3:$E$399,"13817-รพ.เขาฉกรรจ์")&lt;$A8,"",INDEX('ค่าเสื่อม 2564'!E$3:E$399,SMALL(IF('ค่าเสื่อม 2564'!$E$3:$E$399="13817-รพ.เขาฉกรรจ์",ROW('ค่าเสื่อม 2564'!$E$3:$E$399)-ROW('ค่าเสื่อม 2564'!$E$3)+1),$A8)))</f>
        <v>13817-รพ.เขาฉกรรจ์</v>
      </c>
      <c r="F8" s="7" t="str">
        <f t="array" ref="F8">IF(COUNTIF('ค่าเสื่อม 2564'!$E$3:$E$399,"13817-รพ.เขาฉกรรจ์")&lt;$A8,"",INDEX('ค่าเสื่อม 2564'!F$3:F$399,SMALL(IF('ค่าเสื่อม 2564'!$E$3:$E$399="13817-รพ.เขาฉกรรจ์",ROW('ค่าเสื่อม 2564'!$E$3:$E$399)-ROW('ค่าเสื่อม 2564'!$E$3)+1),$A8)))</f>
        <v>02515-รพ.สต.คลองเจริญ หมู่ที่ 02 ตำบลหนองหว้า</v>
      </c>
      <c r="G8" s="7" t="str">
        <f t="array" ref="G8">IF(COUNTIF('ค่าเสื่อม 2564'!$E$3:$E$399,"13817-รพ.เขาฉกรรจ์")&lt;$A8,"",INDEX('ค่าเสื่อม 2564'!G$3:G$399,SMALL(IF('ค่าเสื่อม 2564'!$E$3:$E$399="13817-รพ.เขาฉกรรจ์",ROW('ค่าเสื่อม 2564'!$E$3:$E$399)-ROW('ค่าเสื่อม 2564'!$E$3)+1),$A8)))</f>
        <v>วงเงินหน่วยบริการสังกัดสป.สธ.</v>
      </c>
      <c r="H8" s="7" t="str">
        <f t="array" ref="H8">IF(COUNTIF('ค่าเสื่อม 2564'!$E$3:$E$399,"13817-รพ.เขาฉกรรจ์")&lt;$A8,"",INDEX('ค่าเสื่อม 2564'!H$3:H$399,SMALL(IF('ค่าเสื่อม 2564'!$E$3:$E$399="13817-รพ.เขาฉกรรจ์",ROW('ค่าเสื่อม 2564'!$E$3:$E$399)-ROW('ค่าเสื่อม 2564'!$E$3)+1),$A8)))</f>
        <v>ครุภัณฑ์</v>
      </c>
      <c r="I8" s="7" t="str">
        <f t="array" ref="I8">IF(COUNTIF('ค่าเสื่อม 2564'!$E$3:$E$399,"13817-รพ.เขาฉกรรจ์")&lt;$A8,"",INDEX('ค่าเสื่อม 2564'!I$3:I$399,SMALL(IF('ค่าเสื่อม 2564'!$E$3:$E$399="13817-รพ.เขาฉกรรจ์",ROW('ค่าเสื่อม 2564'!$E$3:$E$399)-ROW('ค่าเสื่อม 2564'!$E$3)+1),$A8)))</f>
        <v>03-ครุภัณฑ์การแพทย์</v>
      </c>
      <c r="J8" s="7" t="str">
        <f t="array" ref="J8">IF(COUNTIF('ค่าเสื่อม 2564'!$E$3:$E$399,"13817-รพ.เขาฉกรรจ์")&lt;$A8,"",INDEX('ค่าเสื่อม 2564'!J$3:J$399,SMALL(IF('ค่าเสื่อม 2564'!$E$3:$E$399="13817-รพ.เขาฉกรรจ์",ROW('ค่าเสื่อม 2564'!$E$3:$E$399)-ROW('ค่าเสื่อม 2564'!$E$3)+1),$A8)))</f>
        <v>เครื่องตรวจเสียงการเต้นของหัวใจของเด็กทารกในครรภ์ ( Droptone )</v>
      </c>
      <c r="K8" s="7" t="str">
        <f t="array" ref="K8">IF(COUNTIF('ค่าเสื่อม 2564'!$E$3:$E$399,"13817-รพ.เขาฉกรรจ์")&lt;$A8,"",INDEX('ค่าเสื่อม 2564'!K$3:K$399,SMALL(IF('ค่าเสื่อม 2564'!$E$3:$E$399="13817-รพ.เขาฉกรรจ์",ROW('ค่าเสื่อม 2564'!$E$3:$E$399)-ROW('ค่าเสื่อม 2564'!$E$3)+1),$A8)))</f>
        <v>Droptone</v>
      </c>
      <c r="L8" s="4">
        <f t="array" ref="L8">IF(COUNTIF('ค่าเสื่อม 2564'!$E$3:$E$399,"13817-รพ.เขาฉกรรจ์")&lt;$A8,"",INDEX('ค่าเสื่อม 2564'!L$3:L$399,SMALL(IF('ค่าเสื่อม 2564'!$E$3:$E$399="13817-รพ.เขาฉกรรจ์",ROW('ค่าเสื่อม 2564'!$E$3:$E$399)-ROW('ค่าเสื่อม 2564'!$E$3)+1),$A8)))</f>
        <v>1</v>
      </c>
      <c r="M8" s="7" t="str">
        <f t="array" ref="M8">IF(COUNTIF('ค่าเสื่อม 2564'!$E$3:$E$399,"13817-รพ.เขาฉกรรจ์")&lt;$A8,"",INDEX('ค่าเสื่อม 2564'!M$3:M$399,SMALL(IF('ค่าเสื่อม 2564'!$E$3:$E$399="13817-รพ.เขาฉกรรจ์",ROW('ค่าเสื่อม 2564'!$E$3:$E$399)-ROW('ค่าเสื่อม 2564'!$E$3)+1),$A8)))</f>
        <v>6515-027-1005</v>
      </c>
      <c r="N8" s="10">
        <f t="array" ref="N8">IF(COUNTIF('ค่าเสื่อม 2564'!$E$3:$E$399,"13817-รพ.เขาฉกรรจ์")&lt;$A8,"",INDEX('ค่าเสื่อม 2564'!N$3:N$399,SMALL(IF('ค่าเสื่อม 2564'!$E$3:$E$399="13817-รพ.เขาฉกรรจ์",ROW('ค่าเสื่อม 2564'!$E$3:$E$399)-ROW('ค่าเสื่อม 2564'!$E$3)+1),$A8)))</f>
        <v>35000</v>
      </c>
      <c r="O8" s="10">
        <f t="array" ref="O8">IF(COUNTIF('ค่าเสื่อม 2564'!$E$3:$E$399,"13817-รพ.เขาฉกรรจ์")&lt;$A8,"",INDEX('ค่าเสื่อม 2564'!O$3:O$399,SMALL(IF('ค่าเสื่อม 2564'!$E$3:$E$399="13817-รพ.เขาฉกรรจ์",ROW('ค่าเสื่อม 2564'!$E$3:$E$399)-ROW('ค่าเสื่อม 2564'!$E$3)+1),$A8)))</f>
        <v>0</v>
      </c>
      <c r="P8" s="10">
        <f t="array" ref="P8">IF(COUNTIF('ค่าเสื่อม 2564'!$E$3:$E$399,"13817-รพ.เขาฉกรรจ์")&lt;$A8,"",INDEX('ค่าเสื่อม 2564'!P$3:P$399,SMALL(IF('ค่าเสื่อม 2564'!$E$3:$E$399="13817-รพ.เขาฉกรรจ์",ROW('ค่าเสื่อม 2564'!$E$3:$E$399)-ROW('ค่าเสื่อม 2564'!$E$3)+1),$A8)))</f>
        <v>0</v>
      </c>
      <c r="Q8" s="10">
        <f t="array" ref="Q8">IF(COUNTIF('ค่าเสื่อม 2564'!$E$3:$E$399,"13817-รพ.เขาฉกรรจ์")&lt;$A8,"",INDEX('ค่าเสื่อม 2564'!Q$3:Q$399,SMALL(IF('ค่าเสื่อม 2564'!$E$3:$E$399="13817-รพ.เขาฉกรรจ์",ROW('ค่าเสื่อม 2564'!$E$3:$E$399)-ROW('ค่าเสื่อม 2564'!$E$3)+1),$A8)))</f>
        <v>35000</v>
      </c>
      <c r="R8" s="7" t="str">
        <f t="array" ref="R8">IF(COUNTIF('ค่าเสื่อม 2564'!$E$3:$E$399,"13817-รพ.เขาฉกรรจ์")&lt;$A8,"",INDEX('ค่าเสื่อม 2564'!R$3:R$399,SMALL(IF('ค่าเสื่อม 2564'!$E$3:$E$399="13817-รพ.เขาฉกรรจ์",ROW('ค่าเสื่อม 2564'!$E$3:$E$399)-ROW('ค่าเสื่อม 2564'!$E$3)+1),$A8)))</f>
        <v>6/2563 (วันที่ 07/10/2563)</v>
      </c>
      <c r="S8" s="4" t="str">
        <f t="array" ref="S8">IF(COUNTIF('ค่าเสื่อม 2564'!$E$3:$E$399,"13817-รพ.เขาฉกรรจ์")&lt;$A8,"",INDEX('ค่าเสื่อม 2564'!S$3:S$399,SMALL(IF('ค่าเสื่อม 2564'!$E$3:$E$399="13817-รพ.เขาฉกรรจ์",ROW('ค่าเสื่อม 2564'!$E$3:$E$399)-ROW('ค่าเสื่อม 2564'!$E$3)+1),$A8)))</f>
        <v>-</v>
      </c>
      <c r="T8" s="10">
        <f t="array" ref="T8">IF(COUNTIF('ค่าเสื่อม 2564'!$E$3:$E$399,"13817-รพ.เขาฉกรรจ์")&lt;$A8,"",INDEX('ค่าเสื่อม 2564'!T$3:T$399,SMALL(IF('ค่าเสื่อม 2564'!$E$3:$E$399="13817-รพ.เขาฉกรรจ์",ROW('ค่าเสื่อม 2564'!$E$3:$E$399)-ROW('ค่าเสื่อม 2564'!$E$3)+1),$A8)))</f>
        <v>0</v>
      </c>
      <c r="U8" s="10">
        <f t="array" ref="U8">IF(COUNTIF('ค่าเสื่อม 2564'!$E$3:$E$399,"13817-รพ.เขาฉกรรจ์")&lt;$A8,"",INDEX('ค่าเสื่อม 2564'!U$3:U$399,SMALL(IF('ค่าเสื่อม 2564'!$E$3:$E$399="13817-รพ.เขาฉกรรจ์",ROW('ค่าเสื่อม 2564'!$E$3:$E$399)-ROW('ค่าเสื่อม 2564'!$E$3)+1),$A8)))</f>
        <v>0</v>
      </c>
      <c r="V8" s="7"/>
      <c r="W8" s="7"/>
    </row>
    <row r="9" spans="1:23" ht="43.5" customHeight="1">
      <c r="A9" s="3">
        <v>6</v>
      </c>
      <c r="B9" s="7"/>
      <c r="C9" s="7"/>
      <c r="D9" s="7"/>
      <c r="E9" s="7" t="str">
        <f t="array" ref="E9">IF(COUNTIF('ค่าเสื่อม 2564'!$E$3:$E$399,"13817-รพ.เขาฉกรรจ์")&lt;$A9,"",INDEX('ค่าเสื่อม 2564'!E$3:E$399,SMALL(IF('ค่าเสื่อม 2564'!$E$3:$E$399="13817-รพ.เขาฉกรรจ์",ROW('ค่าเสื่อม 2564'!$E$3:$E$399)-ROW('ค่าเสื่อม 2564'!$E$3)+1),$A9)))</f>
        <v>13817-รพ.เขาฉกรรจ์</v>
      </c>
      <c r="F9" s="7" t="str">
        <f t="array" ref="F9">IF(COUNTIF('ค่าเสื่อม 2564'!$E$3:$E$399,"13817-รพ.เขาฉกรรจ์")&lt;$A9,"",INDEX('ค่าเสื่อม 2564'!F$3:F$399,SMALL(IF('ค่าเสื่อม 2564'!$E$3:$E$399="13817-รพ.เขาฉกรรจ์",ROW('ค่าเสื่อม 2564'!$E$3:$E$399)-ROW('ค่าเสื่อม 2564'!$E$3)+1),$A9)))</f>
        <v>02515-รพ.สต.คลองเจริญ หมู่ที่ 02 ตำบลหนองหว้า</v>
      </c>
      <c r="G9" s="7" t="str">
        <f t="array" ref="G9">IF(COUNTIF('ค่าเสื่อม 2564'!$E$3:$E$399,"13817-รพ.เขาฉกรรจ์")&lt;$A9,"",INDEX('ค่าเสื่อม 2564'!G$3:G$399,SMALL(IF('ค่าเสื่อม 2564'!$E$3:$E$399="13817-รพ.เขาฉกรรจ์",ROW('ค่าเสื่อม 2564'!$E$3:$E$399)-ROW('ค่าเสื่อม 2564'!$E$3)+1),$A9)))</f>
        <v>วงเงินหน่วยบริการสังกัดสป.สธ.</v>
      </c>
      <c r="H9" s="7" t="str">
        <f t="array" ref="H9">IF(COUNTIF('ค่าเสื่อม 2564'!$E$3:$E$399,"13817-รพ.เขาฉกรรจ์")&lt;$A9,"",INDEX('ค่าเสื่อม 2564'!H$3:H$399,SMALL(IF('ค่าเสื่อม 2564'!$E$3:$E$399="13817-รพ.เขาฉกรรจ์",ROW('ค่าเสื่อม 2564'!$E$3:$E$399)-ROW('ค่าเสื่อม 2564'!$E$3)+1),$A9)))</f>
        <v>ครุภัณฑ์</v>
      </c>
      <c r="I9" s="7" t="str">
        <f t="array" ref="I9">IF(COUNTIF('ค่าเสื่อม 2564'!$E$3:$E$399,"13817-รพ.เขาฉกรรจ์")&lt;$A9,"",INDEX('ค่าเสื่อม 2564'!I$3:I$399,SMALL(IF('ค่าเสื่อม 2564'!$E$3:$E$399="13817-รพ.เขาฉกรรจ์",ROW('ค่าเสื่อม 2564'!$E$3:$E$399)-ROW('ค่าเสื่อม 2564'!$E$3)+1),$A9)))</f>
        <v>06-ครุภัณฑ์การแพทย์วินิจฉัย</v>
      </c>
      <c r="J9" s="7" t="str">
        <f t="array" ref="J9">IF(COUNTIF('ค่าเสื่อม 2564'!$E$3:$E$399,"13817-รพ.เขาฉกรรจ์")&lt;$A9,"",INDEX('ค่าเสื่อม 2564'!J$3:J$399,SMALL(IF('ค่าเสื่อม 2564'!$E$3:$E$399="13817-รพ.เขาฉกรรจ์",ROW('ค่าเสื่อม 2564'!$E$3:$E$399)-ROW('ค่าเสื่อม 2564'!$E$3)+1),$A9)))</f>
        <v>แผ่นรองในการเคลื่อนย้ายผู้ป่วยและจัดทำ CPR ผู้ป่วย (แผ่น slide board แบบเต็มตัว)</v>
      </c>
      <c r="K9" s="7" t="str">
        <f t="array" ref="K9">IF(COUNTIF('ค่าเสื่อม 2564'!$E$3:$E$399,"13817-รพ.เขาฉกรรจ์")&lt;$A9,"",INDEX('ค่าเสื่อม 2564'!K$3:K$399,SMALL(IF('ค่าเสื่อม 2564'!$E$3:$E$399="13817-รพ.เขาฉกรรจ์",ROW('ค่าเสื่อม 2564'!$E$3:$E$399)-ROW('ค่าเสื่อม 2564'!$E$3)+1),$A9)))</f>
        <v>แผ่นรองในการเคลื่อนย้ายผู้ป่วยและจัดทำ CPR ผู้ป่วย (แผ่น slide board แบบเต็มตัว)</v>
      </c>
      <c r="L9" s="4">
        <f t="array" ref="L9">IF(COUNTIF('ค่าเสื่อม 2564'!$E$3:$E$399,"13817-รพ.เขาฉกรรจ์")&lt;$A9,"",INDEX('ค่าเสื่อม 2564'!L$3:L$399,SMALL(IF('ค่าเสื่อม 2564'!$E$3:$E$399="13817-รพ.เขาฉกรรจ์",ROW('ค่าเสื่อม 2564'!$E$3:$E$399)-ROW('ค่าเสื่อม 2564'!$E$3)+1),$A9)))</f>
        <v>1</v>
      </c>
      <c r="M9" s="7" t="str">
        <f t="array" ref="M9">IF(COUNTIF('ค่าเสื่อม 2564'!$E$3:$E$399,"13817-รพ.เขาฉกรรจ์")&lt;$A9,"",INDEX('ค่าเสื่อม 2564'!M$3:M$399,SMALL(IF('ค่าเสื่อม 2564'!$E$3:$E$399="13817-รพ.เขาฉกรรจ์",ROW('ค่าเสื่อม 2564'!$E$3:$E$399)-ROW('ค่าเสื่อม 2564'!$E$3)+1),$A9)))</f>
        <v>ได้รับการสนับสนุนจากโรงพยาบาลเขาฉกรรจ์</v>
      </c>
      <c r="N9" s="10">
        <f t="array" ref="N9">IF(COUNTIF('ค่าเสื่อม 2564'!$E$3:$E$399,"13817-รพ.เขาฉกรรจ์")&lt;$A9,"",INDEX('ค่าเสื่อม 2564'!N$3:N$399,SMALL(IF('ค่าเสื่อม 2564'!$E$3:$E$399="13817-รพ.เขาฉกรรจ์",ROW('ค่าเสื่อม 2564'!$E$3:$E$399)-ROW('ค่าเสื่อม 2564'!$E$3)+1),$A9)))</f>
        <v>12500</v>
      </c>
      <c r="O9" s="10">
        <f t="array" ref="O9">IF(COUNTIF('ค่าเสื่อม 2564'!$E$3:$E$399,"13817-รพ.เขาฉกรรจ์")&lt;$A9,"",INDEX('ค่าเสื่อม 2564'!O$3:O$399,SMALL(IF('ค่าเสื่อม 2564'!$E$3:$E$399="13817-รพ.เขาฉกรรจ์",ROW('ค่าเสื่อม 2564'!$E$3:$E$399)-ROW('ค่าเสื่อม 2564'!$E$3)+1),$A9)))</f>
        <v>0</v>
      </c>
      <c r="P9" s="10">
        <f t="array" ref="P9">IF(COUNTIF('ค่าเสื่อม 2564'!$E$3:$E$399,"13817-รพ.เขาฉกรรจ์")&lt;$A9,"",INDEX('ค่าเสื่อม 2564'!P$3:P$399,SMALL(IF('ค่าเสื่อม 2564'!$E$3:$E$399="13817-รพ.เขาฉกรรจ์",ROW('ค่าเสื่อม 2564'!$E$3:$E$399)-ROW('ค่าเสื่อม 2564'!$E$3)+1),$A9)))</f>
        <v>0</v>
      </c>
      <c r="Q9" s="10">
        <f t="array" ref="Q9">IF(COUNTIF('ค่าเสื่อม 2564'!$E$3:$E$399,"13817-รพ.เขาฉกรรจ์")&lt;$A9,"",INDEX('ค่าเสื่อม 2564'!Q$3:Q$399,SMALL(IF('ค่าเสื่อม 2564'!$E$3:$E$399="13817-รพ.เขาฉกรรจ์",ROW('ค่าเสื่อม 2564'!$E$3:$E$399)-ROW('ค่าเสื่อม 2564'!$E$3)+1),$A9)))</f>
        <v>12500</v>
      </c>
      <c r="R9" s="7" t="str">
        <f t="array" ref="R9">IF(COUNTIF('ค่าเสื่อม 2564'!$E$3:$E$399,"13817-รพ.เขาฉกรรจ์")&lt;$A9,"",INDEX('ค่าเสื่อม 2564'!R$3:R$399,SMALL(IF('ค่าเสื่อม 2564'!$E$3:$E$399="13817-รพ.เขาฉกรรจ์",ROW('ค่าเสื่อม 2564'!$E$3:$E$399)-ROW('ค่าเสื่อม 2564'!$E$3)+1),$A9)))</f>
        <v>6/2563 (วันที่ 07/10/2563)</v>
      </c>
      <c r="S9" s="4" t="str">
        <f t="array" ref="S9">IF(COUNTIF('ค่าเสื่อม 2564'!$E$3:$E$399,"13817-รพ.เขาฉกรรจ์")&lt;$A9,"",INDEX('ค่าเสื่อม 2564'!S$3:S$399,SMALL(IF('ค่าเสื่อม 2564'!$E$3:$E$399="13817-รพ.เขาฉกรรจ์",ROW('ค่าเสื่อม 2564'!$E$3:$E$399)-ROW('ค่าเสื่อม 2564'!$E$3)+1),$A9)))</f>
        <v>-</v>
      </c>
      <c r="T9" s="10">
        <f t="array" ref="T9">IF(COUNTIF('ค่าเสื่อม 2564'!$E$3:$E$399,"13817-รพ.เขาฉกรรจ์")&lt;$A9,"",INDEX('ค่าเสื่อม 2564'!T$3:T$399,SMALL(IF('ค่าเสื่อม 2564'!$E$3:$E$399="13817-รพ.เขาฉกรรจ์",ROW('ค่าเสื่อม 2564'!$E$3:$E$399)-ROW('ค่าเสื่อม 2564'!$E$3)+1),$A9)))</f>
        <v>0</v>
      </c>
      <c r="U9" s="10">
        <f t="array" ref="U9">IF(COUNTIF('ค่าเสื่อม 2564'!$E$3:$E$399,"13817-รพ.เขาฉกรรจ์")&lt;$A9,"",INDEX('ค่าเสื่อม 2564'!U$3:U$399,SMALL(IF('ค่าเสื่อม 2564'!$E$3:$E$399="13817-รพ.เขาฉกรรจ์",ROW('ค่าเสื่อม 2564'!$E$3:$E$399)-ROW('ค่าเสื่อม 2564'!$E$3)+1),$A9)))</f>
        <v>0</v>
      </c>
      <c r="V9" s="7"/>
      <c r="W9" s="7"/>
    </row>
    <row r="10" spans="1:23" ht="43.5" customHeight="1">
      <c r="A10" s="3">
        <v>7</v>
      </c>
      <c r="B10" s="7"/>
      <c r="C10" s="7"/>
      <c r="D10" s="7"/>
      <c r="E10" s="7" t="str">
        <f t="array" ref="E10">IF(COUNTIF('ค่าเสื่อม 2564'!$E$3:$E$399,"13817-รพ.เขาฉกรรจ์")&lt;$A10,"",INDEX('ค่าเสื่อม 2564'!E$3:E$399,SMALL(IF('ค่าเสื่อม 2564'!$E$3:$E$399="13817-รพ.เขาฉกรรจ์",ROW('ค่าเสื่อม 2564'!$E$3:$E$399)-ROW('ค่าเสื่อม 2564'!$E$3)+1),$A10)))</f>
        <v>13817-รพ.เขาฉกรรจ์</v>
      </c>
      <c r="F10" s="7" t="str">
        <f t="array" ref="F10">IF(COUNTIF('ค่าเสื่อม 2564'!$E$3:$E$399,"13817-รพ.เขาฉกรรจ์")&lt;$A10,"",INDEX('ค่าเสื่อม 2564'!F$3:F$399,SMALL(IF('ค่าเสื่อม 2564'!$E$3:$E$399="13817-รพ.เขาฉกรรจ์",ROW('ค่าเสื่อม 2564'!$E$3:$E$399)-ROW('ค่าเสื่อม 2564'!$E$3)+1),$A10)))</f>
        <v>02515-รพ.สต.คลองเจริญ หมู่ที่ 02 ตำบลหนองหว้า</v>
      </c>
      <c r="G10" s="7" t="str">
        <f t="array" ref="G10">IF(COUNTIF('ค่าเสื่อม 2564'!$E$3:$E$399,"13817-รพ.เขาฉกรรจ์")&lt;$A10,"",INDEX('ค่าเสื่อม 2564'!G$3:G$399,SMALL(IF('ค่าเสื่อม 2564'!$E$3:$E$399="13817-รพ.เขาฉกรรจ์",ROW('ค่าเสื่อม 2564'!$E$3:$E$399)-ROW('ค่าเสื่อม 2564'!$E$3)+1),$A10)))</f>
        <v>วงเงินหน่วยบริการสังกัดสป.สธ.</v>
      </c>
      <c r="H10" s="7" t="str">
        <f t="array" ref="H10">IF(COUNTIF('ค่าเสื่อม 2564'!$E$3:$E$399,"13817-รพ.เขาฉกรรจ์")&lt;$A10,"",INDEX('ค่าเสื่อม 2564'!H$3:H$399,SMALL(IF('ค่าเสื่อม 2564'!$E$3:$E$399="13817-รพ.เขาฉกรรจ์",ROW('ค่าเสื่อม 2564'!$E$3:$E$399)-ROW('ค่าเสื่อม 2564'!$E$3)+1),$A10)))</f>
        <v>สิ่งก่อสร้าง</v>
      </c>
      <c r="I10" s="7" t="str">
        <f t="array" ref="I10">IF(COUNTIF('ค่าเสื่อม 2564'!$E$3:$E$399,"13817-รพ.เขาฉกรรจ์")&lt;$A10,"",INDEX('ค่าเสื่อม 2564'!I$3:I$399,SMALL(IF('ค่าเสื่อม 2564'!$E$3:$E$399="13817-รพ.เขาฉกรรจ์",ROW('ค่าเสื่อม 2564'!$E$3:$E$399)-ROW('ค่าเสื่อม 2564'!$E$3)+1),$A10)))</f>
        <v>-</v>
      </c>
      <c r="J10" s="7" t="str">
        <f t="array" ref="J10">IF(COUNTIF('ค่าเสื่อม 2564'!$E$3:$E$399,"13817-รพ.เขาฉกรรจ์")&lt;$A10,"",INDEX('ค่าเสื่อม 2564'!J$3:J$399,SMALL(IF('ค่าเสื่อม 2564'!$E$3:$E$399="13817-รพ.เขาฉกรรจ์",ROW('ค่าเสื่อม 2564'!$E$3:$E$399)-ROW('ค่าเสื่อม 2564'!$E$3)+1),$A10)))</f>
        <v>ซ่อมแซมห้องประชุม</v>
      </c>
      <c r="K10" s="7" t="str">
        <f t="array" ref="K10">IF(COUNTIF('ค่าเสื่อม 2564'!$E$3:$E$399,"13817-รพ.เขาฉกรรจ์")&lt;$A10,"",INDEX('ค่าเสื่อม 2564'!K$3:K$399,SMALL(IF('ค่าเสื่อม 2564'!$E$3:$E$399="13817-รพ.เขาฉกรรจ์",ROW('ค่าเสื่อม 2564'!$E$3:$E$399)-ROW('ค่าเสื่อม 2564'!$E$3)+1),$A10)))</f>
        <v>ประมาณราคาตามแบบ BOQ (ปร.4 , ปร.5)</v>
      </c>
      <c r="L10" s="4">
        <f t="array" ref="L10">IF(COUNTIF('ค่าเสื่อม 2564'!$E$3:$E$399,"13817-รพ.เขาฉกรรจ์")&lt;$A10,"",INDEX('ค่าเสื่อม 2564'!L$3:L$399,SMALL(IF('ค่าเสื่อม 2564'!$E$3:$E$399="13817-รพ.เขาฉกรรจ์",ROW('ค่าเสื่อม 2564'!$E$3:$E$399)-ROW('ค่าเสื่อม 2564'!$E$3)+1),$A10)))</f>
        <v>1</v>
      </c>
      <c r="M10" s="7" t="str">
        <f t="array" ref="M10">IF(COUNTIF('ค่าเสื่อม 2564'!$E$3:$E$399,"13817-รพ.เขาฉกรรจ์")&lt;$A10,"",INDEX('ค่าเสื่อม 2564'!M$3:M$399,SMALL(IF('ค่าเสื่อม 2564'!$E$3:$E$399="13817-รพ.เขาฉกรรจ์",ROW('ค่าเสื่อม 2564'!$E$3:$E$399)-ROW('ค่าเสื่อม 2564'!$E$3)+1),$A10)))</f>
        <v>ปรับปรุงห้องประชุมเพื่อให้ความรู้ประชาชน ที่ออกแบบโดยนายช่างโยธาของทางราชการ</v>
      </c>
      <c r="N10" s="10">
        <f t="array" ref="N10">IF(COUNTIF('ค่าเสื่อม 2564'!$E$3:$E$399,"13817-รพ.เขาฉกรรจ์")&lt;$A10,"",INDEX('ค่าเสื่อม 2564'!N$3:N$399,SMALL(IF('ค่าเสื่อม 2564'!$E$3:$E$399="13817-รพ.เขาฉกรรจ์",ROW('ค่าเสื่อม 2564'!$E$3:$E$399)-ROW('ค่าเสื่อม 2564'!$E$3)+1),$A10)))</f>
        <v>270000</v>
      </c>
      <c r="O10" s="10">
        <f t="array" ref="O10">IF(COUNTIF('ค่าเสื่อม 2564'!$E$3:$E$399,"13817-รพ.เขาฉกรรจ์")&lt;$A10,"",INDEX('ค่าเสื่อม 2564'!O$3:O$399,SMALL(IF('ค่าเสื่อม 2564'!$E$3:$E$399="13817-รพ.เขาฉกรรจ์",ROW('ค่าเสื่อม 2564'!$E$3:$E$399)-ROW('ค่าเสื่อม 2564'!$E$3)+1),$A10)))</f>
        <v>0</v>
      </c>
      <c r="P10" s="10">
        <f t="array" ref="P10">IF(COUNTIF('ค่าเสื่อม 2564'!$E$3:$E$399,"13817-รพ.เขาฉกรรจ์")&lt;$A10,"",INDEX('ค่าเสื่อม 2564'!P$3:P$399,SMALL(IF('ค่าเสื่อม 2564'!$E$3:$E$399="13817-รพ.เขาฉกรรจ์",ROW('ค่าเสื่อม 2564'!$E$3:$E$399)-ROW('ค่าเสื่อม 2564'!$E$3)+1),$A10)))</f>
        <v>0</v>
      </c>
      <c r="Q10" s="10">
        <f t="array" ref="Q10">IF(COUNTIF('ค่าเสื่อม 2564'!$E$3:$E$399,"13817-รพ.เขาฉกรรจ์")&lt;$A10,"",INDEX('ค่าเสื่อม 2564'!Q$3:Q$399,SMALL(IF('ค่าเสื่อม 2564'!$E$3:$E$399="13817-รพ.เขาฉกรรจ์",ROW('ค่าเสื่อม 2564'!$E$3:$E$399)-ROW('ค่าเสื่อม 2564'!$E$3)+1),$A10)))</f>
        <v>270000</v>
      </c>
      <c r="R10" s="7" t="str">
        <f t="array" ref="R10">IF(COUNTIF('ค่าเสื่อม 2564'!$E$3:$E$399,"13817-รพ.เขาฉกรรจ์")&lt;$A10,"",INDEX('ค่าเสื่อม 2564'!R$3:R$399,SMALL(IF('ค่าเสื่อม 2564'!$E$3:$E$399="13817-รพ.เขาฉกรรจ์",ROW('ค่าเสื่อม 2564'!$E$3:$E$399)-ROW('ค่าเสื่อม 2564'!$E$3)+1),$A10)))</f>
        <v>6/2563 (วันที่ 07/10/2563)</v>
      </c>
      <c r="S10" s="4" t="str">
        <f t="array" ref="S10">IF(COUNTIF('ค่าเสื่อม 2564'!$E$3:$E$399,"13817-รพ.เขาฉกรรจ์")&lt;$A10,"",INDEX('ค่าเสื่อม 2564'!S$3:S$399,SMALL(IF('ค่าเสื่อม 2564'!$E$3:$E$399="13817-รพ.เขาฉกรรจ์",ROW('ค่าเสื่อม 2564'!$E$3:$E$399)-ROW('ค่าเสื่อม 2564'!$E$3)+1),$A10)))</f>
        <v>-</v>
      </c>
      <c r="T10" s="10">
        <f t="array" ref="T10">IF(COUNTIF('ค่าเสื่อม 2564'!$E$3:$E$399,"13817-รพ.เขาฉกรรจ์")&lt;$A10,"",INDEX('ค่าเสื่อม 2564'!T$3:T$399,SMALL(IF('ค่าเสื่อม 2564'!$E$3:$E$399="13817-รพ.เขาฉกรรจ์",ROW('ค่าเสื่อม 2564'!$E$3:$E$399)-ROW('ค่าเสื่อม 2564'!$E$3)+1),$A10)))</f>
        <v>0</v>
      </c>
      <c r="U10" s="10">
        <f t="array" ref="U10">IF(COUNTIF('ค่าเสื่อม 2564'!$E$3:$E$399,"13817-รพ.เขาฉกรรจ์")&lt;$A10,"",INDEX('ค่าเสื่อม 2564'!U$3:U$399,SMALL(IF('ค่าเสื่อม 2564'!$E$3:$E$399="13817-รพ.เขาฉกรรจ์",ROW('ค่าเสื่อม 2564'!$E$3:$E$399)-ROW('ค่าเสื่อม 2564'!$E$3)+1),$A10)))</f>
        <v>0</v>
      </c>
      <c r="V10" s="7"/>
      <c r="W10" s="7"/>
    </row>
    <row r="11" spans="1:23" ht="43.5" customHeight="1">
      <c r="A11" s="3">
        <v>8</v>
      </c>
      <c r="B11" s="7"/>
      <c r="C11" s="7"/>
      <c r="D11" s="7"/>
      <c r="E11" s="7" t="str">
        <f t="array" ref="E11">IF(COUNTIF('ค่าเสื่อม 2564'!$E$3:$E$399,"13817-รพ.เขาฉกรรจ์")&lt;$A11,"",INDEX('ค่าเสื่อม 2564'!E$3:E$399,SMALL(IF('ค่าเสื่อม 2564'!$E$3:$E$399="13817-รพ.เขาฉกรรจ์",ROW('ค่าเสื่อม 2564'!$E$3:$E$399)-ROW('ค่าเสื่อม 2564'!$E$3)+1),$A11)))</f>
        <v>13817-รพ.เขาฉกรรจ์</v>
      </c>
      <c r="F11" s="7" t="str">
        <f t="array" ref="F11">IF(COUNTIF('ค่าเสื่อม 2564'!$E$3:$E$399,"13817-รพ.เขาฉกรรจ์")&lt;$A11,"",INDEX('ค่าเสื่อม 2564'!F$3:F$399,SMALL(IF('ค่าเสื่อม 2564'!$E$3:$E$399="13817-รพ.เขาฉกรรจ์",ROW('ค่าเสื่อม 2564'!$E$3:$E$399)-ROW('ค่าเสื่อม 2564'!$E$3)+1),$A11)))</f>
        <v>02516-รพ.สต.หนองหว้า หมู่ที่ 05 ตำบลหนองหว้า</v>
      </c>
      <c r="G11" s="7" t="str">
        <f t="array" ref="G11">IF(COUNTIF('ค่าเสื่อม 2564'!$E$3:$E$399,"13817-รพ.เขาฉกรรจ์")&lt;$A11,"",INDEX('ค่าเสื่อม 2564'!G$3:G$399,SMALL(IF('ค่าเสื่อม 2564'!$E$3:$E$399="13817-รพ.เขาฉกรรจ์",ROW('ค่าเสื่อม 2564'!$E$3:$E$399)-ROW('ค่าเสื่อม 2564'!$E$3)+1),$A11)))</f>
        <v>วงเงินหน่วยบริการสังกัดสป.สธ.</v>
      </c>
      <c r="H11" s="7" t="str">
        <f t="array" ref="H11">IF(COUNTIF('ค่าเสื่อม 2564'!$E$3:$E$399,"13817-รพ.เขาฉกรรจ์")&lt;$A11,"",INDEX('ค่าเสื่อม 2564'!H$3:H$399,SMALL(IF('ค่าเสื่อม 2564'!$E$3:$E$399="13817-รพ.เขาฉกรรจ์",ROW('ค่าเสื่อม 2564'!$E$3:$E$399)-ROW('ค่าเสื่อม 2564'!$E$3)+1),$A11)))</f>
        <v>ครุภัณฑ์</v>
      </c>
      <c r="I11" s="7" t="str">
        <f t="array" ref="I11">IF(COUNTIF('ค่าเสื่อม 2564'!$E$3:$E$399,"13817-รพ.เขาฉกรรจ์")&lt;$A11,"",INDEX('ค่าเสื่อม 2564'!I$3:I$399,SMALL(IF('ค่าเสื่อม 2564'!$E$3:$E$399="13817-รพ.เขาฉกรรจ์",ROW('ค่าเสื่อม 2564'!$E$3:$E$399)-ROW('ค่าเสื่อม 2564'!$E$3)+1),$A11)))</f>
        <v>03-ครุภัณฑ์การแพทย์</v>
      </c>
      <c r="J11" s="7" t="str">
        <f t="array" ref="J11">IF(COUNTIF('ค่าเสื่อม 2564'!$E$3:$E$399,"13817-รพ.เขาฉกรรจ์")&lt;$A11,"",INDEX('ค่าเสื่อม 2564'!J$3:J$399,SMALL(IF('ค่าเสื่อม 2564'!$E$3:$E$399="13817-รพ.เขาฉกรรจ์",ROW('ค่าเสื่อม 2564'!$E$3:$E$399)-ROW('ค่าเสื่อม 2564'!$E$3)+1),$A11)))</f>
        <v>โคมไฟส่องทำแผล</v>
      </c>
      <c r="K11" s="7" t="str">
        <f t="array" ref="K11">IF(COUNTIF('ค่าเสื่อม 2564'!$E$3:$E$399,"13817-รพ.เขาฉกรรจ์")&lt;$A11,"",INDEX('ค่าเสื่อม 2564'!K$3:K$399,SMALL(IF('ค่าเสื่อม 2564'!$E$3:$E$399="13817-รพ.เขาฉกรรจ์",ROW('ค่าเสื่อม 2564'!$E$3:$E$399)-ROW('ค่าเสื่อม 2564'!$E$3)+1),$A11)))</f>
        <v>โคมไฟส่องทำแผล</v>
      </c>
      <c r="L11" s="4">
        <f t="array" ref="L11">IF(COUNTIF('ค่าเสื่อม 2564'!$E$3:$E$399,"13817-รพ.เขาฉกรรจ์")&lt;$A11,"",INDEX('ค่าเสื่อม 2564'!L$3:L$399,SMALL(IF('ค่าเสื่อม 2564'!$E$3:$E$399="13817-รพ.เขาฉกรรจ์",ROW('ค่าเสื่อม 2564'!$E$3:$E$399)-ROW('ค่าเสื่อม 2564'!$E$3)+1),$A11)))</f>
        <v>1</v>
      </c>
      <c r="M11" s="7" t="str">
        <f t="array" ref="M11">IF(COUNTIF('ค่าเสื่อม 2564'!$E$3:$E$399,"13817-รพ.เขาฉกรรจ์")&lt;$A11,"",INDEX('ค่าเสื่อม 2564'!M$3:M$399,SMALL(IF('ค่าเสื่อม 2564'!$E$3:$E$399="13817-รพ.เขาฉกรรจ์",ROW('ค่าเสื่อม 2564'!$E$3:$E$399)-ROW('ค่าเสื่อม 2564'!$E$3)+1),$A11)))</f>
        <v>6530-005-1111/1</v>
      </c>
      <c r="N11" s="10">
        <f t="array" ref="N11">IF(COUNTIF('ค่าเสื่อม 2564'!$E$3:$E$399,"13817-รพ.เขาฉกรรจ์")&lt;$A11,"",INDEX('ค่าเสื่อม 2564'!N$3:N$399,SMALL(IF('ค่าเสื่อม 2564'!$E$3:$E$399="13817-รพ.เขาฉกรรจ์",ROW('ค่าเสื่อม 2564'!$E$3:$E$399)-ROW('ค่าเสื่อม 2564'!$E$3)+1),$A11)))</f>
        <v>25000</v>
      </c>
      <c r="O11" s="10">
        <f t="array" ref="O11">IF(COUNTIF('ค่าเสื่อม 2564'!$E$3:$E$399,"13817-รพ.เขาฉกรรจ์")&lt;$A11,"",INDEX('ค่าเสื่อม 2564'!O$3:O$399,SMALL(IF('ค่าเสื่อม 2564'!$E$3:$E$399="13817-รพ.เขาฉกรรจ์",ROW('ค่าเสื่อม 2564'!$E$3:$E$399)-ROW('ค่าเสื่อม 2564'!$E$3)+1),$A11)))</f>
        <v>0</v>
      </c>
      <c r="P11" s="10">
        <f t="array" ref="P11">IF(COUNTIF('ค่าเสื่อม 2564'!$E$3:$E$399,"13817-รพ.เขาฉกรรจ์")&lt;$A11,"",INDEX('ค่าเสื่อม 2564'!P$3:P$399,SMALL(IF('ค่าเสื่อม 2564'!$E$3:$E$399="13817-รพ.เขาฉกรรจ์",ROW('ค่าเสื่อม 2564'!$E$3:$E$399)-ROW('ค่าเสื่อม 2564'!$E$3)+1),$A11)))</f>
        <v>0</v>
      </c>
      <c r="Q11" s="10">
        <f t="array" ref="Q11">IF(COUNTIF('ค่าเสื่อม 2564'!$E$3:$E$399,"13817-รพ.เขาฉกรรจ์")&lt;$A11,"",INDEX('ค่าเสื่อม 2564'!Q$3:Q$399,SMALL(IF('ค่าเสื่อม 2564'!$E$3:$E$399="13817-รพ.เขาฉกรรจ์",ROW('ค่าเสื่อม 2564'!$E$3:$E$399)-ROW('ค่าเสื่อม 2564'!$E$3)+1),$A11)))</f>
        <v>25000</v>
      </c>
      <c r="R11" s="7" t="str">
        <f t="array" ref="R11">IF(COUNTIF('ค่าเสื่อม 2564'!$E$3:$E$399,"13817-รพ.เขาฉกรรจ์")&lt;$A11,"",INDEX('ค่าเสื่อม 2564'!R$3:R$399,SMALL(IF('ค่าเสื่อม 2564'!$E$3:$E$399="13817-รพ.เขาฉกรรจ์",ROW('ค่าเสื่อม 2564'!$E$3:$E$399)-ROW('ค่าเสื่อม 2564'!$E$3)+1),$A11)))</f>
        <v>6/2563 (วันที่ 07/10/2563)</v>
      </c>
      <c r="S11" s="4" t="str">
        <f t="array" ref="S11">IF(COUNTIF('ค่าเสื่อม 2564'!$E$3:$E$399,"13817-รพ.เขาฉกรรจ์")&lt;$A11,"",INDEX('ค่าเสื่อม 2564'!S$3:S$399,SMALL(IF('ค่าเสื่อม 2564'!$E$3:$E$399="13817-รพ.เขาฉกรรจ์",ROW('ค่าเสื่อม 2564'!$E$3:$E$399)-ROW('ค่าเสื่อม 2564'!$E$3)+1),$A11)))</f>
        <v>-</v>
      </c>
      <c r="T11" s="10">
        <f t="array" ref="T11">IF(COUNTIF('ค่าเสื่อม 2564'!$E$3:$E$399,"13817-รพ.เขาฉกรรจ์")&lt;$A11,"",INDEX('ค่าเสื่อม 2564'!T$3:T$399,SMALL(IF('ค่าเสื่อม 2564'!$E$3:$E$399="13817-รพ.เขาฉกรรจ์",ROW('ค่าเสื่อม 2564'!$E$3:$E$399)-ROW('ค่าเสื่อม 2564'!$E$3)+1),$A11)))</f>
        <v>0</v>
      </c>
      <c r="U11" s="10">
        <f t="array" ref="U11">IF(COUNTIF('ค่าเสื่อม 2564'!$E$3:$E$399,"13817-รพ.เขาฉกรรจ์")&lt;$A11,"",INDEX('ค่าเสื่อม 2564'!U$3:U$399,SMALL(IF('ค่าเสื่อม 2564'!$E$3:$E$399="13817-รพ.เขาฉกรรจ์",ROW('ค่าเสื่อม 2564'!$E$3:$E$399)-ROW('ค่าเสื่อม 2564'!$E$3)+1),$A11)))</f>
        <v>0</v>
      </c>
      <c r="V11" s="7"/>
      <c r="W11" s="7"/>
    </row>
    <row r="12" spans="1:23" ht="43.5" customHeight="1">
      <c r="A12" s="3">
        <v>9</v>
      </c>
      <c r="B12" s="7"/>
      <c r="C12" s="7"/>
      <c r="D12" s="7"/>
      <c r="E12" s="7" t="str">
        <f t="array" ref="E12">IF(COUNTIF('ค่าเสื่อม 2564'!$E$3:$E$399,"13817-รพ.เขาฉกรรจ์")&lt;$A12,"",INDEX('ค่าเสื่อม 2564'!E$3:E$399,SMALL(IF('ค่าเสื่อม 2564'!$E$3:$E$399="13817-รพ.เขาฉกรรจ์",ROW('ค่าเสื่อม 2564'!$E$3:$E$399)-ROW('ค่าเสื่อม 2564'!$E$3)+1),$A12)))</f>
        <v>13817-รพ.เขาฉกรรจ์</v>
      </c>
      <c r="F12" s="7" t="str">
        <f t="array" ref="F12">IF(COUNTIF('ค่าเสื่อม 2564'!$E$3:$E$399,"13817-รพ.เขาฉกรรจ์")&lt;$A12,"",INDEX('ค่าเสื่อม 2564'!F$3:F$399,SMALL(IF('ค่าเสื่อม 2564'!$E$3:$E$399="13817-รพ.เขาฉกรรจ์",ROW('ค่าเสื่อม 2564'!$E$3:$E$399)-ROW('ค่าเสื่อม 2564'!$E$3)+1),$A12)))</f>
        <v>02516-รพ.สต.หนองหว้า หมู่ที่ 05 ตำบลหนองหว้า</v>
      </c>
      <c r="G12" s="7" t="str">
        <f t="array" ref="G12">IF(COUNTIF('ค่าเสื่อม 2564'!$E$3:$E$399,"13817-รพ.เขาฉกรรจ์")&lt;$A12,"",INDEX('ค่าเสื่อม 2564'!G$3:G$399,SMALL(IF('ค่าเสื่อม 2564'!$E$3:$E$399="13817-รพ.เขาฉกรรจ์",ROW('ค่าเสื่อม 2564'!$E$3:$E$399)-ROW('ค่าเสื่อม 2564'!$E$3)+1),$A12)))</f>
        <v>วงเงินหน่วยบริการสังกัดสป.สธ.</v>
      </c>
      <c r="H12" s="7" t="str">
        <f t="array" ref="H12">IF(COUNTIF('ค่าเสื่อม 2564'!$E$3:$E$399,"13817-รพ.เขาฉกรรจ์")&lt;$A12,"",INDEX('ค่าเสื่อม 2564'!H$3:H$399,SMALL(IF('ค่าเสื่อม 2564'!$E$3:$E$399="13817-รพ.เขาฉกรรจ์",ROW('ค่าเสื่อม 2564'!$E$3:$E$399)-ROW('ค่าเสื่อม 2564'!$E$3)+1),$A12)))</f>
        <v>ครุภัณฑ์</v>
      </c>
      <c r="I12" s="7" t="str">
        <f t="array" ref="I12">IF(COUNTIF('ค่าเสื่อม 2564'!$E$3:$E$399,"13817-รพ.เขาฉกรรจ์")&lt;$A12,"",INDEX('ค่าเสื่อม 2564'!I$3:I$399,SMALL(IF('ค่าเสื่อม 2564'!$E$3:$E$399="13817-รพ.เขาฉกรรจ์",ROW('ค่าเสื่อม 2564'!$E$3:$E$399)-ROW('ค่าเสื่อม 2564'!$E$3)+1),$A12)))</f>
        <v>06-ครุภัณฑ์การแพทย์วินิจฉัย</v>
      </c>
      <c r="J12" s="7" t="str">
        <f t="array" ref="J12">IF(COUNTIF('ค่าเสื่อม 2564'!$E$3:$E$399,"13817-รพ.เขาฉกรรจ์")&lt;$A12,"",INDEX('ค่าเสื่อม 2564'!J$3:J$399,SMALL(IF('ค่าเสื่อม 2564'!$E$3:$E$399="13817-รพ.เขาฉกรรจ์",ROW('ค่าเสื่อม 2564'!$E$3:$E$399)-ROW('ค่าเสื่อม 2564'!$E$3)+1),$A12)))</f>
        <v>แผ่นรองในการเคลื่อนย้ายผู้ป่วยและจัดทำ CPR ผู้ป่วย (แผ่น slide board แบบเต็มตัว)</v>
      </c>
      <c r="K12" s="7" t="str">
        <f t="array" ref="K12">IF(COUNTIF('ค่าเสื่อม 2564'!$E$3:$E$399,"13817-รพ.เขาฉกรรจ์")&lt;$A12,"",INDEX('ค่าเสื่อม 2564'!K$3:K$399,SMALL(IF('ค่าเสื่อม 2564'!$E$3:$E$399="13817-รพ.เขาฉกรรจ์",ROW('ค่าเสื่อม 2564'!$E$3:$E$399)-ROW('ค่าเสื่อม 2564'!$E$3)+1),$A12)))</f>
        <v>แผ่นรองในการเคลื่อนย้ายผู้ป่วยและจัดทำ CPR ผู้ป่วย (แผ่น slide board แบบเต็มตัว)</v>
      </c>
      <c r="L12" s="4">
        <f t="array" ref="L12">IF(COUNTIF('ค่าเสื่อม 2564'!$E$3:$E$399,"13817-รพ.เขาฉกรรจ์")&lt;$A12,"",INDEX('ค่าเสื่อม 2564'!L$3:L$399,SMALL(IF('ค่าเสื่อม 2564'!$E$3:$E$399="13817-รพ.เขาฉกรรจ์",ROW('ค่าเสื่อม 2564'!$E$3:$E$399)-ROW('ค่าเสื่อม 2564'!$E$3)+1),$A12)))</f>
        <v>1</v>
      </c>
      <c r="M12" s="7" t="str">
        <f t="array" ref="M12">IF(COUNTIF('ค่าเสื่อม 2564'!$E$3:$E$399,"13817-รพ.เขาฉกรรจ์")&lt;$A12,"",INDEX('ค่าเสื่อม 2564'!M$3:M$399,SMALL(IF('ค่าเสื่อม 2564'!$E$3:$E$399="13817-รพ.เขาฉกรรจ์",ROW('ค่าเสื่อม 2564'!$E$3:$E$399)-ROW('ค่าเสื่อม 2564'!$E$3)+1),$A12)))</f>
        <v>ได้รับการสนับสนุนจากโรงพยาบาลเขาฉกรรจ์</v>
      </c>
      <c r="N12" s="10">
        <f t="array" ref="N12">IF(COUNTIF('ค่าเสื่อม 2564'!$E$3:$E$399,"13817-รพ.เขาฉกรรจ์")&lt;$A12,"",INDEX('ค่าเสื่อม 2564'!N$3:N$399,SMALL(IF('ค่าเสื่อม 2564'!$E$3:$E$399="13817-รพ.เขาฉกรรจ์",ROW('ค่าเสื่อม 2564'!$E$3:$E$399)-ROW('ค่าเสื่อม 2564'!$E$3)+1),$A12)))</f>
        <v>12500</v>
      </c>
      <c r="O12" s="10">
        <f t="array" ref="O12">IF(COUNTIF('ค่าเสื่อม 2564'!$E$3:$E$399,"13817-รพ.เขาฉกรรจ์")&lt;$A12,"",INDEX('ค่าเสื่อม 2564'!O$3:O$399,SMALL(IF('ค่าเสื่อม 2564'!$E$3:$E$399="13817-รพ.เขาฉกรรจ์",ROW('ค่าเสื่อม 2564'!$E$3:$E$399)-ROW('ค่าเสื่อม 2564'!$E$3)+1),$A12)))</f>
        <v>0</v>
      </c>
      <c r="P12" s="10">
        <f t="array" ref="P12">IF(COUNTIF('ค่าเสื่อม 2564'!$E$3:$E$399,"13817-รพ.เขาฉกรรจ์")&lt;$A12,"",INDEX('ค่าเสื่อม 2564'!P$3:P$399,SMALL(IF('ค่าเสื่อม 2564'!$E$3:$E$399="13817-รพ.เขาฉกรรจ์",ROW('ค่าเสื่อม 2564'!$E$3:$E$399)-ROW('ค่าเสื่อม 2564'!$E$3)+1),$A12)))</f>
        <v>0</v>
      </c>
      <c r="Q12" s="10">
        <f t="array" ref="Q12">IF(COUNTIF('ค่าเสื่อม 2564'!$E$3:$E$399,"13817-รพ.เขาฉกรรจ์")&lt;$A12,"",INDEX('ค่าเสื่อม 2564'!Q$3:Q$399,SMALL(IF('ค่าเสื่อม 2564'!$E$3:$E$399="13817-รพ.เขาฉกรรจ์",ROW('ค่าเสื่อม 2564'!$E$3:$E$399)-ROW('ค่าเสื่อม 2564'!$E$3)+1),$A12)))</f>
        <v>12500</v>
      </c>
      <c r="R12" s="7" t="str">
        <f t="array" ref="R12">IF(COUNTIF('ค่าเสื่อม 2564'!$E$3:$E$399,"13817-รพ.เขาฉกรรจ์")&lt;$A12,"",INDEX('ค่าเสื่อม 2564'!R$3:R$399,SMALL(IF('ค่าเสื่อม 2564'!$E$3:$E$399="13817-รพ.เขาฉกรรจ์",ROW('ค่าเสื่อม 2564'!$E$3:$E$399)-ROW('ค่าเสื่อม 2564'!$E$3)+1),$A12)))</f>
        <v>6/2563 (วันที่ 07/10/2563)</v>
      </c>
      <c r="S12" s="4" t="str">
        <f t="array" ref="S12">IF(COUNTIF('ค่าเสื่อม 2564'!$E$3:$E$399,"13817-รพ.เขาฉกรรจ์")&lt;$A12,"",INDEX('ค่าเสื่อม 2564'!S$3:S$399,SMALL(IF('ค่าเสื่อม 2564'!$E$3:$E$399="13817-รพ.เขาฉกรรจ์",ROW('ค่าเสื่อม 2564'!$E$3:$E$399)-ROW('ค่าเสื่อม 2564'!$E$3)+1),$A12)))</f>
        <v>-</v>
      </c>
      <c r="T12" s="10">
        <f t="array" ref="T12">IF(COUNTIF('ค่าเสื่อม 2564'!$E$3:$E$399,"13817-รพ.เขาฉกรรจ์")&lt;$A12,"",INDEX('ค่าเสื่อม 2564'!T$3:T$399,SMALL(IF('ค่าเสื่อม 2564'!$E$3:$E$399="13817-รพ.เขาฉกรรจ์",ROW('ค่าเสื่อม 2564'!$E$3:$E$399)-ROW('ค่าเสื่อม 2564'!$E$3)+1),$A12)))</f>
        <v>0</v>
      </c>
      <c r="U12" s="10">
        <f t="array" ref="U12">IF(COUNTIF('ค่าเสื่อม 2564'!$E$3:$E$399,"13817-รพ.เขาฉกรรจ์")&lt;$A12,"",INDEX('ค่าเสื่อม 2564'!U$3:U$399,SMALL(IF('ค่าเสื่อม 2564'!$E$3:$E$399="13817-รพ.เขาฉกรรจ์",ROW('ค่าเสื่อม 2564'!$E$3:$E$399)-ROW('ค่าเสื่อม 2564'!$E$3)+1),$A12)))</f>
        <v>0</v>
      </c>
      <c r="V12" s="7"/>
      <c r="W12" s="7"/>
    </row>
    <row r="13" spans="1:23" ht="43.5" customHeight="1">
      <c r="A13" s="3">
        <v>10</v>
      </c>
      <c r="B13" s="7"/>
      <c r="C13" s="7"/>
      <c r="D13" s="7"/>
      <c r="E13" s="7" t="str">
        <f t="array" ref="E13">IF(COUNTIF('ค่าเสื่อม 2564'!$E$3:$E$399,"13817-รพ.เขาฉกรรจ์")&lt;$A13,"",INDEX('ค่าเสื่อม 2564'!E$3:E$399,SMALL(IF('ค่าเสื่อม 2564'!$E$3:$E$399="13817-รพ.เขาฉกรรจ์",ROW('ค่าเสื่อม 2564'!$E$3:$E$399)-ROW('ค่าเสื่อม 2564'!$E$3)+1),$A13)))</f>
        <v>13817-รพ.เขาฉกรรจ์</v>
      </c>
      <c r="F13" s="7" t="str">
        <f t="array" ref="F13">IF(COUNTIF('ค่าเสื่อม 2564'!$E$3:$E$399,"13817-รพ.เขาฉกรรจ์")&lt;$A13,"",INDEX('ค่าเสื่อม 2564'!F$3:F$399,SMALL(IF('ค่าเสื่อม 2564'!$E$3:$E$399="13817-รพ.เขาฉกรรจ์",ROW('ค่าเสื่อม 2564'!$E$3:$E$399)-ROW('ค่าเสื่อม 2564'!$E$3)+1),$A13)))</f>
        <v>02517-รพ.สต.ซับมะนาว หมู่ที่ 18 ตำบลหนองหว้า</v>
      </c>
      <c r="G13" s="7" t="str">
        <f t="array" ref="G13">IF(COUNTIF('ค่าเสื่อม 2564'!$E$3:$E$399,"13817-รพ.เขาฉกรรจ์")&lt;$A13,"",INDEX('ค่าเสื่อม 2564'!G$3:G$399,SMALL(IF('ค่าเสื่อม 2564'!$E$3:$E$399="13817-รพ.เขาฉกรรจ์",ROW('ค่าเสื่อม 2564'!$E$3:$E$399)-ROW('ค่าเสื่อม 2564'!$E$3)+1),$A13)))</f>
        <v>วงเงินระดับเขต</v>
      </c>
      <c r="H13" s="7" t="str">
        <f t="array" ref="H13">IF(COUNTIF('ค่าเสื่อม 2564'!$E$3:$E$399,"13817-รพ.เขาฉกรรจ์")&lt;$A13,"",INDEX('ค่าเสื่อม 2564'!H$3:H$399,SMALL(IF('ค่าเสื่อม 2564'!$E$3:$E$399="13817-รพ.เขาฉกรรจ์",ROW('ค่าเสื่อม 2564'!$E$3:$E$399)-ROW('ค่าเสื่อม 2564'!$E$3)+1),$A13)))</f>
        <v>ครุภัณฑ์</v>
      </c>
      <c r="I13" s="7" t="str">
        <f t="array" ref="I13">IF(COUNTIF('ค่าเสื่อม 2564'!$E$3:$E$399,"13817-รพ.เขาฉกรรจ์")&lt;$A13,"",INDEX('ค่าเสื่อม 2564'!I$3:I$399,SMALL(IF('ค่าเสื่อม 2564'!$E$3:$E$399="13817-รพ.เขาฉกรรจ์",ROW('ค่าเสื่อม 2564'!$E$3:$E$399)-ROW('ค่าเสื่อม 2564'!$E$3)+1),$A13)))</f>
        <v>03-ครุภัณฑ์การแพทย์</v>
      </c>
      <c r="J13" s="7" t="str">
        <f t="array" ref="J13">IF(COUNTIF('ค่าเสื่อม 2564'!$E$3:$E$399,"13817-รพ.เขาฉกรรจ์")&lt;$A13,"",INDEX('ค่าเสื่อม 2564'!J$3:J$399,SMALL(IF('ค่าเสื่อม 2564'!$E$3:$E$399="13817-รพ.เขาฉกรรจ์",ROW('ค่าเสื่อม 2564'!$E$3:$E$399)-ROW('ค่าเสื่อม 2564'!$E$3)+1),$A13)))</f>
        <v>ซ่อมยูนิตทันตกรรม</v>
      </c>
      <c r="K13" s="7" t="str">
        <f t="array" ref="K13">IF(COUNTIF('ค่าเสื่อม 2564'!$E$3:$E$399,"13817-รพ.เขาฉกรรจ์")&lt;$A13,"",INDEX('ค่าเสื่อม 2564'!K$3:K$399,SMALL(IF('ค่าเสื่อม 2564'!$E$3:$E$399="13817-รพ.เขาฉกรรจ์",ROW('ค่าเสื่อม 2564'!$E$3:$E$399)-ROW('ค่าเสื่อม 2564'!$E$3)+1),$A13)))</f>
        <v>เปลี่ยน Motor Suction สำหรับยูนิตทันตกรรม เป็น Dental Motor Suction แรงดูดกำลังสูงชนิด High Volume Evacuator (HVE) สำหรับยูนิตทันตกรรม แบบ 1 ตัวต่อ 1 ยูนิต (รายละเอียด Spec. ทั้งหมดตามเอกสารแนบ)</v>
      </c>
      <c r="L13" s="4">
        <f t="array" ref="L13">IF(COUNTIF('ค่าเสื่อม 2564'!$E$3:$E$399,"13817-รพ.เขาฉกรรจ์")&lt;$A13,"",INDEX('ค่าเสื่อม 2564'!L$3:L$399,SMALL(IF('ค่าเสื่อม 2564'!$E$3:$E$399="13817-รพ.เขาฉกรรจ์",ROW('ค่าเสื่อม 2564'!$E$3:$E$399)-ROW('ค่าเสื่อม 2564'!$E$3)+1),$A13)))</f>
        <v>1</v>
      </c>
      <c r="M13" s="7" t="str">
        <f t="array" ref="M13">IF(COUNTIF('ค่าเสื่อม 2564'!$E$3:$E$399,"13817-รพ.เขาฉกรรจ์")&lt;$A13,"",INDEX('ค่าเสื่อม 2564'!M$3:M$399,SMALL(IF('ค่าเสื่อม 2564'!$E$3:$E$399="13817-รพ.เขาฉกรรจ์",ROW('ค่าเสื่อม 2564'!$E$3:$E$399)-ROW('ค่าเสื่อม 2564'!$E$3)+1),$A13)))</f>
        <v>6520-007-0001</v>
      </c>
      <c r="N13" s="10">
        <f t="array" ref="N13">IF(COUNTIF('ค่าเสื่อม 2564'!$E$3:$E$399,"13817-รพ.เขาฉกรรจ์")&lt;$A13,"",INDEX('ค่าเสื่อม 2564'!N$3:N$399,SMALL(IF('ค่าเสื่อม 2564'!$E$3:$E$399="13817-รพ.เขาฉกรรจ์",ROW('ค่าเสื่อม 2564'!$E$3:$E$399)-ROW('ค่าเสื่อม 2564'!$E$3)+1),$A13)))</f>
        <v>65000</v>
      </c>
      <c r="O13" s="10">
        <f t="array" ref="O13">IF(COUNTIF('ค่าเสื่อม 2564'!$E$3:$E$399,"13817-รพ.เขาฉกรรจ์")&lt;$A13,"",INDEX('ค่าเสื่อม 2564'!O$3:O$399,SMALL(IF('ค่าเสื่อม 2564'!$E$3:$E$399="13817-รพ.เขาฉกรรจ์",ROW('ค่าเสื่อม 2564'!$E$3:$E$399)-ROW('ค่าเสื่อม 2564'!$E$3)+1),$A13)))</f>
        <v>0</v>
      </c>
      <c r="P13" s="10">
        <f t="array" ref="P13">IF(COUNTIF('ค่าเสื่อม 2564'!$E$3:$E$399,"13817-รพ.เขาฉกรรจ์")&lt;$A13,"",INDEX('ค่าเสื่อม 2564'!P$3:P$399,SMALL(IF('ค่าเสื่อม 2564'!$E$3:$E$399="13817-รพ.เขาฉกรรจ์",ROW('ค่าเสื่อม 2564'!$E$3:$E$399)-ROW('ค่าเสื่อม 2564'!$E$3)+1),$A13)))</f>
        <v>0</v>
      </c>
      <c r="Q13" s="10">
        <f t="array" ref="Q13">IF(COUNTIF('ค่าเสื่อม 2564'!$E$3:$E$399,"13817-รพ.เขาฉกรรจ์")&lt;$A13,"",INDEX('ค่าเสื่อม 2564'!Q$3:Q$399,SMALL(IF('ค่าเสื่อม 2564'!$E$3:$E$399="13817-รพ.เขาฉกรรจ์",ROW('ค่าเสื่อม 2564'!$E$3:$E$399)-ROW('ค่าเสื่อม 2564'!$E$3)+1),$A13)))</f>
        <v>65000</v>
      </c>
      <c r="R13" s="7" t="str">
        <f t="array" ref="R13">IF(COUNTIF('ค่าเสื่อม 2564'!$E$3:$E$399,"13817-รพ.เขาฉกรรจ์")&lt;$A13,"",INDEX('ค่าเสื่อม 2564'!R$3:R$399,SMALL(IF('ค่าเสื่อม 2564'!$E$3:$E$399="13817-รพ.เขาฉกรรจ์",ROW('ค่าเสื่อม 2564'!$E$3:$E$399)-ROW('ค่าเสื่อม 2564'!$E$3)+1),$A13)))</f>
        <v>6/2563 (วันที่ 07/10/2563)</v>
      </c>
      <c r="S13" s="4" t="str">
        <f t="array" ref="S13">IF(COUNTIF('ค่าเสื่อม 2564'!$E$3:$E$399,"13817-รพ.เขาฉกรรจ์")&lt;$A13,"",INDEX('ค่าเสื่อม 2564'!S$3:S$399,SMALL(IF('ค่าเสื่อม 2564'!$E$3:$E$399="13817-รพ.เขาฉกรรจ์",ROW('ค่าเสื่อม 2564'!$E$3:$E$399)-ROW('ค่าเสื่อม 2564'!$E$3)+1),$A13)))</f>
        <v>-</v>
      </c>
      <c r="T13" s="10">
        <f t="array" ref="T13">IF(COUNTIF('ค่าเสื่อม 2564'!$E$3:$E$399,"13817-รพ.เขาฉกรรจ์")&lt;$A13,"",INDEX('ค่าเสื่อม 2564'!T$3:T$399,SMALL(IF('ค่าเสื่อม 2564'!$E$3:$E$399="13817-รพ.เขาฉกรรจ์",ROW('ค่าเสื่อม 2564'!$E$3:$E$399)-ROW('ค่าเสื่อม 2564'!$E$3)+1),$A13)))</f>
        <v>0</v>
      </c>
      <c r="U13" s="10">
        <f t="array" ref="U13">IF(COUNTIF('ค่าเสื่อม 2564'!$E$3:$E$399,"13817-รพ.เขาฉกรรจ์")&lt;$A13,"",INDEX('ค่าเสื่อม 2564'!U$3:U$399,SMALL(IF('ค่าเสื่อม 2564'!$E$3:$E$399="13817-รพ.เขาฉกรรจ์",ROW('ค่าเสื่อม 2564'!$E$3:$E$399)-ROW('ค่าเสื่อม 2564'!$E$3)+1),$A13)))</f>
        <v>0</v>
      </c>
      <c r="V13" s="7"/>
      <c r="W13" s="7"/>
    </row>
    <row r="14" spans="1:23" ht="43.5" customHeight="1">
      <c r="A14" s="3">
        <v>11</v>
      </c>
      <c r="B14" s="7"/>
      <c r="C14" s="7"/>
      <c r="D14" s="7"/>
      <c r="E14" s="7" t="str">
        <f t="array" ref="E14">IF(COUNTIF('ค่าเสื่อม 2564'!$E$3:$E$399,"13817-รพ.เขาฉกรรจ์")&lt;$A14,"",INDEX('ค่าเสื่อม 2564'!E$3:E$399,SMALL(IF('ค่าเสื่อม 2564'!$E$3:$E$399="13817-รพ.เขาฉกรรจ์",ROW('ค่าเสื่อม 2564'!$E$3:$E$399)-ROW('ค่าเสื่อม 2564'!$E$3)+1),$A14)))</f>
        <v>13817-รพ.เขาฉกรรจ์</v>
      </c>
      <c r="F14" s="7" t="str">
        <f t="array" ref="F14">IF(COUNTIF('ค่าเสื่อม 2564'!$E$3:$E$399,"13817-รพ.เขาฉกรรจ์")&lt;$A14,"",INDEX('ค่าเสื่อม 2564'!F$3:F$399,SMALL(IF('ค่าเสื่อม 2564'!$E$3:$E$399="13817-รพ.เขาฉกรรจ์",ROW('ค่าเสื่อม 2564'!$E$3:$E$399)-ROW('ค่าเสื่อม 2564'!$E$3)+1),$A14)))</f>
        <v>02517-รพ.สต.ซับมะนาว หมู่ที่ 18 ตำบลหนองหว้า</v>
      </c>
      <c r="G14" s="7" t="str">
        <f t="array" ref="G14">IF(COUNTIF('ค่าเสื่อม 2564'!$E$3:$E$399,"13817-รพ.เขาฉกรรจ์")&lt;$A14,"",INDEX('ค่าเสื่อม 2564'!G$3:G$399,SMALL(IF('ค่าเสื่อม 2564'!$E$3:$E$399="13817-รพ.เขาฉกรรจ์",ROW('ค่าเสื่อม 2564'!$E$3:$E$399)-ROW('ค่าเสื่อม 2564'!$E$3)+1),$A14)))</f>
        <v>วงเงินหน่วยบริการสังกัดสป.สธ.</v>
      </c>
      <c r="H14" s="7" t="str">
        <f t="array" ref="H14">IF(COUNTIF('ค่าเสื่อม 2564'!$E$3:$E$399,"13817-รพ.เขาฉกรรจ์")&lt;$A14,"",INDEX('ค่าเสื่อม 2564'!H$3:H$399,SMALL(IF('ค่าเสื่อม 2564'!$E$3:$E$399="13817-รพ.เขาฉกรรจ์",ROW('ค่าเสื่อม 2564'!$E$3:$E$399)-ROW('ค่าเสื่อม 2564'!$E$3)+1),$A14)))</f>
        <v>ครุภัณฑ์</v>
      </c>
      <c r="I14" s="7" t="str">
        <f t="array" ref="I14">IF(COUNTIF('ค่าเสื่อม 2564'!$E$3:$E$399,"13817-รพ.เขาฉกรรจ์")&lt;$A14,"",INDEX('ค่าเสื่อม 2564'!I$3:I$399,SMALL(IF('ค่าเสื่อม 2564'!$E$3:$E$399="13817-รพ.เขาฉกรรจ์",ROW('ค่าเสื่อม 2564'!$E$3:$E$399)-ROW('ค่าเสื่อม 2564'!$E$3)+1),$A14)))</f>
        <v>06-ครุภัณฑ์การแพทย์วินิจฉัย</v>
      </c>
      <c r="J14" s="7" t="str">
        <f t="array" ref="J14">IF(COUNTIF('ค่าเสื่อม 2564'!$E$3:$E$399,"13817-รพ.เขาฉกรรจ์")&lt;$A14,"",INDEX('ค่าเสื่อม 2564'!J$3:J$399,SMALL(IF('ค่าเสื่อม 2564'!$E$3:$E$399="13817-รพ.เขาฉกรรจ์",ROW('ค่าเสื่อม 2564'!$E$3:$E$399)-ROW('ค่าเสื่อม 2564'!$E$3)+1),$A14)))</f>
        <v>แผ่นรองในการเคลื่อนย้ายผู้ป่วยและจัดทำ CPR ผู้ป่วย (แผ่น slide board แบบเต็มตัว)</v>
      </c>
      <c r="K14" s="7" t="str">
        <f t="array" ref="K14">IF(COUNTIF('ค่าเสื่อม 2564'!$E$3:$E$399,"13817-รพ.เขาฉกรรจ์")&lt;$A14,"",INDEX('ค่าเสื่อม 2564'!K$3:K$399,SMALL(IF('ค่าเสื่อม 2564'!$E$3:$E$399="13817-รพ.เขาฉกรรจ์",ROW('ค่าเสื่อม 2564'!$E$3:$E$399)-ROW('ค่าเสื่อม 2564'!$E$3)+1),$A14)))</f>
        <v>แผ่นรองในการเคลื่อนย้ายผู้ป่วยและจัดทำ CPR ผู้ป่วย (แผ่น slide board แบบเต็มตัว)</v>
      </c>
      <c r="L14" s="4">
        <f t="array" ref="L14">IF(COUNTIF('ค่าเสื่อม 2564'!$E$3:$E$399,"13817-รพ.เขาฉกรรจ์")&lt;$A14,"",INDEX('ค่าเสื่อม 2564'!L$3:L$399,SMALL(IF('ค่าเสื่อม 2564'!$E$3:$E$399="13817-รพ.เขาฉกรรจ์",ROW('ค่าเสื่อม 2564'!$E$3:$E$399)-ROW('ค่าเสื่อม 2564'!$E$3)+1),$A14)))</f>
        <v>1</v>
      </c>
      <c r="M14" s="7" t="str">
        <f t="array" ref="M14">IF(COUNTIF('ค่าเสื่อม 2564'!$E$3:$E$399,"13817-รพ.เขาฉกรรจ์")&lt;$A14,"",INDEX('ค่าเสื่อม 2564'!M$3:M$399,SMALL(IF('ค่าเสื่อม 2564'!$E$3:$E$399="13817-รพ.เขาฉกรรจ์",ROW('ค่าเสื่อม 2564'!$E$3:$E$399)-ROW('ค่าเสื่อม 2564'!$E$3)+1),$A14)))</f>
        <v>ได้รับการสนับสนุนจากโรงพยาบาลเขาฉกรรจ์</v>
      </c>
      <c r="N14" s="10">
        <f t="array" ref="N14">IF(COUNTIF('ค่าเสื่อม 2564'!$E$3:$E$399,"13817-รพ.เขาฉกรรจ์")&lt;$A14,"",INDEX('ค่าเสื่อม 2564'!N$3:N$399,SMALL(IF('ค่าเสื่อม 2564'!$E$3:$E$399="13817-รพ.เขาฉกรรจ์",ROW('ค่าเสื่อม 2564'!$E$3:$E$399)-ROW('ค่าเสื่อม 2564'!$E$3)+1),$A14)))</f>
        <v>12500</v>
      </c>
      <c r="O14" s="10">
        <f t="array" ref="O14">IF(COUNTIF('ค่าเสื่อม 2564'!$E$3:$E$399,"13817-รพ.เขาฉกรรจ์")&lt;$A14,"",INDEX('ค่าเสื่อม 2564'!O$3:O$399,SMALL(IF('ค่าเสื่อม 2564'!$E$3:$E$399="13817-รพ.เขาฉกรรจ์",ROW('ค่าเสื่อม 2564'!$E$3:$E$399)-ROW('ค่าเสื่อม 2564'!$E$3)+1),$A14)))</f>
        <v>0</v>
      </c>
      <c r="P14" s="10">
        <f t="array" ref="P14">IF(COUNTIF('ค่าเสื่อม 2564'!$E$3:$E$399,"13817-รพ.เขาฉกรรจ์")&lt;$A14,"",INDEX('ค่าเสื่อม 2564'!P$3:P$399,SMALL(IF('ค่าเสื่อม 2564'!$E$3:$E$399="13817-รพ.เขาฉกรรจ์",ROW('ค่าเสื่อม 2564'!$E$3:$E$399)-ROW('ค่าเสื่อม 2564'!$E$3)+1),$A14)))</f>
        <v>0</v>
      </c>
      <c r="Q14" s="10">
        <f t="array" ref="Q14">IF(COUNTIF('ค่าเสื่อม 2564'!$E$3:$E$399,"13817-รพ.เขาฉกรรจ์")&lt;$A14,"",INDEX('ค่าเสื่อม 2564'!Q$3:Q$399,SMALL(IF('ค่าเสื่อม 2564'!$E$3:$E$399="13817-รพ.เขาฉกรรจ์",ROW('ค่าเสื่อม 2564'!$E$3:$E$399)-ROW('ค่าเสื่อม 2564'!$E$3)+1),$A14)))</f>
        <v>12500</v>
      </c>
      <c r="R14" s="7" t="str">
        <f t="array" ref="R14">IF(COUNTIF('ค่าเสื่อม 2564'!$E$3:$E$399,"13817-รพ.เขาฉกรรจ์")&lt;$A14,"",INDEX('ค่าเสื่อม 2564'!R$3:R$399,SMALL(IF('ค่าเสื่อม 2564'!$E$3:$E$399="13817-รพ.เขาฉกรรจ์",ROW('ค่าเสื่อม 2564'!$E$3:$E$399)-ROW('ค่าเสื่อม 2564'!$E$3)+1),$A14)))</f>
        <v>6/2563 (วันที่ 07/10/2563)</v>
      </c>
      <c r="S14" s="4" t="str">
        <f t="array" ref="S14">IF(COUNTIF('ค่าเสื่อม 2564'!$E$3:$E$399,"13817-รพ.เขาฉกรรจ์")&lt;$A14,"",INDEX('ค่าเสื่อม 2564'!S$3:S$399,SMALL(IF('ค่าเสื่อม 2564'!$E$3:$E$399="13817-รพ.เขาฉกรรจ์",ROW('ค่าเสื่อม 2564'!$E$3:$E$399)-ROW('ค่าเสื่อม 2564'!$E$3)+1),$A14)))</f>
        <v>-</v>
      </c>
      <c r="T14" s="10">
        <f t="array" ref="T14">IF(COUNTIF('ค่าเสื่อม 2564'!$E$3:$E$399,"13817-รพ.เขาฉกรรจ์")&lt;$A14,"",INDEX('ค่าเสื่อม 2564'!T$3:T$399,SMALL(IF('ค่าเสื่อม 2564'!$E$3:$E$399="13817-รพ.เขาฉกรรจ์",ROW('ค่าเสื่อม 2564'!$E$3:$E$399)-ROW('ค่าเสื่อม 2564'!$E$3)+1),$A14)))</f>
        <v>0</v>
      </c>
      <c r="U14" s="10">
        <f t="array" ref="U14">IF(COUNTIF('ค่าเสื่อม 2564'!$E$3:$E$399,"13817-รพ.เขาฉกรรจ์")&lt;$A14,"",INDEX('ค่าเสื่อม 2564'!U$3:U$399,SMALL(IF('ค่าเสื่อม 2564'!$E$3:$E$399="13817-รพ.เขาฉกรรจ์",ROW('ค่าเสื่อม 2564'!$E$3:$E$399)-ROW('ค่าเสื่อม 2564'!$E$3)+1),$A14)))</f>
        <v>0</v>
      </c>
      <c r="V14" s="7"/>
      <c r="W14" s="7"/>
    </row>
    <row r="15" spans="1:23" ht="43.5" customHeight="1">
      <c r="A15" s="3">
        <v>12</v>
      </c>
      <c r="B15" s="7"/>
      <c r="C15" s="7"/>
      <c r="D15" s="7"/>
      <c r="E15" s="7" t="str">
        <f t="array" ref="E15">IF(COUNTIF('ค่าเสื่อม 2564'!$E$3:$E$399,"13817-รพ.เขาฉกรรจ์")&lt;$A15,"",INDEX('ค่าเสื่อม 2564'!E$3:E$399,SMALL(IF('ค่าเสื่อม 2564'!$E$3:$E$399="13817-รพ.เขาฉกรรจ์",ROW('ค่าเสื่อม 2564'!$E$3:$E$399)-ROW('ค่าเสื่อม 2564'!$E$3)+1),$A15)))</f>
        <v>13817-รพ.เขาฉกรรจ์</v>
      </c>
      <c r="F15" s="7" t="str">
        <f t="array" ref="F15">IF(COUNTIF('ค่าเสื่อม 2564'!$E$3:$E$399,"13817-รพ.เขาฉกรรจ์")&lt;$A15,"",INDEX('ค่าเสื่อม 2564'!F$3:F$399,SMALL(IF('ค่าเสื่อม 2564'!$E$3:$E$399="13817-รพ.เขาฉกรรจ์",ROW('ค่าเสื่อม 2564'!$E$3:$E$399)-ROW('ค่าเสื่อม 2564'!$E$3)+1),$A15)))</f>
        <v>02519-รพ.สต.ไทรทอง หมู่ที่ 07 ตำบลพระเพลิง</v>
      </c>
      <c r="G15" s="7" t="str">
        <f t="array" ref="G15">IF(COUNTIF('ค่าเสื่อม 2564'!$E$3:$E$399,"13817-รพ.เขาฉกรรจ์")&lt;$A15,"",INDEX('ค่าเสื่อม 2564'!G$3:G$399,SMALL(IF('ค่าเสื่อม 2564'!$E$3:$E$399="13817-รพ.เขาฉกรรจ์",ROW('ค่าเสื่อม 2564'!$E$3:$E$399)-ROW('ค่าเสื่อม 2564'!$E$3)+1),$A15)))</f>
        <v>วงเงินหน่วยบริการสังกัดสป.สธ.</v>
      </c>
      <c r="H15" s="7" t="str">
        <f t="array" ref="H15">IF(COUNTIF('ค่าเสื่อม 2564'!$E$3:$E$399,"13817-รพ.เขาฉกรรจ์")&lt;$A15,"",INDEX('ค่าเสื่อม 2564'!H$3:H$399,SMALL(IF('ค่าเสื่อม 2564'!$E$3:$E$399="13817-รพ.เขาฉกรรจ์",ROW('ค่าเสื่อม 2564'!$E$3:$E$399)-ROW('ค่าเสื่อม 2564'!$E$3)+1),$A15)))</f>
        <v>ครุภัณฑ์</v>
      </c>
      <c r="I15" s="7" t="str">
        <f t="array" ref="I15">IF(COUNTIF('ค่าเสื่อม 2564'!$E$3:$E$399,"13817-รพ.เขาฉกรรจ์")&lt;$A15,"",INDEX('ค่าเสื่อม 2564'!I$3:I$399,SMALL(IF('ค่าเสื่อม 2564'!$E$3:$E$399="13817-รพ.เขาฉกรรจ์",ROW('ค่าเสื่อม 2564'!$E$3:$E$399)-ROW('ค่าเสื่อม 2564'!$E$3)+1),$A15)))</f>
        <v>03-ครุภัณฑ์การแพทย์</v>
      </c>
      <c r="J15" s="7" t="str">
        <f t="array" ref="J15">IF(COUNTIF('ค่าเสื่อม 2564'!$E$3:$E$399,"13817-รพ.เขาฉกรรจ์")&lt;$A15,"",INDEX('ค่าเสื่อม 2564'!J$3:J$399,SMALL(IF('ค่าเสื่อม 2564'!$E$3:$E$399="13817-รพ.เขาฉกรรจ์",ROW('ค่าเสื่อม 2564'!$E$3:$E$399)-ROW('ค่าเสื่อม 2564'!$E$3)+1),$A15)))</f>
        <v>โคมไฟส่องทำแผล</v>
      </c>
      <c r="K15" s="7" t="str">
        <f t="array" ref="K15">IF(COUNTIF('ค่าเสื่อม 2564'!$E$3:$E$399,"13817-รพ.เขาฉกรรจ์")&lt;$A15,"",INDEX('ค่าเสื่อม 2564'!K$3:K$399,SMALL(IF('ค่าเสื่อม 2564'!$E$3:$E$399="13817-รพ.เขาฉกรรจ์",ROW('ค่าเสื่อม 2564'!$E$3:$E$399)-ROW('ค่าเสื่อม 2564'!$E$3)+1),$A15)))</f>
        <v>โคมไฟส่องทำแผล</v>
      </c>
      <c r="L15" s="4">
        <f t="array" ref="L15">IF(COUNTIF('ค่าเสื่อม 2564'!$E$3:$E$399,"13817-รพ.เขาฉกรรจ์")&lt;$A15,"",INDEX('ค่าเสื่อม 2564'!L$3:L$399,SMALL(IF('ค่าเสื่อม 2564'!$E$3:$E$399="13817-รพ.เขาฉกรรจ์",ROW('ค่าเสื่อม 2564'!$E$3:$E$399)-ROW('ค่าเสื่อม 2564'!$E$3)+1),$A15)))</f>
        <v>1</v>
      </c>
      <c r="M15" s="7" t="str">
        <f t="array" ref="M15">IF(COUNTIF('ค่าเสื่อม 2564'!$E$3:$E$399,"13817-รพ.เขาฉกรรจ์")&lt;$A15,"",INDEX('ค่าเสื่อม 2564'!M$3:M$399,SMALL(IF('ค่าเสื่อม 2564'!$E$3:$E$399="13817-รพ.เขาฉกรรจ์",ROW('ค่าเสื่อม 2564'!$E$3:$E$399)-ROW('ค่าเสื่อม 2564'!$E$3)+1),$A15)))</f>
        <v>ได้รับการสนับสนุนจากโรงพยาบาลเขาฉกรรจ์</v>
      </c>
      <c r="N15" s="10">
        <f t="array" ref="N15">IF(COUNTIF('ค่าเสื่อม 2564'!$E$3:$E$399,"13817-รพ.เขาฉกรรจ์")&lt;$A15,"",INDEX('ค่าเสื่อม 2564'!N$3:N$399,SMALL(IF('ค่าเสื่อม 2564'!$E$3:$E$399="13817-รพ.เขาฉกรรจ์",ROW('ค่าเสื่อม 2564'!$E$3:$E$399)-ROW('ค่าเสื่อม 2564'!$E$3)+1),$A15)))</f>
        <v>25000</v>
      </c>
      <c r="O15" s="10">
        <f t="array" ref="O15">IF(COUNTIF('ค่าเสื่อม 2564'!$E$3:$E$399,"13817-รพ.เขาฉกรรจ์")&lt;$A15,"",INDEX('ค่าเสื่อม 2564'!O$3:O$399,SMALL(IF('ค่าเสื่อม 2564'!$E$3:$E$399="13817-รพ.เขาฉกรรจ์",ROW('ค่าเสื่อม 2564'!$E$3:$E$399)-ROW('ค่าเสื่อม 2564'!$E$3)+1),$A15)))</f>
        <v>0</v>
      </c>
      <c r="P15" s="10">
        <f t="array" ref="P15">IF(COUNTIF('ค่าเสื่อม 2564'!$E$3:$E$399,"13817-รพ.เขาฉกรรจ์")&lt;$A15,"",INDEX('ค่าเสื่อม 2564'!P$3:P$399,SMALL(IF('ค่าเสื่อม 2564'!$E$3:$E$399="13817-รพ.เขาฉกรรจ์",ROW('ค่าเสื่อม 2564'!$E$3:$E$399)-ROW('ค่าเสื่อม 2564'!$E$3)+1),$A15)))</f>
        <v>0</v>
      </c>
      <c r="Q15" s="10">
        <f t="array" ref="Q15">IF(COUNTIF('ค่าเสื่อม 2564'!$E$3:$E$399,"13817-รพ.เขาฉกรรจ์")&lt;$A15,"",INDEX('ค่าเสื่อม 2564'!Q$3:Q$399,SMALL(IF('ค่าเสื่อม 2564'!$E$3:$E$399="13817-รพ.เขาฉกรรจ์",ROW('ค่าเสื่อม 2564'!$E$3:$E$399)-ROW('ค่าเสื่อม 2564'!$E$3)+1),$A15)))</f>
        <v>25000</v>
      </c>
      <c r="R15" s="7" t="str">
        <f t="array" ref="R15">IF(COUNTIF('ค่าเสื่อม 2564'!$E$3:$E$399,"13817-รพ.เขาฉกรรจ์")&lt;$A15,"",INDEX('ค่าเสื่อม 2564'!R$3:R$399,SMALL(IF('ค่าเสื่อม 2564'!$E$3:$E$399="13817-รพ.เขาฉกรรจ์",ROW('ค่าเสื่อม 2564'!$E$3:$E$399)-ROW('ค่าเสื่อม 2564'!$E$3)+1),$A15)))</f>
        <v>6/2563 (วันที่ 07/10/2563)</v>
      </c>
      <c r="S15" s="4" t="str">
        <f t="array" ref="S15">IF(COUNTIF('ค่าเสื่อม 2564'!$E$3:$E$399,"13817-รพ.เขาฉกรรจ์")&lt;$A15,"",INDEX('ค่าเสื่อม 2564'!S$3:S$399,SMALL(IF('ค่าเสื่อม 2564'!$E$3:$E$399="13817-รพ.เขาฉกรรจ์",ROW('ค่าเสื่อม 2564'!$E$3:$E$399)-ROW('ค่าเสื่อม 2564'!$E$3)+1),$A15)))</f>
        <v>-</v>
      </c>
      <c r="T15" s="10">
        <f t="array" ref="T15">IF(COUNTIF('ค่าเสื่อม 2564'!$E$3:$E$399,"13817-รพ.เขาฉกรรจ์")&lt;$A15,"",INDEX('ค่าเสื่อม 2564'!T$3:T$399,SMALL(IF('ค่าเสื่อม 2564'!$E$3:$E$399="13817-รพ.เขาฉกรรจ์",ROW('ค่าเสื่อม 2564'!$E$3:$E$399)-ROW('ค่าเสื่อม 2564'!$E$3)+1),$A15)))</f>
        <v>0</v>
      </c>
      <c r="U15" s="10">
        <f t="array" ref="U15">IF(COUNTIF('ค่าเสื่อม 2564'!$E$3:$E$399,"13817-รพ.เขาฉกรรจ์")&lt;$A15,"",INDEX('ค่าเสื่อม 2564'!U$3:U$399,SMALL(IF('ค่าเสื่อม 2564'!$E$3:$E$399="13817-รพ.เขาฉกรรจ์",ROW('ค่าเสื่อม 2564'!$E$3:$E$399)-ROW('ค่าเสื่อม 2564'!$E$3)+1),$A15)))</f>
        <v>0</v>
      </c>
      <c r="V15" s="7"/>
      <c r="W15" s="7"/>
    </row>
    <row r="16" spans="1:23" ht="43.5" customHeight="1">
      <c r="A16" s="3">
        <v>13</v>
      </c>
      <c r="B16" s="7"/>
      <c r="C16" s="7"/>
      <c r="D16" s="7"/>
      <c r="E16" s="7" t="str">
        <f t="array" ref="E16">IF(COUNTIF('ค่าเสื่อม 2564'!$E$3:$E$399,"13817-รพ.เขาฉกรรจ์")&lt;$A16,"",INDEX('ค่าเสื่อม 2564'!E$3:E$399,SMALL(IF('ค่าเสื่อม 2564'!$E$3:$E$399="13817-รพ.เขาฉกรรจ์",ROW('ค่าเสื่อม 2564'!$E$3:$E$399)-ROW('ค่าเสื่อม 2564'!$E$3)+1),$A16)))</f>
        <v>13817-รพ.เขาฉกรรจ์</v>
      </c>
      <c r="F16" s="7" t="str">
        <f t="array" ref="F16">IF(COUNTIF('ค่าเสื่อม 2564'!$E$3:$E$399,"13817-รพ.เขาฉกรรจ์")&lt;$A16,"",INDEX('ค่าเสื่อม 2564'!F$3:F$399,SMALL(IF('ค่าเสื่อม 2564'!$E$3:$E$399="13817-รพ.เขาฉกรรจ์",ROW('ค่าเสื่อม 2564'!$E$3:$E$399)-ROW('ค่าเสื่อม 2564'!$E$3)+1),$A16)))</f>
        <v>02519-รพ.สต.ไทรทอง หมู่ที่ 07 ตำบลพระเพลิง</v>
      </c>
      <c r="G16" s="7" t="str">
        <f t="array" ref="G16">IF(COUNTIF('ค่าเสื่อม 2564'!$E$3:$E$399,"13817-รพ.เขาฉกรรจ์")&lt;$A16,"",INDEX('ค่าเสื่อม 2564'!G$3:G$399,SMALL(IF('ค่าเสื่อม 2564'!$E$3:$E$399="13817-รพ.เขาฉกรรจ์",ROW('ค่าเสื่อม 2564'!$E$3:$E$399)-ROW('ค่าเสื่อม 2564'!$E$3)+1),$A16)))</f>
        <v>วงเงินหน่วยบริการสังกัดสป.สธ.</v>
      </c>
      <c r="H16" s="7" t="str">
        <f t="array" ref="H16">IF(COUNTIF('ค่าเสื่อม 2564'!$E$3:$E$399,"13817-รพ.เขาฉกรรจ์")&lt;$A16,"",INDEX('ค่าเสื่อม 2564'!H$3:H$399,SMALL(IF('ค่าเสื่อม 2564'!$E$3:$E$399="13817-รพ.เขาฉกรรจ์",ROW('ค่าเสื่อม 2564'!$E$3:$E$399)-ROW('ค่าเสื่อม 2564'!$E$3)+1),$A16)))</f>
        <v>ครุภัณฑ์</v>
      </c>
      <c r="I16" s="7" t="str">
        <f t="array" ref="I16">IF(COUNTIF('ค่าเสื่อม 2564'!$E$3:$E$399,"13817-รพ.เขาฉกรรจ์")&lt;$A16,"",INDEX('ค่าเสื่อม 2564'!I$3:I$399,SMALL(IF('ค่าเสื่อม 2564'!$E$3:$E$399="13817-รพ.เขาฉกรรจ์",ROW('ค่าเสื่อม 2564'!$E$3:$E$399)-ROW('ค่าเสื่อม 2564'!$E$3)+1),$A16)))</f>
        <v>06-ครุภัณฑ์การแพทย์วินิจฉัย</v>
      </c>
      <c r="J16" s="7" t="str">
        <f t="array" ref="J16">IF(COUNTIF('ค่าเสื่อม 2564'!$E$3:$E$399,"13817-รพ.เขาฉกรรจ์")&lt;$A16,"",INDEX('ค่าเสื่อม 2564'!J$3:J$399,SMALL(IF('ค่าเสื่อม 2564'!$E$3:$E$399="13817-รพ.เขาฉกรรจ์",ROW('ค่าเสื่อม 2564'!$E$3:$E$399)-ROW('ค่าเสื่อม 2564'!$E$3)+1),$A16)))</f>
        <v>แผ่นรองในการเคลื่อนย้ายผู้ป่วยและจัดทำ CPR ผู้ป่วย (แผ่น slide board แบบเต็มตัว)</v>
      </c>
      <c r="K16" s="7" t="str">
        <f t="array" ref="K16">IF(COUNTIF('ค่าเสื่อม 2564'!$E$3:$E$399,"13817-รพ.เขาฉกรรจ์")&lt;$A16,"",INDEX('ค่าเสื่อม 2564'!K$3:K$399,SMALL(IF('ค่าเสื่อม 2564'!$E$3:$E$399="13817-รพ.เขาฉกรรจ์",ROW('ค่าเสื่อม 2564'!$E$3:$E$399)-ROW('ค่าเสื่อม 2564'!$E$3)+1),$A16)))</f>
        <v>แผ่นรองในการเคลื่อนย้ายผู้ป่วยและจัดทำ CPR ผู้ป่วย (แผ่น slide board แบบเต็มตัว)</v>
      </c>
      <c r="L16" s="4">
        <f t="array" ref="L16">IF(COUNTIF('ค่าเสื่อม 2564'!$E$3:$E$399,"13817-รพ.เขาฉกรรจ์")&lt;$A16,"",INDEX('ค่าเสื่อม 2564'!L$3:L$399,SMALL(IF('ค่าเสื่อม 2564'!$E$3:$E$399="13817-รพ.เขาฉกรรจ์",ROW('ค่าเสื่อม 2564'!$E$3:$E$399)-ROW('ค่าเสื่อม 2564'!$E$3)+1),$A16)))</f>
        <v>1</v>
      </c>
      <c r="M16" s="7" t="str">
        <f t="array" ref="M16">IF(COUNTIF('ค่าเสื่อม 2564'!$E$3:$E$399,"13817-รพ.เขาฉกรรจ์")&lt;$A16,"",INDEX('ค่าเสื่อม 2564'!M$3:M$399,SMALL(IF('ค่าเสื่อม 2564'!$E$3:$E$399="13817-รพ.เขาฉกรรจ์",ROW('ค่าเสื่อม 2564'!$E$3:$E$399)-ROW('ค่าเสื่อม 2564'!$E$3)+1),$A16)))</f>
        <v>ได้รับการสนับสนุนจากโรงพยาบาลเขาฉกรรจ์</v>
      </c>
      <c r="N16" s="10">
        <f t="array" ref="N16">IF(COUNTIF('ค่าเสื่อม 2564'!$E$3:$E$399,"13817-รพ.เขาฉกรรจ์")&lt;$A16,"",INDEX('ค่าเสื่อม 2564'!N$3:N$399,SMALL(IF('ค่าเสื่อม 2564'!$E$3:$E$399="13817-รพ.เขาฉกรรจ์",ROW('ค่าเสื่อม 2564'!$E$3:$E$399)-ROW('ค่าเสื่อม 2564'!$E$3)+1),$A16)))</f>
        <v>12500</v>
      </c>
      <c r="O16" s="10">
        <f t="array" ref="O16">IF(COUNTIF('ค่าเสื่อม 2564'!$E$3:$E$399,"13817-รพ.เขาฉกรรจ์")&lt;$A16,"",INDEX('ค่าเสื่อม 2564'!O$3:O$399,SMALL(IF('ค่าเสื่อม 2564'!$E$3:$E$399="13817-รพ.เขาฉกรรจ์",ROW('ค่าเสื่อม 2564'!$E$3:$E$399)-ROW('ค่าเสื่อม 2564'!$E$3)+1),$A16)))</f>
        <v>0</v>
      </c>
      <c r="P16" s="10">
        <f t="array" ref="P16">IF(COUNTIF('ค่าเสื่อม 2564'!$E$3:$E$399,"13817-รพ.เขาฉกรรจ์")&lt;$A16,"",INDEX('ค่าเสื่อม 2564'!P$3:P$399,SMALL(IF('ค่าเสื่อม 2564'!$E$3:$E$399="13817-รพ.เขาฉกรรจ์",ROW('ค่าเสื่อม 2564'!$E$3:$E$399)-ROW('ค่าเสื่อม 2564'!$E$3)+1),$A16)))</f>
        <v>0</v>
      </c>
      <c r="Q16" s="10">
        <f t="array" ref="Q16">IF(COUNTIF('ค่าเสื่อม 2564'!$E$3:$E$399,"13817-รพ.เขาฉกรรจ์")&lt;$A16,"",INDEX('ค่าเสื่อม 2564'!Q$3:Q$399,SMALL(IF('ค่าเสื่อม 2564'!$E$3:$E$399="13817-รพ.เขาฉกรรจ์",ROW('ค่าเสื่อม 2564'!$E$3:$E$399)-ROW('ค่าเสื่อม 2564'!$E$3)+1),$A16)))</f>
        <v>12500</v>
      </c>
      <c r="R16" s="7" t="str">
        <f t="array" ref="R16">IF(COUNTIF('ค่าเสื่อม 2564'!$E$3:$E$399,"13817-รพ.เขาฉกรรจ์")&lt;$A16,"",INDEX('ค่าเสื่อม 2564'!R$3:R$399,SMALL(IF('ค่าเสื่อม 2564'!$E$3:$E$399="13817-รพ.เขาฉกรรจ์",ROW('ค่าเสื่อม 2564'!$E$3:$E$399)-ROW('ค่าเสื่อม 2564'!$E$3)+1),$A16)))</f>
        <v>6/2563 (วันที่ 07/10/2563)</v>
      </c>
      <c r="S16" s="4" t="str">
        <f t="array" ref="S16">IF(COUNTIF('ค่าเสื่อม 2564'!$E$3:$E$399,"13817-รพ.เขาฉกรรจ์")&lt;$A16,"",INDEX('ค่าเสื่อม 2564'!S$3:S$399,SMALL(IF('ค่าเสื่อม 2564'!$E$3:$E$399="13817-รพ.เขาฉกรรจ์",ROW('ค่าเสื่อม 2564'!$E$3:$E$399)-ROW('ค่าเสื่อม 2564'!$E$3)+1),$A16)))</f>
        <v>-</v>
      </c>
      <c r="T16" s="10">
        <f t="array" ref="T16">IF(COUNTIF('ค่าเสื่อม 2564'!$E$3:$E$399,"13817-รพ.เขาฉกรรจ์")&lt;$A16,"",INDEX('ค่าเสื่อม 2564'!T$3:T$399,SMALL(IF('ค่าเสื่อม 2564'!$E$3:$E$399="13817-รพ.เขาฉกรรจ์",ROW('ค่าเสื่อม 2564'!$E$3:$E$399)-ROW('ค่าเสื่อม 2564'!$E$3)+1),$A16)))</f>
        <v>0</v>
      </c>
      <c r="U16" s="10">
        <f t="array" ref="U16">IF(COUNTIF('ค่าเสื่อม 2564'!$E$3:$E$399,"13817-รพ.เขาฉกรรจ์")&lt;$A16,"",INDEX('ค่าเสื่อม 2564'!U$3:U$399,SMALL(IF('ค่าเสื่อม 2564'!$E$3:$E$399="13817-รพ.เขาฉกรรจ์",ROW('ค่าเสื่อม 2564'!$E$3:$E$399)-ROW('ค่าเสื่อม 2564'!$E$3)+1),$A16)))</f>
        <v>0</v>
      </c>
      <c r="V16" s="7"/>
      <c r="W16" s="7"/>
    </row>
    <row r="17" spans="1:23" ht="43.5" customHeight="1">
      <c r="A17" s="3">
        <v>14</v>
      </c>
      <c r="B17" s="7"/>
      <c r="C17" s="7"/>
      <c r="D17" s="7"/>
      <c r="E17" s="7" t="str">
        <f t="array" ref="E17">IF(COUNTIF('ค่าเสื่อม 2564'!$E$3:$E$399,"13817-รพ.เขาฉกรรจ์")&lt;$A17,"",INDEX('ค่าเสื่อม 2564'!E$3:E$399,SMALL(IF('ค่าเสื่อม 2564'!$E$3:$E$399="13817-รพ.เขาฉกรรจ์",ROW('ค่าเสื่อม 2564'!$E$3:$E$399)-ROW('ค่าเสื่อม 2564'!$E$3)+1),$A17)))</f>
        <v>13817-รพ.เขาฉกรรจ์</v>
      </c>
      <c r="F17" s="7" t="str">
        <f t="array" ref="F17">IF(COUNTIF('ค่าเสื่อม 2564'!$E$3:$E$399,"13817-รพ.เขาฉกรรจ์")&lt;$A17,"",INDEX('ค่าเสื่อม 2564'!F$3:F$399,SMALL(IF('ค่าเสื่อม 2564'!$E$3:$E$399="13817-รพ.เขาฉกรรจ์",ROW('ค่าเสื่อม 2564'!$E$3:$E$399)-ROW('ค่าเสื่อม 2564'!$E$3)+1),$A17)))</f>
        <v>02519-รพ.สต.ไทรทอง หมู่ที่ 07 ตำบลพระเพลิง</v>
      </c>
      <c r="G17" s="7" t="str">
        <f t="array" ref="G17">IF(COUNTIF('ค่าเสื่อม 2564'!$E$3:$E$399,"13817-รพ.เขาฉกรรจ์")&lt;$A17,"",INDEX('ค่าเสื่อม 2564'!G$3:G$399,SMALL(IF('ค่าเสื่อม 2564'!$E$3:$E$399="13817-รพ.เขาฉกรรจ์",ROW('ค่าเสื่อม 2564'!$E$3:$E$399)-ROW('ค่าเสื่อม 2564'!$E$3)+1),$A17)))</f>
        <v>วงเงินหน่วยบริการสังกัดสป.สธ.</v>
      </c>
      <c r="H17" s="7" t="str">
        <f t="array" ref="H17">IF(COUNTIF('ค่าเสื่อม 2564'!$E$3:$E$399,"13817-รพ.เขาฉกรรจ์")&lt;$A17,"",INDEX('ค่าเสื่อม 2564'!H$3:H$399,SMALL(IF('ค่าเสื่อม 2564'!$E$3:$E$399="13817-รพ.เขาฉกรรจ์",ROW('ค่าเสื่อม 2564'!$E$3:$E$399)-ROW('ค่าเสื่อม 2564'!$E$3)+1),$A17)))</f>
        <v>สิ่งก่อสร้าง</v>
      </c>
      <c r="I17" s="7" t="str">
        <f t="array" ref="I17">IF(COUNTIF('ค่าเสื่อม 2564'!$E$3:$E$399,"13817-รพ.เขาฉกรรจ์")&lt;$A17,"",INDEX('ค่าเสื่อม 2564'!I$3:I$399,SMALL(IF('ค่าเสื่อม 2564'!$E$3:$E$399="13817-รพ.เขาฉกรรจ์",ROW('ค่าเสื่อม 2564'!$E$3:$E$399)-ROW('ค่าเสื่อม 2564'!$E$3)+1),$A17)))</f>
        <v>-</v>
      </c>
      <c r="J17" s="7" t="str">
        <f t="array" ref="J17">IF(COUNTIF('ค่าเสื่อม 2564'!$E$3:$E$399,"13817-รพ.เขาฉกรรจ์")&lt;$A17,"",INDEX('ค่าเสื่อม 2564'!J$3:J$399,SMALL(IF('ค่าเสื่อม 2564'!$E$3:$E$399="13817-รพ.เขาฉกรรจ์",ROW('ค่าเสื่อม 2564'!$E$3:$E$399)-ROW('ค่าเสื่อม 2564'!$E$3)+1),$A17)))</f>
        <v>ซ่อมแซมอาคารแพทย์แผนไทย</v>
      </c>
      <c r="K17" s="7" t="str">
        <f t="array" ref="K17">IF(COUNTIF('ค่าเสื่อม 2564'!$E$3:$E$399,"13817-รพ.เขาฉกรรจ์")&lt;$A17,"",INDEX('ค่าเสื่อม 2564'!K$3:K$399,SMALL(IF('ค่าเสื่อม 2564'!$E$3:$E$399="13817-รพ.เขาฉกรรจ์",ROW('ค่าเสื่อม 2564'!$E$3:$E$399)-ROW('ค่าเสื่อม 2564'!$E$3)+1),$A17)))</f>
        <v>ประมาณราคาตามแบบ BOQ (ปร.4 , ปร.5)</v>
      </c>
      <c r="L17" s="4">
        <f t="array" ref="L17">IF(COUNTIF('ค่าเสื่อม 2564'!$E$3:$E$399,"13817-รพ.เขาฉกรรจ์")&lt;$A17,"",INDEX('ค่าเสื่อม 2564'!L$3:L$399,SMALL(IF('ค่าเสื่อม 2564'!$E$3:$E$399="13817-รพ.เขาฉกรรจ์",ROW('ค่าเสื่อม 2564'!$E$3:$E$399)-ROW('ค่าเสื่อม 2564'!$E$3)+1),$A17)))</f>
        <v>1</v>
      </c>
      <c r="M17" s="7" t="str">
        <f t="array" ref="M17">IF(COUNTIF('ค่าเสื่อม 2564'!$E$3:$E$399,"13817-รพ.เขาฉกรรจ์")&lt;$A17,"",INDEX('ค่าเสื่อม 2564'!M$3:M$399,SMALL(IF('ค่าเสื่อม 2564'!$E$3:$E$399="13817-รพ.เขาฉกรรจ์",ROW('ค่าเสื่อม 2564'!$E$3:$E$399)-ROW('ค่าเสื่อม 2564'!$E$3)+1),$A17)))</f>
        <v>ตามแบบเฉพาะแห่ง</v>
      </c>
      <c r="N17" s="10">
        <f t="array" ref="N17">IF(COUNTIF('ค่าเสื่อม 2564'!$E$3:$E$399,"13817-รพ.เขาฉกรรจ์")&lt;$A17,"",INDEX('ค่าเสื่อม 2564'!N$3:N$399,SMALL(IF('ค่าเสื่อม 2564'!$E$3:$E$399="13817-รพ.เขาฉกรรจ์",ROW('ค่าเสื่อม 2564'!$E$3:$E$399)-ROW('ค่าเสื่อม 2564'!$E$3)+1),$A17)))</f>
        <v>450000</v>
      </c>
      <c r="O17" s="10">
        <f t="array" ref="O17">IF(COUNTIF('ค่าเสื่อม 2564'!$E$3:$E$399,"13817-รพ.เขาฉกรรจ์")&lt;$A17,"",INDEX('ค่าเสื่อม 2564'!O$3:O$399,SMALL(IF('ค่าเสื่อม 2564'!$E$3:$E$399="13817-รพ.เขาฉกรรจ์",ROW('ค่าเสื่อม 2564'!$E$3:$E$399)-ROW('ค่าเสื่อม 2564'!$E$3)+1),$A17)))</f>
        <v>0</v>
      </c>
      <c r="P17" s="10">
        <f t="array" ref="P17">IF(COUNTIF('ค่าเสื่อม 2564'!$E$3:$E$399,"13817-รพ.เขาฉกรรจ์")&lt;$A17,"",INDEX('ค่าเสื่อม 2564'!P$3:P$399,SMALL(IF('ค่าเสื่อม 2564'!$E$3:$E$399="13817-รพ.เขาฉกรรจ์",ROW('ค่าเสื่อม 2564'!$E$3:$E$399)-ROW('ค่าเสื่อม 2564'!$E$3)+1),$A17)))</f>
        <v>0</v>
      </c>
      <c r="Q17" s="10">
        <f t="array" ref="Q17">IF(COUNTIF('ค่าเสื่อม 2564'!$E$3:$E$399,"13817-รพ.เขาฉกรรจ์")&lt;$A17,"",INDEX('ค่าเสื่อม 2564'!Q$3:Q$399,SMALL(IF('ค่าเสื่อม 2564'!$E$3:$E$399="13817-รพ.เขาฉกรรจ์",ROW('ค่าเสื่อม 2564'!$E$3:$E$399)-ROW('ค่าเสื่อม 2564'!$E$3)+1),$A17)))</f>
        <v>450000</v>
      </c>
      <c r="R17" s="7" t="str">
        <f t="array" ref="R17">IF(COUNTIF('ค่าเสื่อม 2564'!$E$3:$E$399,"13817-รพ.เขาฉกรรจ์")&lt;$A17,"",INDEX('ค่าเสื่อม 2564'!R$3:R$399,SMALL(IF('ค่าเสื่อม 2564'!$E$3:$E$399="13817-รพ.เขาฉกรรจ์",ROW('ค่าเสื่อม 2564'!$E$3:$E$399)-ROW('ค่าเสื่อม 2564'!$E$3)+1),$A17)))</f>
        <v>6/2563 (วันที่ 07/10/2563)</v>
      </c>
      <c r="S17" s="4" t="str">
        <f t="array" ref="S17">IF(COUNTIF('ค่าเสื่อม 2564'!$E$3:$E$399,"13817-รพ.เขาฉกรรจ์")&lt;$A17,"",INDEX('ค่าเสื่อม 2564'!S$3:S$399,SMALL(IF('ค่าเสื่อม 2564'!$E$3:$E$399="13817-รพ.เขาฉกรรจ์",ROW('ค่าเสื่อม 2564'!$E$3:$E$399)-ROW('ค่าเสื่อม 2564'!$E$3)+1),$A17)))</f>
        <v>-</v>
      </c>
      <c r="T17" s="10">
        <f t="array" ref="T17">IF(COUNTIF('ค่าเสื่อม 2564'!$E$3:$E$399,"13817-รพ.เขาฉกรรจ์")&lt;$A17,"",INDEX('ค่าเสื่อม 2564'!T$3:T$399,SMALL(IF('ค่าเสื่อม 2564'!$E$3:$E$399="13817-รพ.เขาฉกรรจ์",ROW('ค่าเสื่อม 2564'!$E$3:$E$399)-ROW('ค่าเสื่อม 2564'!$E$3)+1),$A17)))</f>
        <v>0</v>
      </c>
      <c r="U17" s="10">
        <f t="array" ref="U17">IF(COUNTIF('ค่าเสื่อม 2564'!$E$3:$E$399,"13817-รพ.เขาฉกรรจ์")&lt;$A17,"",INDEX('ค่าเสื่อม 2564'!U$3:U$399,SMALL(IF('ค่าเสื่อม 2564'!$E$3:$E$399="13817-รพ.เขาฉกรรจ์",ROW('ค่าเสื่อม 2564'!$E$3:$E$399)-ROW('ค่าเสื่อม 2564'!$E$3)+1),$A17)))</f>
        <v>0</v>
      </c>
      <c r="V17" s="7"/>
      <c r="W17" s="7"/>
    </row>
    <row r="18" spans="1:23" ht="43.5" customHeight="1">
      <c r="A18" s="3">
        <v>15</v>
      </c>
      <c r="B18" s="7"/>
      <c r="C18" s="7"/>
      <c r="D18" s="7"/>
      <c r="E18" s="7" t="str">
        <f t="array" ref="E18">IF(COUNTIF('ค่าเสื่อม 2564'!$E$3:$E$399,"13817-รพ.เขาฉกรรจ์")&lt;$A18,"",INDEX('ค่าเสื่อม 2564'!E$3:E$399,SMALL(IF('ค่าเสื่อม 2564'!$E$3:$E$399="13817-รพ.เขาฉกรรจ์",ROW('ค่าเสื่อม 2564'!$E$3:$E$399)-ROW('ค่าเสื่อม 2564'!$E$3)+1),$A18)))</f>
        <v>13817-รพ.เขาฉกรรจ์</v>
      </c>
      <c r="F18" s="7" t="str">
        <f t="array" ref="F18">IF(COUNTIF('ค่าเสื่อม 2564'!$E$3:$E$399,"13817-รพ.เขาฉกรรจ์")&lt;$A18,"",INDEX('ค่าเสื่อม 2564'!F$3:F$399,SMALL(IF('ค่าเสื่อม 2564'!$E$3:$E$399="13817-รพ.เขาฉกรรจ์",ROW('ค่าเสื่อม 2564'!$E$3:$E$399)-ROW('ค่าเสื่อม 2564'!$E$3)+1),$A18)))</f>
        <v>02520-รพ.สต.เขาสามสิบ หมู่ที่ 04 ตำบลเขาสามสิบ</v>
      </c>
      <c r="G18" s="7" t="str">
        <f t="array" ref="G18">IF(COUNTIF('ค่าเสื่อม 2564'!$E$3:$E$399,"13817-รพ.เขาฉกรรจ์")&lt;$A18,"",INDEX('ค่าเสื่อม 2564'!G$3:G$399,SMALL(IF('ค่าเสื่อม 2564'!$E$3:$E$399="13817-รพ.เขาฉกรรจ์",ROW('ค่าเสื่อม 2564'!$E$3:$E$399)-ROW('ค่าเสื่อม 2564'!$E$3)+1),$A18)))</f>
        <v>วงเงินหน่วยบริการสังกัดสป.สธ.</v>
      </c>
      <c r="H18" s="7" t="str">
        <f t="array" ref="H18">IF(COUNTIF('ค่าเสื่อม 2564'!$E$3:$E$399,"13817-รพ.เขาฉกรรจ์")&lt;$A18,"",INDEX('ค่าเสื่อม 2564'!H$3:H$399,SMALL(IF('ค่าเสื่อม 2564'!$E$3:$E$399="13817-รพ.เขาฉกรรจ์",ROW('ค่าเสื่อม 2564'!$E$3:$E$399)-ROW('ค่าเสื่อม 2564'!$E$3)+1),$A18)))</f>
        <v>ครุภัณฑ์</v>
      </c>
      <c r="I18" s="7" t="str">
        <f t="array" ref="I18">IF(COUNTIF('ค่าเสื่อม 2564'!$E$3:$E$399,"13817-รพ.เขาฉกรรจ์")&lt;$A18,"",INDEX('ค่าเสื่อม 2564'!I$3:I$399,SMALL(IF('ค่าเสื่อม 2564'!$E$3:$E$399="13817-รพ.เขาฉกรรจ์",ROW('ค่าเสื่อม 2564'!$E$3:$E$399)-ROW('ค่าเสื่อม 2564'!$E$3)+1),$A18)))</f>
        <v>03-ครุภัณฑ์การแพทย์</v>
      </c>
      <c r="J18" s="7" t="str">
        <f t="array" ref="J18">IF(COUNTIF('ค่าเสื่อม 2564'!$E$3:$E$399,"13817-รพ.เขาฉกรรจ์")&lt;$A18,"",INDEX('ค่าเสื่อม 2564'!J$3:J$399,SMALL(IF('ค่าเสื่อม 2564'!$E$3:$E$399="13817-รพ.เขาฉกรรจ์",ROW('ค่าเสื่อม 2564'!$E$3:$E$399)-ROW('ค่าเสื่อม 2564'!$E$3)+1),$A18)))</f>
        <v>โคมไฟส่องทำแผล</v>
      </c>
      <c r="K18" s="7" t="str">
        <f t="array" ref="K18">IF(COUNTIF('ค่าเสื่อม 2564'!$E$3:$E$399,"13817-รพ.เขาฉกรรจ์")&lt;$A18,"",INDEX('ค่าเสื่อม 2564'!K$3:K$399,SMALL(IF('ค่าเสื่อม 2564'!$E$3:$E$399="13817-รพ.เขาฉกรรจ์",ROW('ค่าเสื่อม 2564'!$E$3:$E$399)-ROW('ค่าเสื่อม 2564'!$E$3)+1),$A18)))</f>
        <v>โคมไฟส่องทำแผล</v>
      </c>
      <c r="L18" s="4">
        <f t="array" ref="L18">IF(COUNTIF('ค่าเสื่อม 2564'!$E$3:$E$399,"13817-รพ.เขาฉกรรจ์")&lt;$A18,"",INDEX('ค่าเสื่อม 2564'!L$3:L$399,SMALL(IF('ค่าเสื่อม 2564'!$E$3:$E$399="13817-รพ.เขาฉกรรจ์",ROW('ค่าเสื่อม 2564'!$E$3:$E$399)-ROW('ค่าเสื่อม 2564'!$E$3)+1),$A18)))</f>
        <v>1</v>
      </c>
      <c r="M18" s="7" t="str">
        <f t="array" ref="M18">IF(COUNTIF('ค่าเสื่อม 2564'!$E$3:$E$399,"13817-รพ.เขาฉกรรจ์")&lt;$A18,"",INDEX('ค่าเสื่อม 2564'!M$3:M$399,SMALL(IF('ค่าเสื่อม 2564'!$E$3:$E$399="13817-รพ.เขาฉกรรจ์",ROW('ค่าเสื่อม 2564'!$E$3:$E$399)-ROW('ค่าเสื่อม 2564'!$E$3)+1),$A18)))</f>
        <v>6515-022/1</v>
      </c>
      <c r="N18" s="10">
        <f t="array" ref="N18">IF(COUNTIF('ค่าเสื่อม 2564'!$E$3:$E$399,"13817-รพ.เขาฉกรรจ์")&lt;$A18,"",INDEX('ค่าเสื่อม 2564'!N$3:N$399,SMALL(IF('ค่าเสื่อม 2564'!$E$3:$E$399="13817-รพ.เขาฉกรรจ์",ROW('ค่าเสื่อม 2564'!$E$3:$E$399)-ROW('ค่าเสื่อม 2564'!$E$3)+1),$A18)))</f>
        <v>25000</v>
      </c>
      <c r="O18" s="10">
        <f t="array" ref="O18">IF(COUNTIF('ค่าเสื่อม 2564'!$E$3:$E$399,"13817-รพ.เขาฉกรรจ์")&lt;$A18,"",INDEX('ค่าเสื่อม 2564'!O$3:O$399,SMALL(IF('ค่าเสื่อม 2564'!$E$3:$E$399="13817-รพ.เขาฉกรรจ์",ROW('ค่าเสื่อม 2564'!$E$3:$E$399)-ROW('ค่าเสื่อม 2564'!$E$3)+1),$A18)))</f>
        <v>0</v>
      </c>
      <c r="P18" s="10">
        <f t="array" ref="P18">IF(COUNTIF('ค่าเสื่อม 2564'!$E$3:$E$399,"13817-รพ.เขาฉกรรจ์")&lt;$A18,"",INDEX('ค่าเสื่อม 2564'!P$3:P$399,SMALL(IF('ค่าเสื่อม 2564'!$E$3:$E$399="13817-รพ.เขาฉกรรจ์",ROW('ค่าเสื่อม 2564'!$E$3:$E$399)-ROW('ค่าเสื่อม 2564'!$E$3)+1),$A18)))</f>
        <v>0</v>
      </c>
      <c r="Q18" s="10">
        <f t="array" ref="Q18">IF(COUNTIF('ค่าเสื่อม 2564'!$E$3:$E$399,"13817-รพ.เขาฉกรรจ์")&lt;$A18,"",INDEX('ค่าเสื่อม 2564'!Q$3:Q$399,SMALL(IF('ค่าเสื่อม 2564'!$E$3:$E$399="13817-รพ.เขาฉกรรจ์",ROW('ค่าเสื่อม 2564'!$E$3:$E$399)-ROW('ค่าเสื่อม 2564'!$E$3)+1),$A18)))</f>
        <v>25000</v>
      </c>
      <c r="R18" s="7" t="str">
        <f t="array" ref="R18">IF(COUNTIF('ค่าเสื่อม 2564'!$E$3:$E$399,"13817-รพ.เขาฉกรรจ์")&lt;$A18,"",INDEX('ค่าเสื่อม 2564'!R$3:R$399,SMALL(IF('ค่าเสื่อม 2564'!$E$3:$E$399="13817-รพ.เขาฉกรรจ์",ROW('ค่าเสื่อม 2564'!$E$3:$E$399)-ROW('ค่าเสื่อม 2564'!$E$3)+1),$A18)))</f>
        <v>6/2563 (วันที่ 07/10/2563)</v>
      </c>
      <c r="S18" s="4" t="str">
        <f t="array" ref="S18">IF(COUNTIF('ค่าเสื่อม 2564'!$E$3:$E$399,"13817-รพ.เขาฉกรรจ์")&lt;$A18,"",INDEX('ค่าเสื่อม 2564'!S$3:S$399,SMALL(IF('ค่าเสื่อม 2564'!$E$3:$E$399="13817-รพ.เขาฉกรรจ์",ROW('ค่าเสื่อม 2564'!$E$3:$E$399)-ROW('ค่าเสื่อม 2564'!$E$3)+1),$A18)))</f>
        <v>-</v>
      </c>
      <c r="T18" s="10">
        <f t="array" ref="T18">IF(COUNTIF('ค่าเสื่อม 2564'!$E$3:$E$399,"13817-รพ.เขาฉกรรจ์")&lt;$A18,"",INDEX('ค่าเสื่อม 2564'!T$3:T$399,SMALL(IF('ค่าเสื่อม 2564'!$E$3:$E$399="13817-รพ.เขาฉกรรจ์",ROW('ค่าเสื่อม 2564'!$E$3:$E$399)-ROW('ค่าเสื่อม 2564'!$E$3)+1),$A18)))</f>
        <v>0</v>
      </c>
      <c r="U18" s="10">
        <f t="array" ref="U18">IF(COUNTIF('ค่าเสื่อม 2564'!$E$3:$E$399,"13817-รพ.เขาฉกรรจ์")&lt;$A18,"",INDEX('ค่าเสื่อม 2564'!U$3:U$399,SMALL(IF('ค่าเสื่อม 2564'!$E$3:$E$399="13817-รพ.เขาฉกรรจ์",ROW('ค่าเสื่อม 2564'!$E$3:$E$399)-ROW('ค่าเสื่อม 2564'!$E$3)+1),$A18)))</f>
        <v>0</v>
      </c>
      <c r="V18" s="7"/>
      <c r="W18" s="7"/>
    </row>
    <row r="19" spans="1:23" ht="43.5" customHeight="1">
      <c r="A19" s="3">
        <v>16</v>
      </c>
      <c r="B19" s="7"/>
      <c r="C19" s="7"/>
      <c r="D19" s="7"/>
      <c r="E19" s="7" t="str">
        <f t="array" ref="E19">IF(COUNTIF('ค่าเสื่อม 2564'!$E$3:$E$399,"13817-รพ.เขาฉกรรจ์")&lt;$A19,"",INDEX('ค่าเสื่อม 2564'!E$3:E$399,SMALL(IF('ค่าเสื่อม 2564'!$E$3:$E$399="13817-รพ.เขาฉกรรจ์",ROW('ค่าเสื่อม 2564'!$E$3:$E$399)-ROW('ค่าเสื่อม 2564'!$E$3)+1),$A19)))</f>
        <v>13817-รพ.เขาฉกรรจ์</v>
      </c>
      <c r="F19" s="7" t="str">
        <f t="array" ref="F19">IF(COUNTIF('ค่าเสื่อม 2564'!$E$3:$E$399,"13817-รพ.เขาฉกรรจ์")&lt;$A19,"",INDEX('ค่าเสื่อม 2564'!F$3:F$399,SMALL(IF('ค่าเสื่อม 2564'!$E$3:$E$399="13817-รพ.เขาฉกรรจ์",ROW('ค่าเสื่อม 2564'!$E$3:$E$399)-ROW('ค่าเสื่อม 2564'!$E$3)+1),$A19)))</f>
        <v>02520-รพ.สต.เขาสามสิบ หมู่ที่ 04 ตำบลเขาสามสิบ</v>
      </c>
      <c r="G19" s="7" t="str">
        <f t="array" ref="G19">IF(COUNTIF('ค่าเสื่อม 2564'!$E$3:$E$399,"13817-รพ.เขาฉกรรจ์")&lt;$A19,"",INDEX('ค่าเสื่อม 2564'!G$3:G$399,SMALL(IF('ค่าเสื่อม 2564'!$E$3:$E$399="13817-รพ.เขาฉกรรจ์",ROW('ค่าเสื่อม 2564'!$E$3:$E$399)-ROW('ค่าเสื่อม 2564'!$E$3)+1),$A19)))</f>
        <v>วงเงินหน่วยบริการสังกัดสป.สธ.</v>
      </c>
      <c r="H19" s="7" t="str">
        <f t="array" ref="H19">IF(COUNTIF('ค่าเสื่อม 2564'!$E$3:$E$399,"13817-รพ.เขาฉกรรจ์")&lt;$A19,"",INDEX('ค่าเสื่อม 2564'!H$3:H$399,SMALL(IF('ค่าเสื่อม 2564'!$E$3:$E$399="13817-รพ.เขาฉกรรจ์",ROW('ค่าเสื่อม 2564'!$E$3:$E$399)-ROW('ค่าเสื่อม 2564'!$E$3)+1),$A19)))</f>
        <v>ครุภัณฑ์</v>
      </c>
      <c r="I19" s="7" t="str">
        <f t="array" ref="I19">IF(COUNTIF('ค่าเสื่อม 2564'!$E$3:$E$399,"13817-รพ.เขาฉกรรจ์")&lt;$A19,"",INDEX('ค่าเสื่อม 2564'!I$3:I$399,SMALL(IF('ค่าเสื่อม 2564'!$E$3:$E$399="13817-รพ.เขาฉกรรจ์",ROW('ค่าเสื่อม 2564'!$E$3:$E$399)-ROW('ค่าเสื่อม 2564'!$E$3)+1),$A19)))</f>
        <v>06-ครุภัณฑ์การแพทย์วินิจฉัย</v>
      </c>
      <c r="J19" s="7" t="str">
        <f t="array" ref="J19">IF(COUNTIF('ค่าเสื่อม 2564'!$E$3:$E$399,"13817-รพ.เขาฉกรรจ์")&lt;$A19,"",INDEX('ค่าเสื่อม 2564'!J$3:J$399,SMALL(IF('ค่าเสื่อม 2564'!$E$3:$E$399="13817-รพ.เขาฉกรรจ์",ROW('ค่าเสื่อม 2564'!$E$3:$E$399)-ROW('ค่าเสื่อม 2564'!$E$3)+1),$A19)))</f>
        <v>แผ่นรองในการเคลื่อนย้ายผู้ป่วยและจัดทำ CPR ผู้ป่วย (แผ่น slide board แบบเต็มตัว)</v>
      </c>
      <c r="K19" s="7" t="str">
        <f t="array" ref="K19">IF(COUNTIF('ค่าเสื่อม 2564'!$E$3:$E$399,"13817-รพ.เขาฉกรรจ์")&lt;$A19,"",INDEX('ค่าเสื่อม 2564'!K$3:K$399,SMALL(IF('ค่าเสื่อม 2564'!$E$3:$E$399="13817-รพ.เขาฉกรรจ์",ROW('ค่าเสื่อม 2564'!$E$3:$E$399)-ROW('ค่าเสื่อม 2564'!$E$3)+1),$A19)))</f>
        <v>แผ่นรองในการเคลื่อนย้ายผู้ป่วยและจัดทำ CPR ผู้ป่วย (แผ่น slide board แบบเต็มตัว)</v>
      </c>
      <c r="L19" s="4">
        <f t="array" ref="L19">IF(COUNTIF('ค่าเสื่อม 2564'!$E$3:$E$399,"13817-รพ.เขาฉกรรจ์")&lt;$A19,"",INDEX('ค่าเสื่อม 2564'!L$3:L$399,SMALL(IF('ค่าเสื่อม 2564'!$E$3:$E$399="13817-รพ.เขาฉกรรจ์",ROW('ค่าเสื่อม 2564'!$E$3:$E$399)-ROW('ค่าเสื่อม 2564'!$E$3)+1),$A19)))</f>
        <v>1</v>
      </c>
      <c r="M19" s="7" t="str">
        <f t="array" ref="M19">IF(COUNTIF('ค่าเสื่อม 2564'!$E$3:$E$399,"13817-รพ.เขาฉกรรจ์")&lt;$A19,"",INDEX('ค่าเสื่อม 2564'!M$3:M$399,SMALL(IF('ค่าเสื่อม 2564'!$E$3:$E$399="13817-รพ.เขาฉกรรจ์",ROW('ค่าเสื่อม 2564'!$E$3:$E$399)-ROW('ค่าเสื่อม 2564'!$E$3)+1),$A19)))</f>
        <v>ได้รับการสนับสนุนจากโรงพยาบาลเขาฉกรรจ์</v>
      </c>
      <c r="N19" s="10">
        <f t="array" ref="N19">IF(COUNTIF('ค่าเสื่อม 2564'!$E$3:$E$399,"13817-รพ.เขาฉกรรจ์")&lt;$A19,"",INDEX('ค่าเสื่อม 2564'!N$3:N$399,SMALL(IF('ค่าเสื่อม 2564'!$E$3:$E$399="13817-รพ.เขาฉกรรจ์",ROW('ค่าเสื่อม 2564'!$E$3:$E$399)-ROW('ค่าเสื่อม 2564'!$E$3)+1),$A19)))</f>
        <v>12500</v>
      </c>
      <c r="O19" s="10">
        <f t="array" ref="O19">IF(COUNTIF('ค่าเสื่อม 2564'!$E$3:$E$399,"13817-รพ.เขาฉกรรจ์")&lt;$A19,"",INDEX('ค่าเสื่อม 2564'!O$3:O$399,SMALL(IF('ค่าเสื่อม 2564'!$E$3:$E$399="13817-รพ.เขาฉกรรจ์",ROW('ค่าเสื่อม 2564'!$E$3:$E$399)-ROW('ค่าเสื่อม 2564'!$E$3)+1),$A19)))</f>
        <v>0</v>
      </c>
      <c r="P19" s="10">
        <f t="array" ref="P19">IF(COUNTIF('ค่าเสื่อม 2564'!$E$3:$E$399,"13817-รพ.เขาฉกรรจ์")&lt;$A19,"",INDEX('ค่าเสื่อม 2564'!P$3:P$399,SMALL(IF('ค่าเสื่อม 2564'!$E$3:$E$399="13817-รพ.เขาฉกรรจ์",ROW('ค่าเสื่อม 2564'!$E$3:$E$399)-ROW('ค่าเสื่อม 2564'!$E$3)+1),$A19)))</f>
        <v>0</v>
      </c>
      <c r="Q19" s="10">
        <f t="array" ref="Q19">IF(COUNTIF('ค่าเสื่อม 2564'!$E$3:$E$399,"13817-รพ.เขาฉกรรจ์")&lt;$A19,"",INDEX('ค่าเสื่อม 2564'!Q$3:Q$399,SMALL(IF('ค่าเสื่อม 2564'!$E$3:$E$399="13817-รพ.เขาฉกรรจ์",ROW('ค่าเสื่อม 2564'!$E$3:$E$399)-ROW('ค่าเสื่อม 2564'!$E$3)+1),$A19)))</f>
        <v>12500</v>
      </c>
      <c r="R19" s="7" t="str">
        <f t="array" ref="R19">IF(COUNTIF('ค่าเสื่อม 2564'!$E$3:$E$399,"13817-รพ.เขาฉกรรจ์")&lt;$A19,"",INDEX('ค่าเสื่อม 2564'!R$3:R$399,SMALL(IF('ค่าเสื่อม 2564'!$E$3:$E$399="13817-รพ.เขาฉกรรจ์",ROW('ค่าเสื่อม 2564'!$E$3:$E$399)-ROW('ค่าเสื่อม 2564'!$E$3)+1),$A19)))</f>
        <v>6/2563 (วันที่ 07/10/2563)</v>
      </c>
      <c r="S19" s="4" t="str">
        <f t="array" ref="S19">IF(COUNTIF('ค่าเสื่อม 2564'!$E$3:$E$399,"13817-รพ.เขาฉกรรจ์")&lt;$A19,"",INDEX('ค่าเสื่อม 2564'!S$3:S$399,SMALL(IF('ค่าเสื่อม 2564'!$E$3:$E$399="13817-รพ.เขาฉกรรจ์",ROW('ค่าเสื่อม 2564'!$E$3:$E$399)-ROW('ค่าเสื่อม 2564'!$E$3)+1),$A19)))</f>
        <v>-</v>
      </c>
      <c r="T19" s="10">
        <f t="array" ref="T19">IF(COUNTIF('ค่าเสื่อม 2564'!$E$3:$E$399,"13817-รพ.เขาฉกรรจ์")&lt;$A19,"",INDEX('ค่าเสื่อม 2564'!T$3:T$399,SMALL(IF('ค่าเสื่อม 2564'!$E$3:$E$399="13817-รพ.เขาฉกรรจ์",ROW('ค่าเสื่อม 2564'!$E$3:$E$399)-ROW('ค่าเสื่อม 2564'!$E$3)+1),$A19)))</f>
        <v>0</v>
      </c>
      <c r="U19" s="10">
        <f t="array" ref="U19">IF(COUNTIF('ค่าเสื่อม 2564'!$E$3:$E$399,"13817-รพ.เขาฉกรรจ์")&lt;$A19,"",INDEX('ค่าเสื่อม 2564'!U$3:U$399,SMALL(IF('ค่าเสื่อม 2564'!$E$3:$E$399="13817-รพ.เขาฉกรรจ์",ROW('ค่าเสื่อม 2564'!$E$3:$E$399)-ROW('ค่าเสื่อม 2564'!$E$3)+1),$A19)))</f>
        <v>0</v>
      </c>
      <c r="V19" s="7"/>
      <c r="W19" s="7"/>
    </row>
    <row r="20" spans="1:23" ht="43.5" customHeight="1">
      <c r="A20" s="3">
        <v>17</v>
      </c>
      <c r="B20" s="7"/>
      <c r="C20" s="7"/>
      <c r="D20" s="7"/>
      <c r="E20" s="7" t="str">
        <f t="array" ref="E20">IF(COUNTIF('ค่าเสื่อม 2564'!$E$3:$E$399,"13817-รพ.เขาฉกรรจ์")&lt;$A20,"",INDEX('ค่าเสื่อม 2564'!E$3:E$399,SMALL(IF('ค่าเสื่อม 2564'!$E$3:$E$399="13817-รพ.เขาฉกรรจ์",ROW('ค่าเสื่อม 2564'!$E$3:$E$399)-ROW('ค่าเสื่อม 2564'!$E$3)+1),$A20)))</f>
        <v>13817-รพ.เขาฉกรรจ์</v>
      </c>
      <c r="F20" s="7" t="str">
        <f t="array" ref="F20">IF(COUNTIF('ค่าเสื่อม 2564'!$E$3:$E$399,"13817-รพ.เขาฉกรรจ์")&lt;$A20,"",INDEX('ค่าเสื่อม 2564'!F$3:F$399,SMALL(IF('ค่าเสื่อม 2564'!$E$3:$E$399="13817-รพ.เขาฉกรรจ์",ROW('ค่าเสื่อม 2564'!$E$3:$E$399)-ROW('ค่าเสื่อม 2564'!$E$3)+1),$A20)))</f>
        <v>13817-รพ.เขาฉกรรจ์</v>
      </c>
      <c r="G20" s="7" t="str">
        <f t="array" ref="G20">IF(COUNTIF('ค่าเสื่อม 2564'!$E$3:$E$399,"13817-รพ.เขาฉกรรจ์")&lt;$A20,"",INDEX('ค่าเสื่อม 2564'!G$3:G$399,SMALL(IF('ค่าเสื่อม 2564'!$E$3:$E$399="13817-รพ.เขาฉกรรจ์",ROW('ค่าเสื่อม 2564'!$E$3:$E$399)-ROW('ค่าเสื่อม 2564'!$E$3)+1),$A20)))</f>
        <v>วงเงินหน่วยบริการสังกัดสป.สธ.</v>
      </c>
      <c r="H20" s="7" t="str">
        <f t="array" ref="H20">IF(COUNTIF('ค่าเสื่อม 2564'!$E$3:$E$399,"13817-รพ.เขาฉกรรจ์")&lt;$A20,"",INDEX('ค่าเสื่อม 2564'!H$3:H$399,SMALL(IF('ค่าเสื่อม 2564'!$E$3:$E$399="13817-รพ.เขาฉกรรจ์",ROW('ค่าเสื่อม 2564'!$E$3:$E$399)-ROW('ค่าเสื่อม 2564'!$E$3)+1),$A20)))</f>
        <v>สิ่งก่อสร้าง</v>
      </c>
      <c r="I20" s="7" t="str">
        <f t="array" ref="I20">IF(COUNTIF('ค่าเสื่อม 2564'!$E$3:$E$399,"13817-รพ.เขาฉกรรจ์")&lt;$A20,"",INDEX('ค่าเสื่อม 2564'!I$3:I$399,SMALL(IF('ค่าเสื่อม 2564'!$E$3:$E$399="13817-รพ.เขาฉกรรจ์",ROW('ค่าเสื่อม 2564'!$E$3:$E$399)-ROW('ค่าเสื่อม 2564'!$E$3)+1),$A20)))</f>
        <v>-</v>
      </c>
      <c r="J20" s="7" t="str">
        <f t="array" ref="J20">IF(COUNTIF('ค่าเสื่อม 2564'!$E$3:$E$399,"13817-รพ.เขาฉกรรจ์")&lt;$A20,"",INDEX('ค่าเสื่อม 2564'!J$3:J$399,SMALL(IF('ค่าเสื่อม 2564'!$E$3:$E$399="13817-รพ.เขาฉกรรจ์",ROW('ค่าเสื่อม 2564'!$E$3:$E$399)-ROW('ค่าเสื่อม 2564'!$E$3)+1),$A20)))</f>
        <v>ซ่อมแซมทางเดินคลีนิกพิเศษ</v>
      </c>
      <c r="K20" s="7" t="str">
        <f t="array" ref="K20">IF(COUNTIF('ค่าเสื่อม 2564'!$E$3:$E$399,"13817-รพ.เขาฉกรรจ์")&lt;$A20,"",INDEX('ค่าเสื่อม 2564'!K$3:K$399,SMALL(IF('ค่าเสื่อม 2564'!$E$3:$E$399="13817-รพ.เขาฉกรรจ์",ROW('ค่าเสื่อม 2564'!$E$3:$E$399)-ROW('ค่าเสื่อม 2564'!$E$3)+1),$A20)))</f>
        <v>ประมาณราคาตามแบบ BOQ , ปร.4 , ปร.5</v>
      </c>
      <c r="L20" s="4">
        <f t="array" ref="L20">IF(COUNTIF('ค่าเสื่อม 2564'!$E$3:$E$399,"13817-รพ.เขาฉกรรจ์")&lt;$A20,"",INDEX('ค่าเสื่อม 2564'!L$3:L$399,SMALL(IF('ค่าเสื่อม 2564'!$E$3:$E$399="13817-รพ.เขาฉกรรจ์",ROW('ค่าเสื่อม 2564'!$E$3:$E$399)-ROW('ค่าเสื่อม 2564'!$E$3)+1),$A20)))</f>
        <v>1</v>
      </c>
      <c r="M20" s="7" t="str">
        <f t="array" ref="M20">IF(COUNTIF('ค่าเสื่อม 2564'!$E$3:$E$399,"13817-รพ.เขาฉกรรจ์")&lt;$A20,"",INDEX('ค่าเสื่อม 2564'!M$3:M$399,SMALL(IF('ค่าเสื่อม 2564'!$E$3:$E$399="13817-รพ.เขาฉกรรจ์",ROW('ค่าเสื่อม 2564'!$E$3:$E$399)-ROW('ค่าเสื่อม 2564'!$E$3)+1),$A20)))</f>
        <v>เลขที่ สก.2319</v>
      </c>
      <c r="N20" s="10">
        <f t="array" ref="N20">IF(COUNTIF('ค่าเสื่อม 2564'!$E$3:$E$399,"13817-รพ.เขาฉกรรจ์")&lt;$A20,"",INDEX('ค่าเสื่อม 2564'!N$3:N$399,SMALL(IF('ค่าเสื่อม 2564'!$E$3:$E$399="13817-รพ.เขาฉกรรจ์",ROW('ค่าเสื่อม 2564'!$E$3:$E$399)-ROW('ค่าเสื่อม 2564'!$E$3)+1),$A20)))</f>
        <v>70000</v>
      </c>
      <c r="O20" s="10">
        <f t="array" ref="O20">IF(COUNTIF('ค่าเสื่อม 2564'!$E$3:$E$399,"13817-รพ.เขาฉกรรจ์")&lt;$A20,"",INDEX('ค่าเสื่อม 2564'!O$3:O$399,SMALL(IF('ค่าเสื่อม 2564'!$E$3:$E$399="13817-รพ.เขาฉกรรจ์",ROW('ค่าเสื่อม 2564'!$E$3:$E$399)-ROW('ค่าเสื่อม 2564'!$E$3)+1),$A20)))</f>
        <v>0</v>
      </c>
      <c r="P20" s="10">
        <f t="array" ref="P20">IF(COUNTIF('ค่าเสื่อม 2564'!$E$3:$E$399,"13817-รพ.เขาฉกรรจ์")&lt;$A20,"",INDEX('ค่าเสื่อม 2564'!P$3:P$399,SMALL(IF('ค่าเสื่อม 2564'!$E$3:$E$399="13817-รพ.เขาฉกรรจ์",ROW('ค่าเสื่อม 2564'!$E$3:$E$399)-ROW('ค่าเสื่อม 2564'!$E$3)+1),$A20)))</f>
        <v>0</v>
      </c>
      <c r="Q20" s="10">
        <f t="array" ref="Q20">IF(COUNTIF('ค่าเสื่อม 2564'!$E$3:$E$399,"13817-รพ.เขาฉกรรจ์")&lt;$A20,"",INDEX('ค่าเสื่อม 2564'!Q$3:Q$399,SMALL(IF('ค่าเสื่อม 2564'!$E$3:$E$399="13817-รพ.เขาฉกรรจ์",ROW('ค่าเสื่อม 2564'!$E$3:$E$399)-ROW('ค่าเสื่อม 2564'!$E$3)+1),$A20)))</f>
        <v>70000</v>
      </c>
      <c r="R20" s="7" t="str">
        <f t="array" ref="R20">IF(COUNTIF('ค่าเสื่อม 2564'!$E$3:$E$399,"13817-รพ.เขาฉกรรจ์")&lt;$A20,"",INDEX('ค่าเสื่อม 2564'!R$3:R$399,SMALL(IF('ค่าเสื่อม 2564'!$E$3:$E$399="13817-รพ.เขาฉกรรจ์",ROW('ค่าเสื่อม 2564'!$E$3:$E$399)-ROW('ค่าเสื่อม 2564'!$E$3)+1),$A20)))</f>
        <v>6/2563 (วันที่ 07/10/2563)</v>
      </c>
      <c r="S20" s="4" t="str">
        <f t="array" ref="S20">IF(COUNTIF('ค่าเสื่อม 2564'!$E$3:$E$399,"13817-รพ.เขาฉกรรจ์")&lt;$A20,"",INDEX('ค่าเสื่อม 2564'!S$3:S$399,SMALL(IF('ค่าเสื่อม 2564'!$E$3:$E$399="13817-รพ.เขาฉกรรจ์",ROW('ค่าเสื่อม 2564'!$E$3:$E$399)-ROW('ค่าเสื่อม 2564'!$E$3)+1),$A20)))</f>
        <v>-</v>
      </c>
      <c r="T20" s="10">
        <f t="array" ref="T20">IF(COUNTIF('ค่าเสื่อม 2564'!$E$3:$E$399,"13817-รพ.เขาฉกรรจ์")&lt;$A20,"",INDEX('ค่าเสื่อม 2564'!T$3:T$399,SMALL(IF('ค่าเสื่อม 2564'!$E$3:$E$399="13817-รพ.เขาฉกรรจ์",ROW('ค่าเสื่อม 2564'!$E$3:$E$399)-ROW('ค่าเสื่อม 2564'!$E$3)+1),$A20)))</f>
        <v>0</v>
      </c>
      <c r="U20" s="10">
        <f t="array" ref="U20">IF(COUNTIF('ค่าเสื่อม 2564'!$E$3:$E$399,"13817-รพ.เขาฉกรรจ์")&lt;$A20,"",INDEX('ค่าเสื่อม 2564'!U$3:U$399,SMALL(IF('ค่าเสื่อม 2564'!$E$3:$E$399="13817-รพ.เขาฉกรรจ์",ROW('ค่าเสื่อม 2564'!$E$3:$E$399)-ROW('ค่าเสื่อม 2564'!$E$3)+1),$A20)))</f>
        <v>0</v>
      </c>
      <c r="V20" s="7"/>
      <c r="W20" s="7"/>
    </row>
    <row r="21" spans="1:23" ht="43.5" customHeight="1">
      <c r="A21" s="3">
        <v>18</v>
      </c>
      <c r="B21" s="7"/>
      <c r="C21" s="7"/>
      <c r="D21" s="7"/>
      <c r="E21" s="7" t="str">
        <f t="array" ref="E21">IF(COUNTIF('ค่าเสื่อม 2564'!$E$3:$E$399,"13817-รพ.เขาฉกรรจ์")&lt;$A21,"",INDEX('ค่าเสื่อม 2564'!E$3:E$399,SMALL(IF('ค่าเสื่อม 2564'!$E$3:$E$399="13817-รพ.เขาฉกรรจ์",ROW('ค่าเสื่อม 2564'!$E$3:$E$399)-ROW('ค่าเสื่อม 2564'!$E$3)+1),$A21)))</f>
        <v>13817-รพ.เขาฉกรรจ์</v>
      </c>
      <c r="F21" s="7" t="str">
        <f t="array" ref="F21">IF(COUNTIF('ค่าเสื่อม 2564'!$E$3:$E$399,"13817-รพ.เขาฉกรรจ์")&lt;$A21,"",INDEX('ค่าเสื่อม 2564'!F$3:F$399,SMALL(IF('ค่าเสื่อม 2564'!$E$3:$E$399="13817-รพ.เขาฉกรรจ์",ROW('ค่าเสื่อม 2564'!$E$3:$E$399)-ROW('ค่าเสื่อม 2564'!$E$3)+1),$A21)))</f>
        <v>13817-รพ.เขาฉกรรจ์</v>
      </c>
      <c r="G21" s="7" t="str">
        <f t="array" ref="G21">IF(COUNTIF('ค่าเสื่อม 2564'!$E$3:$E$399,"13817-รพ.เขาฉกรรจ์")&lt;$A21,"",INDEX('ค่าเสื่อม 2564'!G$3:G$399,SMALL(IF('ค่าเสื่อม 2564'!$E$3:$E$399="13817-รพ.เขาฉกรรจ์",ROW('ค่าเสื่อม 2564'!$E$3:$E$399)-ROW('ค่าเสื่อม 2564'!$E$3)+1),$A21)))</f>
        <v>วงเงินหน่วยบริการสังกัดสป.สธ.</v>
      </c>
      <c r="H21" s="7" t="str">
        <f t="array" ref="H21">IF(COUNTIF('ค่าเสื่อม 2564'!$E$3:$E$399,"13817-รพ.เขาฉกรรจ์")&lt;$A21,"",INDEX('ค่าเสื่อม 2564'!H$3:H$399,SMALL(IF('ค่าเสื่อม 2564'!$E$3:$E$399="13817-รพ.เขาฉกรรจ์",ROW('ค่าเสื่อม 2564'!$E$3:$E$399)-ROW('ค่าเสื่อม 2564'!$E$3)+1),$A21)))</f>
        <v>ครุภัณฑ์</v>
      </c>
      <c r="I21" s="7" t="str">
        <f t="array" ref="I21">IF(COUNTIF('ค่าเสื่อม 2564'!$E$3:$E$399,"13817-รพ.เขาฉกรรจ์")&lt;$A21,"",INDEX('ค่าเสื่อม 2564'!I$3:I$399,SMALL(IF('ค่าเสื่อม 2564'!$E$3:$E$399="13817-รพ.เขาฉกรรจ์",ROW('ค่าเสื่อม 2564'!$E$3:$E$399)-ROW('ค่าเสื่อม 2564'!$E$3)+1),$A21)))</f>
        <v>09-ครุภัณฑ์งานบ้านงานครัว</v>
      </c>
      <c r="J21" s="7" t="str">
        <f t="array" ref="J21">IF(COUNTIF('ค่าเสื่อม 2564'!$E$3:$E$399,"13817-รพ.เขาฉกรรจ์")&lt;$A21,"",INDEX('ค่าเสื่อม 2564'!J$3:J$399,SMALL(IF('ค่าเสื่อม 2564'!$E$3:$E$399="13817-รพ.เขาฉกรรจ์",ROW('ค่าเสื่อม 2564'!$E$3:$E$399)-ROW('ค่าเสื่อม 2564'!$E$3)+1),$A21)))</f>
        <v>ตู้ดูดกลิ่นและไอสารเคมี Fume Hood</v>
      </c>
      <c r="K21" s="7" t="str">
        <f t="array" ref="K21">IF(COUNTIF('ค่าเสื่อม 2564'!$E$3:$E$399,"13817-รพ.เขาฉกรรจ์")&lt;$A21,"",INDEX('ค่าเสื่อม 2564'!K$3:K$399,SMALL(IF('ค่าเสื่อม 2564'!$E$3:$E$399="13817-รพ.เขาฉกรรจ์",ROW('ค่าเสื่อม 2564'!$E$3:$E$399)-ROW('ค่าเสื่อม 2564'!$E$3)+1),$A21)))</f>
        <v>ตู้ดูดกลิ่นและไอสารเคมี Fume Hood</v>
      </c>
      <c r="L21" s="4">
        <f t="array" ref="L21">IF(COUNTIF('ค่าเสื่อม 2564'!$E$3:$E$399,"13817-รพ.เขาฉกรรจ์")&lt;$A21,"",INDEX('ค่าเสื่อม 2564'!L$3:L$399,SMALL(IF('ค่าเสื่อม 2564'!$E$3:$E$399="13817-รพ.เขาฉกรรจ์",ROW('ค่าเสื่อม 2564'!$E$3:$E$399)-ROW('ค่าเสื่อม 2564'!$E$3)+1),$A21)))</f>
        <v>1</v>
      </c>
      <c r="M21" s="7" t="str">
        <f t="array" ref="M21">IF(COUNTIF('ค่าเสื่อม 2564'!$E$3:$E$399,"13817-รพ.เขาฉกรรจ์")&lt;$A21,"",INDEX('ค่าเสื่อม 2564'!M$3:M$399,SMALL(IF('ค่าเสื่อม 2564'!$E$3:$E$399="13817-รพ.เขาฉกรรจ์",ROW('ค่าเสื่อม 2564'!$E$3:$E$399)-ROW('ค่าเสื่อม 2564'!$E$3)+1),$A21)))</f>
        <v>6515-038-5006/1-2542</v>
      </c>
      <c r="N21" s="10">
        <f t="array" ref="N21">IF(COUNTIF('ค่าเสื่อม 2564'!$E$3:$E$399,"13817-รพ.เขาฉกรรจ์")&lt;$A21,"",INDEX('ค่าเสื่อม 2564'!N$3:N$399,SMALL(IF('ค่าเสื่อม 2564'!$E$3:$E$399="13817-รพ.เขาฉกรรจ์",ROW('ค่าเสื่อม 2564'!$E$3:$E$399)-ROW('ค่าเสื่อม 2564'!$E$3)+1),$A21)))</f>
        <v>116000</v>
      </c>
      <c r="O21" s="10">
        <f t="array" ref="O21">IF(COUNTIF('ค่าเสื่อม 2564'!$E$3:$E$399,"13817-รพ.เขาฉกรรจ์")&lt;$A21,"",INDEX('ค่าเสื่อม 2564'!O$3:O$399,SMALL(IF('ค่าเสื่อม 2564'!$E$3:$E$399="13817-รพ.เขาฉกรรจ์",ROW('ค่าเสื่อม 2564'!$E$3:$E$399)-ROW('ค่าเสื่อม 2564'!$E$3)+1),$A21)))</f>
        <v>0</v>
      </c>
      <c r="P21" s="10">
        <f t="array" ref="P21">IF(COUNTIF('ค่าเสื่อม 2564'!$E$3:$E$399,"13817-รพ.เขาฉกรรจ์")&lt;$A21,"",INDEX('ค่าเสื่อม 2564'!P$3:P$399,SMALL(IF('ค่าเสื่อม 2564'!$E$3:$E$399="13817-รพ.เขาฉกรรจ์",ROW('ค่าเสื่อม 2564'!$E$3:$E$399)-ROW('ค่าเสื่อม 2564'!$E$3)+1),$A21)))</f>
        <v>0</v>
      </c>
      <c r="Q21" s="10">
        <f t="array" ref="Q21">IF(COUNTIF('ค่าเสื่อม 2564'!$E$3:$E$399,"13817-รพ.เขาฉกรรจ์")&lt;$A21,"",INDEX('ค่าเสื่อม 2564'!Q$3:Q$399,SMALL(IF('ค่าเสื่อม 2564'!$E$3:$E$399="13817-รพ.เขาฉกรรจ์",ROW('ค่าเสื่อม 2564'!$E$3:$E$399)-ROW('ค่าเสื่อม 2564'!$E$3)+1),$A21)))</f>
        <v>116000</v>
      </c>
      <c r="R21" s="7" t="str">
        <f t="array" ref="R21">IF(COUNTIF('ค่าเสื่อม 2564'!$E$3:$E$399,"13817-รพ.เขาฉกรรจ์")&lt;$A21,"",INDEX('ค่าเสื่อม 2564'!R$3:R$399,SMALL(IF('ค่าเสื่อม 2564'!$E$3:$E$399="13817-รพ.เขาฉกรรจ์",ROW('ค่าเสื่อม 2564'!$E$3:$E$399)-ROW('ค่าเสื่อม 2564'!$E$3)+1),$A21)))</f>
        <v>6/2563 (วันที่ 07/10/2563)</v>
      </c>
      <c r="S21" s="4" t="str">
        <f t="array" ref="S21">IF(COUNTIF('ค่าเสื่อม 2564'!$E$3:$E$399,"13817-รพ.เขาฉกรรจ์")&lt;$A21,"",INDEX('ค่าเสื่อม 2564'!S$3:S$399,SMALL(IF('ค่าเสื่อม 2564'!$E$3:$E$399="13817-รพ.เขาฉกรรจ์",ROW('ค่าเสื่อม 2564'!$E$3:$E$399)-ROW('ค่าเสื่อม 2564'!$E$3)+1),$A21)))</f>
        <v>-</v>
      </c>
      <c r="T21" s="10">
        <f t="array" ref="T21">IF(COUNTIF('ค่าเสื่อม 2564'!$E$3:$E$399,"13817-รพ.เขาฉกรรจ์")&lt;$A21,"",INDEX('ค่าเสื่อม 2564'!T$3:T$399,SMALL(IF('ค่าเสื่อม 2564'!$E$3:$E$399="13817-รพ.เขาฉกรรจ์",ROW('ค่าเสื่อม 2564'!$E$3:$E$399)-ROW('ค่าเสื่อม 2564'!$E$3)+1),$A21)))</f>
        <v>0</v>
      </c>
      <c r="U21" s="10">
        <f t="array" ref="U21">IF(COUNTIF('ค่าเสื่อม 2564'!$E$3:$E$399,"13817-รพ.เขาฉกรรจ์")&lt;$A21,"",INDEX('ค่าเสื่อม 2564'!U$3:U$399,SMALL(IF('ค่าเสื่อม 2564'!$E$3:$E$399="13817-รพ.เขาฉกรรจ์",ROW('ค่าเสื่อม 2564'!$E$3:$E$399)-ROW('ค่าเสื่อม 2564'!$E$3)+1),$A21)))</f>
        <v>0</v>
      </c>
      <c r="V21" s="7"/>
      <c r="W21" s="7"/>
    </row>
    <row r="22" spans="1:23" ht="43.5" customHeight="1">
      <c r="A22" s="3">
        <v>19</v>
      </c>
      <c r="B22" s="7"/>
      <c r="C22" s="7"/>
      <c r="D22" s="7"/>
      <c r="E22" s="7" t="str">
        <f t="array" ref="E22">IF(COUNTIF('ค่าเสื่อม 2564'!$E$3:$E$399,"13817-รพ.เขาฉกรรจ์")&lt;$A22,"",INDEX('ค่าเสื่อม 2564'!E$3:E$399,SMALL(IF('ค่าเสื่อม 2564'!$E$3:$E$399="13817-รพ.เขาฉกรรจ์",ROW('ค่าเสื่อม 2564'!$E$3:$E$399)-ROW('ค่าเสื่อม 2564'!$E$3)+1),$A22)))</f>
        <v>13817-รพ.เขาฉกรรจ์</v>
      </c>
      <c r="F22" s="7" t="str">
        <f t="array" ref="F22">IF(COUNTIF('ค่าเสื่อม 2564'!$E$3:$E$399,"13817-รพ.เขาฉกรรจ์")&lt;$A22,"",INDEX('ค่าเสื่อม 2564'!F$3:F$399,SMALL(IF('ค่าเสื่อม 2564'!$E$3:$E$399="13817-รพ.เขาฉกรรจ์",ROW('ค่าเสื่อม 2564'!$E$3:$E$399)-ROW('ค่าเสื่อม 2564'!$E$3)+1),$A22)))</f>
        <v>13817-รพ.เขาฉกรรจ์</v>
      </c>
      <c r="G22" s="7" t="str">
        <f t="array" ref="G22">IF(COUNTIF('ค่าเสื่อม 2564'!$E$3:$E$399,"13817-รพ.เขาฉกรรจ์")&lt;$A22,"",INDEX('ค่าเสื่อม 2564'!G$3:G$399,SMALL(IF('ค่าเสื่อม 2564'!$E$3:$E$399="13817-รพ.เขาฉกรรจ์",ROW('ค่าเสื่อม 2564'!$E$3:$E$399)-ROW('ค่าเสื่อม 2564'!$E$3)+1),$A22)))</f>
        <v>วงเงินหน่วยบริการสังกัดสป.สธ.</v>
      </c>
      <c r="H22" s="7" t="str">
        <f t="array" ref="H22">IF(COUNTIF('ค่าเสื่อม 2564'!$E$3:$E$399,"13817-รพ.เขาฉกรรจ์")&lt;$A22,"",INDEX('ค่าเสื่อม 2564'!H$3:H$399,SMALL(IF('ค่าเสื่อม 2564'!$E$3:$E$399="13817-รพ.เขาฉกรรจ์",ROW('ค่าเสื่อม 2564'!$E$3:$E$399)-ROW('ค่าเสื่อม 2564'!$E$3)+1),$A22)))</f>
        <v>สิ่งก่อสร้าง</v>
      </c>
      <c r="I22" s="7" t="str">
        <f t="array" ref="I22">IF(COUNTIF('ค่าเสื่อม 2564'!$E$3:$E$399,"13817-รพ.เขาฉกรรจ์")&lt;$A22,"",INDEX('ค่าเสื่อม 2564'!I$3:I$399,SMALL(IF('ค่าเสื่อม 2564'!$E$3:$E$399="13817-รพ.เขาฉกรรจ์",ROW('ค่าเสื่อม 2564'!$E$3:$E$399)-ROW('ค่าเสื่อม 2564'!$E$3)+1),$A22)))</f>
        <v>-</v>
      </c>
      <c r="J22" s="7" t="str">
        <f t="array" ref="J22">IF(COUNTIF('ค่าเสื่อม 2564'!$E$3:$E$399,"13817-รพ.เขาฉกรรจ์")&lt;$A22,"",INDEX('ค่าเสื่อม 2564'!J$3:J$399,SMALL(IF('ค่าเสื่อม 2564'!$E$3:$E$399="13817-รพ.เขาฉกรรจ์",ROW('ค่าเสื่อม 2564'!$E$3:$E$399)-ROW('ค่าเสื่อม 2564'!$E$3)+1),$A22)))</f>
        <v>ซ่อมแซมลาดจอดรถสำหรับผู้มารับบริการ</v>
      </c>
      <c r="K22" s="7" t="str">
        <f t="array" ref="K22">IF(COUNTIF('ค่าเสื่อม 2564'!$E$3:$E$399,"13817-รพ.เขาฉกรรจ์")&lt;$A22,"",INDEX('ค่าเสื่อม 2564'!K$3:K$399,SMALL(IF('ค่าเสื่อม 2564'!$E$3:$E$399="13817-รพ.เขาฉกรรจ์",ROW('ค่าเสื่อม 2564'!$E$3:$E$399)-ROW('ค่าเสื่อม 2564'!$E$3)+1),$A22)))</f>
        <v>ลาดจอดรถสำหรับญาติผู้ป่วย ขนาดพื้นที่ 487 ตร.ม.</v>
      </c>
      <c r="L22" s="4">
        <f t="array" ref="L22">IF(COUNTIF('ค่าเสื่อม 2564'!$E$3:$E$399,"13817-รพ.เขาฉกรรจ์")&lt;$A22,"",INDEX('ค่าเสื่อม 2564'!L$3:L$399,SMALL(IF('ค่าเสื่อม 2564'!$E$3:$E$399="13817-รพ.เขาฉกรรจ์",ROW('ค่าเสื่อม 2564'!$E$3:$E$399)-ROW('ค่าเสื่อม 2564'!$E$3)+1),$A22)))</f>
        <v>1</v>
      </c>
      <c r="M22" s="7" t="str">
        <f t="array" ref="M22">IF(COUNTIF('ค่าเสื่อม 2564'!$E$3:$E$399,"13817-รพ.เขาฉกรรจ์")&lt;$A22,"",INDEX('ค่าเสื่อม 2564'!M$3:M$399,SMALL(IF('ค่าเสื่อม 2564'!$E$3:$E$399="13817-รพ.เขาฉกรรจ์",ROW('ค่าเสื่อม 2564'!$E$3:$E$399)-ROW('ค่าเสื่อม 2564'!$E$3)+1),$A22)))</f>
        <v>3130/2526</v>
      </c>
      <c r="N22" s="10">
        <f t="array" ref="N22">IF(COUNTIF('ค่าเสื่อม 2564'!$E$3:$E$399,"13817-รพ.เขาฉกรรจ์")&lt;$A22,"",INDEX('ค่าเสื่อม 2564'!N$3:N$399,SMALL(IF('ค่าเสื่อม 2564'!$E$3:$E$399="13817-รพ.เขาฉกรรจ์",ROW('ค่าเสื่อม 2564'!$E$3:$E$399)-ROW('ค่าเสื่อม 2564'!$E$3)+1),$A22)))</f>
        <v>328663.45</v>
      </c>
      <c r="O22" s="10">
        <f t="array" ref="O22">IF(COUNTIF('ค่าเสื่อม 2564'!$E$3:$E$399,"13817-รพ.เขาฉกรรจ์")&lt;$A22,"",INDEX('ค่าเสื่อม 2564'!O$3:O$399,SMALL(IF('ค่าเสื่อม 2564'!$E$3:$E$399="13817-รพ.เขาฉกรรจ์",ROW('ค่าเสื่อม 2564'!$E$3:$E$399)-ROW('ค่าเสื่อม 2564'!$E$3)+1),$A22)))</f>
        <v>12236.55</v>
      </c>
      <c r="P22" s="10">
        <f t="array" ref="P22">IF(COUNTIF('ค่าเสื่อม 2564'!$E$3:$E$399,"13817-รพ.เขาฉกรรจ์")&lt;$A22,"",INDEX('ค่าเสื่อม 2564'!P$3:P$399,SMALL(IF('ค่าเสื่อม 2564'!$E$3:$E$399="13817-รพ.เขาฉกรรจ์",ROW('ค่าเสื่อม 2564'!$E$3:$E$399)-ROW('ค่าเสื่อม 2564'!$E$3)+1),$A22)))</f>
        <v>0</v>
      </c>
      <c r="Q22" s="10">
        <f t="array" ref="Q22">IF(COUNTIF('ค่าเสื่อม 2564'!$E$3:$E$399,"13817-รพ.เขาฉกรรจ์")&lt;$A22,"",INDEX('ค่าเสื่อม 2564'!Q$3:Q$399,SMALL(IF('ค่าเสื่อม 2564'!$E$3:$E$399="13817-รพ.เขาฉกรรจ์",ROW('ค่าเสื่อม 2564'!$E$3:$E$399)-ROW('ค่าเสื่อม 2564'!$E$3)+1),$A22)))</f>
        <v>340900</v>
      </c>
      <c r="R22" s="7" t="str">
        <f t="array" ref="R22">IF(COUNTIF('ค่าเสื่อม 2564'!$E$3:$E$399,"13817-รพ.เขาฉกรรจ์")&lt;$A22,"",INDEX('ค่าเสื่อม 2564'!R$3:R$399,SMALL(IF('ค่าเสื่อม 2564'!$E$3:$E$399="13817-รพ.เขาฉกรรจ์",ROW('ค่าเสื่อม 2564'!$E$3:$E$399)-ROW('ค่าเสื่อม 2564'!$E$3)+1),$A22)))</f>
        <v>6/2563 (วันที่ 07/10/2563)</v>
      </c>
      <c r="S22" s="4" t="str">
        <f t="array" ref="S22">IF(COUNTIF('ค่าเสื่อม 2564'!$E$3:$E$399,"13817-รพ.เขาฉกรรจ์")&lt;$A22,"",INDEX('ค่าเสื่อม 2564'!S$3:S$399,SMALL(IF('ค่าเสื่อม 2564'!$E$3:$E$399="13817-รพ.เขาฉกรรจ์",ROW('ค่าเสื่อม 2564'!$E$3:$E$399)-ROW('ค่าเสื่อม 2564'!$E$3)+1),$A22)))</f>
        <v>-</v>
      </c>
      <c r="T22" s="10">
        <f t="array" ref="T22">IF(COUNTIF('ค่าเสื่อม 2564'!$E$3:$E$399,"13817-รพ.เขาฉกรรจ์")&lt;$A22,"",INDEX('ค่าเสื่อม 2564'!T$3:T$399,SMALL(IF('ค่าเสื่อม 2564'!$E$3:$E$399="13817-รพ.เขาฉกรรจ์",ROW('ค่าเสื่อม 2564'!$E$3:$E$399)-ROW('ค่าเสื่อม 2564'!$E$3)+1),$A22)))</f>
        <v>0</v>
      </c>
      <c r="U22" s="10">
        <f t="array" ref="U22">IF(COUNTIF('ค่าเสื่อม 2564'!$E$3:$E$399,"13817-รพ.เขาฉกรรจ์")&lt;$A22,"",INDEX('ค่าเสื่อม 2564'!U$3:U$399,SMALL(IF('ค่าเสื่อม 2564'!$E$3:$E$399="13817-รพ.เขาฉกรรจ์",ROW('ค่าเสื่อม 2564'!$E$3:$E$399)-ROW('ค่าเสื่อม 2564'!$E$3)+1),$A22)))</f>
        <v>0</v>
      </c>
      <c r="V22" s="7"/>
      <c r="W22" s="7"/>
    </row>
    <row r="23" spans="1:23" ht="43.5" customHeight="1">
      <c r="A23" s="3">
        <v>20</v>
      </c>
      <c r="B23" s="7"/>
      <c r="C23" s="7"/>
      <c r="D23" s="7"/>
      <c r="E23" s="7" t="str">
        <f t="array" ref="E23">IF(COUNTIF('ค่าเสื่อม 2564'!$E$3:$E$399,"13817-รพ.เขาฉกรรจ์")&lt;$A23,"",INDEX('ค่าเสื่อม 2564'!E$3:E$399,SMALL(IF('ค่าเสื่อม 2564'!$E$3:$E$399="13817-รพ.เขาฉกรรจ์",ROW('ค่าเสื่อม 2564'!$E$3:$E$399)-ROW('ค่าเสื่อม 2564'!$E$3)+1),$A23)))</f>
        <v>13817-รพ.เขาฉกรรจ์</v>
      </c>
      <c r="F23" s="7" t="str">
        <f t="array" ref="F23">IF(COUNTIF('ค่าเสื่อม 2564'!$E$3:$E$399,"13817-รพ.เขาฉกรรจ์")&lt;$A23,"",INDEX('ค่าเสื่อม 2564'!F$3:F$399,SMALL(IF('ค่าเสื่อม 2564'!$E$3:$E$399="13817-รพ.เขาฉกรรจ์",ROW('ค่าเสื่อม 2564'!$E$3:$E$399)-ROW('ค่าเสื่อม 2564'!$E$3)+1),$A23)))</f>
        <v>13817-รพ.เขาฉกรรจ์</v>
      </c>
      <c r="G23" s="7" t="str">
        <f t="array" ref="G23">IF(COUNTIF('ค่าเสื่อม 2564'!$E$3:$E$399,"13817-รพ.เขาฉกรรจ์")&lt;$A23,"",INDEX('ค่าเสื่อม 2564'!G$3:G$399,SMALL(IF('ค่าเสื่อม 2564'!$E$3:$E$399="13817-รพ.เขาฉกรรจ์",ROW('ค่าเสื่อม 2564'!$E$3:$E$399)-ROW('ค่าเสื่อม 2564'!$E$3)+1),$A23)))</f>
        <v>วงเงินหน่วยบริการสังกัดสป.สธ.</v>
      </c>
      <c r="H23" s="7" t="str">
        <f t="array" ref="H23">IF(COUNTIF('ค่าเสื่อม 2564'!$E$3:$E$399,"13817-รพ.เขาฉกรรจ์")&lt;$A23,"",INDEX('ค่าเสื่อม 2564'!H$3:H$399,SMALL(IF('ค่าเสื่อม 2564'!$E$3:$E$399="13817-รพ.เขาฉกรรจ์",ROW('ค่าเสื่อม 2564'!$E$3:$E$399)-ROW('ค่าเสื่อม 2564'!$E$3)+1),$A23)))</f>
        <v>สิ่งก่อสร้าง</v>
      </c>
      <c r="I23" s="7" t="str">
        <f t="array" ref="I23">IF(COUNTIF('ค่าเสื่อม 2564'!$E$3:$E$399,"13817-รพ.เขาฉกรรจ์")&lt;$A23,"",INDEX('ค่าเสื่อม 2564'!I$3:I$399,SMALL(IF('ค่าเสื่อม 2564'!$E$3:$E$399="13817-รพ.เขาฉกรรจ์",ROW('ค่าเสื่อม 2564'!$E$3:$E$399)-ROW('ค่าเสื่อม 2564'!$E$3)+1),$A23)))</f>
        <v>-</v>
      </c>
      <c r="J23" s="7" t="str">
        <f t="array" ref="J23">IF(COUNTIF('ค่าเสื่อม 2564'!$E$3:$E$399,"13817-รพ.เขาฉกรรจ์")&lt;$A23,"",INDEX('ค่าเสื่อม 2564'!J$3:J$399,SMALL(IF('ค่าเสื่อม 2564'!$E$3:$E$399="13817-รพ.เขาฉกรรจ์",ROW('ค่าเสื่อม 2564'!$E$3:$E$399)-ROW('ค่าเสื่อม 2564'!$E$3)+1),$A23)))</f>
        <v>ซ่อมแซมปรับปรุงห้องน้ำ อาคารผู้ป่วยใน 2</v>
      </c>
      <c r="K23" s="7" t="str">
        <f t="array" ref="K23">IF(COUNTIF('ค่าเสื่อม 2564'!$E$3:$E$399,"13817-รพ.เขาฉกรรจ์")&lt;$A23,"",INDEX('ค่าเสื่อม 2564'!K$3:K$399,SMALL(IF('ค่าเสื่อม 2564'!$E$3:$E$399="13817-รพ.เขาฉกรรจ์",ROW('ค่าเสื่อม 2564'!$E$3:$E$399)-ROW('ค่าเสื่อม 2564'!$E$3)+1),$A23)))</f>
        <v>ประมาณราคาตามแบบ BOQ , ปร.4 , ปร.5</v>
      </c>
      <c r="L23" s="4">
        <f t="array" ref="L23">IF(COUNTIF('ค่าเสื่อม 2564'!$E$3:$E$399,"13817-รพ.เขาฉกรรจ์")&lt;$A23,"",INDEX('ค่าเสื่อม 2564'!L$3:L$399,SMALL(IF('ค่าเสื่อม 2564'!$E$3:$E$399="13817-รพ.เขาฉกรรจ์",ROW('ค่าเสื่อม 2564'!$E$3:$E$399)-ROW('ค่าเสื่อม 2564'!$E$3)+1),$A23)))</f>
        <v>1</v>
      </c>
      <c r="M23" s="7" t="str">
        <f t="array" ref="M23">IF(COUNTIF('ค่าเสื่อม 2564'!$E$3:$E$399,"13817-รพ.เขาฉกรรจ์")&lt;$A23,"",INDEX('ค่าเสื่อม 2564'!M$3:M$399,SMALL(IF('ค่าเสื่อม 2564'!$E$3:$E$399="13817-รพ.เขาฉกรรจ์",ROW('ค่าเสื่อม 2564'!$E$3:$E$399)-ROW('ค่าเสื่อม 2564'!$E$3)+1),$A23)))</f>
        <v>2731/2530</v>
      </c>
      <c r="N23" s="10">
        <f t="array" ref="N23">IF(COUNTIF('ค่าเสื่อม 2564'!$E$3:$E$399,"13817-รพ.เขาฉกรรจ์")&lt;$A23,"",INDEX('ค่าเสื่อม 2564'!N$3:N$399,SMALL(IF('ค่าเสื่อม 2564'!$E$3:$E$399="13817-รพ.เขาฉกรรจ์",ROW('ค่าเสื่อม 2564'!$E$3:$E$399)-ROW('ค่าเสื่อม 2564'!$E$3)+1),$A23)))</f>
        <v>50000</v>
      </c>
      <c r="O23" s="10">
        <f t="array" ref="O23">IF(COUNTIF('ค่าเสื่อม 2564'!$E$3:$E$399,"13817-รพ.เขาฉกรรจ์")&lt;$A23,"",INDEX('ค่าเสื่อม 2564'!O$3:O$399,SMALL(IF('ค่าเสื่อม 2564'!$E$3:$E$399="13817-รพ.เขาฉกรรจ์",ROW('ค่าเสื่อม 2564'!$E$3:$E$399)-ROW('ค่าเสื่อม 2564'!$E$3)+1),$A23)))</f>
        <v>0</v>
      </c>
      <c r="P23" s="10">
        <f t="array" ref="P23">IF(COUNTIF('ค่าเสื่อม 2564'!$E$3:$E$399,"13817-รพ.เขาฉกรรจ์")&lt;$A23,"",INDEX('ค่าเสื่อม 2564'!P$3:P$399,SMALL(IF('ค่าเสื่อม 2564'!$E$3:$E$399="13817-รพ.เขาฉกรรจ์",ROW('ค่าเสื่อม 2564'!$E$3:$E$399)-ROW('ค่าเสื่อม 2564'!$E$3)+1),$A23)))</f>
        <v>0</v>
      </c>
      <c r="Q23" s="10">
        <f t="array" ref="Q23">IF(COUNTIF('ค่าเสื่อม 2564'!$E$3:$E$399,"13817-รพ.เขาฉกรรจ์")&lt;$A23,"",INDEX('ค่าเสื่อม 2564'!Q$3:Q$399,SMALL(IF('ค่าเสื่อม 2564'!$E$3:$E$399="13817-รพ.เขาฉกรรจ์",ROW('ค่าเสื่อม 2564'!$E$3:$E$399)-ROW('ค่าเสื่อม 2564'!$E$3)+1),$A23)))</f>
        <v>50000</v>
      </c>
      <c r="R23" s="7" t="str">
        <f t="array" ref="R23">IF(COUNTIF('ค่าเสื่อม 2564'!$E$3:$E$399,"13817-รพ.เขาฉกรรจ์")&lt;$A23,"",INDEX('ค่าเสื่อม 2564'!R$3:R$399,SMALL(IF('ค่าเสื่อม 2564'!$E$3:$E$399="13817-รพ.เขาฉกรรจ์",ROW('ค่าเสื่อม 2564'!$E$3:$E$399)-ROW('ค่าเสื่อม 2564'!$E$3)+1),$A23)))</f>
        <v>6/2563 (วันที่ 07/10/2563)</v>
      </c>
      <c r="S23" s="4" t="str">
        <f t="array" ref="S23">IF(COUNTIF('ค่าเสื่อม 2564'!$E$3:$E$399,"13817-รพ.เขาฉกรรจ์")&lt;$A23,"",INDEX('ค่าเสื่อม 2564'!S$3:S$399,SMALL(IF('ค่าเสื่อม 2564'!$E$3:$E$399="13817-รพ.เขาฉกรรจ์",ROW('ค่าเสื่อม 2564'!$E$3:$E$399)-ROW('ค่าเสื่อม 2564'!$E$3)+1),$A23)))</f>
        <v>-</v>
      </c>
      <c r="T23" s="10">
        <f t="array" ref="T23">IF(COUNTIF('ค่าเสื่อม 2564'!$E$3:$E$399,"13817-รพ.เขาฉกรรจ์")&lt;$A23,"",INDEX('ค่าเสื่อม 2564'!T$3:T$399,SMALL(IF('ค่าเสื่อม 2564'!$E$3:$E$399="13817-รพ.เขาฉกรรจ์",ROW('ค่าเสื่อม 2564'!$E$3:$E$399)-ROW('ค่าเสื่อม 2564'!$E$3)+1),$A23)))</f>
        <v>0</v>
      </c>
      <c r="U23" s="10">
        <f t="array" ref="U23">IF(COUNTIF('ค่าเสื่อม 2564'!$E$3:$E$399,"13817-รพ.เขาฉกรรจ์")&lt;$A23,"",INDEX('ค่าเสื่อม 2564'!U$3:U$399,SMALL(IF('ค่าเสื่อม 2564'!$E$3:$E$399="13817-รพ.เขาฉกรรจ์",ROW('ค่าเสื่อม 2564'!$E$3:$E$399)-ROW('ค่าเสื่อม 2564'!$E$3)+1),$A23)))</f>
        <v>0</v>
      </c>
      <c r="V23" s="7"/>
      <c r="W23" s="7"/>
    </row>
    <row r="24" spans="1:23" ht="43.5" customHeight="1">
      <c r="A24" s="3">
        <v>21</v>
      </c>
      <c r="B24" s="7"/>
      <c r="C24" s="7"/>
      <c r="D24" s="7"/>
      <c r="E24" s="7" t="str">
        <f t="array" ref="E24">IF(COUNTIF('ค่าเสื่อม 2564'!$E$3:$E$399,"13817-รพ.เขาฉกรรจ์")&lt;$A24,"",INDEX('ค่าเสื่อม 2564'!E$3:E$399,SMALL(IF('ค่าเสื่อม 2564'!$E$3:$E$399="13817-รพ.เขาฉกรรจ์",ROW('ค่าเสื่อม 2564'!$E$3:$E$399)-ROW('ค่าเสื่อม 2564'!$E$3)+1),$A24)))</f>
        <v>13817-รพ.เขาฉกรรจ์</v>
      </c>
      <c r="F24" s="7" t="str">
        <f t="array" ref="F24">IF(COUNTIF('ค่าเสื่อม 2564'!$E$3:$E$399,"13817-รพ.เขาฉกรรจ์")&lt;$A24,"",INDEX('ค่าเสื่อม 2564'!F$3:F$399,SMALL(IF('ค่าเสื่อม 2564'!$E$3:$E$399="13817-รพ.เขาฉกรรจ์",ROW('ค่าเสื่อม 2564'!$E$3:$E$399)-ROW('ค่าเสื่อม 2564'!$E$3)+1),$A24)))</f>
        <v>13817-รพ.เขาฉกรรจ์</v>
      </c>
      <c r="G24" s="7" t="str">
        <f t="array" ref="G24">IF(COUNTIF('ค่าเสื่อม 2564'!$E$3:$E$399,"13817-รพ.เขาฉกรรจ์")&lt;$A24,"",INDEX('ค่าเสื่อม 2564'!G$3:G$399,SMALL(IF('ค่าเสื่อม 2564'!$E$3:$E$399="13817-รพ.เขาฉกรรจ์",ROW('ค่าเสื่อม 2564'!$E$3:$E$399)-ROW('ค่าเสื่อม 2564'!$E$3)+1),$A24)))</f>
        <v>วงเงินระดับเขต</v>
      </c>
      <c r="H24" s="7" t="str">
        <f t="array" ref="H24">IF(COUNTIF('ค่าเสื่อม 2564'!$E$3:$E$399,"13817-รพ.เขาฉกรรจ์")&lt;$A24,"",INDEX('ค่าเสื่อม 2564'!H$3:H$399,SMALL(IF('ค่าเสื่อม 2564'!$E$3:$E$399="13817-รพ.เขาฉกรรจ์",ROW('ค่าเสื่อม 2564'!$E$3:$E$399)-ROW('ค่าเสื่อม 2564'!$E$3)+1),$A24)))</f>
        <v>ครุภัณฑ์</v>
      </c>
      <c r="I24" s="7" t="str">
        <f t="array" ref="I24">IF(COUNTIF('ค่าเสื่อม 2564'!$E$3:$E$399,"13817-รพ.เขาฉกรรจ์")&lt;$A24,"",INDEX('ค่าเสื่อม 2564'!I$3:I$399,SMALL(IF('ค่าเสื่อม 2564'!$E$3:$E$399="13817-รพ.เขาฉกรรจ์",ROW('ค่าเสื่อม 2564'!$E$3:$E$399)-ROW('ค่าเสื่อม 2564'!$E$3)+1),$A24)))</f>
        <v>03-ครุภัณฑ์การแพทย์</v>
      </c>
      <c r="J24" s="7" t="str">
        <f t="array" ref="J24">IF(COUNTIF('ค่าเสื่อม 2564'!$E$3:$E$399,"13817-รพ.เขาฉกรรจ์")&lt;$A24,"",INDEX('ค่าเสื่อม 2564'!J$3:J$399,SMALL(IF('ค่าเสื่อม 2564'!$E$3:$E$399="13817-รพ.เขาฉกรรจ์",ROW('ค่าเสื่อม 2564'!$E$3:$E$399)-ROW('ค่าเสื่อม 2564'!$E$3)+1),$A24)))</f>
        <v>เตียงเฟาว์เลอร์ ชนิดไฟฟ้า</v>
      </c>
      <c r="K24" s="7" t="str">
        <f t="array" ref="K24">IF(COUNTIF('ค่าเสื่อม 2564'!$E$3:$E$399,"13817-รพ.เขาฉกรรจ์")&lt;$A24,"",INDEX('ค่าเสื่อม 2564'!K$3:K$399,SMALL(IF('ค่าเสื่อม 2564'!$E$3:$E$399="13817-รพ.เขาฉกรรจ์",ROW('ค่าเสื่อม 2564'!$E$3:$E$399)-ROW('ค่าเสื่อม 2564'!$E$3)+1),$A24)))</f>
        <v>เตียงเฟาว์เลอร์ ชนิดไฟฟ้า</v>
      </c>
      <c r="L24" s="4">
        <f t="array" ref="L24">IF(COUNTIF('ค่าเสื่อม 2564'!$E$3:$E$399,"13817-รพ.เขาฉกรรจ์")&lt;$A24,"",INDEX('ค่าเสื่อม 2564'!L$3:L$399,SMALL(IF('ค่าเสื่อม 2564'!$E$3:$E$399="13817-รพ.เขาฉกรรจ์",ROW('ค่าเสื่อม 2564'!$E$3:$E$399)-ROW('ค่าเสื่อม 2564'!$E$3)+1),$A24)))</f>
        <v>2</v>
      </c>
      <c r="M24" s="7" t="str">
        <f t="array" ref="M24">IF(COUNTIF('ค่าเสื่อม 2564'!$E$3:$E$399,"13817-รพ.เขาฉกรรจ์")&lt;$A24,"",INDEX('ค่าเสื่อม 2564'!M$3:M$399,SMALL(IF('ค่าเสื่อม 2564'!$E$3:$E$399="13817-รพ.เขาฉกรรจ์",ROW('ค่าเสื่อม 2564'!$E$3:$E$399)-ROW('ค่าเสื่อม 2564'!$E$3)+1),$A24)))</f>
        <v>6530-001-7125/1 และ 6530-001-7125/2</v>
      </c>
      <c r="N24" s="10">
        <f t="array" ref="N24">IF(COUNTIF('ค่าเสื่อม 2564'!$E$3:$E$399,"13817-รพ.เขาฉกรรจ์")&lt;$A24,"",INDEX('ค่าเสื่อม 2564'!N$3:N$399,SMALL(IF('ค่าเสื่อม 2564'!$E$3:$E$399="13817-รพ.เขาฉกรรจ์",ROW('ค่าเสื่อม 2564'!$E$3:$E$399)-ROW('ค่าเสื่อม 2564'!$E$3)+1),$A24)))</f>
        <v>93000</v>
      </c>
      <c r="O24" s="10">
        <f t="array" ref="O24">IF(COUNTIF('ค่าเสื่อม 2564'!$E$3:$E$399,"13817-รพ.เขาฉกรรจ์")&lt;$A24,"",INDEX('ค่าเสื่อม 2564'!O$3:O$399,SMALL(IF('ค่าเสื่อม 2564'!$E$3:$E$399="13817-รพ.เขาฉกรรจ์",ROW('ค่าเสื่อม 2564'!$E$3:$E$399)-ROW('ค่าเสื่อม 2564'!$E$3)+1),$A24)))</f>
        <v>0</v>
      </c>
      <c r="P24" s="10">
        <f t="array" ref="P24">IF(COUNTIF('ค่าเสื่อม 2564'!$E$3:$E$399,"13817-รพ.เขาฉกรรจ์")&lt;$A24,"",INDEX('ค่าเสื่อม 2564'!P$3:P$399,SMALL(IF('ค่าเสื่อม 2564'!$E$3:$E$399="13817-รพ.เขาฉกรรจ์",ROW('ค่าเสื่อม 2564'!$E$3:$E$399)-ROW('ค่าเสื่อม 2564'!$E$3)+1),$A24)))</f>
        <v>0</v>
      </c>
      <c r="Q24" s="10">
        <f t="array" ref="Q24">IF(COUNTIF('ค่าเสื่อม 2564'!$E$3:$E$399,"13817-รพ.เขาฉกรรจ์")&lt;$A24,"",INDEX('ค่าเสื่อม 2564'!Q$3:Q$399,SMALL(IF('ค่าเสื่อม 2564'!$E$3:$E$399="13817-รพ.เขาฉกรรจ์",ROW('ค่าเสื่อม 2564'!$E$3:$E$399)-ROW('ค่าเสื่อม 2564'!$E$3)+1),$A24)))</f>
        <v>93000</v>
      </c>
      <c r="R24" s="7" t="str">
        <f t="array" ref="R24">IF(COUNTIF('ค่าเสื่อม 2564'!$E$3:$E$399,"13817-รพ.เขาฉกรรจ์")&lt;$A24,"",INDEX('ค่าเสื่อม 2564'!R$3:R$399,SMALL(IF('ค่าเสื่อม 2564'!$E$3:$E$399="13817-รพ.เขาฉกรรจ์",ROW('ค่าเสื่อม 2564'!$E$3:$E$399)-ROW('ค่าเสื่อม 2564'!$E$3)+1),$A24)))</f>
        <v>6/2563 (วันที่ 07/10/2563)</v>
      </c>
      <c r="S24" s="4" t="str">
        <f t="array" ref="S24">IF(COUNTIF('ค่าเสื่อม 2564'!$E$3:$E$399,"13817-รพ.เขาฉกรรจ์")&lt;$A24,"",INDEX('ค่าเสื่อม 2564'!S$3:S$399,SMALL(IF('ค่าเสื่อม 2564'!$E$3:$E$399="13817-รพ.เขาฉกรรจ์",ROW('ค่าเสื่อม 2564'!$E$3:$E$399)-ROW('ค่าเสื่อม 2564'!$E$3)+1),$A24)))</f>
        <v>-</v>
      </c>
      <c r="T24" s="10">
        <f t="array" ref="T24">IF(COUNTIF('ค่าเสื่อม 2564'!$E$3:$E$399,"13817-รพ.เขาฉกรรจ์")&lt;$A24,"",INDEX('ค่าเสื่อม 2564'!T$3:T$399,SMALL(IF('ค่าเสื่อม 2564'!$E$3:$E$399="13817-รพ.เขาฉกรรจ์",ROW('ค่าเสื่อม 2564'!$E$3:$E$399)-ROW('ค่าเสื่อม 2564'!$E$3)+1),$A24)))</f>
        <v>0</v>
      </c>
      <c r="U24" s="10">
        <f t="array" ref="U24">IF(COUNTIF('ค่าเสื่อม 2564'!$E$3:$E$399,"13817-รพ.เขาฉกรรจ์")&lt;$A24,"",INDEX('ค่าเสื่อม 2564'!U$3:U$399,SMALL(IF('ค่าเสื่อม 2564'!$E$3:$E$399="13817-รพ.เขาฉกรรจ์",ROW('ค่าเสื่อม 2564'!$E$3:$E$399)-ROW('ค่าเสื่อม 2564'!$E$3)+1),$A24)))</f>
        <v>0</v>
      </c>
      <c r="V24" s="7"/>
      <c r="W24" s="7"/>
    </row>
    <row r="25" spans="1:23" ht="43.5" customHeight="1">
      <c r="A25" s="3">
        <v>22</v>
      </c>
      <c r="B25" s="7"/>
      <c r="C25" s="7"/>
      <c r="D25" s="7"/>
      <c r="E25" s="7" t="str">
        <f t="array" ref="E25">IF(COUNTIF('ค่าเสื่อม 2564'!$E$3:$E$399,"13817-รพ.เขาฉกรรจ์")&lt;$A25,"",INDEX('ค่าเสื่อม 2564'!E$3:E$399,SMALL(IF('ค่าเสื่อม 2564'!$E$3:$E$399="13817-รพ.เขาฉกรรจ์",ROW('ค่าเสื่อม 2564'!$E$3:$E$399)-ROW('ค่าเสื่อม 2564'!$E$3)+1),$A25)))</f>
        <v>13817-รพ.เขาฉกรรจ์</v>
      </c>
      <c r="F25" s="7" t="str">
        <f t="array" ref="F25">IF(COUNTIF('ค่าเสื่อม 2564'!$E$3:$E$399,"13817-รพ.เขาฉกรรจ์")&lt;$A25,"",INDEX('ค่าเสื่อม 2564'!F$3:F$399,SMALL(IF('ค่าเสื่อม 2564'!$E$3:$E$399="13817-รพ.เขาฉกรรจ์",ROW('ค่าเสื่อม 2564'!$E$3:$E$399)-ROW('ค่าเสื่อม 2564'!$E$3)+1),$A25)))</f>
        <v>13817-รพ.เขาฉกรรจ์</v>
      </c>
      <c r="G25" s="7" t="str">
        <f t="array" ref="G25">IF(COUNTIF('ค่าเสื่อม 2564'!$E$3:$E$399,"13817-รพ.เขาฉกรรจ์")&lt;$A25,"",INDEX('ค่าเสื่อม 2564'!G$3:G$399,SMALL(IF('ค่าเสื่อม 2564'!$E$3:$E$399="13817-รพ.เขาฉกรรจ์",ROW('ค่าเสื่อม 2564'!$E$3:$E$399)-ROW('ค่าเสื่อม 2564'!$E$3)+1),$A25)))</f>
        <v>วงเงินหน่วยบริการสังกัดสป.สธ.</v>
      </c>
      <c r="H25" s="7" t="str">
        <f t="array" ref="H25">IF(COUNTIF('ค่าเสื่อม 2564'!$E$3:$E$399,"13817-รพ.เขาฉกรรจ์")&lt;$A25,"",INDEX('ค่าเสื่อม 2564'!H$3:H$399,SMALL(IF('ค่าเสื่อม 2564'!$E$3:$E$399="13817-รพ.เขาฉกรรจ์",ROW('ค่าเสื่อม 2564'!$E$3:$E$399)-ROW('ค่าเสื่อม 2564'!$E$3)+1),$A25)))</f>
        <v>ครุภัณฑ์</v>
      </c>
      <c r="I25" s="7" t="str">
        <f t="array" ref="I25">IF(COUNTIF('ค่าเสื่อม 2564'!$E$3:$E$399,"13817-รพ.เขาฉกรรจ์")&lt;$A25,"",INDEX('ค่าเสื่อม 2564'!I$3:I$399,SMALL(IF('ค่าเสื่อม 2564'!$E$3:$E$399="13817-รพ.เขาฉกรรจ์",ROW('ค่าเสื่อม 2564'!$E$3:$E$399)-ROW('ค่าเสื่อม 2564'!$E$3)+1),$A25)))</f>
        <v>12-ครุภัณฑ์สำนักงาน</v>
      </c>
      <c r="J25" s="7" t="str">
        <f t="array" ref="J25">IF(COUNTIF('ค่าเสื่อม 2564'!$E$3:$E$399,"13817-รพ.เขาฉกรรจ์")&lt;$A25,"",INDEX('ค่าเสื่อม 2564'!J$3:J$399,SMALL(IF('ค่าเสื่อม 2564'!$E$3:$E$399="13817-รพ.เขาฉกรรจ์",ROW('ค่าเสื่อม 2564'!$E$3:$E$399)-ROW('ค่าเสื่อม 2564'!$E$3)+1),$A25)))</f>
        <v>เครื่องปรับอากาศ แบบแยกส่วน ขนาด 32000 BTU</v>
      </c>
      <c r="K25" s="7" t="str">
        <f t="array" ref="K25">IF(COUNTIF('ค่าเสื่อม 2564'!$E$3:$E$399,"13817-รพ.เขาฉกรรจ์")&lt;$A25,"",INDEX('ค่าเสื่อม 2564'!K$3:K$399,SMALL(IF('ค่าเสื่อม 2564'!$E$3:$E$399="13817-รพ.เขาฉกรรจ์",ROW('ค่าเสื่อม 2564'!$E$3:$E$399)-ROW('ค่าเสื่อม 2564'!$E$3)+1),$A25)))</f>
        <v>เครื่องปรับอากาศ แบบแยกส่วน ขนาด 32000 BTU</v>
      </c>
      <c r="L25" s="4">
        <f t="array" ref="L25">IF(COUNTIF('ค่าเสื่อม 2564'!$E$3:$E$399,"13817-รพ.เขาฉกรรจ์")&lt;$A25,"",INDEX('ค่าเสื่อม 2564'!L$3:L$399,SMALL(IF('ค่าเสื่อม 2564'!$E$3:$E$399="13817-รพ.เขาฉกรรจ์",ROW('ค่าเสื่อม 2564'!$E$3:$E$399)-ROW('ค่าเสื่อม 2564'!$E$3)+1),$A25)))</f>
        <v>2</v>
      </c>
      <c r="M25" s="7" t="str">
        <f t="array" ref="M25">IF(COUNTIF('ค่าเสื่อม 2564'!$E$3:$E$399,"13817-รพ.เขาฉกรรจ์")&lt;$A25,"",INDEX('ค่าเสื่อม 2564'!M$3:M$399,SMALL(IF('ค่าเสื่อม 2564'!$E$3:$E$399="13817-รพ.เขาฉกรรจ์",ROW('ค่าเสื่อม 2564'!$E$3:$E$399)-ROW('ค่าเสื่อม 2564'!$E$3)+1),$A25)))</f>
        <v>4120-001-0008/16-2553 และ 4120-001-0008/17-2553</v>
      </c>
      <c r="N25" s="10">
        <f t="array" ref="N25">IF(COUNTIF('ค่าเสื่อม 2564'!$E$3:$E$399,"13817-รพ.เขาฉกรรจ์")&lt;$A25,"",INDEX('ค่าเสื่อม 2564'!N$3:N$399,SMALL(IF('ค่าเสื่อม 2564'!$E$3:$E$399="13817-รพ.เขาฉกรรจ์",ROW('ค่าเสื่อม 2564'!$E$3:$E$399)-ROW('ค่าเสื่อม 2564'!$E$3)+1),$A25)))</f>
        <v>84600</v>
      </c>
      <c r="O25" s="10">
        <f t="array" ref="O25">IF(COUNTIF('ค่าเสื่อม 2564'!$E$3:$E$399,"13817-รพ.เขาฉกรรจ์")&lt;$A25,"",INDEX('ค่าเสื่อม 2564'!O$3:O$399,SMALL(IF('ค่าเสื่อม 2564'!$E$3:$E$399="13817-รพ.เขาฉกรรจ์",ROW('ค่าเสื่อม 2564'!$E$3:$E$399)-ROW('ค่าเสื่อม 2564'!$E$3)+1),$A25)))</f>
        <v>0</v>
      </c>
      <c r="P25" s="10">
        <f t="array" ref="P25">IF(COUNTIF('ค่าเสื่อม 2564'!$E$3:$E$399,"13817-รพ.เขาฉกรรจ์")&lt;$A25,"",INDEX('ค่าเสื่อม 2564'!P$3:P$399,SMALL(IF('ค่าเสื่อม 2564'!$E$3:$E$399="13817-รพ.เขาฉกรรจ์",ROW('ค่าเสื่อม 2564'!$E$3:$E$399)-ROW('ค่าเสื่อม 2564'!$E$3)+1),$A25)))</f>
        <v>0</v>
      </c>
      <c r="Q25" s="10">
        <f t="array" ref="Q25">IF(COUNTIF('ค่าเสื่อม 2564'!$E$3:$E$399,"13817-รพ.เขาฉกรรจ์")&lt;$A25,"",INDEX('ค่าเสื่อม 2564'!Q$3:Q$399,SMALL(IF('ค่าเสื่อม 2564'!$E$3:$E$399="13817-รพ.เขาฉกรรจ์",ROW('ค่าเสื่อม 2564'!$E$3:$E$399)-ROW('ค่าเสื่อม 2564'!$E$3)+1),$A25)))</f>
        <v>84600</v>
      </c>
      <c r="R25" s="7" t="str">
        <f t="array" ref="R25">IF(COUNTIF('ค่าเสื่อม 2564'!$E$3:$E$399,"13817-รพ.เขาฉกรรจ์")&lt;$A25,"",INDEX('ค่าเสื่อม 2564'!R$3:R$399,SMALL(IF('ค่าเสื่อม 2564'!$E$3:$E$399="13817-รพ.เขาฉกรรจ์",ROW('ค่าเสื่อม 2564'!$E$3:$E$399)-ROW('ค่าเสื่อม 2564'!$E$3)+1),$A25)))</f>
        <v>6/2563 (วันที่ 07/10/2563)</v>
      </c>
      <c r="S25" s="4" t="str">
        <f t="array" ref="S25">IF(COUNTIF('ค่าเสื่อม 2564'!$E$3:$E$399,"13817-รพ.เขาฉกรรจ์")&lt;$A25,"",INDEX('ค่าเสื่อม 2564'!S$3:S$399,SMALL(IF('ค่าเสื่อม 2564'!$E$3:$E$399="13817-รพ.เขาฉกรรจ์",ROW('ค่าเสื่อม 2564'!$E$3:$E$399)-ROW('ค่าเสื่อม 2564'!$E$3)+1),$A25)))</f>
        <v>-</v>
      </c>
      <c r="T25" s="10">
        <f t="array" ref="T25">IF(COUNTIF('ค่าเสื่อม 2564'!$E$3:$E$399,"13817-รพ.เขาฉกรรจ์")&lt;$A25,"",INDEX('ค่าเสื่อม 2564'!T$3:T$399,SMALL(IF('ค่าเสื่อม 2564'!$E$3:$E$399="13817-รพ.เขาฉกรรจ์",ROW('ค่าเสื่อม 2564'!$E$3:$E$399)-ROW('ค่าเสื่อม 2564'!$E$3)+1),$A25)))</f>
        <v>0</v>
      </c>
      <c r="U25" s="10">
        <f t="array" ref="U25">IF(COUNTIF('ค่าเสื่อม 2564'!$E$3:$E$399,"13817-รพ.เขาฉกรรจ์")&lt;$A25,"",INDEX('ค่าเสื่อม 2564'!U$3:U$399,SMALL(IF('ค่าเสื่อม 2564'!$E$3:$E$399="13817-รพ.เขาฉกรรจ์",ROW('ค่าเสื่อม 2564'!$E$3:$E$399)-ROW('ค่าเสื่อม 2564'!$E$3)+1),$A25)))</f>
        <v>0</v>
      </c>
      <c r="V25" s="7"/>
      <c r="W25" s="7"/>
    </row>
    <row r="26" spans="1:23" ht="43.5" customHeight="1">
      <c r="A26" s="3">
        <v>23</v>
      </c>
      <c r="B26" s="7"/>
      <c r="C26" s="7"/>
      <c r="D26" s="7"/>
      <c r="E26" s="7" t="str">
        <f t="array" ref="E26">IF(COUNTIF('ค่าเสื่อม 2564'!$E$3:$E$399,"13817-รพ.เขาฉกรรจ์")&lt;$A26,"",INDEX('ค่าเสื่อม 2564'!E$3:E$399,SMALL(IF('ค่าเสื่อม 2564'!$E$3:$E$399="13817-รพ.เขาฉกรรจ์",ROW('ค่าเสื่อม 2564'!$E$3:$E$399)-ROW('ค่าเสื่อม 2564'!$E$3)+1),$A26)))</f>
        <v>13817-รพ.เขาฉกรรจ์</v>
      </c>
      <c r="F26" s="7" t="str">
        <f t="array" ref="F26">IF(COUNTIF('ค่าเสื่อม 2564'!$E$3:$E$399,"13817-รพ.เขาฉกรรจ์")&lt;$A26,"",INDEX('ค่าเสื่อม 2564'!F$3:F$399,SMALL(IF('ค่าเสื่อม 2564'!$E$3:$E$399="13817-รพ.เขาฉกรรจ์",ROW('ค่าเสื่อม 2564'!$E$3:$E$399)-ROW('ค่าเสื่อม 2564'!$E$3)+1),$A26)))</f>
        <v>13817-รพ.เขาฉกรรจ์</v>
      </c>
      <c r="G26" s="7" t="str">
        <f t="array" ref="G26">IF(COUNTIF('ค่าเสื่อม 2564'!$E$3:$E$399,"13817-รพ.เขาฉกรรจ์")&lt;$A26,"",INDEX('ค่าเสื่อม 2564'!G$3:G$399,SMALL(IF('ค่าเสื่อม 2564'!$E$3:$E$399="13817-รพ.เขาฉกรรจ์",ROW('ค่าเสื่อม 2564'!$E$3:$E$399)-ROW('ค่าเสื่อม 2564'!$E$3)+1),$A26)))</f>
        <v>วงเงินหน่วยบริการสังกัดสป.สธ.</v>
      </c>
      <c r="H26" s="7" t="str">
        <f t="array" ref="H26">IF(COUNTIF('ค่าเสื่อม 2564'!$E$3:$E$399,"13817-รพ.เขาฉกรรจ์")&lt;$A26,"",INDEX('ค่าเสื่อม 2564'!H$3:H$399,SMALL(IF('ค่าเสื่อม 2564'!$E$3:$E$399="13817-รพ.เขาฉกรรจ์",ROW('ค่าเสื่อม 2564'!$E$3:$E$399)-ROW('ค่าเสื่อม 2564'!$E$3)+1),$A26)))</f>
        <v>ครุภัณฑ์</v>
      </c>
      <c r="I26" s="7" t="str">
        <f t="array" ref="I26">IF(COUNTIF('ค่าเสื่อม 2564'!$E$3:$E$399,"13817-รพ.เขาฉกรรจ์")&lt;$A26,"",INDEX('ค่าเสื่อม 2564'!I$3:I$399,SMALL(IF('ค่าเสื่อม 2564'!$E$3:$E$399="13817-รพ.เขาฉกรรจ์",ROW('ค่าเสื่อม 2564'!$E$3:$E$399)-ROW('ค่าเสื่อม 2564'!$E$3)+1),$A26)))</f>
        <v>08-ครุภัณฑ์คอมพิวเตอร์</v>
      </c>
      <c r="J26" s="7" t="str">
        <f t="array" ref="J26">IF(COUNTIF('ค่าเสื่อม 2564'!$E$3:$E$399,"13817-รพ.เขาฉกรรจ์")&lt;$A26,"",INDEX('ค่าเสื่อม 2564'!J$3:J$399,SMALL(IF('ค่าเสื่อม 2564'!$E$3:$E$399="13817-รพ.เขาฉกรรจ์",ROW('ค่าเสื่อม 2564'!$E$3:$E$399)-ROW('ค่าเสื่อม 2564'!$E$3)+1),$A26)))</f>
        <v>เครื่องคอมพิวเตอร์โน้ตบุ๊ก สำหรับงานประมวลผล</v>
      </c>
      <c r="K26" s="7" t="str">
        <f t="array" ref="K26">IF(COUNTIF('ค่าเสื่อม 2564'!$E$3:$E$399,"13817-รพ.เขาฉกรรจ์")&lt;$A26,"",INDEX('ค่าเสื่อม 2564'!K$3:K$399,SMALL(IF('ค่าเสื่อม 2564'!$E$3:$E$399="13817-รพ.เขาฉกรรจ์",ROW('ค่าเสื่อม 2564'!$E$3:$E$399)-ROW('ค่าเสื่อม 2564'!$E$3)+1),$A26)))</f>
        <v>- มีหน่วยประมวลผลกลาง (CPU) ไม่น้อยกว่า 4 แกนหลัก (4 core) จ านวน 1 หน่วย โดยมีคุณลักษณะ อย่างใดอย่างหนึ่ง หรือดีกว่า ดังนี้ 1) ในกรณีที่มีหน่วยความจ า แบบ Cache Memory รวมในระดับ (Level) เดียวกัน ขนาดไม่ น้อยกว่า 4 MB ต้องมีความเร็วสัญญาณนาฬิกาพื้นฐานไม่น้อยกว่า 2.3 GHz และมีหน่วย ประมวลผลด้านกราฟิก (Graphics Processing Unit) ไม่น้อยกว่า 10 แกน หรือ 2) ในกรณีที่มีหน่วยความจ า แบบ Cache Memory รวมในระดับ (Level) เดียวกัน ขนาดไม่ น้อยกว่า 6 MB ต้องมีความเร็วสัญญาณนาฬิกาพื้นฐานไม่น้อยกว่า 1.8 GHz และมีเทคโนโลยี เพิ่มสัญญาณนาฬิกาได้ในกรณีที่ต้องใช้ความสามารถในการประมวลผลสูง</v>
      </c>
      <c r="L26" s="4" t="str">
        <f t="array" ref="L26">IF(COUNTIF('ค่าเสื่อม 2564'!$E$3:$E$399,"13817-รพ.เขาฉกรรจ์")&lt;$A26,"",INDEX('ค่าเสื่อม 2564'!L$3:L$399,SMALL(IF('ค่าเสื่อม 2564'!$E$3:$E$399="13817-รพ.เขาฉกรรจ์",ROW('ค่าเสื่อม 2564'!$E$3:$E$399)-ROW('ค่าเสื่อม 2564'!$E$3)+1),$A26)))</f>
        <v>2</v>
      </c>
      <c r="M26" s="7" t="str">
        <f t="array" ref="M26">IF(COUNTIF('ค่าเสื่อม 2564'!$E$3:$E$399,"13817-รพ.เขาฉกรรจ์")&lt;$A26,"",INDEX('ค่าเสื่อม 2564'!M$3:M$399,SMALL(IF('ค่าเสื่อม 2564'!$E$3:$E$399="13817-รพ.เขาฉกรรจ์",ROW('ค่าเสื่อม 2564'!$E$3:$E$399)-ROW('ค่าเสื่อม 2564'!$E$3)+1),$A26)))</f>
        <v>7440-012-0001/5-2553 , 7440-012-0001/6-2553</v>
      </c>
      <c r="N26" s="10">
        <f t="array" ref="N26">IF(COUNTIF('ค่าเสื่อม 2564'!$E$3:$E$399,"13817-รพ.เขาฉกรรจ์")&lt;$A26,"",INDEX('ค่าเสื่อม 2564'!N$3:N$399,SMALL(IF('ค่าเสื่อม 2564'!$E$3:$E$399="13817-รพ.เขาฉกรรจ์",ROW('ค่าเสื่อม 2564'!$E$3:$E$399)-ROW('ค่าเสื่อม 2564'!$E$3)+1),$A26)))</f>
        <v>44000</v>
      </c>
      <c r="O26" s="10">
        <f t="array" ref="O26">IF(COUNTIF('ค่าเสื่อม 2564'!$E$3:$E$399,"13817-รพ.เขาฉกรรจ์")&lt;$A26,"",INDEX('ค่าเสื่อม 2564'!O$3:O$399,SMALL(IF('ค่าเสื่อม 2564'!$E$3:$E$399="13817-รพ.เขาฉกรรจ์",ROW('ค่าเสื่อม 2564'!$E$3:$E$399)-ROW('ค่าเสื่อม 2564'!$E$3)+1),$A26)))</f>
        <v>0</v>
      </c>
      <c r="P26" s="10">
        <f t="array" ref="P26">IF(COUNTIF('ค่าเสื่อม 2564'!$E$3:$E$399,"13817-รพ.เขาฉกรรจ์")&lt;$A26,"",INDEX('ค่าเสื่อม 2564'!P$3:P$399,SMALL(IF('ค่าเสื่อม 2564'!$E$3:$E$399="13817-รพ.เขาฉกรรจ์",ROW('ค่าเสื่อม 2564'!$E$3:$E$399)-ROW('ค่าเสื่อม 2564'!$E$3)+1),$A26)))</f>
        <v>0</v>
      </c>
      <c r="Q26" s="10">
        <f t="array" ref="Q26">IF(COUNTIF('ค่าเสื่อม 2564'!$E$3:$E$399,"13817-รพ.เขาฉกรรจ์")&lt;$A26,"",INDEX('ค่าเสื่อม 2564'!Q$3:Q$399,SMALL(IF('ค่าเสื่อม 2564'!$E$3:$E$399="13817-รพ.เขาฉกรรจ์",ROW('ค่าเสื่อม 2564'!$E$3:$E$399)-ROW('ค่าเสื่อม 2564'!$E$3)+1),$A26)))</f>
        <v>44000</v>
      </c>
      <c r="R26" s="7" t="str">
        <f t="array" ref="R26">IF(COUNTIF('ค่าเสื่อม 2564'!$E$3:$E$399,"13817-รพ.เขาฉกรรจ์")&lt;$A26,"",INDEX('ค่าเสื่อม 2564'!R$3:R$399,SMALL(IF('ค่าเสื่อม 2564'!$E$3:$E$399="13817-รพ.เขาฉกรรจ์",ROW('ค่าเสื่อม 2564'!$E$3:$E$399)-ROW('ค่าเสื่อม 2564'!$E$3)+1),$A26)))</f>
        <v>6/2563 (วันที่ 07/10/2563)</v>
      </c>
      <c r="S26" s="4" t="str">
        <f t="array" ref="S26">IF(COUNTIF('ค่าเสื่อม 2564'!$E$3:$E$399,"13817-รพ.เขาฉกรรจ์")&lt;$A26,"",INDEX('ค่าเสื่อม 2564'!S$3:S$399,SMALL(IF('ค่าเสื่อม 2564'!$E$3:$E$399="13817-รพ.เขาฉกรรจ์",ROW('ค่าเสื่อม 2564'!$E$3:$E$399)-ROW('ค่าเสื่อม 2564'!$E$3)+1),$A26)))</f>
        <v>-</v>
      </c>
      <c r="T26" s="10">
        <f t="array" ref="T26">IF(COUNTIF('ค่าเสื่อม 2564'!$E$3:$E$399,"13817-รพ.เขาฉกรรจ์")&lt;$A26,"",INDEX('ค่าเสื่อม 2564'!T$3:T$399,SMALL(IF('ค่าเสื่อม 2564'!$E$3:$E$399="13817-รพ.เขาฉกรรจ์",ROW('ค่าเสื่อม 2564'!$E$3:$E$399)-ROW('ค่าเสื่อม 2564'!$E$3)+1),$A26)))</f>
        <v>0</v>
      </c>
      <c r="U26" s="10">
        <f t="array" ref="U26">IF(COUNTIF('ค่าเสื่อม 2564'!$E$3:$E$399,"13817-รพ.เขาฉกรรจ์")&lt;$A26,"",INDEX('ค่าเสื่อม 2564'!U$3:U$399,SMALL(IF('ค่าเสื่อม 2564'!$E$3:$E$399="13817-รพ.เขาฉกรรจ์",ROW('ค่าเสื่อม 2564'!$E$3:$E$399)-ROW('ค่าเสื่อม 2564'!$E$3)+1),$A26)))</f>
        <v>0</v>
      </c>
      <c r="V26" s="7"/>
      <c r="W26" s="7"/>
    </row>
    <row r="27" spans="1:23" ht="43.5" customHeight="1">
      <c r="A27" s="3">
        <v>24</v>
      </c>
      <c r="B27" s="7"/>
      <c r="C27" s="7"/>
      <c r="D27" s="7"/>
      <c r="E27" s="7" t="str">
        <f t="array" ref="E27">IF(COUNTIF('ค่าเสื่อม 2564'!$E$3:$E$399,"13817-รพ.เขาฉกรรจ์")&lt;$A27,"",INDEX('ค่าเสื่อม 2564'!E$3:E$399,SMALL(IF('ค่าเสื่อม 2564'!$E$3:$E$399="13817-รพ.เขาฉกรรจ์",ROW('ค่าเสื่อม 2564'!$E$3:$E$399)-ROW('ค่าเสื่อม 2564'!$E$3)+1),$A27)))</f>
        <v>13817-รพ.เขาฉกรรจ์</v>
      </c>
      <c r="F27" s="7" t="str">
        <f t="array" ref="F27">IF(COUNTIF('ค่าเสื่อม 2564'!$E$3:$E$399,"13817-รพ.เขาฉกรรจ์")&lt;$A27,"",INDEX('ค่าเสื่อม 2564'!F$3:F$399,SMALL(IF('ค่าเสื่อม 2564'!$E$3:$E$399="13817-รพ.เขาฉกรรจ์",ROW('ค่าเสื่อม 2564'!$E$3:$E$399)-ROW('ค่าเสื่อม 2564'!$E$3)+1),$A27)))</f>
        <v>13817-รพ.เขาฉกรรจ์</v>
      </c>
      <c r="G27" s="7" t="str">
        <f t="array" ref="G27">IF(COUNTIF('ค่าเสื่อม 2564'!$E$3:$E$399,"13817-รพ.เขาฉกรรจ์")&lt;$A27,"",INDEX('ค่าเสื่อม 2564'!G$3:G$399,SMALL(IF('ค่าเสื่อม 2564'!$E$3:$E$399="13817-รพ.เขาฉกรรจ์",ROW('ค่าเสื่อม 2564'!$E$3:$E$399)-ROW('ค่าเสื่อม 2564'!$E$3)+1),$A27)))</f>
        <v>วงเงินหน่วยบริการสังกัดสป.สธ.</v>
      </c>
      <c r="H27" s="7" t="str">
        <f t="array" ref="H27">IF(COUNTIF('ค่าเสื่อม 2564'!$E$3:$E$399,"13817-รพ.เขาฉกรรจ์")&lt;$A27,"",INDEX('ค่าเสื่อม 2564'!H$3:H$399,SMALL(IF('ค่าเสื่อม 2564'!$E$3:$E$399="13817-รพ.เขาฉกรรจ์",ROW('ค่าเสื่อม 2564'!$E$3:$E$399)-ROW('ค่าเสื่อม 2564'!$E$3)+1),$A27)))</f>
        <v>สิ่งก่อสร้าง</v>
      </c>
      <c r="I27" s="7" t="str">
        <f t="array" ref="I27">IF(COUNTIF('ค่าเสื่อม 2564'!$E$3:$E$399,"13817-รพ.เขาฉกรรจ์")&lt;$A27,"",INDEX('ค่าเสื่อม 2564'!I$3:I$399,SMALL(IF('ค่าเสื่อม 2564'!$E$3:$E$399="13817-รพ.เขาฉกรรจ์",ROW('ค่าเสื่อม 2564'!$E$3:$E$399)-ROW('ค่าเสื่อม 2564'!$E$3)+1),$A27)))</f>
        <v>-</v>
      </c>
      <c r="J27" s="7" t="str">
        <f t="array" ref="J27">IF(COUNTIF('ค่าเสื่อม 2564'!$E$3:$E$399,"13817-รพ.เขาฉกรรจ์")&lt;$A27,"",INDEX('ค่าเสื่อม 2564'!J$3:J$399,SMALL(IF('ค่าเสื่อม 2564'!$E$3:$E$399="13817-รพ.เขาฉกรรจ์",ROW('ค่าเสื่อม 2564'!$E$3:$E$399)-ROW('ค่าเสื่อม 2564'!$E$3)+1),$A27)))</f>
        <v>ซ่อมแซมสายล่อฟ้า หอถังสูงประปา</v>
      </c>
      <c r="K27" s="7" t="str">
        <f t="array" ref="K27">IF(COUNTIF('ค่าเสื่อม 2564'!$E$3:$E$399,"13817-รพ.เขาฉกรรจ์")&lt;$A27,"",INDEX('ค่าเสื่อม 2564'!K$3:K$399,SMALL(IF('ค่าเสื่อม 2564'!$E$3:$E$399="13817-รพ.เขาฉกรรจ์",ROW('ค่าเสื่อม 2564'!$E$3:$E$399)-ROW('ค่าเสื่อม 2564'!$E$3)+1),$A27)))</f>
        <v>ประมาณราคาตามแบบ BOQ , ปร.4 , ปร.5</v>
      </c>
      <c r="L27" s="4">
        <f t="array" ref="L27">IF(COUNTIF('ค่าเสื่อม 2564'!$E$3:$E$399,"13817-รพ.เขาฉกรรจ์")&lt;$A27,"",INDEX('ค่าเสื่อม 2564'!L$3:L$399,SMALL(IF('ค่าเสื่อม 2564'!$E$3:$E$399="13817-รพ.เขาฉกรรจ์",ROW('ค่าเสื่อม 2564'!$E$3:$E$399)-ROW('ค่าเสื่อม 2564'!$E$3)+1),$A27)))</f>
        <v>1</v>
      </c>
      <c r="M27" s="7" t="str">
        <f t="array" ref="M27">IF(COUNTIF('ค่าเสื่อม 2564'!$E$3:$E$399,"13817-รพ.เขาฉกรรจ์")&lt;$A27,"",INDEX('ค่าเสื่อม 2564'!M$3:M$399,SMALL(IF('ค่าเสื่อม 2564'!$E$3:$E$399="13817-รพ.เขาฉกรรจ์",ROW('ค่าเสื่อม 2564'!$E$3:$E$399)-ROW('ค่าเสื่อม 2564'!$E$3)+1),$A27)))</f>
        <v>เลขที่ สก.2319</v>
      </c>
      <c r="N27" s="10">
        <f t="array" ref="N27">IF(COUNTIF('ค่าเสื่อม 2564'!$E$3:$E$399,"13817-รพ.เขาฉกรรจ์")&lt;$A27,"",INDEX('ค่าเสื่อม 2564'!N$3:N$399,SMALL(IF('ค่าเสื่อม 2564'!$E$3:$E$399="13817-รพ.เขาฉกรรจ์",ROW('ค่าเสื่อม 2564'!$E$3:$E$399)-ROW('ค่าเสื่อม 2564'!$E$3)+1),$A27)))</f>
        <v>30000</v>
      </c>
      <c r="O27" s="10">
        <f t="array" ref="O27">IF(COUNTIF('ค่าเสื่อม 2564'!$E$3:$E$399,"13817-รพ.เขาฉกรรจ์")&lt;$A27,"",INDEX('ค่าเสื่อม 2564'!O$3:O$399,SMALL(IF('ค่าเสื่อม 2564'!$E$3:$E$399="13817-รพ.เขาฉกรรจ์",ROW('ค่าเสื่อม 2564'!$E$3:$E$399)-ROW('ค่าเสื่อม 2564'!$E$3)+1),$A27)))</f>
        <v>0</v>
      </c>
      <c r="P27" s="10">
        <f t="array" ref="P27">IF(COUNTIF('ค่าเสื่อม 2564'!$E$3:$E$399,"13817-รพ.เขาฉกรรจ์")&lt;$A27,"",INDEX('ค่าเสื่อม 2564'!P$3:P$399,SMALL(IF('ค่าเสื่อม 2564'!$E$3:$E$399="13817-รพ.เขาฉกรรจ์",ROW('ค่าเสื่อม 2564'!$E$3:$E$399)-ROW('ค่าเสื่อม 2564'!$E$3)+1),$A27)))</f>
        <v>0</v>
      </c>
      <c r="Q27" s="10">
        <f t="array" ref="Q27">IF(COUNTIF('ค่าเสื่อม 2564'!$E$3:$E$399,"13817-รพ.เขาฉกรรจ์")&lt;$A27,"",INDEX('ค่าเสื่อม 2564'!Q$3:Q$399,SMALL(IF('ค่าเสื่อม 2564'!$E$3:$E$399="13817-รพ.เขาฉกรรจ์",ROW('ค่าเสื่อม 2564'!$E$3:$E$399)-ROW('ค่าเสื่อม 2564'!$E$3)+1),$A27)))</f>
        <v>30000</v>
      </c>
      <c r="R27" s="7" t="str">
        <f t="array" ref="R27">IF(COUNTIF('ค่าเสื่อม 2564'!$E$3:$E$399,"13817-รพ.เขาฉกรรจ์")&lt;$A27,"",INDEX('ค่าเสื่อม 2564'!R$3:R$399,SMALL(IF('ค่าเสื่อม 2564'!$E$3:$E$399="13817-รพ.เขาฉกรรจ์",ROW('ค่าเสื่อม 2564'!$E$3:$E$399)-ROW('ค่าเสื่อม 2564'!$E$3)+1),$A27)))</f>
        <v>6/2563 (วันที่ 07/10/2563)</v>
      </c>
      <c r="S27" s="4" t="str">
        <f t="array" ref="S27">IF(COUNTIF('ค่าเสื่อม 2564'!$E$3:$E$399,"13817-รพ.เขาฉกรรจ์")&lt;$A27,"",INDEX('ค่าเสื่อม 2564'!S$3:S$399,SMALL(IF('ค่าเสื่อม 2564'!$E$3:$E$399="13817-รพ.เขาฉกรรจ์",ROW('ค่าเสื่อม 2564'!$E$3:$E$399)-ROW('ค่าเสื่อม 2564'!$E$3)+1),$A27)))</f>
        <v>-</v>
      </c>
      <c r="T27" s="10">
        <f t="array" ref="T27">IF(COUNTIF('ค่าเสื่อม 2564'!$E$3:$E$399,"13817-รพ.เขาฉกรรจ์")&lt;$A27,"",INDEX('ค่าเสื่อม 2564'!T$3:T$399,SMALL(IF('ค่าเสื่อม 2564'!$E$3:$E$399="13817-รพ.เขาฉกรรจ์",ROW('ค่าเสื่อม 2564'!$E$3:$E$399)-ROW('ค่าเสื่อม 2564'!$E$3)+1),$A27)))</f>
        <v>0</v>
      </c>
      <c r="U27" s="10">
        <f t="array" ref="U27">IF(COUNTIF('ค่าเสื่อม 2564'!$E$3:$E$399,"13817-รพ.เขาฉกรรจ์")&lt;$A27,"",INDEX('ค่าเสื่อม 2564'!U$3:U$399,SMALL(IF('ค่าเสื่อม 2564'!$E$3:$E$399="13817-รพ.เขาฉกรรจ์",ROW('ค่าเสื่อม 2564'!$E$3:$E$399)-ROW('ค่าเสื่อม 2564'!$E$3)+1),$A27)))</f>
        <v>0</v>
      </c>
      <c r="V27" s="7"/>
      <c r="W27" s="7"/>
    </row>
    <row r="28" spans="1:23" ht="43.5" customHeight="1">
      <c r="A28" s="3">
        <v>25</v>
      </c>
      <c r="B28" s="7"/>
      <c r="C28" s="7"/>
      <c r="D28" s="7"/>
      <c r="E28" s="7" t="str">
        <f t="array" ref="E28">IF(COUNTIF('ค่าเสื่อม 2564'!$E$3:$E$399,"13817-รพ.เขาฉกรรจ์")&lt;$A28,"",INDEX('ค่าเสื่อม 2564'!E$3:E$399,SMALL(IF('ค่าเสื่อม 2564'!$E$3:$E$399="13817-รพ.เขาฉกรรจ์",ROW('ค่าเสื่อม 2564'!$E$3:$E$399)-ROW('ค่าเสื่อม 2564'!$E$3)+1),$A28)))</f>
        <v>13817-รพ.เขาฉกรรจ์</v>
      </c>
      <c r="F28" s="7" t="str">
        <f t="array" ref="F28">IF(COUNTIF('ค่าเสื่อม 2564'!$E$3:$E$399,"13817-รพ.เขาฉกรรจ์")&lt;$A28,"",INDEX('ค่าเสื่อม 2564'!F$3:F$399,SMALL(IF('ค่าเสื่อม 2564'!$E$3:$E$399="13817-รพ.เขาฉกรรจ์",ROW('ค่าเสื่อม 2564'!$E$3:$E$399)-ROW('ค่าเสื่อม 2564'!$E$3)+1),$A28)))</f>
        <v>13817-รพ.เขาฉกรรจ์</v>
      </c>
      <c r="G28" s="7" t="str">
        <f t="array" ref="G28">IF(COUNTIF('ค่าเสื่อม 2564'!$E$3:$E$399,"13817-รพ.เขาฉกรรจ์")&lt;$A28,"",INDEX('ค่าเสื่อม 2564'!G$3:G$399,SMALL(IF('ค่าเสื่อม 2564'!$E$3:$E$399="13817-รพ.เขาฉกรรจ์",ROW('ค่าเสื่อม 2564'!$E$3:$E$399)-ROW('ค่าเสื่อม 2564'!$E$3)+1),$A28)))</f>
        <v>วงเงินหน่วยบริการสังกัดสป.สธ.</v>
      </c>
      <c r="H28" s="7" t="str">
        <f t="array" ref="H28">IF(COUNTIF('ค่าเสื่อม 2564'!$E$3:$E$399,"13817-รพ.เขาฉกรรจ์")&lt;$A28,"",INDEX('ค่าเสื่อม 2564'!H$3:H$399,SMALL(IF('ค่าเสื่อม 2564'!$E$3:$E$399="13817-รพ.เขาฉกรรจ์",ROW('ค่าเสื่อม 2564'!$E$3:$E$399)-ROW('ค่าเสื่อม 2564'!$E$3)+1),$A28)))</f>
        <v>ครุภัณฑ์</v>
      </c>
      <c r="I28" s="7" t="str">
        <f t="array" ref="I28">IF(COUNTIF('ค่าเสื่อม 2564'!$E$3:$E$399,"13817-รพ.เขาฉกรรจ์")&lt;$A28,"",INDEX('ค่าเสื่อม 2564'!I$3:I$399,SMALL(IF('ค่าเสื่อม 2564'!$E$3:$E$399="13817-รพ.เขาฉกรรจ์",ROW('ค่าเสื่อม 2564'!$E$3:$E$399)-ROW('ค่าเสื่อม 2564'!$E$3)+1),$A28)))</f>
        <v>08-ครุภัณฑ์คอมพิวเตอร์</v>
      </c>
      <c r="J28" s="7" t="str">
        <f t="array" ref="J28">IF(COUNTIF('ค่าเสื่อม 2564'!$E$3:$E$399,"13817-รพ.เขาฉกรรจ์")&lt;$A28,"",INDEX('ค่าเสื่อม 2564'!J$3:J$399,SMALL(IF('ค่าเสื่อม 2564'!$E$3:$E$399="13817-รพ.เขาฉกรรจ์",ROW('ค่าเสื่อม 2564'!$E$3:$E$399)-ROW('ค่าเสื่อม 2564'!$E$3)+1),$A28)))</f>
        <v>เครื่องสแกนเนอร์ ( SCANNER)</v>
      </c>
      <c r="K28" s="7" t="str">
        <f t="array" ref="K28">IF(COUNTIF('ค่าเสื่อม 2564'!$E$3:$E$399,"13817-รพ.เขาฉกรรจ์")&lt;$A28,"",INDEX('ค่าเสื่อม 2564'!K$3:K$399,SMALL(IF('ค่าเสื่อม 2564'!$E$3:$E$399="13817-รพ.เขาฉกรรจ์",ROW('ค่าเสื่อม 2564'!$E$3:$E$399)-ROW('ค่าเสื่อม 2564'!$E$3)+1),$A28)))</f>
        <v>- เป็นสแกนเนอร์ ชนิดป้อนกระดาษขนาด A4 อัตโนมัติ (Auto Document Feeder) ได้ไม่น้อยกว่า 50 แผ่น - สามารถสแกนเอกสารได้ 2 หน้าแบบอัตโนมัติ - มีความละเอียดในการสแกนสูงสุด ไม่น้อยกว่า 600x600 dpi - มีความเร็วในการสแกนกระดาษขนาด A4 ได้ไม่น้อยกว่า 20 ppm</v>
      </c>
      <c r="L28" s="4" t="str">
        <f t="array" ref="L28">IF(COUNTIF('ค่าเสื่อม 2564'!$E$3:$E$399,"13817-รพ.เขาฉกรรจ์")&lt;$A28,"",INDEX('ค่าเสื่อม 2564'!L$3:L$399,SMALL(IF('ค่าเสื่อม 2564'!$E$3:$E$399="13817-รพ.เขาฉกรรจ์",ROW('ค่าเสื่อม 2564'!$E$3:$E$399)-ROW('ค่าเสื่อม 2564'!$E$3)+1),$A28)))</f>
        <v>2</v>
      </c>
      <c r="M28" s="7" t="str">
        <f t="array" ref="M28">IF(COUNTIF('ค่าเสื่อม 2564'!$E$3:$E$399,"13817-รพ.เขาฉกรรจ์")&lt;$A28,"",INDEX('ค่าเสื่อม 2564'!M$3:M$399,SMALL(IF('ค่าเสื่อม 2564'!$E$3:$E$399="13817-รพ.เขาฉกรรจ์",ROW('ค่าเสื่อม 2564'!$E$3:$E$399)-ROW('ค่าเสื่อม 2564'!$E$3)+1),$A28)))</f>
        <v>7440-001-0005/1-2561 , 7440-001-0005/2-2561</v>
      </c>
      <c r="N28" s="10">
        <f t="array" ref="N28">IF(COUNTIF('ค่าเสื่อม 2564'!$E$3:$E$399,"13817-รพ.เขาฉกรรจ์")&lt;$A28,"",INDEX('ค่าเสื่อม 2564'!N$3:N$399,SMALL(IF('ค่าเสื่อม 2564'!$E$3:$E$399="13817-รพ.เขาฉกรรจ์",ROW('ค่าเสื่อม 2564'!$E$3:$E$399)-ROW('ค่าเสื่อม 2564'!$E$3)+1),$A28)))</f>
        <v>34000</v>
      </c>
      <c r="O28" s="10">
        <f t="array" ref="O28">IF(COUNTIF('ค่าเสื่อม 2564'!$E$3:$E$399,"13817-รพ.เขาฉกรรจ์")&lt;$A28,"",INDEX('ค่าเสื่อม 2564'!O$3:O$399,SMALL(IF('ค่าเสื่อม 2564'!$E$3:$E$399="13817-รพ.เขาฉกรรจ์",ROW('ค่าเสื่อม 2564'!$E$3:$E$399)-ROW('ค่าเสื่อม 2564'!$E$3)+1),$A28)))</f>
        <v>0</v>
      </c>
      <c r="P28" s="10">
        <f t="array" ref="P28">IF(COUNTIF('ค่าเสื่อม 2564'!$E$3:$E$399,"13817-รพ.เขาฉกรรจ์")&lt;$A28,"",INDEX('ค่าเสื่อม 2564'!P$3:P$399,SMALL(IF('ค่าเสื่อม 2564'!$E$3:$E$399="13817-รพ.เขาฉกรรจ์",ROW('ค่าเสื่อม 2564'!$E$3:$E$399)-ROW('ค่าเสื่อม 2564'!$E$3)+1),$A28)))</f>
        <v>0</v>
      </c>
      <c r="Q28" s="10">
        <f t="array" ref="Q28">IF(COUNTIF('ค่าเสื่อม 2564'!$E$3:$E$399,"13817-รพ.เขาฉกรรจ์")&lt;$A28,"",INDEX('ค่าเสื่อม 2564'!Q$3:Q$399,SMALL(IF('ค่าเสื่อม 2564'!$E$3:$E$399="13817-รพ.เขาฉกรรจ์",ROW('ค่าเสื่อม 2564'!$E$3:$E$399)-ROW('ค่าเสื่อม 2564'!$E$3)+1),$A28)))</f>
        <v>34000</v>
      </c>
      <c r="R28" s="7" t="str">
        <f t="array" ref="R28">IF(COUNTIF('ค่าเสื่อม 2564'!$E$3:$E$399,"13817-รพ.เขาฉกรรจ์")&lt;$A28,"",INDEX('ค่าเสื่อม 2564'!R$3:R$399,SMALL(IF('ค่าเสื่อม 2564'!$E$3:$E$399="13817-รพ.เขาฉกรรจ์",ROW('ค่าเสื่อม 2564'!$E$3:$E$399)-ROW('ค่าเสื่อม 2564'!$E$3)+1),$A28)))</f>
        <v>6/2563 (วันที่ 07/10/2563)</v>
      </c>
      <c r="S28" s="4" t="str">
        <f t="array" ref="S28">IF(COUNTIF('ค่าเสื่อม 2564'!$E$3:$E$399,"13817-รพ.เขาฉกรรจ์")&lt;$A28,"",INDEX('ค่าเสื่อม 2564'!S$3:S$399,SMALL(IF('ค่าเสื่อม 2564'!$E$3:$E$399="13817-รพ.เขาฉกรรจ์",ROW('ค่าเสื่อม 2564'!$E$3:$E$399)-ROW('ค่าเสื่อม 2564'!$E$3)+1),$A28)))</f>
        <v>-</v>
      </c>
      <c r="T28" s="10">
        <f t="array" ref="T28">IF(COUNTIF('ค่าเสื่อม 2564'!$E$3:$E$399,"13817-รพ.เขาฉกรรจ์")&lt;$A28,"",INDEX('ค่าเสื่อม 2564'!T$3:T$399,SMALL(IF('ค่าเสื่อม 2564'!$E$3:$E$399="13817-รพ.เขาฉกรรจ์",ROW('ค่าเสื่อม 2564'!$E$3:$E$399)-ROW('ค่าเสื่อม 2564'!$E$3)+1),$A28)))</f>
        <v>0</v>
      </c>
      <c r="U28" s="10">
        <f t="array" ref="U28">IF(COUNTIF('ค่าเสื่อม 2564'!$E$3:$E$399,"13817-รพ.เขาฉกรรจ์")&lt;$A28,"",INDEX('ค่าเสื่อม 2564'!U$3:U$399,SMALL(IF('ค่าเสื่อม 2564'!$E$3:$E$399="13817-รพ.เขาฉกรรจ์",ROW('ค่าเสื่อม 2564'!$E$3:$E$399)-ROW('ค่าเสื่อม 2564'!$E$3)+1),$A28)))</f>
        <v>0</v>
      </c>
      <c r="V28" s="7"/>
      <c r="W28" s="7"/>
    </row>
    <row r="29" spans="1:23" ht="43.5" customHeight="1">
      <c r="A29" s="3">
        <v>26</v>
      </c>
      <c r="B29" s="7"/>
      <c r="C29" s="7"/>
      <c r="D29" s="7"/>
      <c r="E29" s="7" t="str">
        <f t="array" ref="E29">IF(COUNTIF('ค่าเสื่อม 2564'!$E$3:$E$399,"13817-รพ.เขาฉกรรจ์")&lt;$A29,"",INDEX('ค่าเสื่อม 2564'!E$3:E$399,SMALL(IF('ค่าเสื่อม 2564'!$E$3:$E$399="13817-รพ.เขาฉกรรจ์",ROW('ค่าเสื่อม 2564'!$E$3:$E$399)-ROW('ค่าเสื่อม 2564'!$E$3)+1),$A29)))</f>
        <v>13817-รพ.เขาฉกรรจ์</v>
      </c>
      <c r="F29" s="7" t="str">
        <f t="array" ref="F29">IF(COUNTIF('ค่าเสื่อม 2564'!$E$3:$E$399,"13817-รพ.เขาฉกรรจ์")&lt;$A29,"",INDEX('ค่าเสื่อม 2564'!F$3:F$399,SMALL(IF('ค่าเสื่อม 2564'!$E$3:$E$399="13817-รพ.เขาฉกรรจ์",ROW('ค่าเสื่อม 2564'!$E$3:$E$399)-ROW('ค่าเสื่อม 2564'!$E$3)+1),$A29)))</f>
        <v>13817-รพ.เขาฉกรรจ์</v>
      </c>
      <c r="G29" s="7" t="str">
        <f t="array" ref="G29">IF(COUNTIF('ค่าเสื่อม 2564'!$E$3:$E$399,"13817-รพ.เขาฉกรรจ์")&lt;$A29,"",INDEX('ค่าเสื่อม 2564'!G$3:G$399,SMALL(IF('ค่าเสื่อม 2564'!$E$3:$E$399="13817-รพ.เขาฉกรรจ์",ROW('ค่าเสื่อม 2564'!$E$3:$E$399)-ROW('ค่าเสื่อม 2564'!$E$3)+1),$A29)))</f>
        <v>วงเงินหน่วยบริการสังกัดสป.สธ.</v>
      </c>
      <c r="H29" s="7" t="str">
        <f t="array" ref="H29">IF(COUNTIF('ค่าเสื่อม 2564'!$E$3:$E$399,"13817-รพ.เขาฉกรรจ์")&lt;$A29,"",INDEX('ค่าเสื่อม 2564'!H$3:H$399,SMALL(IF('ค่าเสื่อม 2564'!$E$3:$E$399="13817-รพ.เขาฉกรรจ์",ROW('ค่าเสื่อม 2564'!$E$3:$E$399)-ROW('ค่าเสื่อม 2564'!$E$3)+1),$A29)))</f>
        <v>ครุภัณฑ์</v>
      </c>
      <c r="I29" s="7" t="str">
        <f t="array" ref="I29">IF(COUNTIF('ค่าเสื่อม 2564'!$E$3:$E$399,"13817-รพ.เขาฉกรรจ์")&lt;$A29,"",INDEX('ค่าเสื่อม 2564'!I$3:I$399,SMALL(IF('ค่าเสื่อม 2564'!$E$3:$E$399="13817-รพ.เขาฉกรรจ์",ROW('ค่าเสื่อม 2564'!$E$3:$E$399)-ROW('ค่าเสื่อม 2564'!$E$3)+1),$A29)))</f>
        <v>08-ครุภัณฑ์คอมพิวเตอร์</v>
      </c>
      <c r="J29" s="7" t="str">
        <f t="array" ref="J29">IF(COUNTIF('ค่าเสื่อม 2564'!$E$3:$E$399,"13817-รพ.เขาฉกรรจ์")&lt;$A29,"",INDEX('ค่าเสื่อม 2564'!J$3:J$399,SMALL(IF('ค่าเสื่อม 2564'!$E$3:$E$399="13817-รพ.เขาฉกรรจ์",ROW('ค่าเสื่อม 2564'!$E$3:$E$399)-ROW('ค่าเสื่อม 2564'!$E$3)+1),$A29)))</f>
        <v>อุปกรณ์ค้นหาเส้นทางเครือข่าย (Router)</v>
      </c>
      <c r="K29" s="7" t="str">
        <f t="array" ref="K29">IF(COUNTIF('ค่าเสื่อม 2564'!$E$3:$E$399,"13817-รพ.เขาฉกรรจ์")&lt;$A29,"",INDEX('ค่าเสื่อม 2564'!K$3:K$399,SMALL(IF('ค่าเสื่อม 2564'!$E$3:$E$399="13817-รพ.เขาฉกรรจ์",ROW('ค่าเสื่อม 2564'!$E$3:$E$399)-ROW('ค่าเสื่อม 2564'!$E$3)+1),$A29)))</f>
        <v>- มีช่องเชื่อมต่อระบบเครือข่าย (Network Interface) แบบ 10/100/1000 Base-T หรือดีกว่า จำนวน ไม่น้อยกว่า 2 ช่อง - มีสัญญาณไฟแสดงสถานะของการทำงานช่องเชื่อมต่อระบบเครือข่ายทุกช่อง - มีหน่วยความจำแบบ Flash (Flash Memory) ขนาดไม่น้อยกว่า 256 MB</v>
      </c>
      <c r="L29" s="4" t="str">
        <f t="array" ref="L29">IF(COUNTIF('ค่าเสื่อม 2564'!$E$3:$E$399,"13817-รพ.เขาฉกรรจ์")&lt;$A29,"",INDEX('ค่าเสื่อม 2564'!L$3:L$399,SMALL(IF('ค่าเสื่อม 2564'!$E$3:$E$399="13817-รพ.เขาฉกรรจ์",ROW('ค่าเสื่อม 2564'!$E$3:$E$399)-ROW('ค่าเสื่อม 2564'!$E$3)+1),$A29)))</f>
        <v>1</v>
      </c>
      <c r="M29" s="7" t="str">
        <f t="array" ref="M29">IF(COUNTIF('ค่าเสื่อม 2564'!$E$3:$E$399,"13817-รพ.เขาฉกรรจ์")&lt;$A29,"",INDEX('ค่าเสื่อม 2564'!M$3:M$399,SMALL(IF('ค่าเสื่อม 2564'!$E$3:$E$399="13817-รพ.เขาฉกรรจ์",ROW('ค่าเสื่อม 2564'!$E$3:$E$399)-ROW('ค่าเสื่อม 2564'!$E$3)+1),$A29)))</f>
        <v>7440-018-0001/1-2554</v>
      </c>
      <c r="N29" s="10">
        <f t="array" ref="N29">IF(COUNTIF('ค่าเสื่อม 2564'!$E$3:$E$399,"13817-รพ.เขาฉกรรจ์")&lt;$A29,"",INDEX('ค่าเสื่อม 2564'!N$3:N$399,SMALL(IF('ค่าเสื่อม 2564'!$E$3:$E$399="13817-รพ.เขาฉกรรจ์",ROW('ค่าเสื่อม 2564'!$E$3:$E$399)-ROW('ค่าเสื่อม 2564'!$E$3)+1),$A29)))</f>
        <v>30000</v>
      </c>
      <c r="O29" s="10">
        <f t="array" ref="O29">IF(COUNTIF('ค่าเสื่อม 2564'!$E$3:$E$399,"13817-รพ.เขาฉกรรจ์")&lt;$A29,"",INDEX('ค่าเสื่อม 2564'!O$3:O$399,SMALL(IF('ค่าเสื่อม 2564'!$E$3:$E$399="13817-รพ.เขาฉกรรจ์",ROW('ค่าเสื่อม 2564'!$E$3:$E$399)-ROW('ค่าเสื่อม 2564'!$E$3)+1),$A29)))</f>
        <v>0</v>
      </c>
      <c r="P29" s="10">
        <f t="array" ref="P29">IF(COUNTIF('ค่าเสื่อม 2564'!$E$3:$E$399,"13817-รพ.เขาฉกรรจ์")&lt;$A29,"",INDEX('ค่าเสื่อม 2564'!P$3:P$399,SMALL(IF('ค่าเสื่อม 2564'!$E$3:$E$399="13817-รพ.เขาฉกรรจ์",ROW('ค่าเสื่อม 2564'!$E$3:$E$399)-ROW('ค่าเสื่อม 2564'!$E$3)+1),$A29)))</f>
        <v>0</v>
      </c>
      <c r="Q29" s="10">
        <f t="array" ref="Q29">IF(COUNTIF('ค่าเสื่อม 2564'!$E$3:$E$399,"13817-รพ.เขาฉกรรจ์")&lt;$A29,"",INDEX('ค่าเสื่อม 2564'!Q$3:Q$399,SMALL(IF('ค่าเสื่อม 2564'!$E$3:$E$399="13817-รพ.เขาฉกรรจ์",ROW('ค่าเสื่อม 2564'!$E$3:$E$399)-ROW('ค่าเสื่อม 2564'!$E$3)+1),$A29)))</f>
        <v>30000</v>
      </c>
      <c r="R29" s="7" t="str">
        <f t="array" ref="R29">IF(COUNTIF('ค่าเสื่อม 2564'!$E$3:$E$399,"13817-รพ.เขาฉกรรจ์")&lt;$A29,"",INDEX('ค่าเสื่อม 2564'!R$3:R$399,SMALL(IF('ค่าเสื่อม 2564'!$E$3:$E$399="13817-รพ.เขาฉกรรจ์",ROW('ค่าเสื่อม 2564'!$E$3:$E$399)-ROW('ค่าเสื่อม 2564'!$E$3)+1),$A29)))</f>
        <v>6/2563 (วันที่ 07/10/2563)</v>
      </c>
      <c r="S29" s="4" t="str">
        <f t="array" ref="S29">IF(COUNTIF('ค่าเสื่อม 2564'!$E$3:$E$399,"13817-รพ.เขาฉกรรจ์")&lt;$A29,"",INDEX('ค่าเสื่อม 2564'!S$3:S$399,SMALL(IF('ค่าเสื่อม 2564'!$E$3:$E$399="13817-รพ.เขาฉกรรจ์",ROW('ค่าเสื่อม 2564'!$E$3:$E$399)-ROW('ค่าเสื่อม 2564'!$E$3)+1),$A29)))</f>
        <v>-</v>
      </c>
      <c r="T29" s="10">
        <f t="array" ref="T29">IF(COUNTIF('ค่าเสื่อม 2564'!$E$3:$E$399,"13817-รพ.เขาฉกรรจ์")&lt;$A29,"",INDEX('ค่าเสื่อม 2564'!T$3:T$399,SMALL(IF('ค่าเสื่อม 2564'!$E$3:$E$399="13817-รพ.เขาฉกรรจ์",ROW('ค่าเสื่อม 2564'!$E$3:$E$399)-ROW('ค่าเสื่อม 2564'!$E$3)+1),$A29)))</f>
        <v>0</v>
      </c>
      <c r="U29" s="10">
        <f t="array" ref="U29">IF(COUNTIF('ค่าเสื่อม 2564'!$E$3:$E$399,"13817-รพ.เขาฉกรรจ์")&lt;$A29,"",INDEX('ค่าเสื่อม 2564'!U$3:U$399,SMALL(IF('ค่าเสื่อม 2564'!$E$3:$E$399="13817-รพ.เขาฉกรรจ์",ROW('ค่าเสื่อม 2564'!$E$3:$E$399)-ROW('ค่าเสื่อม 2564'!$E$3)+1),$A29)))</f>
        <v>0</v>
      </c>
      <c r="V29" s="7"/>
      <c r="W29" s="7"/>
    </row>
    <row r="30" spans="1:23" ht="43.5" customHeight="1">
      <c r="A30" s="3">
        <v>27</v>
      </c>
      <c r="B30" s="7"/>
      <c r="C30" s="7"/>
      <c r="D30" s="7"/>
      <c r="E30" s="7" t="str">
        <f t="array" ref="E30">IF(COUNTIF('ค่าเสื่อม 2564'!$E$3:$E$399,"13817-รพ.เขาฉกรรจ์")&lt;$A30,"",INDEX('ค่าเสื่อม 2564'!E$3:E$399,SMALL(IF('ค่าเสื่อม 2564'!$E$3:$E$399="13817-รพ.เขาฉกรรจ์",ROW('ค่าเสื่อม 2564'!$E$3:$E$399)-ROW('ค่าเสื่อม 2564'!$E$3)+1),$A30)))</f>
        <v>13817-รพ.เขาฉกรรจ์</v>
      </c>
      <c r="F30" s="7" t="str">
        <f t="array" ref="F30">IF(COUNTIF('ค่าเสื่อม 2564'!$E$3:$E$399,"13817-รพ.เขาฉกรรจ์")&lt;$A30,"",INDEX('ค่าเสื่อม 2564'!F$3:F$399,SMALL(IF('ค่าเสื่อม 2564'!$E$3:$E$399="13817-รพ.เขาฉกรรจ์",ROW('ค่าเสื่อม 2564'!$E$3:$E$399)-ROW('ค่าเสื่อม 2564'!$E$3)+1),$A30)))</f>
        <v>13817-รพ.เขาฉกรรจ์</v>
      </c>
      <c r="G30" s="7" t="str">
        <f t="array" ref="G30">IF(COUNTIF('ค่าเสื่อม 2564'!$E$3:$E$399,"13817-รพ.เขาฉกรรจ์")&lt;$A30,"",INDEX('ค่าเสื่อม 2564'!G$3:G$399,SMALL(IF('ค่าเสื่อม 2564'!$E$3:$E$399="13817-รพ.เขาฉกรรจ์",ROW('ค่าเสื่อม 2564'!$E$3:$E$399)-ROW('ค่าเสื่อม 2564'!$E$3)+1),$A30)))</f>
        <v>วงเงินหน่วยบริการสังกัดสป.สธ.</v>
      </c>
      <c r="H30" s="7" t="str">
        <f t="array" ref="H30">IF(COUNTIF('ค่าเสื่อม 2564'!$E$3:$E$399,"13817-รพ.เขาฉกรรจ์")&lt;$A30,"",INDEX('ค่าเสื่อม 2564'!H$3:H$399,SMALL(IF('ค่าเสื่อม 2564'!$E$3:$E$399="13817-รพ.เขาฉกรรจ์",ROW('ค่าเสื่อม 2564'!$E$3:$E$399)-ROW('ค่าเสื่อม 2564'!$E$3)+1),$A30)))</f>
        <v>ครุภัณฑ์</v>
      </c>
      <c r="I30" s="7" t="str">
        <f t="array" ref="I30">IF(COUNTIF('ค่าเสื่อม 2564'!$E$3:$E$399,"13817-รพ.เขาฉกรรจ์")&lt;$A30,"",INDEX('ค่าเสื่อม 2564'!I$3:I$399,SMALL(IF('ค่าเสื่อม 2564'!$E$3:$E$399="13817-รพ.เขาฉกรรจ์",ROW('ค่าเสื่อม 2564'!$E$3:$E$399)-ROW('ค่าเสื่อม 2564'!$E$3)+1),$A30)))</f>
        <v>03-ครุภัณฑ์การแพทย์</v>
      </c>
      <c r="J30" s="7" t="str">
        <f t="array" ref="J30">IF(COUNTIF('ค่าเสื่อม 2564'!$E$3:$E$399,"13817-รพ.เขาฉกรรจ์")&lt;$A30,"",INDEX('ค่าเสื่อม 2564'!J$3:J$399,SMALL(IF('ค่าเสื่อม 2564'!$E$3:$E$399="13817-รพ.เขาฉกรรจ์",ROW('ค่าเสื่อม 2564'!$E$3:$E$399)-ROW('ค่าเสื่อม 2564'!$E$3)+1),$A30)))</f>
        <v>ตู้อบสมุนไพร</v>
      </c>
      <c r="K30" s="7" t="str">
        <f t="array" ref="K30">IF(COUNTIF('ค่าเสื่อม 2564'!$E$3:$E$399,"13817-รพ.เขาฉกรรจ์")&lt;$A30,"",INDEX('ค่าเสื่อม 2564'!K$3:K$399,SMALL(IF('ค่าเสื่อม 2564'!$E$3:$E$399="13817-รพ.เขาฉกรรจ์",ROW('ค่าเสื่อม 2564'!$E$3:$E$399)-ROW('ค่าเสื่อม 2564'!$E$3)+1),$A30)))</f>
        <v>ตู้อบสมุนไพร</v>
      </c>
      <c r="L30" s="4">
        <f t="array" ref="L30">IF(COUNTIF('ค่าเสื่อม 2564'!$E$3:$E$399,"13817-รพ.เขาฉกรรจ์")&lt;$A30,"",INDEX('ค่าเสื่อม 2564'!L$3:L$399,SMALL(IF('ค่าเสื่อม 2564'!$E$3:$E$399="13817-รพ.เขาฉกรรจ์",ROW('ค่าเสื่อม 2564'!$E$3:$E$399)-ROW('ค่าเสื่อม 2564'!$E$3)+1),$A30)))</f>
        <v>2</v>
      </c>
      <c r="M30" s="7" t="str">
        <f t="array" ref="M30">IF(COUNTIF('ค่าเสื่อม 2564'!$E$3:$E$399,"13817-รพ.เขาฉกรรจ์")&lt;$A30,"",INDEX('ค่าเสื่อม 2564'!M$3:M$399,SMALL(IF('ค่าเสื่อม 2564'!$E$3:$E$399="13817-รพ.เขาฉกรรจ์",ROW('ค่าเสื่อม 2564'!$E$3:$E$399)-ROW('ค่าเสื่อม 2564'!$E$3)+1),$A30)))</f>
        <v>6530-004-1114/1 และ 6530-004-1114/2</v>
      </c>
      <c r="N30" s="10">
        <f t="array" ref="N30">IF(COUNTIF('ค่าเสื่อม 2564'!$E$3:$E$399,"13817-รพ.เขาฉกรรจ์")&lt;$A30,"",INDEX('ค่าเสื่อม 2564'!N$3:N$399,SMALL(IF('ค่าเสื่อม 2564'!$E$3:$E$399="13817-รพ.เขาฉกรรจ์",ROW('ค่าเสื่อม 2564'!$E$3:$E$399)-ROW('ค่าเสื่อม 2564'!$E$3)+1),$A30)))</f>
        <v>51000</v>
      </c>
      <c r="O30" s="10">
        <f t="array" ref="O30">IF(COUNTIF('ค่าเสื่อม 2564'!$E$3:$E$399,"13817-รพ.เขาฉกรรจ์")&lt;$A30,"",INDEX('ค่าเสื่อม 2564'!O$3:O$399,SMALL(IF('ค่าเสื่อม 2564'!$E$3:$E$399="13817-รพ.เขาฉกรรจ์",ROW('ค่าเสื่อม 2564'!$E$3:$E$399)-ROW('ค่าเสื่อม 2564'!$E$3)+1),$A30)))</f>
        <v>0</v>
      </c>
      <c r="P30" s="10">
        <f t="array" ref="P30">IF(COUNTIF('ค่าเสื่อม 2564'!$E$3:$E$399,"13817-รพ.เขาฉกรรจ์")&lt;$A30,"",INDEX('ค่าเสื่อม 2564'!P$3:P$399,SMALL(IF('ค่าเสื่อม 2564'!$E$3:$E$399="13817-รพ.เขาฉกรรจ์",ROW('ค่าเสื่อม 2564'!$E$3:$E$399)-ROW('ค่าเสื่อม 2564'!$E$3)+1),$A30)))</f>
        <v>0</v>
      </c>
      <c r="Q30" s="10">
        <f t="array" ref="Q30">IF(COUNTIF('ค่าเสื่อม 2564'!$E$3:$E$399,"13817-รพ.เขาฉกรรจ์")&lt;$A30,"",INDEX('ค่าเสื่อม 2564'!Q$3:Q$399,SMALL(IF('ค่าเสื่อม 2564'!$E$3:$E$399="13817-รพ.เขาฉกรรจ์",ROW('ค่าเสื่อม 2564'!$E$3:$E$399)-ROW('ค่าเสื่อม 2564'!$E$3)+1),$A30)))</f>
        <v>51000</v>
      </c>
      <c r="R30" s="7" t="str">
        <f t="array" ref="R30">IF(COUNTIF('ค่าเสื่อม 2564'!$E$3:$E$399,"13817-รพ.เขาฉกรรจ์")&lt;$A30,"",INDEX('ค่าเสื่อม 2564'!R$3:R$399,SMALL(IF('ค่าเสื่อม 2564'!$E$3:$E$399="13817-รพ.เขาฉกรรจ์",ROW('ค่าเสื่อม 2564'!$E$3:$E$399)-ROW('ค่าเสื่อม 2564'!$E$3)+1),$A30)))</f>
        <v>6/2563 (วันที่ 07/10/2563)</v>
      </c>
      <c r="S30" s="4" t="str">
        <f t="array" ref="S30">IF(COUNTIF('ค่าเสื่อม 2564'!$E$3:$E$399,"13817-รพ.เขาฉกรรจ์")&lt;$A30,"",INDEX('ค่าเสื่อม 2564'!S$3:S$399,SMALL(IF('ค่าเสื่อม 2564'!$E$3:$E$399="13817-รพ.เขาฉกรรจ์",ROW('ค่าเสื่อม 2564'!$E$3:$E$399)-ROW('ค่าเสื่อม 2564'!$E$3)+1),$A30)))</f>
        <v>-</v>
      </c>
      <c r="T30" s="10">
        <f t="array" ref="T30">IF(COUNTIF('ค่าเสื่อม 2564'!$E$3:$E$399,"13817-รพ.เขาฉกรรจ์")&lt;$A30,"",INDEX('ค่าเสื่อม 2564'!T$3:T$399,SMALL(IF('ค่าเสื่อม 2564'!$E$3:$E$399="13817-รพ.เขาฉกรรจ์",ROW('ค่าเสื่อม 2564'!$E$3:$E$399)-ROW('ค่าเสื่อม 2564'!$E$3)+1),$A30)))</f>
        <v>0</v>
      </c>
      <c r="U30" s="10">
        <f t="array" ref="U30">IF(COUNTIF('ค่าเสื่อม 2564'!$E$3:$E$399,"13817-รพ.เขาฉกรรจ์")&lt;$A30,"",INDEX('ค่าเสื่อม 2564'!U$3:U$399,SMALL(IF('ค่าเสื่อม 2564'!$E$3:$E$399="13817-รพ.เขาฉกรรจ์",ROW('ค่าเสื่อม 2564'!$E$3:$E$399)-ROW('ค่าเสื่อม 2564'!$E$3)+1),$A30)))</f>
        <v>0</v>
      </c>
      <c r="V30" s="7"/>
      <c r="W30" s="7"/>
    </row>
    <row r="31" spans="1:23" ht="43.5" customHeight="1">
      <c r="A31" s="3">
        <v>28</v>
      </c>
      <c r="B31" s="7"/>
      <c r="C31" s="7"/>
      <c r="D31" s="7"/>
      <c r="E31" s="7" t="str">
        <f t="array" ref="E31">IF(COUNTIF('ค่าเสื่อม 2564'!$E$3:$E$399,"13817-รพ.เขาฉกรรจ์")&lt;$A31,"",INDEX('ค่าเสื่อม 2564'!E$3:E$399,SMALL(IF('ค่าเสื่อม 2564'!$E$3:$E$399="13817-รพ.เขาฉกรรจ์",ROW('ค่าเสื่อม 2564'!$E$3:$E$399)-ROW('ค่าเสื่อม 2564'!$E$3)+1),$A31)))</f>
        <v>13817-รพ.เขาฉกรรจ์</v>
      </c>
      <c r="F31" s="7" t="str">
        <f t="array" ref="F31">IF(COUNTIF('ค่าเสื่อม 2564'!$E$3:$E$399,"13817-รพ.เขาฉกรรจ์")&lt;$A31,"",INDEX('ค่าเสื่อม 2564'!F$3:F$399,SMALL(IF('ค่าเสื่อม 2564'!$E$3:$E$399="13817-รพ.เขาฉกรรจ์",ROW('ค่าเสื่อม 2564'!$E$3:$E$399)-ROW('ค่าเสื่อม 2564'!$E$3)+1),$A31)))</f>
        <v>13817-รพ.เขาฉกรรจ์</v>
      </c>
      <c r="G31" s="7" t="str">
        <f t="array" ref="G31">IF(COUNTIF('ค่าเสื่อม 2564'!$E$3:$E$399,"13817-รพ.เขาฉกรรจ์")&lt;$A31,"",INDEX('ค่าเสื่อม 2564'!G$3:G$399,SMALL(IF('ค่าเสื่อม 2564'!$E$3:$E$399="13817-รพ.เขาฉกรรจ์",ROW('ค่าเสื่อม 2564'!$E$3:$E$399)-ROW('ค่าเสื่อม 2564'!$E$3)+1),$A31)))</f>
        <v>วงเงินหน่วยบริการสังกัดสป.สธ.</v>
      </c>
      <c r="H31" s="7" t="str">
        <f t="array" ref="H31">IF(COUNTIF('ค่าเสื่อม 2564'!$E$3:$E$399,"13817-รพ.เขาฉกรรจ์")&lt;$A31,"",INDEX('ค่าเสื่อม 2564'!H$3:H$399,SMALL(IF('ค่าเสื่อม 2564'!$E$3:$E$399="13817-รพ.เขาฉกรรจ์",ROW('ค่าเสื่อม 2564'!$E$3:$E$399)-ROW('ค่าเสื่อม 2564'!$E$3)+1),$A31)))</f>
        <v>สิ่งก่อสร้าง</v>
      </c>
      <c r="I31" s="7" t="str">
        <f t="array" ref="I31">IF(COUNTIF('ค่าเสื่อม 2564'!$E$3:$E$399,"13817-รพ.เขาฉกรรจ์")&lt;$A31,"",INDEX('ค่าเสื่อม 2564'!I$3:I$399,SMALL(IF('ค่าเสื่อม 2564'!$E$3:$E$399="13817-รพ.เขาฉกรรจ์",ROW('ค่าเสื่อม 2564'!$E$3:$E$399)-ROW('ค่าเสื่อม 2564'!$E$3)+1),$A31)))</f>
        <v>-</v>
      </c>
      <c r="J31" s="7" t="str">
        <f t="array" ref="J31">IF(COUNTIF('ค่าเสื่อม 2564'!$E$3:$E$399,"13817-รพ.เขาฉกรรจ์")&lt;$A31,"",INDEX('ค่าเสื่อม 2564'!J$3:J$399,SMALL(IF('ค่าเสื่อม 2564'!$E$3:$E$399="13817-รพ.เขาฉกรรจ์",ROW('ค่าเสื่อม 2564'!$E$3:$E$399)-ROW('ค่าเสื่อม 2564'!$E$3)+1),$A31)))</f>
        <v>ซ่อมแซมระบบบ่อบำบัดน้ำเสีย</v>
      </c>
      <c r="K31" s="7" t="str">
        <f t="array" ref="K31">IF(COUNTIF('ค่าเสื่อม 2564'!$E$3:$E$399,"13817-รพ.เขาฉกรรจ์")&lt;$A31,"",INDEX('ค่าเสื่อม 2564'!K$3:K$399,SMALL(IF('ค่าเสื่อม 2564'!$E$3:$E$399="13817-รพ.เขาฉกรรจ์",ROW('ค่าเสื่อม 2564'!$E$3:$E$399)-ROW('ค่าเสื่อม 2564'!$E$3)+1),$A31)))</f>
        <v>ประมาณราคาตามแบบ BOQ , ปร.4 , ปร.5</v>
      </c>
      <c r="L31" s="4">
        <f t="array" ref="L31">IF(COUNTIF('ค่าเสื่อม 2564'!$E$3:$E$399,"13817-รพ.เขาฉกรรจ์")&lt;$A31,"",INDEX('ค่าเสื่อม 2564'!L$3:L$399,SMALL(IF('ค่าเสื่อม 2564'!$E$3:$E$399="13817-รพ.เขาฉกรรจ์",ROW('ค่าเสื่อม 2564'!$E$3:$E$399)-ROW('ค่าเสื่อม 2564'!$E$3)+1),$A31)))</f>
        <v>1</v>
      </c>
      <c r="M31" s="7" t="str">
        <f t="array" ref="M31">IF(COUNTIF('ค่าเสื่อม 2564'!$E$3:$E$399,"13817-รพ.เขาฉกรรจ์")&lt;$A31,"",INDEX('ค่าเสื่อม 2564'!M$3:M$399,SMALL(IF('ค่าเสื่อม 2564'!$E$3:$E$399="13817-รพ.เขาฉกรรจ์",ROW('ค่าเสื่อม 2564'!$E$3:$E$399)-ROW('ค่าเสื่อม 2564'!$E$3)+1),$A31)))</f>
        <v>เลขที่ สก.2330</v>
      </c>
      <c r="N31" s="10">
        <f t="array" ref="N31">IF(COUNTIF('ค่าเสื่อม 2564'!$E$3:$E$399,"13817-รพ.เขาฉกรรจ์")&lt;$A31,"",INDEX('ค่าเสื่อม 2564'!N$3:N$399,SMALL(IF('ค่าเสื่อม 2564'!$E$3:$E$399="13817-รพ.เขาฉกรรจ์",ROW('ค่าเสื่อม 2564'!$E$3:$E$399)-ROW('ค่าเสื่อม 2564'!$E$3)+1),$A31)))</f>
        <v>25680</v>
      </c>
      <c r="O31" s="10">
        <f t="array" ref="O31">IF(COUNTIF('ค่าเสื่อม 2564'!$E$3:$E$399,"13817-รพ.เขาฉกรรจ์")&lt;$A31,"",INDEX('ค่าเสื่อม 2564'!O$3:O$399,SMALL(IF('ค่าเสื่อม 2564'!$E$3:$E$399="13817-รพ.เขาฉกรรจ์",ROW('ค่าเสื่อม 2564'!$E$3:$E$399)-ROW('ค่าเสื่อม 2564'!$E$3)+1),$A31)))</f>
        <v>0</v>
      </c>
      <c r="P31" s="10">
        <f t="array" ref="P31">IF(COUNTIF('ค่าเสื่อม 2564'!$E$3:$E$399,"13817-รพ.เขาฉกรรจ์")&lt;$A31,"",INDEX('ค่าเสื่อม 2564'!P$3:P$399,SMALL(IF('ค่าเสื่อม 2564'!$E$3:$E$399="13817-รพ.เขาฉกรรจ์",ROW('ค่าเสื่อม 2564'!$E$3:$E$399)-ROW('ค่าเสื่อม 2564'!$E$3)+1),$A31)))</f>
        <v>0</v>
      </c>
      <c r="Q31" s="10">
        <f t="array" ref="Q31">IF(COUNTIF('ค่าเสื่อม 2564'!$E$3:$E$399,"13817-รพ.เขาฉกรรจ์")&lt;$A31,"",INDEX('ค่าเสื่อม 2564'!Q$3:Q$399,SMALL(IF('ค่าเสื่อม 2564'!$E$3:$E$399="13817-รพ.เขาฉกรรจ์",ROW('ค่าเสื่อม 2564'!$E$3:$E$399)-ROW('ค่าเสื่อม 2564'!$E$3)+1),$A31)))</f>
        <v>25680</v>
      </c>
      <c r="R31" s="7" t="str">
        <f t="array" ref="R31">IF(COUNTIF('ค่าเสื่อม 2564'!$E$3:$E$399,"13817-รพ.เขาฉกรรจ์")&lt;$A31,"",INDEX('ค่าเสื่อม 2564'!R$3:R$399,SMALL(IF('ค่าเสื่อม 2564'!$E$3:$E$399="13817-รพ.เขาฉกรรจ์",ROW('ค่าเสื่อม 2564'!$E$3:$E$399)-ROW('ค่าเสื่อม 2564'!$E$3)+1),$A31)))</f>
        <v>6/2563 (วันที่ 07/10/2563)</v>
      </c>
      <c r="S31" s="4" t="str">
        <f t="array" ref="S31">IF(COUNTIF('ค่าเสื่อม 2564'!$E$3:$E$399,"13817-รพ.เขาฉกรรจ์")&lt;$A31,"",INDEX('ค่าเสื่อม 2564'!S$3:S$399,SMALL(IF('ค่าเสื่อม 2564'!$E$3:$E$399="13817-รพ.เขาฉกรรจ์",ROW('ค่าเสื่อม 2564'!$E$3:$E$399)-ROW('ค่าเสื่อม 2564'!$E$3)+1),$A31)))</f>
        <v>-</v>
      </c>
      <c r="T31" s="10">
        <f t="array" ref="T31">IF(COUNTIF('ค่าเสื่อม 2564'!$E$3:$E$399,"13817-รพ.เขาฉกรรจ์")&lt;$A31,"",INDEX('ค่าเสื่อม 2564'!T$3:T$399,SMALL(IF('ค่าเสื่อม 2564'!$E$3:$E$399="13817-รพ.เขาฉกรรจ์",ROW('ค่าเสื่อม 2564'!$E$3:$E$399)-ROW('ค่าเสื่อม 2564'!$E$3)+1),$A31)))</f>
        <v>0</v>
      </c>
      <c r="U31" s="10">
        <f t="array" ref="U31">IF(COUNTIF('ค่าเสื่อม 2564'!$E$3:$E$399,"13817-รพ.เขาฉกรรจ์")&lt;$A31,"",INDEX('ค่าเสื่อม 2564'!U$3:U$399,SMALL(IF('ค่าเสื่อม 2564'!$E$3:$E$399="13817-รพ.เขาฉกรรจ์",ROW('ค่าเสื่อม 2564'!$E$3:$E$399)-ROW('ค่าเสื่อม 2564'!$E$3)+1),$A31)))</f>
        <v>0</v>
      </c>
      <c r="V31" s="7"/>
      <c r="W31" s="7"/>
    </row>
    <row r="32" spans="1:23" ht="43.5" customHeight="1">
      <c r="A32" s="3">
        <v>29</v>
      </c>
      <c r="B32" s="7"/>
      <c r="C32" s="7"/>
      <c r="D32" s="7"/>
      <c r="E32" s="7" t="str">
        <f t="array" ref="E32">IF(COUNTIF('ค่าเสื่อม 2564'!$E$3:$E$399,"13817-รพ.เขาฉกรรจ์")&lt;$A32,"",INDEX('ค่าเสื่อม 2564'!E$3:E$399,SMALL(IF('ค่าเสื่อม 2564'!$E$3:$E$399="13817-รพ.เขาฉกรรจ์",ROW('ค่าเสื่อม 2564'!$E$3:$E$399)-ROW('ค่าเสื่อม 2564'!$E$3)+1),$A32)))</f>
        <v>13817-รพ.เขาฉกรรจ์</v>
      </c>
      <c r="F32" s="7" t="str">
        <f t="array" ref="F32">IF(COUNTIF('ค่าเสื่อม 2564'!$E$3:$E$399,"13817-รพ.เขาฉกรรจ์")&lt;$A32,"",INDEX('ค่าเสื่อม 2564'!F$3:F$399,SMALL(IF('ค่าเสื่อม 2564'!$E$3:$E$399="13817-รพ.เขาฉกรรจ์",ROW('ค่าเสื่อม 2564'!$E$3:$E$399)-ROW('ค่าเสื่อม 2564'!$E$3)+1),$A32)))</f>
        <v>13817-รพ.เขาฉกรรจ์</v>
      </c>
      <c r="G32" s="7" t="str">
        <f t="array" ref="G32">IF(COUNTIF('ค่าเสื่อม 2564'!$E$3:$E$399,"13817-รพ.เขาฉกรรจ์")&lt;$A32,"",INDEX('ค่าเสื่อม 2564'!G$3:G$399,SMALL(IF('ค่าเสื่อม 2564'!$E$3:$E$399="13817-รพ.เขาฉกรรจ์",ROW('ค่าเสื่อม 2564'!$E$3:$E$399)-ROW('ค่าเสื่อม 2564'!$E$3)+1),$A32)))</f>
        <v>วงเงินหน่วยบริการสังกัดสป.สธ.</v>
      </c>
      <c r="H32" s="7" t="str">
        <f t="array" ref="H32">IF(COUNTIF('ค่าเสื่อม 2564'!$E$3:$E$399,"13817-รพ.เขาฉกรรจ์")&lt;$A32,"",INDEX('ค่าเสื่อม 2564'!H$3:H$399,SMALL(IF('ค่าเสื่อม 2564'!$E$3:$E$399="13817-รพ.เขาฉกรรจ์",ROW('ค่าเสื่อม 2564'!$E$3:$E$399)-ROW('ค่าเสื่อม 2564'!$E$3)+1),$A32)))</f>
        <v>ครุภัณฑ์</v>
      </c>
      <c r="I32" s="7" t="str">
        <f t="array" ref="I32">IF(COUNTIF('ค่าเสื่อม 2564'!$E$3:$E$399,"13817-รพ.เขาฉกรรจ์")&lt;$A32,"",INDEX('ค่าเสื่อม 2564'!I$3:I$399,SMALL(IF('ค่าเสื่อม 2564'!$E$3:$E$399="13817-รพ.เขาฉกรรจ์",ROW('ค่าเสื่อม 2564'!$E$3:$E$399)-ROW('ค่าเสื่อม 2564'!$E$3)+1),$A32)))</f>
        <v>06-ครุภัณฑ์การแพทย์วินิจฉัย</v>
      </c>
      <c r="J32" s="7" t="str">
        <f t="array" ref="J32">IF(COUNTIF('ค่าเสื่อม 2564'!$E$3:$E$399,"13817-รพ.เขาฉกรรจ์")&lt;$A32,"",INDEX('ค่าเสื่อม 2564'!J$3:J$399,SMALL(IF('ค่าเสื่อม 2564'!$E$3:$E$399="13817-รพ.เขาฉกรรจ์",ROW('ค่าเสื่อม 2564'!$E$3:$E$399)-ROW('ค่าเสื่อม 2564'!$E$3)+1),$A32)))</f>
        <v>แผ่นรับสัญญาณภาพเอกซเรย์(แผ่นCR plate ขนาด 10x12 นิ้ว)</v>
      </c>
      <c r="K32" s="7" t="str">
        <f t="array" ref="K32">IF(COUNTIF('ค่าเสื่อม 2564'!$E$3:$E$399,"13817-รพ.เขาฉกรรจ์")&lt;$A32,"",INDEX('ค่าเสื่อม 2564'!K$3:K$399,SMALL(IF('ค่าเสื่อม 2564'!$E$3:$E$399="13817-รพ.เขาฉกรรจ์",ROW('ค่าเสื่อม 2564'!$E$3:$E$399)-ROW('ค่าเสื่อม 2564'!$E$3)+1),$A32)))</f>
        <v>1.1 สามารถบรรจุอยู่ในคาสเซท (Cassette) ขนาด 10”?12” ได้ หลังจากการถ่ายภาพ เอกซเรย์และนำไปอ่าน ด้วยเครื่องอ่านแปลงสัญญาณภาพถ่ายด้วยรังสีเอ็กซ์เป็นระบบดิจิตอล (Computed Radiography) แล้วสามารถแปลงสัญญาณเป็นข้อมูลภาพทางดิจิตอล และ ลบสัญญาณที่ตกค้าง เพื่อนำไปใช้กับคนไข้คนต่อไปได้ 1.2 สามารถใช้งานร่วมกับเครื่องอ่านและแปลงสัญญาณภาพถ่ายด้วยรังสีเอ็กซ์เป็นระบบดิจิตอล (Computed Radiography) ของโรงพยาบาลได้</v>
      </c>
      <c r="L32" s="4">
        <f t="array" ref="L32">IF(COUNTIF('ค่าเสื่อม 2564'!$E$3:$E$399,"13817-รพ.เขาฉกรรจ์")&lt;$A32,"",INDEX('ค่าเสื่อม 2564'!L$3:L$399,SMALL(IF('ค่าเสื่อม 2564'!$E$3:$E$399="13817-รพ.เขาฉกรรจ์",ROW('ค่าเสื่อม 2564'!$E$3:$E$399)-ROW('ค่าเสื่อม 2564'!$E$3)+1),$A32)))</f>
        <v>1</v>
      </c>
      <c r="M32" s="7" t="str">
        <f t="array" ref="M32">IF(COUNTIF('ค่าเสื่อม 2564'!$E$3:$E$399,"13817-รพ.เขาฉกรรจ์")&lt;$A32,"",INDEX('ค่าเสื่อม 2564'!M$3:M$399,SMALL(IF('ค่าเสื่อม 2564'!$E$3:$E$399="13817-รพ.เขาฉกรรจ์",ROW('ค่าเสื่อม 2564'!$E$3:$E$399)-ROW('ค่าเสื่อม 2564'!$E$3)+1),$A32)))</f>
        <v>7440-012-0001/5</v>
      </c>
      <c r="N32" s="10">
        <f t="array" ref="N32">IF(COUNTIF('ค่าเสื่อม 2564'!$E$3:$E$399,"13817-รพ.เขาฉกรรจ์")&lt;$A32,"",INDEX('ค่าเสื่อม 2564'!N$3:N$399,SMALL(IF('ค่าเสื่อม 2564'!$E$3:$E$399="13817-รพ.เขาฉกรรจ์",ROW('ค่าเสื่อม 2564'!$E$3:$E$399)-ROW('ค่าเสื่อม 2564'!$E$3)+1),$A32)))</f>
        <v>41000</v>
      </c>
      <c r="O32" s="10">
        <f t="array" ref="O32">IF(COUNTIF('ค่าเสื่อม 2564'!$E$3:$E$399,"13817-รพ.เขาฉกรรจ์")&lt;$A32,"",INDEX('ค่าเสื่อม 2564'!O$3:O$399,SMALL(IF('ค่าเสื่อม 2564'!$E$3:$E$399="13817-รพ.เขาฉกรรจ์",ROW('ค่าเสื่อม 2564'!$E$3:$E$399)-ROW('ค่าเสื่อม 2564'!$E$3)+1),$A32)))</f>
        <v>0</v>
      </c>
      <c r="P32" s="10">
        <f t="array" ref="P32">IF(COUNTIF('ค่าเสื่อม 2564'!$E$3:$E$399,"13817-รพ.เขาฉกรรจ์")&lt;$A32,"",INDEX('ค่าเสื่อม 2564'!P$3:P$399,SMALL(IF('ค่าเสื่อม 2564'!$E$3:$E$399="13817-รพ.เขาฉกรรจ์",ROW('ค่าเสื่อม 2564'!$E$3:$E$399)-ROW('ค่าเสื่อม 2564'!$E$3)+1),$A32)))</f>
        <v>0</v>
      </c>
      <c r="Q32" s="10">
        <f t="array" ref="Q32">IF(COUNTIF('ค่าเสื่อม 2564'!$E$3:$E$399,"13817-รพ.เขาฉกรรจ์")&lt;$A32,"",INDEX('ค่าเสื่อม 2564'!Q$3:Q$399,SMALL(IF('ค่าเสื่อม 2564'!$E$3:$E$399="13817-รพ.เขาฉกรรจ์",ROW('ค่าเสื่อม 2564'!$E$3:$E$399)-ROW('ค่าเสื่อม 2564'!$E$3)+1),$A32)))</f>
        <v>41000</v>
      </c>
      <c r="R32" s="7" t="str">
        <f t="array" ref="R32">IF(COUNTIF('ค่าเสื่อม 2564'!$E$3:$E$399,"13817-รพ.เขาฉกรรจ์")&lt;$A32,"",INDEX('ค่าเสื่อม 2564'!R$3:R$399,SMALL(IF('ค่าเสื่อม 2564'!$E$3:$E$399="13817-รพ.เขาฉกรรจ์",ROW('ค่าเสื่อม 2564'!$E$3:$E$399)-ROW('ค่าเสื่อม 2564'!$E$3)+1),$A32)))</f>
        <v>6/2563 (วันที่ 07/10/2563)</v>
      </c>
      <c r="S32" s="4" t="str">
        <f t="array" ref="S32">IF(COUNTIF('ค่าเสื่อม 2564'!$E$3:$E$399,"13817-รพ.เขาฉกรรจ์")&lt;$A32,"",INDEX('ค่าเสื่อม 2564'!S$3:S$399,SMALL(IF('ค่าเสื่อม 2564'!$E$3:$E$399="13817-รพ.เขาฉกรรจ์",ROW('ค่าเสื่อม 2564'!$E$3:$E$399)-ROW('ค่าเสื่อม 2564'!$E$3)+1),$A32)))</f>
        <v>-</v>
      </c>
      <c r="T32" s="10">
        <f t="array" ref="T32">IF(COUNTIF('ค่าเสื่อม 2564'!$E$3:$E$399,"13817-รพ.เขาฉกรรจ์")&lt;$A32,"",INDEX('ค่าเสื่อม 2564'!T$3:T$399,SMALL(IF('ค่าเสื่อม 2564'!$E$3:$E$399="13817-รพ.เขาฉกรรจ์",ROW('ค่าเสื่อม 2564'!$E$3:$E$399)-ROW('ค่าเสื่อม 2564'!$E$3)+1),$A32)))</f>
        <v>0</v>
      </c>
      <c r="U32" s="10">
        <f t="array" ref="U32">IF(COUNTIF('ค่าเสื่อม 2564'!$E$3:$E$399,"13817-รพ.เขาฉกรรจ์")&lt;$A32,"",INDEX('ค่าเสื่อม 2564'!U$3:U$399,SMALL(IF('ค่าเสื่อม 2564'!$E$3:$E$399="13817-รพ.เขาฉกรรจ์",ROW('ค่าเสื่อม 2564'!$E$3:$E$399)-ROW('ค่าเสื่อม 2564'!$E$3)+1),$A32)))</f>
        <v>0</v>
      </c>
      <c r="V32" s="7"/>
      <c r="W32" s="7"/>
    </row>
    <row r="33" spans="1:24" ht="43.5" customHeight="1">
      <c r="A33" s="3">
        <v>30</v>
      </c>
      <c r="B33" s="7"/>
      <c r="C33" s="7"/>
      <c r="D33" s="7"/>
      <c r="E33" s="7" t="str">
        <f t="array" ref="E33">IF(COUNTIF('ค่าเสื่อม 2564'!$E$3:$E$399,"13817-รพ.เขาฉกรรจ์")&lt;$A33,"",INDEX('ค่าเสื่อม 2564'!E$3:E$399,SMALL(IF('ค่าเสื่อม 2564'!$E$3:$E$399="13817-รพ.เขาฉกรรจ์",ROW('ค่าเสื่อม 2564'!$E$3:$E$399)-ROW('ค่าเสื่อม 2564'!$E$3)+1),$A33)))</f>
        <v>13817-รพ.เขาฉกรรจ์</v>
      </c>
      <c r="F33" s="7" t="str">
        <f t="array" ref="F33">IF(COUNTIF('ค่าเสื่อม 2564'!$E$3:$E$399,"13817-รพ.เขาฉกรรจ์")&lt;$A33,"",INDEX('ค่าเสื่อม 2564'!F$3:F$399,SMALL(IF('ค่าเสื่อม 2564'!$E$3:$E$399="13817-รพ.เขาฉกรรจ์",ROW('ค่าเสื่อม 2564'!$E$3:$E$399)-ROW('ค่าเสื่อม 2564'!$E$3)+1),$A33)))</f>
        <v>13817-รพ.เขาฉกรรจ์</v>
      </c>
      <c r="G33" s="7" t="str">
        <f t="array" ref="G33">IF(COUNTIF('ค่าเสื่อม 2564'!$E$3:$E$399,"13817-รพ.เขาฉกรรจ์")&lt;$A33,"",INDEX('ค่าเสื่อม 2564'!G$3:G$399,SMALL(IF('ค่าเสื่อม 2564'!$E$3:$E$399="13817-รพ.เขาฉกรรจ์",ROW('ค่าเสื่อม 2564'!$E$3:$E$399)-ROW('ค่าเสื่อม 2564'!$E$3)+1),$A33)))</f>
        <v>วงเงินหน่วยบริการสังกัดสป.สธ.</v>
      </c>
      <c r="H33" s="7" t="str">
        <f t="array" ref="H33">IF(COUNTIF('ค่าเสื่อม 2564'!$E$3:$E$399,"13817-รพ.เขาฉกรรจ์")&lt;$A33,"",INDEX('ค่าเสื่อม 2564'!H$3:H$399,SMALL(IF('ค่าเสื่อม 2564'!$E$3:$E$399="13817-รพ.เขาฉกรรจ์",ROW('ค่าเสื่อม 2564'!$E$3:$E$399)-ROW('ค่าเสื่อม 2564'!$E$3)+1),$A33)))</f>
        <v>สิ่งก่อสร้าง</v>
      </c>
      <c r="I33" s="7" t="str">
        <f t="array" ref="I33">IF(COUNTIF('ค่าเสื่อม 2564'!$E$3:$E$399,"13817-รพ.เขาฉกรรจ์")&lt;$A33,"",INDEX('ค่าเสื่อม 2564'!I$3:I$399,SMALL(IF('ค่าเสื่อม 2564'!$E$3:$E$399="13817-รพ.เขาฉกรรจ์",ROW('ค่าเสื่อม 2564'!$E$3:$E$399)-ROW('ค่าเสื่อม 2564'!$E$3)+1),$A33)))</f>
        <v>-</v>
      </c>
      <c r="J33" s="7" t="str">
        <f t="array" ref="J33">IF(COUNTIF('ค่าเสื่อม 2564'!$E$3:$E$399,"13817-รพ.เขาฉกรรจ์")&lt;$A33,"",INDEX('ค่าเสื่อม 2564'!J$3:J$399,SMALL(IF('ค่าเสื่อม 2564'!$E$3:$E$399="13817-รพ.เขาฉกรรจ์",ROW('ค่าเสื่อม 2564'!$E$3:$E$399)-ROW('ค่าเสื่อม 2564'!$E$3)+1),$A33)))</f>
        <v>ซ่อมแซมระบบประปา</v>
      </c>
      <c r="K33" s="7" t="str">
        <f t="array" ref="K33">IF(COUNTIF('ค่าเสื่อม 2564'!$E$3:$E$399,"13817-รพ.เขาฉกรรจ์")&lt;$A33,"",INDEX('ค่าเสื่อม 2564'!K$3:K$399,SMALL(IF('ค่าเสื่อม 2564'!$E$3:$E$399="13817-รพ.เขาฉกรรจ์",ROW('ค่าเสื่อม 2564'!$E$3:$E$399)-ROW('ค่าเสื่อม 2564'!$E$3)+1),$A33)))</f>
        <v>ประมาณราคาตามแบบ BOQ , ปร.4 , ปร.5</v>
      </c>
      <c r="L33" s="4">
        <f t="array" ref="L33">IF(COUNTIF('ค่าเสื่อม 2564'!$E$3:$E$399,"13817-รพ.เขาฉกรรจ์")&lt;$A33,"",INDEX('ค่าเสื่อม 2564'!L$3:L$399,SMALL(IF('ค่าเสื่อม 2564'!$E$3:$E$399="13817-รพ.เขาฉกรรจ์",ROW('ค่าเสื่อม 2564'!$E$3:$E$399)-ROW('ค่าเสื่อม 2564'!$E$3)+1),$A33)))</f>
        <v>1</v>
      </c>
      <c r="M33" s="7" t="str">
        <f t="array" ref="M33">IF(COUNTIF('ค่าเสื่อม 2564'!$E$3:$E$399,"13817-รพ.เขาฉกรรจ์")&lt;$A33,"",INDEX('ค่าเสื่อม 2564'!M$3:M$399,SMALL(IF('ค่าเสื่อม 2564'!$E$3:$E$399="13817-รพ.เขาฉกรรจ์",ROW('ค่าเสื่อม 2564'!$E$3:$E$399)-ROW('ค่าเสื่อม 2564'!$E$3)+1),$A33)))</f>
        <v>เลขที่ สก.2319</v>
      </c>
      <c r="N33" s="10">
        <f t="array" ref="N33">IF(COUNTIF('ค่าเสื่อม 2564'!$E$3:$E$399,"13817-รพ.เขาฉกรรจ์")&lt;$A33,"",INDEX('ค่าเสื่อม 2564'!N$3:N$399,SMALL(IF('ค่าเสื่อม 2564'!$E$3:$E$399="13817-รพ.เขาฉกรรจ์",ROW('ค่าเสื่อม 2564'!$E$3:$E$399)-ROW('ค่าเสื่อม 2564'!$E$3)+1),$A33)))</f>
        <v>25680</v>
      </c>
      <c r="O33" s="10">
        <f t="array" ref="O33">IF(COUNTIF('ค่าเสื่อม 2564'!$E$3:$E$399,"13817-รพ.เขาฉกรรจ์")&lt;$A33,"",INDEX('ค่าเสื่อม 2564'!O$3:O$399,SMALL(IF('ค่าเสื่อม 2564'!$E$3:$E$399="13817-รพ.เขาฉกรรจ์",ROW('ค่าเสื่อม 2564'!$E$3:$E$399)-ROW('ค่าเสื่อม 2564'!$E$3)+1),$A33)))</f>
        <v>0</v>
      </c>
      <c r="P33" s="10">
        <f t="array" ref="P33">IF(COUNTIF('ค่าเสื่อม 2564'!$E$3:$E$399,"13817-รพ.เขาฉกรรจ์")&lt;$A33,"",INDEX('ค่าเสื่อม 2564'!P$3:P$399,SMALL(IF('ค่าเสื่อม 2564'!$E$3:$E$399="13817-รพ.เขาฉกรรจ์",ROW('ค่าเสื่อม 2564'!$E$3:$E$399)-ROW('ค่าเสื่อม 2564'!$E$3)+1),$A33)))</f>
        <v>0</v>
      </c>
      <c r="Q33" s="10">
        <f t="array" ref="Q33">IF(COUNTIF('ค่าเสื่อม 2564'!$E$3:$E$399,"13817-รพ.เขาฉกรรจ์")&lt;$A33,"",INDEX('ค่าเสื่อม 2564'!Q$3:Q$399,SMALL(IF('ค่าเสื่อม 2564'!$E$3:$E$399="13817-รพ.เขาฉกรรจ์",ROW('ค่าเสื่อม 2564'!$E$3:$E$399)-ROW('ค่าเสื่อม 2564'!$E$3)+1),$A33)))</f>
        <v>25680</v>
      </c>
      <c r="R33" s="7" t="str">
        <f t="array" ref="R33">IF(COUNTIF('ค่าเสื่อม 2564'!$E$3:$E$399,"13817-รพ.เขาฉกรรจ์")&lt;$A33,"",INDEX('ค่าเสื่อม 2564'!R$3:R$399,SMALL(IF('ค่าเสื่อม 2564'!$E$3:$E$399="13817-รพ.เขาฉกรรจ์",ROW('ค่าเสื่อม 2564'!$E$3:$E$399)-ROW('ค่าเสื่อม 2564'!$E$3)+1),$A33)))</f>
        <v>6/2563 (วันที่ 07/10/2563)</v>
      </c>
      <c r="S33" s="4" t="str">
        <f t="array" ref="S33">IF(COUNTIF('ค่าเสื่อม 2564'!$E$3:$E$399,"13817-รพ.เขาฉกรรจ์")&lt;$A33,"",INDEX('ค่าเสื่อม 2564'!S$3:S$399,SMALL(IF('ค่าเสื่อม 2564'!$E$3:$E$399="13817-รพ.เขาฉกรรจ์",ROW('ค่าเสื่อม 2564'!$E$3:$E$399)-ROW('ค่าเสื่อม 2564'!$E$3)+1),$A33)))</f>
        <v>-</v>
      </c>
      <c r="T33" s="10">
        <f t="array" ref="T33">IF(COUNTIF('ค่าเสื่อม 2564'!$E$3:$E$399,"13817-รพ.เขาฉกรรจ์")&lt;$A33,"",INDEX('ค่าเสื่อม 2564'!T$3:T$399,SMALL(IF('ค่าเสื่อม 2564'!$E$3:$E$399="13817-รพ.เขาฉกรรจ์",ROW('ค่าเสื่อม 2564'!$E$3:$E$399)-ROW('ค่าเสื่อม 2564'!$E$3)+1),$A33)))</f>
        <v>0</v>
      </c>
      <c r="U33" s="10">
        <f t="array" ref="U33">IF(COUNTIF('ค่าเสื่อม 2564'!$E$3:$E$399,"13817-รพ.เขาฉกรรจ์")&lt;$A33,"",INDEX('ค่าเสื่อม 2564'!U$3:U$399,SMALL(IF('ค่าเสื่อม 2564'!$E$3:$E$399="13817-รพ.เขาฉกรรจ์",ROW('ค่าเสื่อม 2564'!$E$3:$E$399)-ROW('ค่าเสื่อม 2564'!$E$3)+1),$A33)))</f>
        <v>0</v>
      </c>
      <c r="V33" s="7"/>
      <c r="W33" s="7"/>
    </row>
    <row r="34" spans="1:24" ht="43.5" customHeight="1">
      <c r="A34" s="3">
        <v>31</v>
      </c>
      <c r="B34" s="7"/>
      <c r="C34" s="7"/>
      <c r="D34" s="7"/>
      <c r="E34" s="7" t="str">
        <f t="array" ref="E34">IF(COUNTIF('ค่าเสื่อม 2564'!$E$3:$E$399,"13817-รพ.เขาฉกรรจ์")&lt;$A34,"",INDEX('ค่าเสื่อม 2564'!E$3:E$399,SMALL(IF('ค่าเสื่อม 2564'!$E$3:$E$399="13817-รพ.เขาฉกรรจ์",ROW('ค่าเสื่อม 2564'!$E$3:$E$399)-ROW('ค่าเสื่อม 2564'!$E$3)+1),$A34)))</f>
        <v>13817-รพ.เขาฉกรรจ์</v>
      </c>
      <c r="F34" s="7" t="str">
        <f t="array" ref="F34">IF(COUNTIF('ค่าเสื่อม 2564'!$E$3:$E$399,"13817-รพ.เขาฉกรรจ์")&lt;$A34,"",INDEX('ค่าเสื่อม 2564'!F$3:F$399,SMALL(IF('ค่าเสื่อม 2564'!$E$3:$E$399="13817-รพ.เขาฉกรรจ์",ROW('ค่าเสื่อม 2564'!$E$3:$E$399)-ROW('ค่าเสื่อม 2564'!$E$3)+1),$A34)))</f>
        <v>13817-รพ.เขาฉกรรจ์</v>
      </c>
      <c r="G34" s="7" t="str">
        <f t="array" ref="G34">IF(COUNTIF('ค่าเสื่อม 2564'!$E$3:$E$399,"13817-รพ.เขาฉกรรจ์")&lt;$A34,"",INDEX('ค่าเสื่อม 2564'!G$3:G$399,SMALL(IF('ค่าเสื่อม 2564'!$E$3:$E$399="13817-รพ.เขาฉกรรจ์",ROW('ค่าเสื่อม 2564'!$E$3:$E$399)-ROW('ค่าเสื่อม 2564'!$E$3)+1),$A34)))</f>
        <v>วงเงินหน่วยบริการสังกัดสป.สธ.</v>
      </c>
      <c r="H34" s="7" t="str">
        <f t="array" ref="H34">IF(COUNTIF('ค่าเสื่อม 2564'!$E$3:$E$399,"13817-รพ.เขาฉกรรจ์")&lt;$A34,"",INDEX('ค่าเสื่อม 2564'!H$3:H$399,SMALL(IF('ค่าเสื่อม 2564'!$E$3:$E$399="13817-รพ.เขาฉกรรจ์",ROW('ค่าเสื่อม 2564'!$E$3:$E$399)-ROW('ค่าเสื่อม 2564'!$E$3)+1),$A34)))</f>
        <v>ครุภัณฑ์</v>
      </c>
      <c r="I34" s="7" t="str">
        <f t="array" ref="I34">IF(COUNTIF('ค่าเสื่อม 2564'!$E$3:$E$399,"13817-รพ.เขาฉกรรจ์")&lt;$A34,"",INDEX('ค่าเสื่อม 2564'!I$3:I$399,SMALL(IF('ค่าเสื่อม 2564'!$E$3:$E$399="13817-รพ.เขาฉกรรจ์",ROW('ค่าเสื่อม 2564'!$E$3:$E$399)-ROW('ค่าเสื่อม 2564'!$E$3)+1),$A34)))</f>
        <v>08-ครุภัณฑ์คอมพิวเตอร์</v>
      </c>
      <c r="J34" s="7" t="str">
        <f t="array" ref="J34">IF(COUNTIF('ค่าเสื่อม 2564'!$E$3:$E$399,"13817-รพ.เขาฉกรรจ์")&lt;$A34,"",INDEX('ค่าเสื่อม 2564'!J$3:J$399,SMALL(IF('ค่าเสื่อม 2564'!$E$3:$E$399="13817-รพ.เขาฉกรรจ์",ROW('ค่าเสื่อม 2564'!$E$3:$E$399)-ROW('ค่าเสื่อม 2564'!$E$3)+1),$A34)))</f>
        <v>เครื่องคอมพิวเตอร์ สำหรับงานประมวลผล แบบที่1</v>
      </c>
      <c r="K34" s="7" t="str">
        <f t="array" ref="K34">IF(COUNTIF('ค่าเสื่อม 2564'!$E$3:$E$399,"13817-รพ.เขาฉกรรจ์")&lt;$A34,"",INDEX('ค่าเสื่อม 2564'!K$3:K$399,SMALL(IF('ค่าเสื่อม 2564'!$E$3:$E$399="13817-รพ.เขาฉกรรจ์",ROW('ค่าเสื่อม 2564'!$E$3:$E$399)-ROW('ค่าเสื่อม 2564'!$E$3)+1),$A34)))</f>
        <v>- มีหน่วยประมวลผลกลาง (CPU) ไม่น้อยกว่า 6 แกนหลัก (6 core) โดยมีความเร็วสัญญาณนาฬิกา พื้นฐานไม่น้อยกว่า 3.0 GHz และมีเทคโนโลยีเพิ่มสัญญาณนาฬิกาได้ในกรณีที่ต้องใช้ความสามารถใน การประมวลผลสูง จ านวน 1 หน่วย - หน่วยประมวลผลกลาง (CPU) มีหน่วยความจ าแบบ Cache Memory รวมในระดับ (Level) เดียวกัน ขนาดไม่น้อยกว่า 9 MB - มีหน่วยประมวลผลเพื่อแสดงภาพ โดยมีคุณลักษณะอย่างใดอย่างหนึ่ง หรือดีกว่า ดังนี้ 1) เป็นแผงวงจรเพื่อแสดงภาพแยกจากแผงวงจรหลักที่มีหน่วยความจ า ขนาดไม่น้อยกว่า 2 GB หรือ 2) มีหน่วยประมวลผลเพื่อแสดงภาพติดตั้งอยู่ภายในหน่วยประมวลผลกลาง แบบ Graphics Processing Unit ที่สามารถใช้หน่วยความจ าหลักในการแสดงภาพขนาดไม่น้อยกว่า 2 GB หรือ 3) มีหน่วยประมวลผลเพื่อแสดงภาพที่มีความสามารถในการใช้หน่วยความจ าหลักในการแสดงภาพ ขนาดไม่น้อยกว่า 2 GB</v>
      </c>
      <c r="L34" s="4" t="str">
        <f t="array" ref="L34">IF(COUNTIF('ค่าเสื่อม 2564'!$E$3:$E$399,"13817-รพ.เขาฉกรรจ์")&lt;$A34,"",INDEX('ค่าเสื่อม 2564'!L$3:L$399,SMALL(IF('ค่าเสื่อม 2564'!$E$3:$E$399="13817-รพ.เขาฉกรรจ์",ROW('ค่าเสื่อม 2564'!$E$3:$E$399)-ROW('ค่าเสื่อม 2564'!$E$3)+1),$A34)))</f>
        <v>4</v>
      </c>
      <c r="M34" s="7" t="str">
        <f t="array" ref="M34">IF(COUNTIF('ค่าเสื่อม 2564'!$E$3:$E$399,"13817-รพ.เขาฉกรรจ์")&lt;$A34,"",INDEX('ค่าเสื่อม 2564'!M$3:M$399,SMALL(IF('ค่าเสื่อม 2564'!$E$3:$E$399="13817-รพ.เขาฉกรรจ์",ROW('ค่าเสื่อม 2564'!$E$3:$E$399)-ROW('ค่าเสื่อม 2564'!$E$3)+1),$A34)))</f>
        <v>7440-001-0006/31 , 7440-001-0006/32 , 7440-001-0006/33 , 7440-001-0006/34</v>
      </c>
      <c r="N34" s="10">
        <f t="array" ref="N34">IF(COUNTIF('ค่าเสื่อม 2564'!$E$3:$E$399,"13817-รพ.เขาฉกรรจ์")&lt;$A34,"",INDEX('ค่าเสื่อม 2564'!N$3:N$399,SMALL(IF('ค่าเสื่อม 2564'!$E$3:$E$399="13817-รพ.เขาฉกรรจ์",ROW('ค่าเสื่อม 2564'!$E$3:$E$399)-ROW('ค่าเสื่อม 2564'!$E$3)+1),$A34)))</f>
        <v>88000</v>
      </c>
      <c r="O34" s="10">
        <f t="array" ref="O34">IF(COUNTIF('ค่าเสื่อม 2564'!$E$3:$E$399,"13817-รพ.เขาฉกรรจ์")&lt;$A34,"",INDEX('ค่าเสื่อม 2564'!O$3:O$399,SMALL(IF('ค่าเสื่อม 2564'!$E$3:$E$399="13817-รพ.เขาฉกรรจ์",ROW('ค่าเสื่อม 2564'!$E$3:$E$399)-ROW('ค่าเสื่อม 2564'!$E$3)+1),$A34)))</f>
        <v>0</v>
      </c>
      <c r="P34" s="10">
        <f t="array" ref="P34">IF(COUNTIF('ค่าเสื่อม 2564'!$E$3:$E$399,"13817-รพ.เขาฉกรรจ์")&lt;$A34,"",INDEX('ค่าเสื่อม 2564'!P$3:P$399,SMALL(IF('ค่าเสื่อม 2564'!$E$3:$E$399="13817-รพ.เขาฉกรรจ์",ROW('ค่าเสื่อม 2564'!$E$3:$E$399)-ROW('ค่าเสื่อม 2564'!$E$3)+1),$A34)))</f>
        <v>0</v>
      </c>
      <c r="Q34" s="10">
        <f t="array" ref="Q34">IF(COUNTIF('ค่าเสื่อม 2564'!$E$3:$E$399,"13817-รพ.เขาฉกรรจ์")&lt;$A34,"",INDEX('ค่าเสื่อม 2564'!Q$3:Q$399,SMALL(IF('ค่าเสื่อม 2564'!$E$3:$E$399="13817-รพ.เขาฉกรรจ์",ROW('ค่าเสื่อม 2564'!$E$3:$E$399)-ROW('ค่าเสื่อม 2564'!$E$3)+1),$A34)))</f>
        <v>88000</v>
      </c>
      <c r="R34" s="7" t="str">
        <f t="array" ref="R34">IF(COUNTIF('ค่าเสื่อม 2564'!$E$3:$E$399,"13817-รพ.เขาฉกรรจ์")&lt;$A34,"",INDEX('ค่าเสื่อม 2564'!R$3:R$399,SMALL(IF('ค่าเสื่อม 2564'!$E$3:$E$399="13817-รพ.เขาฉกรรจ์",ROW('ค่าเสื่อม 2564'!$E$3:$E$399)-ROW('ค่าเสื่อม 2564'!$E$3)+1),$A34)))</f>
        <v>6/2563 (วันที่ 07/10/2563)</v>
      </c>
      <c r="S34" s="4" t="str">
        <f t="array" ref="S34">IF(COUNTIF('ค่าเสื่อม 2564'!$E$3:$E$399,"13817-รพ.เขาฉกรรจ์")&lt;$A34,"",INDEX('ค่าเสื่อม 2564'!S$3:S$399,SMALL(IF('ค่าเสื่อม 2564'!$E$3:$E$399="13817-รพ.เขาฉกรรจ์",ROW('ค่าเสื่อม 2564'!$E$3:$E$399)-ROW('ค่าเสื่อม 2564'!$E$3)+1),$A34)))</f>
        <v>-</v>
      </c>
      <c r="T34" s="10">
        <f t="array" ref="T34">IF(COUNTIF('ค่าเสื่อม 2564'!$E$3:$E$399,"13817-รพ.เขาฉกรรจ์")&lt;$A34,"",INDEX('ค่าเสื่อม 2564'!T$3:T$399,SMALL(IF('ค่าเสื่อม 2564'!$E$3:$E$399="13817-รพ.เขาฉกรรจ์",ROW('ค่าเสื่อม 2564'!$E$3:$E$399)-ROW('ค่าเสื่อม 2564'!$E$3)+1),$A34)))</f>
        <v>0</v>
      </c>
      <c r="U34" s="10">
        <f t="array" ref="U34">IF(COUNTIF('ค่าเสื่อม 2564'!$E$3:$E$399,"13817-รพ.เขาฉกรรจ์")&lt;$A34,"",INDEX('ค่าเสื่อม 2564'!U$3:U$399,SMALL(IF('ค่าเสื่อม 2564'!$E$3:$E$399="13817-รพ.เขาฉกรรจ์",ROW('ค่าเสื่อม 2564'!$E$3:$E$399)-ROW('ค่าเสื่อม 2564'!$E$3)+1),$A34)))</f>
        <v>0</v>
      </c>
      <c r="V34" s="7"/>
      <c r="W34" s="7"/>
    </row>
    <row r="35" spans="1:24" ht="43.5" customHeight="1">
      <c r="A35" s="3">
        <v>32</v>
      </c>
      <c r="B35" s="7" t="str">
        <f t="array" ref="B35">IF(COUNTIF('ค่าเสื่อม 2564'!$E$3:$E$399,"13817-รพ.เขาฉกรรจ์")&lt;$A35,"",INDEX('ค่าเสื่อม 2564'!B$3:B$399,SMALL(IF('ค่าเสื่อม 2564'!$E$3:$E$399="13817-รพ.เขาฉกรรจ์",ROW('ค่าเสื่อม 2564'!$E$3:$E$399)-ROW('ค่าเสื่อม 2564'!$E$3)+1),$A35)))</f>
        <v>เขต 06 ระยอง</v>
      </c>
      <c r="C35" s="7">
        <f t="array" ref="C35">IF(COUNTIF('ค่าเสื่อม 2564'!$E$3:$E$399,"13817-รพ.เขาฉกรรจ์")&lt;$A35,"",INDEX('ค่าเสื่อม 2564'!C$3:C$399,SMALL(IF('ค่าเสื่อม 2564'!$E$3:$E$399="13817-รพ.เขาฉกรรจ์",ROW('ค่าเสื่อม 2564'!$E$3:$E$399)-ROW('ค่าเสื่อม 2564'!$E$3)+1),$A35)))</f>
        <v>2700</v>
      </c>
      <c r="D35" s="7" t="str">
        <f t="array" ref="D35">IF(COUNTIF('ค่าเสื่อม 2564'!$E$3:$E$399,"13817-รพ.เขาฉกรรจ์")&lt;$A35,"",INDEX('ค่าเสื่อม 2564'!D$3:D$399,SMALL(IF('ค่าเสื่อม 2564'!$E$3:$E$399="13817-รพ.เขาฉกรรจ์",ROW('ค่าเสื่อม 2564'!$E$3:$E$399)-ROW('ค่าเสื่อม 2564'!$E$3)+1),$A35)))</f>
        <v>สระแก้ว</v>
      </c>
      <c r="E35" s="7" t="str">
        <f t="array" ref="E35">IF(COUNTIF('ค่าเสื่อม 2564'!$E$3:$E$399,"13817-รพ.เขาฉกรรจ์")&lt;$A35,"",INDEX('ค่าเสื่อม 2564'!E$3:E$399,SMALL(IF('ค่าเสื่อม 2564'!$E$3:$E$399="13817-รพ.เขาฉกรรจ์",ROW('ค่าเสื่อม 2564'!$E$3:$E$399)-ROW('ค่าเสื่อม 2564'!$E$3)+1),$A35)))</f>
        <v>13817-รพ.เขาฉกรรจ์</v>
      </c>
      <c r="F35" s="7" t="str">
        <f t="array" ref="F35">IF(COUNTIF('ค่าเสื่อม 2564'!$E$3:$E$399,"13817-รพ.เขาฉกรรจ์")&lt;$A35,"",INDEX('ค่าเสื่อม 2564'!F$3:F$399,SMALL(IF('ค่าเสื่อม 2564'!$E$3:$E$399="13817-รพ.เขาฉกรรจ์",ROW('ค่าเสื่อม 2564'!$E$3:$E$399)-ROW('ค่าเสื่อม 2564'!$E$3)+1),$A35)))</f>
        <v>13817-รพ.เขาฉกรรจ์</v>
      </c>
      <c r="G35" s="7" t="str">
        <f t="array" ref="G35">IF(COUNTIF('ค่าเสื่อม 2564'!$E$3:$E$399,"13817-รพ.เขาฉกรรจ์")&lt;$A35,"",INDEX('ค่าเสื่อม 2564'!G$3:G$399,SMALL(IF('ค่าเสื่อม 2564'!$E$3:$E$399="13817-รพ.เขาฉกรรจ์",ROW('ค่าเสื่อม 2564'!$E$3:$E$399)-ROW('ค่าเสื่อม 2564'!$E$3)+1),$A35)))</f>
        <v>วงเงินหน่วยบริการสังกัดสป.สธ.</v>
      </c>
      <c r="H35" s="7" t="str">
        <f t="array" ref="H35">IF(COUNTIF('ค่าเสื่อม 2564'!$E$3:$E$399,"13817-รพ.เขาฉกรรจ์")&lt;$A35,"",INDEX('ค่าเสื่อม 2564'!H$3:H$399,SMALL(IF('ค่าเสื่อม 2564'!$E$3:$E$399="13817-รพ.เขาฉกรรจ์",ROW('ค่าเสื่อม 2564'!$E$3:$E$399)-ROW('ค่าเสื่อม 2564'!$E$3)+1),$A35)))</f>
        <v>สิ่งก่อสร้าง</v>
      </c>
      <c r="I35" s="7" t="str">
        <f t="array" ref="I35">IF(COUNTIF('ค่าเสื่อม 2564'!$E$3:$E$399,"13817-รพ.เขาฉกรรจ์")&lt;$A35,"",INDEX('ค่าเสื่อม 2564'!I$3:I$399,SMALL(IF('ค่าเสื่อม 2564'!$E$3:$E$399="13817-รพ.เขาฉกรรจ์",ROW('ค่าเสื่อม 2564'!$E$3:$E$399)-ROW('ค่าเสื่อม 2564'!$E$3)+1),$A35)))</f>
        <v>-</v>
      </c>
      <c r="J35" s="7" t="str">
        <f t="array" ref="J35">IF(COUNTIF('ค่าเสื่อม 2564'!$E$3:$E$399,"13817-รพ.เขาฉกรรจ์")&lt;$A35,"",INDEX('ค่าเสื่อม 2564'!J$3:J$399,SMALL(IF('ค่าเสื่อม 2564'!$E$3:$E$399="13817-รพ.เขาฉกรรจ์",ROW('ค่าเสื่อม 2564'!$E$3:$E$399)-ROW('ค่าเสื่อม 2564'!$E$3)+1),$A35)))</f>
        <v>ซ่อมแซมทางเดินคลังยา</v>
      </c>
      <c r="K35" s="7" t="str">
        <f t="array" ref="K35">IF(COUNTIF('ค่าเสื่อม 2564'!$E$3:$E$399,"13817-รพ.เขาฉกรรจ์")&lt;$A35,"",INDEX('ค่าเสื่อม 2564'!K$3:K$399,SMALL(IF('ค่าเสื่อม 2564'!$E$3:$E$399="13817-รพ.เขาฉกรรจ์",ROW('ค่าเสื่อม 2564'!$E$3:$E$399)-ROW('ค่าเสื่อม 2564'!$E$3)+1),$A35)))</f>
        <v>ประมาณราคาตามแบบ BOQ , ปร.4 , ปร.5</v>
      </c>
      <c r="L35" s="4">
        <f t="array" ref="L35">IF(COUNTIF('ค่าเสื่อม 2564'!$E$3:$E$399,"13817-รพ.เขาฉกรรจ์")&lt;$A35,"",INDEX('ค่าเสื่อม 2564'!L$3:L$399,SMALL(IF('ค่าเสื่อม 2564'!$E$3:$E$399="13817-รพ.เขาฉกรรจ์",ROW('ค่าเสื่อม 2564'!$E$3:$E$399)-ROW('ค่าเสื่อม 2564'!$E$3)+1),$A35)))</f>
        <v>1</v>
      </c>
      <c r="M35" s="7" t="str">
        <f t="array" ref="M35">IF(COUNTIF('ค่าเสื่อม 2564'!$E$3:$E$399,"13817-รพ.เขาฉกรรจ์")&lt;$A35,"",INDEX('ค่าเสื่อม 2564'!M$3:M$399,SMALL(IF('ค่าเสื่อม 2564'!$E$3:$E$399="13817-รพ.เขาฉกรรจ์",ROW('ค่าเสื่อม 2564'!$E$3:$E$399)-ROW('ค่าเสื่อม 2564'!$E$3)+1),$A35)))</f>
        <v>อาคารเลขที่ สก 966</v>
      </c>
      <c r="N35" s="10">
        <f t="array" ref="N35">IF(COUNTIF('ค่าเสื่อม 2564'!$E$3:$E$399,"13817-รพ.เขาฉกรรจ์")&lt;$A35,"",INDEX('ค่าเสื่อม 2564'!N$3:N$399,SMALL(IF('ค่าเสื่อม 2564'!$E$3:$E$399="13817-รพ.เขาฉกรรจ์",ROW('ค่าเสื่อม 2564'!$E$3:$E$399)-ROW('ค่าเสื่อม 2564'!$E$3)+1),$A35)))</f>
        <v>32300</v>
      </c>
      <c r="O35" s="10">
        <f t="array" ref="O35">IF(COUNTIF('ค่าเสื่อม 2564'!$E$3:$E$399,"13817-รพ.เขาฉกรรจ์")&lt;$A35,"",INDEX('ค่าเสื่อม 2564'!O$3:O$399,SMALL(IF('ค่าเสื่อม 2564'!$E$3:$E$399="13817-รพ.เขาฉกรรจ์",ROW('ค่าเสื่อม 2564'!$E$3:$E$399)-ROW('ค่าเสื่อม 2564'!$E$3)+1),$A35)))</f>
        <v>0</v>
      </c>
      <c r="P35" s="10">
        <f t="array" ref="P35">IF(COUNTIF('ค่าเสื่อม 2564'!$E$3:$E$399,"13817-รพ.เขาฉกรรจ์")&lt;$A35,"",INDEX('ค่าเสื่อม 2564'!P$3:P$399,SMALL(IF('ค่าเสื่อม 2564'!$E$3:$E$399="13817-รพ.เขาฉกรรจ์",ROW('ค่าเสื่อม 2564'!$E$3:$E$399)-ROW('ค่าเสื่อม 2564'!$E$3)+1),$A35)))</f>
        <v>0</v>
      </c>
      <c r="Q35" s="10">
        <f t="array" ref="Q35">IF(COUNTIF('ค่าเสื่อม 2564'!$E$3:$E$399,"13817-รพ.เขาฉกรรจ์")&lt;$A35,"",INDEX('ค่าเสื่อม 2564'!Q$3:Q$399,SMALL(IF('ค่าเสื่อม 2564'!$E$3:$E$399="13817-รพ.เขาฉกรรจ์",ROW('ค่าเสื่อม 2564'!$E$3:$E$399)-ROW('ค่าเสื่อม 2564'!$E$3)+1),$A35)))</f>
        <v>32300</v>
      </c>
      <c r="R35" s="7" t="str">
        <f t="array" ref="R35">IF(COUNTIF('ค่าเสื่อม 2564'!$E$3:$E$399,"13817-รพ.เขาฉกรรจ์")&lt;$A35,"",INDEX('ค่าเสื่อม 2564'!R$3:R$399,SMALL(IF('ค่าเสื่อม 2564'!$E$3:$E$399="13817-รพ.เขาฉกรรจ์",ROW('ค่าเสื่อม 2564'!$E$3:$E$399)-ROW('ค่าเสื่อม 2564'!$E$3)+1),$A35)))</f>
        <v>6/2563 (วันที่ 07/10/2563)</v>
      </c>
      <c r="S35" s="4" t="str">
        <f t="array" ref="S35">IF(COUNTIF('ค่าเสื่อม 2564'!$E$3:$E$399,"13817-รพ.เขาฉกรรจ์")&lt;$A35,"",INDEX('ค่าเสื่อม 2564'!S$3:S$399,SMALL(IF('ค่าเสื่อม 2564'!$E$3:$E$399="13817-รพ.เขาฉกรรจ์",ROW('ค่าเสื่อม 2564'!$E$3:$E$399)-ROW('ค่าเสื่อม 2564'!$E$3)+1),$A35)))</f>
        <v>-</v>
      </c>
      <c r="T35" s="10">
        <f t="array" ref="T35">IF(COUNTIF('ค่าเสื่อม 2564'!$E$3:$E$399,"13817-รพ.เขาฉกรรจ์")&lt;$A35,"",INDEX('ค่าเสื่อม 2564'!T$3:T$399,SMALL(IF('ค่าเสื่อม 2564'!$E$3:$E$399="13817-รพ.เขาฉกรรจ์",ROW('ค่าเสื่อม 2564'!$E$3:$E$399)-ROW('ค่าเสื่อม 2564'!$E$3)+1),$A35)))</f>
        <v>0</v>
      </c>
      <c r="U35" s="10">
        <f t="array" ref="U35">IF(COUNTIF('ค่าเสื่อม 2564'!$E$3:$E$399,"13817-รพ.เขาฉกรรจ์")&lt;$A35,"",INDEX('ค่าเสื่อม 2564'!U$3:U$399,SMALL(IF('ค่าเสื่อม 2564'!$E$3:$E$399="13817-รพ.เขาฉกรรจ์",ROW('ค่าเสื่อม 2564'!$E$3:$E$399)-ROW('ค่าเสื่อม 2564'!$E$3)+1),$A35)))</f>
        <v>0</v>
      </c>
      <c r="V35" s="7">
        <f t="array" ref="V35">IF(COUNTIF('ค่าเสื่อม 2564'!$E$3:$E$399,"13817-รพ.เขาฉกรรจ์")&lt;$A35,"",INDEX('ค่าเสื่อม 2564'!V$3:V$399,SMALL(IF('ค่าเสื่อม 2564'!$E$3:$E$399="13817-รพ.เขาฉกรรจ์",ROW('ค่าเสื่อม 2564'!$E$3:$E$399)-ROW('ค่าเสื่อม 2564'!$E$3)+1),$A35)))</f>
        <v>0</v>
      </c>
      <c r="W35" s="7">
        <f t="array" ref="W35">IF(COUNTIF('ค่าเสื่อม 2564'!$E$3:$E$399,"13817-รพ.เขาฉกรรจ์")&lt;$A35,"",INDEX('ค่าเสื่อม 2564'!W$3:W$399,SMALL(IF('ค่าเสื่อม 2564'!$E$3:$E$399="13817-รพ.เขาฉกรรจ์",ROW('ค่าเสื่อม 2564'!$E$3:$E$399)-ROW('ค่าเสื่อม 2564'!$E$3)+1),$A35)))</f>
        <v>400094</v>
      </c>
    </row>
    <row r="36" spans="1:24" ht="43.5" customHeight="1">
      <c r="A36" s="3">
        <v>33</v>
      </c>
      <c r="B36" s="7" t="str">
        <f t="array" ref="B36">IF(COUNTIF('ค่าเสื่อม 2564'!$E$3:$E$399,"13817-รพ.เขาฉกรรจ์")&lt;$A36,"",INDEX('ค่าเสื่อม 2564'!B$3:B$399,SMALL(IF('ค่าเสื่อม 2564'!$E$3:$E$399="13817-รพ.เขาฉกรรจ์",ROW('ค่าเสื่อม 2564'!$E$3:$E$399)-ROW('ค่าเสื่อม 2564'!$E$3)+1),$A36)))</f>
        <v>เขต 06 ระยอง</v>
      </c>
      <c r="C36" s="7">
        <f t="array" ref="C36">IF(COUNTIF('ค่าเสื่อม 2564'!$E$3:$E$399,"13817-รพ.เขาฉกรรจ์")&lt;$A36,"",INDEX('ค่าเสื่อม 2564'!C$3:C$399,SMALL(IF('ค่าเสื่อม 2564'!$E$3:$E$399="13817-รพ.เขาฉกรรจ์",ROW('ค่าเสื่อม 2564'!$E$3:$E$399)-ROW('ค่าเสื่อม 2564'!$E$3)+1),$A36)))</f>
        <v>2700</v>
      </c>
      <c r="D36" s="7" t="str">
        <f t="array" ref="D36">IF(COUNTIF('ค่าเสื่อม 2564'!$E$3:$E$399,"13817-รพ.เขาฉกรรจ์")&lt;$A36,"",INDEX('ค่าเสื่อม 2564'!D$3:D$399,SMALL(IF('ค่าเสื่อม 2564'!$E$3:$E$399="13817-รพ.เขาฉกรรจ์",ROW('ค่าเสื่อม 2564'!$E$3:$E$399)-ROW('ค่าเสื่อม 2564'!$E$3)+1),$A36)))</f>
        <v>สระแก้ว</v>
      </c>
      <c r="E36" s="7" t="str">
        <f t="array" ref="E36">IF(COUNTIF('ค่าเสื่อม 2564'!$E$3:$E$399,"13817-รพ.เขาฉกรรจ์")&lt;$A36,"",INDEX('ค่าเสื่อม 2564'!E$3:E$399,SMALL(IF('ค่าเสื่อม 2564'!$E$3:$E$399="13817-รพ.เขาฉกรรจ์",ROW('ค่าเสื่อม 2564'!$E$3:$E$399)-ROW('ค่าเสื่อม 2564'!$E$3)+1),$A36)))</f>
        <v>13817-รพ.เขาฉกรรจ์</v>
      </c>
      <c r="F36" s="7" t="str">
        <f t="array" ref="F36">IF(COUNTIF('ค่าเสื่อม 2564'!$E$3:$E$399,"13817-รพ.เขาฉกรรจ์")&lt;$A36,"",INDEX('ค่าเสื่อม 2564'!F$3:F$399,SMALL(IF('ค่าเสื่อม 2564'!$E$3:$E$399="13817-รพ.เขาฉกรรจ์",ROW('ค่าเสื่อม 2564'!$E$3:$E$399)-ROW('ค่าเสื่อม 2564'!$E$3)+1),$A36)))</f>
        <v>13817-รพ.เขาฉกรรจ์</v>
      </c>
      <c r="G36" s="7" t="str">
        <f t="array" ref="G36">IF(COUNTIF('ค่าเสื่อม 2564'!$E$3:$E$399,"13817-รพ.เขาฉกรรจ์")&lt;$A36,"",INDEX('ค่าเสื่อม 2564'!G$3:G$399,SMALL(IF('ค่าเสื่อม 2564'!$E$3:$E$399="13817-รพ.เขาฉกรรจ์",ROW('ค่าเสื่อม 2564'!$E$3:$E$399)-ROW('ค่าเสื่อม 2564'!$E$3)+1),$A36)))</f>
        <v>วงเงินหน่วยบริการสังกัดสป.สธ.</v>
      </c>
      <c r="H36" s="7" t="str">
        <f t="array" ref="H36">IF(COUNTIF('ค่าเสื่อม 2564'!$E$3:$E$399,"13817-รพ.เขาฉกรรจ์")&lt;$A36,"",INDEX('ค่าเสื่อม 2564'!H$3:H$399,SMALL(IF('ค่าเสื่อม 2564'!$E$3:$E$399="13817-รพ.เขาฉกรรจ์",ROW('ค่าเสื่อม 2564'!$E$3:$E$399)-ROW('ค่าเสื่อม 2564'!$E$3)+1),$A36)))</f>
        <v>ครุภัณฑ์</v>
      </c>
      <c r="I36" s="7" t="str">
        <f t="array" ref="I36">IF(COUNTIF('ค่าเสื่อม 2564'!$E$3:$E$399,"13817-รพ.เขาฉกรรจ์")&lt;$A36,"",INDEX('ค่าเสื่อม 2564'!I$3:I$399,SMALL(IF('ค่าเสื่อม 2564'!$E$3:$E$399="13817-รพ.เขาฉกรรจ์",ROW('ค่าเสื่อม 2564'!$E$3:$E$399)-ROW('ค่าเสื่อม 2564'!$E$3)+1),$A36)))</f>
        <v>12-ครุภัณฑ์สำนักงาน</v>
      </c>
      <c r="J36" s="7" t="str">
        <f t="array" ref="J36">IF(COUNTIF('ค่าเสื่อม 2564'!$E$3:$E$399,"13817-รพ.เขาฉกรรจ์")&lt;$A36,"",INDEX('ค่าเสื่อม 2564'!J$3:J$399,SMALL(IF('ค่าเสื่อม 2564'!$E$3:$E$399="13817-รพ.เขาฉกรรจ์",ROW('ค่าเสื่อม 2564'!$E$3:$E$399)-ROW('ค่าเสื่อม 2564'!$E$3)+1),$A36)))</f>
        <v>เครื่องปรับอากาศ แบบแยกส่วน ขนาด 1800 BTU</v>
      </c>
      <c r="K36" s="7" t="str">
        <f t="array" ref="K36">IF(COUNTIF('ค่าเสื่อม 2564'!$E$3:$E$399,"13817-รพ.เขาฉกรรจ์")&lt;$A36,"",INDEX('ค่าเสื่อม 2564'!K$3:K$399,SMALL(IF('ค่าเสื่อม 2564'!$E$3:$E$399="13817-รพ.เขาฉกรรจ์",ROW('ค่าเสื่อม 2564'!$E$3:$E$399)-ROW('ค่าเสื่อม 2564'!$E$3)+1),$A36)))</f>
        <v>เครื่องปรับอากาศ แบบแยกส่วน ขนาด 1800 BTU</v>
      </c>
      <c r="L36" s="4">
        <f t="array" ref="L36">IF(COUNTIF('ค่าเสื่อม 2564'!$E$3:$E$399,"13817-รพ.เขาฉกรรจ์")&lt;$A36,"",INDEX('ค่าเสื่อม 2564'!L$3:L$399,SMALL(IF('ค่าเสื่อม 2564'!$E$3:$E$399="13817-รพ.เขาฉกรรจ์",ROW('ค่าเสื่อม 2564'!$E$3:$E$399)-ROW('ค่าเสื่อม 2564'!$E$3)+1),$A36)))</f>
        <v>3</v>
      </c>
      <c r="M36" s="7" t="str">
        <f t="array" ref="M36">IF(COUNTIF('ค่าเสื่อม 2564'!$E$3:$E$399,"13817-รพ.เขาฉกรรจ์")&lt;$A36,"",INDEX('ค่าเสื่อม 2564'!M$3:M$399,SMALL(IF('ค่าเสื่อม 2564'!$E$3:$E$399="13817-รพ.เขาฉกรรจ์",ROW('ค่าเสื่อม 2564'!$E$3:$E$399)-ROW('ค่าเสื่อม 2564'!$E$3)+1),$A36)))</f>
        <v>4120-001-0005/36 , 4120-001-0005/37 , 4120-001-0005/38</v>
      </c>
      <c r="N36" s="10">
        <f t="array" ref="N36">IF(COUNTIF('ค่าเสื่อม 2564'!$E$3:$E$399,"13817-รพ.เขาฉกรรจ์")&lt;$A36,"",INDEX('ค่าเสื่อม 2564'!N$3:N$399,SMALL(IF('ค่าเสื่อม 2564'!$E$3:$E$399="13817-รพ.เขาฉกรรจ์",ROW('ค่าเสื่อม 2564'!$E$3:$E$399)-ROW('ค่าเสื่อม 2564'!$E$3)+1),$A36)))</f>
        <v>85800</v>
      </c>
      <c r="O36" s="10">
        <f t="array" ref="O36">IF(COUNTIF('ค่าเสื่อม 2564'!$E$3:$E$399,"13817-รพ.เขาฉกรรจ์")&lt;$A36,"",INDEX('ค่าเสื่อม 2564'!O$3:O$399,SMALL(IF('ค่าเสื่อม 2564'!$E$3:$E$399="13817-รพ.เขาฉกรรจ์",ROW('ค่าเสื่อม 2564'!$E$3:$E$399)-ROW('ค่าเสื่อม 2564'!$E$3)+1),$A36)))</f>
        <v>0</v>
      </c>
      <c r="P36" s="10">
        <f t="array" ref="P36">IF(COUNTIF('ค่าเสื่อม 2564'!$E$3:$E$399,"13817-รพ.เขาฉกรรจ์")&lt;$A36,"",INDEX('ค่าเสื่อม 2564'!P$3:P$399,SMALL(IF('ค่าเสื่อม 2564'!$E$3:$E$399="13817-รพ.เขาฉกรรจ์",ROW('ค่าเสื่อม 2564'!$E$3:$E$399)-ROW('ค่าเสื่อม 2564'!$E$3)+1),$A36)))</f>
        <v>0</v>
      </c>
      <c r="Q36" s="10">
        <f t="array" ref="Q36">IF(COUNTIF('ค่าเสื่อม 2564'!$E$3:$E$399,"13817-รพ.เขาฉกรรจ์")&lt;$A36,"",INDEX('ค่าเสื่อม 2564'!Q$3:Q$399,SMALL(IF('ค่าเสื่อม 2564'!$E$3:$E$399="13817-รพ.เขาฉกรรจ์",ROW('ค่าเสื่อม 2564'!$E$3:$E$399)-ROW('ค่าเสื่อม 2564'!$E$3)+1),$A36)))</f>
        <v>85800</v>
      </c>
      <c r="R36" s="7" t="str">
        <f t="array" ref="R36">IF(COUNTIF('ค่าเสื่อม 2564'!$E$3:$E$399,"13817-รพ.เขาฉกรรจ์")&lt;$A36,"",INDEX('ค่าเสื่อม 2564'!R$3:R$399,SMALL(IF('ค่าเสื่อม 2564'!$E$3:$E$399="13817-รพ.เขาฉกรรจ์",ROW('ค่าเสื่อม 2564'!$E$3:$E$399)-ROW('ค่าเสื่อม 2564'!$E$3)+1),$A36)))</f>
        <v>6/2563 (วันที่ 07/10/2563)</v>
      </c>
      <c r="S36" s="4" t="str">
        <f t="array" ref="S36">IF(COUNTIF('ค่าเสื่อม 2564'!$E$3:$E$399,"13817-รพ.เขาฉกรรจ์")&lt;$A36,"",INDEX('ค่าเสื่อม 2564'!S$3:S$399,SMALL(IF('ค่าเสื่อม 2564'!$E$3:$E$399="13817-รพ.เขาฉกรรจ์",ROW('ค่าเสื่อม 2564'!$E$3:$E$399)-ROW('ค่าเสื่อม 2564'!$E$3)+1),$A36)))</f>
        <v>-</v>
      </c>
      <c r="T36" s="10">
        <f t="array" ref="T36">IF(COUNTIF('ค่าเสื่อม 2564'!$E$3:$E$399,"13817-รพ.เขาฉกรรจ์")&lt;$A36,"",INDEX('ค่าเสื่อม 2564'!T$3:T$399,SMALL(IF('ค่าเสื่อม 2564'!$E$3:$E$399="13817-รพ.เขาฉกรรจ์",ROW('ค่าเสื่อม 2564'!$E$3:$E$399)-ROW('ค่าเสื่อม 2564'!$E$3)+1),$A36)))</f>
        <v>0</v>
      </c>
      <c r="U36" s="10">
        <f t="array" ref="U36">IF(COUNTIF('ค่าเสื่อม 2564'!$E$3:$E$399,"13817-รพ.เขาฉกรรจ์")&lt;$A36,"",INDEX('ค่าเสื่อม 2564'!U$3:U$399,SMALL(IF('ค่าเสื่อม 2564'!$E$3:$E$399="13817-รพ.เขาฉกรรจ์",ROW('ค่าเสื่อม 2564'!$E$3:$E$399)-ROW('ค่าเสื่อม 2564'!$E$3)+1),$A36)))</f>
        <v>0</v>
      </c>
      <c r="V36" s="7">
        <f t="array" ref="V36">IF(COUNTIF('ค่าเสื่อม 2564'!$E$3:$E$399,"13817-รพ.เขาฉกรรจ์")&lt;$A36,"",INDEX('ค่าเสื่อม 2564'!V$3:V$399,SMALL(IF('ค่าเสื่อม 2564'!$E$3:$E$399="13817-รพ.เขาฉกรรจ์",ROW('ค่าเสื่อม 2564'!$E$3:$E$399)-ROW('ค่าเสื่อม 2564'!$E$3)+1),$A36)))</f>
        <v>0</v>
      </c>
      <c r="W36" s="7">
        <f t="array" ref="W36">IF(COUNTIF('ค่าเสื่อม 2564'!$E$3:$E$399,"13817-รพ.เขาฉกรรจ์")&lt;$A36,"",INDEX('ค่าเสื่อม 2564'!W$3:W$399,SMALL(IF('ค่าเสื่อม 2564'!$E$3:$E$399="13817-รพ.เขาฉกรรจ์",ROW('ค่าเสื่อม 2564'!$E$3:$E$399)-ROW('ค่าเสื่อม 2564'!$E$3)+1),$A36)))</f>
        <v>398390</v>
      </c>
    </row>
    <row r="37" spans="1:24" ht="43.5" customHeight="1">
      <c r="A37" s="3">
        <v>34</v>
      </c>
      <c r="B37" s="7" t="str">
        <f t="array" ref="B37">IF(COUNTIF('ค่าเสื่อม 2564'!$E$3:$E$399,"13817-รพ.เขาฉกรรจ์")&lt;$A37,"",INDEX('ค่าเสื่อม 2564'!B$3:B$399,SMALL(IF('ค่าเสื่อม 2564'!$E$3:$E$399="13817-รพ.เขาฉกรรจ์",ROW('ค่าเสื่อม 2564'!$E$3:$E$399)-ROW('ค่าเสื่อม 2564'!$E$3)+1),$A37)))</f>
        <v>เขต 06 ระยอง</v>
      </c>
      <c r="C37" s="7">
        <f t="array" ref="C37">IF(COUNTIF('ค่าเสื่อม 2564'!$E$3:$E$399,"13817-รพ.เขาฉกรรจ์")&lt;$A37,"",INDEX('ค่าเสื่อม 2564'!C$3:C$399,SMALL(IF('ค่าเสื่อม 2564'!$E$3:$E$399="13817-รพ.เขาฉกรรจ์",ROW('ค่าเสื่อม 2564'!$E$3:$E$399)-ROW('ค่าเสื่อม 2564'!$E$3)+1),$A37)))</f>
        <v>2700</v>
      </c>
      <c r="D37" s="7" t="str">
        <f t="array" ref="D37">IF(COUNTIF('ค่าเสื่อม 2564'!$E$3:$E$399,"13817-รพ.เขาฉกรรจ์")&lt;$A37,"",INDEX('ค่าเสื่อม 2564'!D$3:D$399,SMALL(IF('ค่าเสื่อม 2564'!$E$3:$E$399="13817-รพ.เขาฉกรรจ์",ROW('ค่าเสื่อม 2564'!$E$3:$E$399)-ROW('ค่าเสื่อม 2564'!$E$3)+1),$A37)))</f>
        <v>สระแก้ว</v>
      </c>
      <c r="E37" s="7" t="str">
        <f t="array" ref="E37">IF(COUNTIF('ค่าเสื่อม 2564'!$E$3:$E$399,"13817-รพ.เขาฉกรรจ์")&lt;$A37,"",INDEX('ค่าเสื่อม 2564'!E$3:E$399,SMALL(IF('ค่าเสื่อม 2564'!$E$3:$E$399="13817-รพ.เขาฉกรรจ์",ROW('ค่าเสื่อม 2564'!$E$3:$E$399)-ROW('ค่าเสื่อม 2564'!$E$3)+1),$A37)))</f>
        <v>13817-รพ.เขาฉกรรจ์</v>
      </c>
      <c r="F37" s="7" t="str">
        <f t="array" ref="F37">IF(COUNTIF('ค่าเสื่อม 2564'!$E$3:$E$399,"13817-รพ.เขาฉกรรจ์")&lt;$A37,"",INDEX('ค่าเสื่อม 2564'!F$3:F$399,SMALL(IF('ค่าเสื่อม 2564'!$E$3:$E$399="13817-รพ.เขาฉกรรจ์",ROW('ค่าเสื่อม 2564'!$E$3:$E$399)-ROW('ค่าเสื่อม 2564'!$E$3)+1),$A37)))</f>
        <v>13817-รพ.เขาฉกรรจ์</v>
      </c>
      <c r="G37" s="7" t="str">
        <f t="array" ref="G37">IF(COUNTIF('ค่าเสื่อม 2564'!$E$3:$E$399,"13817-รพ.เขาฉกรรจ์")&lt;$A37,"",INDEX('ค่าเสื่อม 2564'!G$3:G$399,SMALL(IF('ค่าเสื่อม 2564'!$E$3:$E$399="13817-รพ.เขาฉกรรจ์",ROW('ค่าเสื่อม 2564'!$E$3:$E$399)-ROW('ค่าเสื่อม 2564'!$E$3)+1),$A37)))</f>
        <v>วงเงินหน่วยบริการสังกัดสป.สธ.</v>
      </c>
      <c r="H37" s="7" t="str">
        <f t="array" ref="H37">IF(COUNTIF('ค่าเสื่อม 2564'!$E$3:$E$399,"13817-รพ.เขาฉกรรจ์")&lt;$A37,"",INDEX('ค่าเสื่อม 2564'!H$3:H$399,SMALL(IF('ค่าเสื่อม 2564'!$E$3:$E$399="13817-รพ.เขาฉกรรจ์",ROW('ค่าเสื่อม 2564'!$E$3:$E$399)-ROW('ค่าเสื่อม 2564'!$E$3)+1),$A37)))</f>
        <v>ครุภัณฑ์</v>
      </c>
      <c r="I37" s="7" t="str">
        <f t="array" ref="I37">IF(COUNTIF('ค่าเสื่อม 2564'!$E$3:$E$399,"13817-รพ.เขาฉกรรจ์")&lt;$A37,"",INDEX('ค่าเสื่อม 2564'!I$3:I$399,SMALL(IF('ค่าเสื่อม 2564'!$E$3:$E$399="13817-รพ.เขาฉกรรจ์",ROW('ค่าเสื่อม 2564'!$E$3:$E$399)-ROW('ค่าเสื่อม 2564'!$E$3)+1),$A37)))</f>
        <v>15-ครุภัณฑ์ไฟฟ้าและวิทยุ</v>
      </c>
      <c r="J37" s="7" t="str">
        <f t="array" ref="J37">IF(COUNTIF('ค่าเสื่อม 2564'!$E$3:$E$399,"13817-รพ.เขาฉกรรจ์")&lt;$A37,"",INDEX('ค่าเสื่อม 2564'!J$3:J$399,SMALL(IF('ค่าเสื่อม 2564'!$E$3:$E$399="13817-รพ.เขาฉกรรจ์",ROW('ค่าเสื่อม 2564'!$E$3:$E$399)-ROW('ค่าเสื่อม 2564'!$E$3)+1),$A37)))</f>
        <v>เครื่องเสียง</v>
      </c>
      <c r="K37" s="7" t="str">
        <f t="array" ref="K37">IF(COUNTIF('ค่าเสื่อม 2564'!$E$3:$E$399,"13817-รพ.เขาฉกรรจ์")&lt;$A37,"",INDEX('ค่าเสื่อม 2564'!K$3:K$399,SMALL(IF('ค่าเสื่อม 2564'!$E$3:$E$399="13817-รพ.เขาฉกรรจ์",ROW('ค่าเสื่อม 2564'!$E$3:$E$399)-ROW('ค่าเสื่อม 2564'!$E$3)+1),$A37)))</f>
        <v>- ดอกลําโพงขนาดไม?ต่ํากวา? 18 นิ้ว เป?นดอกอย?างดี - ตู?ลําโพงมีลักษณะแข็งแรง ทนทาน เป?นลําโพงกลางแจ?ง - ตอบสนองความถี่ไม?แคบกว?า 40 Hz ถึง 180 Hz - ทนกําลังขับไม?น?อยกว?า 1000 Wrms@ 8 ohm - มีหนังสือรับรองการมีอะไหล?สํารอง 5 ป?จากบริษัทฯเพื่อรับประกันคุณภาพสินค?าและบริการ หลังการขายที่ดี</v>
      </c>
      <c r="L37" s="4" t="str">
        <f t="array" ref="L37">IF(COUNTIF('ค่าเสื่อม 2564'!$E$3:$E$399,"13817-รพ.เขาฉกรรจ์")&lt;$A37,"",INDEX('ค่าเสื่อม 2564'!L$3:L$399,SMALL(IF('ค่าเสื่อม 2564'!$E$3:$E$399="13817-รพ.เขาฉกรรจ์",ROW('ค่าเสื่อม 2564'!$E$3:$E$399)-ROW('ค่าเสื่อม 2564'!$E$3)+1),$A37)))</f>
        <v>3</v>
      </c>
      <c r="M37" s="7" t="str">
        <f t="array" ref="M37">IF(COUNTIF('ค่าเสื่อม 2564'!$E$3:$E$399,"13817-รพ.เขาฉกรรจ์")&lt;$A37,"",INDEX('ค่าเสื่อม 2564'!M$3:M$399,SMALL(IF('ค่าเสื่อม 2564'!$E$3:$E$399="13817-รพ.เขาฉกรรจ์",ROW('ค่าเสื่อม 2564'!$E$3:$E$399)-ROW('ค่าเสื่อม 2564'!$E$3)+1),$A37)))</f>
        <v>5835-001-0002/1 , 5835-001-0002/2 , 5835-001-0002/4</v>
      </c>
      <c r="N37" s="10">
        <f t="array" ref="N37">IF(COUNTIF('ค่าเสื่อม 2564'!$E$3:$E$399,"13817-รพ.เขาฉกรรจ์")&lt;$A37,"",INDEX('ค่าเสื่อม 2564'!N$3:N$399,SMALL(IF('ค่าเสื่อม 2564'!$E$3:$E$399="13817-รพ.เขาฉกรรจ์",ROW('ค่าเสื่อม 2564'!$E$3:$E$399)-ROW('ค่าเสื่อม 2564'!$E$3)+1),$A37)))</f>
        <v>15000</v>
      </c>
      <c r="O37" s="10">
        <f t="array" ref="O37">IF(COUNTIF('ค่าเสื่อม 2564'!$E$3:$E$399,"13817-รพ.เขาฉกรรจ์")&lt;$A37,"",INDEX('ค่าเสื่อม 2564'!O$3:O$399,SMALL(IF('ค่าเสื่อม 2564'!$E$3:$E$399="13817-รพ.เขาฉกรรจ์",ROW('ค่าเสื่อม 2564'!$E$3:$E$399)-ROW('ค่าเสื่อม 2564'!$E$3)+1),$A37)))</f>
        <v>0</v>
      </c>
      <c r="P37" s="10">
        <f t="array" ref="P37">IF(COUNTIF('ค่าเสื่อม 2564'!$E$3:$E$399,"13817-รพ.เขาฉกรรจ์")&lt;$A37,"",INDEX('ค่าเสื่อม 2564'!P$3:P$399,SMALL(IF('ค่าเสื่อม 2564'!$E$3:$E$399="13817-รพ.เขาฉกรรจ์",ROW('ค่าเสื่อม 2564'!$E$3:$E$399)-ROW('ค่าเสื่อม 2564'!$E$3)+1),$A37)))</f>
        <v>0</v>
      </c>
      <c r="Q37" s="10">
        <f t="array" ref="Q37">IF(COUNTIF('ค่าเสื่อม 2564'!$E$3:$E$399,"13817-รพ.เขาฉกรรจ์")&lt;$A37,"",INDEX('ค่าเสื่อม 2564'!Q$3:Q$399,SMALL(IF('ค่าเสื่อม 2564'!$E$3:$E$399="13817-รพ.เขาฉกรรจ์",ROW('ค่าเสื่อม 2564'!$E$3:$E$399)-ROW('ค่าเสื่อม 2564'!$E$3)+1),$A37)))</f>
        <v>15000</v>
      </c>
      <c r="R37" s="7" t="str">
        <f t="array" ref="R37">IF(COUNTIF('ค่าเสื่อม 2564'!$E$3:$E$399,"13817-รพ.เขาฉกรรจ์")&lt;$A37,"",INDEX('ค่าเสื่อม 2564'!R$3:R$399,SMALL(IF('ค่าเสื่อม 2564'!$E$3:$E$399="13817-รพ.เขาฉกรรจ์",ROW('ค่าเสื่อม 2564'!$E$3:$E$399)-ROW('ค่าเสื่อม 2564'!$E$3)+1),$A37)))</f>
        <v>6/2563 (วันที่ 07/10/2563)</v>
      </c>
      <c r="S37" s="4" t="str">
        <f t="array" ref="S37">IF(COUNTIF('ค่าเสื่อม 2564'!$E$3:$E$399,"13817-รพ.เขาฉกรรจ์")&lt;$A37,"",INDEX('ค่าเสื่อม 2564'!S$3:S$399,SMALL(IF('ค่าเสื่อม 2564'!$E$3:$E$399="13817-รพ.เขาฉกรรจ์",ROW('ค่าเสื่อม 2564'!$E$3:$E$399)-ROW('ค่าเสื่อม 2564'!$E$3)+1),$A37)))</f>
        <v>-</v>
      </c>
      <c r="T37" s="10">
        <f t="array" ref="T37">IF(COUNTIF('ค่าเสื่อม 2564'!$E$3:$E$399,"13817-รพ.เขาฉกรรจ์")&lt;$A37,"",INDEX('ค่าเสื่อม 2564'!T$3:T$399,SMALL(IF('ค่าเสื่อม 2564'!$E$3:$E$399="13817-รพ.เขาฉกรรจ์",ROW('ค่าเสื่อม 2564'!$E$3:$E$399)-ROW('ค่าเสื่อม 2564'!$E$3)+1),$A37)))</f>
        <v>0</v>
      </c>
      <c r="U37" s="10">
        <f t="array" ref="U37">IF(COUNTIF('ค่าเสื่อม 2564'!$E$3:$E$399,"13817-รพ.เขาฉกรรจ์")&lt;$A37,"",INDEX('ค่าเสื่อม 2564'!U$3:U$399,SMALL(IF('ค่าเสื่อม 2564'!$E$3:$E$399="13817-รพ.เขาฉกรรจ์",ROW('ค่าเสื่อม 2564'!$E$3:$E$399)-ROW('ค่าเสื่อม 2564'!$E$3)+1),$A37)))</f>
        <v>0</v>
      </c>
      <c r="V37" s="7">
        <f t="array" ref="V37">IF(COUNTIF('ค่าเสื่อม 2564'!$E$3:$E$399,"13817-รพ.เขาฉกรรจ์")&lt;$A37,"",INDEX('ค่าเสื่อม 2564'!V$3:V$399,SMALL(IF('ค่าเสื่อม 2564'!$E$3:$E$399="13817-รพ.เขาฉกรรจ์",ROW('ค่าเสื่อม 2564'!$E$3:$E$399)-ROW('ค่าเสื่อม 2564'!$E$3)+1),$A37)))</f>
        <v>0</v>
      </c>
      <c r="W37" s="7">
        <f t="array" ref="W37">IF(COUNTIF('ค่าเสื่อม 2564'!$E$3:$E$399,"13817-รพ.เขาฉกรรจ์")&lt;$A37,"",INDEX('ค่าเสื่อม 2564'!W$3:W$399,SMALL(IF('ค่าเสื่อม 2564'!$E$3:$E$399="13817-รพ.เขาฉกรรจ์",ROW('ค่าเสื่อม 2564'!$E$3:$E$399)-ROW('ค่าเสื่อม 2564'!$E$3)+1),$A37)))</f>
        <v>400015</v>
      </c>
    </row>
    <row r="38" spans="1:24" s="65" customFormat="1" ht="63">
      <c r="A38" s="58"/>
      <c r="B38" s="59"/>
      <c r="C38" s="59"/>
      <c r="D38" s="59"/>
      <c r="E38" s="59"/>
      <c r="F38" s="59"/>
      <c r="G38" s="59"/>
      <c r="H38" s="60"/>
      <c r="I38" s="61"/>
      <c r="J38" s="59"/>
      <c r="K38" s="60"/>
      <c r="L38" s="62"/>
      <c r="M38" s="60"/>
      <c r="N38" s="60">
        <f>SUM(N3:N37)</f>
        <v>2989623.45</v>
      </c>
      <c r="O38" s="60">
        <f t="shared" ref="O38:U38" si="0">SUM(O4:O37)</f>
        <v>12236.55</v>
      </c>
      <c r="P38" s="60">
        <f t="shared" si="0"/>
        <v>0</v>
      </c>
      <c r="Q38" s="60">
        <f t="shared" si="0"/>
        <v>3001860</v>
      </c>
      <c r="R38" s="60">
        <f t="shared" si="0"/>
        <v>0</v>
      </c>
      <c r="S38" s="62">
        <f t="shared" si="0"/>
        <v>0</v>
      </c>
      <c r="T38" s="60">
        <f t="shared" si="0"/>
        <v>0</v>
      </c>
      <c r="U38" s="60">
        <f t="shared" si="0"/>
        <v>0</v>
      </c>
      <c r="V38" s="63"/>
      <c r="W38" s="61"/>
      <c r="X38" s="64"/>
    </row>
    <row r="39" spans="1:24" ht="12.75" customHeight="1">
      <c r="B39" s="8"/>
    </row>
    <row r="40" spans="1:24">
      <c r="E40" s="6" t="s">
        <v>55</v>
      </c>
    </row>
    <row r="41" spans="1:24">
      <c r="E41" s="6" t="s">
        <v>63</v>
      </c>
    </row>
  </sheetData>
  <printOptions horizontalCentered="1"/>
  <pageMargins left="0.23622047244094491" right="0.23622047244094491" top="0.55118110236220474" bottom="0.35433070866141736" header="0.31496062992125984" footer="0.11811023622047245"/>
  <pageSetup paperSize="9" scale="72"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12AF6-6B15-47E0-A776-61B9C578B982}">
  <sheetPr>
    <pageSetUpPr fitToPage="1"/>
  </sheetPr>
  <dimension ref="A1:X32"/>
  <sheetViews>
    <sheetView showGridLines="0" zoomScaleNormal="100" workbookViewId="0"/>
  </sheetViews>
  <sheetFormatPr defaultColWidth="9" defaultRowHeight="18.75"/>
  <cols>
    <col min="1" max="1" width="4.5703125" style="2" customWidth="1"/>
    <col min="2" max="2" width="10.42578125" style="6" hidden="1" customWidth="1"/>
    <col min="3" max="3" width="8.140625" style="6" hidden="1" customWidth="1"/>
    <col min="4" max="4" width="5.85546875" style="6" hidden="1" customWidth="1"/>
    <col min="5" max="5" width="16.5703125" style="6" customWidth="1"/>
    <col min="6" max="6" width="21.5703125" style="6" customWidth="1"/>
    <col min="7" max="7" width="21.140625" style="6" customWidth="1"/>
    <col min="8" max="8" width="11.140625" style="9" bestFit="1" customWidth="1"/>
    <col min="9" max="9" width="13.140625" style="2" hidden="1" customWidth="1"/>
    <col min="10" max="10" width="24" style="6" bestFit="1" customWidth="1"/>
    <col min="11" max="11" width="33.42578125" style="9" hidden="1" customWidth="1"/>
    <col min="12" max="12" width="5.42578125" style="19" bestFit="1" customWidth="1"/>
    <col min="13" max="13" width="17.140625" style="9" hidden="1" customWidth="1"/>
    <col min="14" max="14" width="13.7109375" style="9" bestFit="1" customWidth="1"/>
    <col min="15" max="15" width="11.85546875" style="9" customWidth="1"/>
    <col min="16" max="16" width="11.140625" style="9" bestFit="1" customWidth="1"/>
    <col min="17" max="17" width="12.5703125" style="9" bestFit="1" customWidth="1"/>
    <col min="18" max="18" width="10.42578125" style="6" hidden="1" customWidth="1"/>
    <col min="19" max="19" width="7.7109375" style="2" bestFit="1" customWidth="1"/>
    <col min="20" max="20" width="12.5703125" style="9" bestFit="1" customWidth="1"/>
    <col min="21" max="21" width="11" style="19" bestFit="1" customWidth="1"/>
    <col min="22" max="22" width="6.7109375" style="27" hidden="1" customWidth="1"/>
    <col min="23" max="23" width="7.85546875" style="2" hidden="1" customWidth="1"/>
    <col min="24" max="24" width="10.85546875" style="6" bestFit="1" customWidth="1"/>
    <col min="25" max="16384" width="9" style="6"/>
  </cols>
  <sheetData>
    <row r="1" spans="1:23" ht="23.25">
      <c r="A1" s="66" t="s">
        <v>66</v>
      </c>
    </row>
    <row r="2" spans="1:23" ht="23.25">
      <c r="A2" s="66" t="s">
        <v>64</v>
      </c>
    </row>
    <row r="3" spans="1:23" s="13" customFormat="1" ht="43.5" customHeight="1">
      <c r="A3" s="11" t="s">
        <v>16</v>
      </c>
      <c r="B3" s="12" t="s">
        <v>24</v>
      </c>
      <c r="C3" s="12" t="s">
        <v>25</v>
      </c>
      <c r="D3" s="12" t="s">
        <v>26</v>
      </c>
      <c r="E3" s="12" t="s">
        <v>27</v>
      </c>
      <c r="F3" s="12" t="s">
        <v>28</v>
      </c>
      <c r="G3" s="12" t="s">
        <v>29</v>
      </c>
      <c r="H3" s="12" t="s">
        <v>5</v>
      </c>
      <c r="I3" s="12" t="s">
        <v>1</v>
      </c>
      <c r="J3" s="12" t="s">
        <v>20</v>
      </c>
      <c r="K3" s="12" t="s">
        <v>30</v>
      </c>
      <c r="L3" s="12" t="s">
        <v>2</v>
      </c>
      <c r="M3" s="12" t="s">
        <v>31</v>
      </c>
      <c r="N3" s="18" t="s">
        <v>32</v>
      </c>
      <c r="O3" s="18" t="s">
        <v>33</v>
      </c>
      <c r="P3" s="18" t="s">
        <v>3</v>
      </c>
      <c r="Q3" s="18" t="s">
        <v>4</v>
      </c>
      <c r="R3" s="12" t="s">
        <v>34</v>
      </c>
      <c r="S3" s="12" t="s">
        <v>6</v>
      </c>
      <c r="T3" s="18" t="s">
        <v>46</v>
      </c>
      <c r="U3" s="18" t="s">
        <v>45</v>
      </c>
      <c r="V3" s="28" t="s">
        <v>47</v>
      </c>
      <c r="W3" s="12" t="s">
        <v>0</v>
      </c>
    </row>
    <row r="4" spans="1:23" ht="43.5" customHeight="1">
      <c r="A4" s="3">
        <v>1</v>
      </c>
      <c r="B4" s="7" t="str">
        <f t="array" ref="B4">IF(COUNTIF('ค่าเสื่อม 2564'!$E$3:$E$399,"28849-รพ.วังสมบูรณ์")&lt;$A4,"",INDEX('ค่าเสื่อม 2564'!B$3:B$399,SMALL(IF('ค่าเสื่อม 2564'!$E$3:$E$399="28849-รพ.วังสมบูรณ์",ROW('ค่าเสื่อม 2564'!$E$3:$E$399)-ROW('ค่าเสื่อม 2564'!$E$3)+1),$A4)))</f>
        <v>เขต 06 ระยอง</v>
      </c>
      <c r="C4" s="7">
        <f t="array" ref="C4">IF(COUNTIF('ค่าเสื่อม 2564'!$E$3:$E$399,"28849-รพ.วังสมบูรณ์")&lt;$A4,"",INDEX('ค่าเสื่อม 2564'!C$3:C$399,SMALL(IF('ค่าเสื่อม 2564'!$E$3:$E$399="28849-รพ.วังสมบูรณ์",ROW('ค่าเสื่อม 2564'!$E$3:$E$399)-ROW('ค่าเสื่อม 2564'!$E$3)+1),$A4)))</f>
        <v>2700</v>
      </c>
      <c r="D4" s="7" t="str">
        <f t="array" ref="D4">IF(COUNTIF('ค่าเสื่อม 2564'!$E$3:$E$399,"28849-รพ.วังสมบูรณ์")&lt;$A4,"",INDEX('ค่าเสื่อม 2564'!D$3:D$399,SMALL(IF('ค่าเสื่อม 2564'!$E$3:$E$399="28849-รพ.วังสมบูรณ์",ROW('ค่าเสื่อม 2564'!$E$3:$E$399)-ROW('ค่าเสื่อม 2564'!$E$3)+1),$A4)))</f>
        <v>สระแก้ว</v>
      </c>
      <c r="E4" s="7" t="str">
        <f t="array" ref="E4">IF(COUNTIF('ค่าเสื่อม 2564'!$E$3:$E$399,"28849-รพ.วังสมบูรณ์")&lt;$A4,"",INDEX('ค่าเสื่อม 2564'!E$3:E$399,SMALL(IF('ค่าเสื่อม 2564'!$E$3:$E$399="28849-รพ.วังสมบูรณ์",ROW('ค่าเสื่อม 2564'!$E$3:$E$399)-ROW('ค่าเสื่อม 2564'!$E$3)+1),$A4)))</f>
        <v>28849-รพ.วังสมบูรณ์</v>
      </c>
      <c r="F4" s="7" t="str">
        <f t="array" ref="F4">IF(COUNTIF('ค่าเสื่อม 2564'!$E$3:$E$399,"28849-รพ.วังสมบูรณ์")&lt;$A4,"",INDEX('ค่าเสื่อม 2564'!F$3:F$399,SMALL(IF('ค่าเสื่อม 2564'!$E$3:$E$399="28849-รพ.วังสมบูรณ์",ROW('ค่าเสื่อม 2564'!$E$3:$E$399)-ROW('ค่าเสื่อม 2564'!$E$3)+1),$A4)))</f>
        <v>02530-รพ.สต.บ้านซับสิงโต หมู่ที่ 06 ตำบลวังสมบูรณ์</v>
      </c>
      <c r="G4" s="7" t="str">
        <f t="array" ref="G4">IF(COUNTIF('ค่าเสื่อม 2564'!$E$3:$E$399,"28849-รพ.วังสมบูรณ์")&lt;$A4,"",INDEX('ค่าเสื่อม 2564'!G$3:G$399,SMALL(IF('ค่าเสื่อม 2564'!$E$3:$E$399="28849-รพ.วังสมบูรณ์",ROW('ค่าเสื่อม 2564'!$E$3:$E$399)-ROW('ค่าเสื่อม 2564'!$E$3)+1),$A4)))</f>
        <v>วงเงินหน่วยบริการสังกัดสป.สธ.</v>
      </c>
      <c r="H4" s="7" t="str">
        <f t="array" ref="H4">IF(COUNTIF('ค่าเสื่อม 2564'!$E$3:$E$399,"28849-รพ.วังสมบูรณ์")&lt;$A4,"",INDEX('ค่าเสื่อม 2564'!H$3:H$399,SMALL(IF('ค่าเสื่อม 2564'!$E$3:$E$399="28849-รพ.วังสมบูรณ์",ROW('ค่าเสื่อม 2564'!$E$3:$E$399)-ROW('ค่าเสื่อม 2564'!$E$3)+1),$A4)))</f>
        <v>สิ่งก่อสร้าง</v>
      </c>
      <c r="I4" s="7" t="str">
        <f t="array" ref="I4">IF(COUNTIF('ค่าเสื่อม 2564'!$E$3:$E$399,"28849-รพ.วังสมบูรณ์")&lt;$A4,"",INDEX('ค่าเสื่อม 2564'!I$3:I$399,SMALL(IF('ค่าเสื่อม 2564'!$E$3:$E$399="28849-รพ.วังสมบูรณ์",ROW('ค่าเสื่อม 2564'!$E$3:$E$399)-ROW('ค่าเสื่อม 2564'!$E$3)+1),$A4)))</f>
        <v>-</v>
      </c>
      <c r="J4" s="7" t="str">
        <f t="array" ref="J4">IF(COUNTIF('ค่าเสื่อม 2564'!$E$3:$E$399,"28849-รพ.วังสมบูรณ์")&lt;$A4,"",INDEX('ค่าเสื่อม 2564'!J$3:J$399,SMALL(IF('ค่าเสื่อม 2564'!$E$3:$E$399="28849-รพ.วังสมบูรณ์",ROW('ค่าเสื่อม 2564'!$E$3:$E$399)-ROW('ค่าเสื่อม 2564'!$E$3)+1),$A4)))</f>
        <v>ซ่อมแซมห้องประชุม</v>
      </c>
      <c r="K4" s="7" t="str">
        <f t="array" ref="K4">IF(COUNTIF('ค่าเสื่อม 2564'!$E$3:$E$399,"28849-รพ.วังสมบูรณ์")&lt;$A4,"",INDEX('ค่าเสื่อม 2564'!K$3:K$399,SMALL(IF('ค่าเสื่อม 2564'!$E$3:$E$399="28849-รพ.วังสมบูรณ์",ROW('ค่าเสื่อม 2564'!$E$3:$E$399)-ROW('ค่าเสื่อม 2564'!$E$3)+1),$A4)))</f>
        <v>ซ่อมแซมห้องประชุม จำนวน 1 งาน (งานรื้อถอนผนัง ประตู ช่องแสงและฝ้าเพดาน เดิม/งานปูพื้นกระเบื้อง/ฝ้าเพดานฉาบเรียบ/งานหน้าต่าง-ประตูอลูมิเนียม/งานไฟฟ้าภายในห้องประชุม รายละเอียดตามแบบแปลน ปร.4 ปร.5)</v>
      </c>
      <c r="L4" s="4">
        <f t="array" ref="L4">IF(COUNTIF('ค่าเสื่อม 2564'!$E$3:$E$399,"28849-รพ.วังสมบูรณ์")&lt;$A4,"",INDEX('ค่าเสื่อม 2564'!L$3:L$399,SMALL(IF('ค่าเสื่อม 2564'!$E$3:$E$399="28849-รพ.วังสมบูรณ์",ROW('ค่าเสื่อม 2564'!$E$3:$E$399)-ROW('ค่าเสื่อม 2564'!$E$3)+1),$A4)))</f>
        <v>1</v>
      </c>
      <c r="M4" s="7" t="str">
        <f t="array" ref="M4">IF(COUNTIF('ค่าเสื่อม 2564'!$E$3:$E$399,"28849-รพ.วังสมบูรณ์")&lt;$A4,"",INDEX('ค่าเสื่อม 2564'!M$3:M$399,SMALL(IF('ค่าเสื่อม 2564'!$E$3:$E$399="28849-รพ.วังสมบูรณ์",ROW('ค่าเสื่อม 2564'!$E$3:$E$399)-ROW('ค่าเสื่อม 2564'!$E$3)+1),$A4)))</f>
        <v>แบบแปลนอาคารเลขที่ 8170/1</v>
      </c>
      <c r="N4" s="10">
        <f t="array" ref="N4">IF(COUNTIF('ค่าเสื่อม 2564'!$E$3:$E$399,"28849-รพ.วังสมบูรณ์")&lt;$A4,"",INDEX('ค่าเสื่อม 2564'!N$3:N$399,SMALL(IF('ค่าเสื่อม 2564'!$E$3:$E$399="28849-รพ.วังสมบูรณ์",ROW('ค่าเสื่อม 2564'!$E$3:$E$399)-ROW('ค่าเสื่อม 2564'!$E$3)+1),$A4)))</f>
        <v>250000</v>
      </c>
      <c r="O4" s="10">
        <f t="array" ref="O4">IF(COUNTIF('ค่าเสื่อม 2564'!$E$3:$E$399,"28849-รพ.วังสมบูรณ์")&lt;$A4,"",INDEX('ค่าเสื่อม 2564'!O$3:O$399,SMALL(IF('ค่าเสื่อม 2564'!$E$3:$E$399="28849-รพ.วังสมบูรณ์",ROW('ค่าเสื่อม 2564'!$E$3:$E$399)-ROW('ค่าเสื่อม 2564'!$E$3)+1),$A4)))</f>
        <v>0</v>
      </c>
      <c r="P4" s="10">
        <f t="array" ref="P4">IF(COUNTIF('ค่าเสื่อม 2564'!$E$3:$E$399,"28849-รพ.วังสมบูรณ์")&lt;$A4,"",INDEX('ค่าเสื่อม 2564'!P$3:P$399,SMALL(IF('ค่าเสื่อม 2564'!$E$3:$E$399="28849-รพ.วังสมบูรณ์",ROW('ค่าเสื่อม 2564'!$E$3:$E$399)-ROW('ค่าเสื่อม 2564'!$E$3)+1),$A4)))</f>
        <v>0</v>
      </c>
      <c r="Q4" s="10">
        <f t="array" ref="Q4">IF(COUNTIF('ค่าเสื่อม 2564'!$E$3:$E$399,"28849-รพ.วังสมบูรณ์")&lt;$A4,"",INDEX('ค่าเสื่อม 2564'!Q$3:Q$399,SMALL(IF('ค่าเสื่อม 2564'!$E$3:$E$399="28849-รพ.วังสมบูรณ์",ROW('ค่าเสื่อม 2564'!$E$3:$E$399)-ROW('ค่าเสื่อม 2564'!$E$3)+1),$A4)))</f>
        <v>250000</v>
      </c>
      <c r="R4" s="7" t="str">
        <f t="array" ref="R4">IF(COUNTIF('ค่าเสื่อม 2564'!$E$3:$E$399,"28849-รพ.วังสมบูรณ์")&lt;$A4,"",INDEX('ค่าเสื่อม 2564'!R$3:R$399,SMALL(IF('ค่าเสื่อม 2564'!$E$3:$E$399="28849-รพ.วังสมบูรณ์",ROW('ค่าเสื่อม 2564'!$E$3:$E$399)-ROW('ค่าเสื่อม 2564'!$E$3)+1),$A4)))</f>
        <v>6/2563 (วันที่ 07/10/2563)</v>
      </c>
      <c r="S4" s="4" t="str">
        <f t="array" ref="S4">IF(COUNTIF('ค่าเสื่อม 2564'!$E$3:$E$399,"28849-รพ.วังสมบูรณ์")&lt;$A4,"",INDEX('ค่าเสื่อม 2564'!S$3:S$399,SMALL(IF('ค่าเสื่อม 2564'!$E$3:$E$399="28849-รพ.วังสมบูรณ์",ROW('ค่าเสื่อม 2564'!$E$3:$E$399)-ROW('ค่าเสื่อม 2564'!$E$3)+1),$A4)))</f>
        <v>-</v>
      </c>
      <c r="T4" s="10">
        <f t="array" ref="T4">IF(COUNTIF('ค่าเสื่อม 2564'!$E$3:$E$399,"28849-รพ.วังสมบูรณ์")&lt;$A4,"",INDEX('ค่าเสื่อม 2564'!T$3:T$399,SMALL(IF('ค่าเสื่อม 2564'!$E$3:$E$399="28849-รพ.วังสมบูรณ์",ROW('ค่าเสื่อม 2564'!$E$3:$E$399)-ROW('ค่าเสื่อม 2564'!$E$3)+1),$A4)))</f>
        <v>0</v>
      </c>
      <c r="U4" s="10">
        <f t="array" ref="U4">IF(COUNTIF('ค่าเสื่อม 2564'!$E$3:$E$399,"28849-รพ.วังสมบูรณ์")&lt;$A4,"",INDEX('ค่าเสื่อม 2564'!U$3:U$399,SMALL(IF('ค่าเสื่อม 2564'!$E$3:$E$399="28849-รพ.วังสมบูรณ์",ROW('ค่าเสื่อม 2564'!$E$3:$E$399)-ROW('ค่าเสื่อม 2564'!$E$3)+1),$A4)))</f>
        <v>0</v>
      </c>
      <c r="V4" s="7">
        <f t="array" ref="V4">IF(COUNTIF('ค่าเสื่อม 2564'!$E$3:$E$399,"28849-รพ.วังสมบูรณ์")&lt;$A4,"",INDEX('ค่าเสื่อม 2564'!V$3:V$399,SMALL(IF('ค่าเสื่อม 2564'!$E$3:$E$399="28849-รพ.วังสมบูรณ์",ROW('ค่าเสื่อม 2564'!$E$3:$E$399)-ROW('ค่าเสื่อม 2564'!$E$3)+1),$A4)))</f>
        <v>0</v>
      </c>
      <c r="W4" s="7">
        <f t="array" ref="W4">IF(COUNTIF('ค่าเสื่อม 2564'!$E$3:$E$399,"28849-รพ.วังสมบูรณ์")&lt;$A4,"",INDEX('ค่าเสื่อม 2564'!W$3:W$399,SMALL(IF('ค่าเสื่อม 2564'!$E$3:$E$399="28849-รพ.วังสมบูรณ์",ROW('ค่าเสื่อม 2564'!$E$3:$E$399)-ROW('ค่าเสื่อม 2564'!$E$3)+1),$A4)))</f>
        <v>400527</v>
      </c>
    </row>
    <row r="5" spans="1:23" ht="43.5" customHeight="1">
      <c r="A5" s="3">
        <v>2</v>
      </c>
      <c r="B5" s="7" t="str">
        <f t="array" ref="B5">IF(COUNTIF('ค่าเสื่อม 2564'!$E$3:$E$399,"28849-รพ.วังสมบูรณ์")&lt;$A5,"",INDEX('ค่าเสื่อม 2564'!B$3:B$399,SMALL(IF('ค่าเสื่อม 2564'!$E$3:$E$399="28849-รพ.วังสมบูรณ์",ROW('ค่าเสื่อม 2564'!$E$3:$E$399)-ROW('ค่าเสื่อม 2564'!$E$3)+1),$A5)))</f>
        <v>เขต 06 ระยอง</v>
      </c>
      <c r="C5" s="7">
        <f t="array" ref="C5">IF(COUNTIF('ค่าเสื่อม 2564'!$E$3:$E$399,"28849-รพ.วังสมบูรณ์")&lt;$A5,"",INDEX('ค่าเสื่อม 2564'!C$3:C$399,SMALL(IF('ค่าเสื่อม 2564'!$E$3:$E$399="28849-รพ.วังสมบูรณ์",ROW('ค่าเสื่อม 2564'!$E$3:$E$399)-ROW('ค่าเสื่อม 2564'!$E$3)+1),$A5)))</f>
        <v>2700</v>
      </c>
      <c r="D5" s="7" t="str">
        <f t="array" ref="D5">IF(COUNTIF('ค่าเสื่อม 2564'!$E$3:$E$399,"28849-รพ.วังสมบูรณ์")&lt;$A5,"",INDEX('ค่าเสื่อม 2564'!D$3:D$399,SMALL(IF('ค่าเสื่อม 2564'!$E$3:$E$399="28849-รพ.วังสมบูรณ์",ROW('ค่าเสื่อม 2564'!$E$3:$E$399)-ROW('ค่าเสื่อม 2564'!$E$3)+1),$A5)))</f>
        <v>สระแก้ว</v>
      </c>
      <c r="E5" s="7" t="str">
        <f t="array" ref="E5">IF(COUNTIF('ค่าเสื่อม 2564'!$E$3:$E$399,"28849-รพ.วังสมบูรณ์")&lt;$A5,"",INDEX('ค่าเสื่อม 2564'!E$3:E$399,SMALL(IF('ค่าเสื่อม 2564'!$E$3:$E$399="28849-รพ.วังสมบูรณ์",ROW('ค่าเสื่อม 2564'!$E$3:$E$399)-ROW('ค่าเสื่อม 2564'!$E$3)+1),$A5)))</f>
        <v>28849-รพ.วังสมบูรณ์</v>
      </c>
      <c r="F5" s="7" t="str">
        <f t="array" ref="F5">IF(COUNTIF('ค่าเสื่อม 2564'!$E$3:$E$399,"28849-รพ.วังสมบูรณ์")&lt;$A5,"",INDEX('ค่าเสื่อม 2564'!F$3:F$399,SMALL(IF('ค่าเสื่อม 2564'!$E$3:$E$399="28849-รพ.วังสมบูรณ์",ROW('ค่าเสื่อม 2564'!$E$3:$E$399)-ROW('ค่าเสื่อม 2564'!$E$3)+1),$A5)))</f>
        <v>02531-รพ.สต.เฉลิมพระเกียรติ 60 พรรษา นวมินทราชินี หมู่ที่ 10 ตำบลวังสมบูรณ์</v>
      </c>
      <c r="G5" s="7" t="str">
        <f t="array" ref="G5">IF(COUNTIF('ค่าเสื่อม 2564'!$E$3:$E$399,"28849-รพ.วังสมบูรณ์")&lt;$A5,"",INDEX('ค่าเสื่อม 2564'!G$3:G$399,SMALL(IF('ค่าเสื่อม 2564'!$E$3:$E$399="28849-รพ.วังสมบูรณ์",ROW('ค่าเสื่อม 2564'!$E$3:$E$399)-ROW('ค่าเสื่อม 2564'!$E$3)+1),$A5)))</f>
        <v>วงเงินหน่วยบริการสังกัดสป.สธ.</v>
      </c>
      <c r="H5" s="7" t="str">
        <f t="array" ref="H5">IF(COUNTIF('ค่าเสื่อม 2564'!$E$3:$E$399,"28849-รพ.วังสมบูรณ์")&lt;$A5,"",INDEX('ค่าเสื่อม 2564'!H$3:H$399,SMALL(IF('ค่าเสื่อม 2564'!$E$3:$E$399="28849-รพ.วังสมบูรณ์",ROW('ค่าเสื่อม 2564'!$E$3:$E$399)-ROW('ค่าเสื่อม 2564'!$E$3)+1),$A5)))</f>
        <v>สิ่งก่อสร้าง</v>
      </c>
      <c r="I5" s="7" t="str">
        <f t="array" ref="I5">IF(COUNTIF('ค่าเสื่อม 2564'!$E$3:$E$399,"28849-รพ.วังสมบูรณ์")&lt;$A5,"",INDEX('ค่าเสื่อม 2564'!I$3:I$399,SMALL(IF('ค่าเสื่อม 2564'!$E$3:$E$399="28849-รพ.วังสมบูรณ์",ROW('ค่าเสื่อม 2564'!$E$3:$E$399)-ROW('ค่าเสื่อม 2564'!$E$3)+1),$A5)))</f>
        <v>-</v>
      </c>
      <c r="J5" s="7" t="str">
        <f t="array" ref="J5">IF(COUNTIF('ค่าเสื่อม 2564'!$E$3:$E$399,"28849-รพ.วังสมบูรณ์")&lt;$A5,"",INDEX('ค่าเสื่อม 2564'!J$3:J$399,SMALL(IF('ค่าเสื่อม 2564'!$E$3:$E$399="28849-รพ.วังสมบูรณ์",ROW('ค่าเสื่อม 2564'!$E$3:$E$399)-ROW('ค่าเสื่อม 2564'!$E$3)+1),$A5)))</f>
        <v>ซ่อมแซมท่อน้ำระบบประปา</v>
      </c>
      <c r="K5" s="7" t="str">
        <f t="array" ref="K5">IF(COUNTIF('ค่าเสื่อม 2564'!$E$3:$E$399,"28849-รพ.วังสมบูรณ์")&lt;$A5,"",INDEX('ค่าเสื่อม 2564'!K$3:K$399,SMALL(IF('ค่าเสื่อม 2564'!$E$3:$E$399="28849-รพ.วังสมบูรณ์",ROW('ค่าเสื่อม 2564'!$E$3:$E$399)-ROW('ค่าเสื่อม 2564'!$E$3)+1),$A5)))</f>
        <v>ซ่อมแซมท่อน้ำระบบประปารอบอาคาร ใช้ท่อ PVC 2 นิ้วชั้น 8.5 จำนวน 200 ท่อน ความยาวจำนวน 800 เมตร</v>
      </c>
      <c r="L5" s="4">
        <f t="array" ref="L5">IF(COUNTIF('ค่าเสื่อม 2564'!$E$3:$E$399,"28849-รพ.วังสมบูรณ์")&lt;$A5,"",INDEX('ค่าเสื่อม 2564'!L$3:L$399,SMALL(IF('ค่าเสื่อม 2564'!$E$3:$E$399="28849-รพ.วังสมบูรณ์",ROW('ค่าเสื่อม 2564'!$E$3:$E$399)-ROW('ค่าเสื่อม 2564'!$E$3)+1),$A5)))</f>
        <v>1</v>
      </c>
      <c r="M5" s="7" t="str">
        <f t="array" ref="M5">IF(COUNTIF('ค่าเสื่อม 2564'!$E$3:$E$399,"28849-รพ.วังสมบูรณ์")&lt;$A5,"",INDEX('ค่าเสื่อม 2564'!M$3:M$399,SMALL(IF('ค่าเสื่อม 2564'!$E$3:$E$399="28849-รพ.วังสมบูรณ์",ROW('ค่าเสื่อม 2564'!$E$3:$E$399)-ROW('ค่าเสื่อม 2564'!$E$3)+1),$A5)))</f>
        <v>แบบแปลนอาคารเลขที่ 8170/2536</v>
      </c>
      <c r="N5" s="10">
        <f t="array" ref="N5">IF(COUNTIF('ค่าเสื่อม 2564'!$E$3:$E$399,"28849-รพ.วังสมบูรณ์")&lt;$A5,"",INDEX('ค่าเสื่อม 2564'!N$3:N$399,SMALL(IF('ค่าเสื่อม 2564'!$E$3:$E$399="28849-รพ.วังสมบูรณ์",ROW('ค่าเสื่อม 2564'!$E$3:$E$399)-ROW('ค่าเสื่อม 2564'!$E$3)+1),$A5)))</f>
        <v>54490</v>
      </c>
      <c r="O5" s="10">
        <f t="array" ref="O5">IF(COUNTIF('ค่าเสื่อม 2564'!$E$3:$E$399,"28849-รพ.วังสมบูรณ์")&lt;$A5,"",INDEX('ค่าเสื่อม 2564'!O$3:O$399,SMALL(IF('ค่าเสื่อม 2564'!$E$3:$E$399="28849-รพ.วังสมบูรณ์",ROW('ค่าเสื่อม 2564'!$E$3:$E$399)-ROW('ค่าเสื่อม 2564'!$E$3)+1),$A5)))</f>
        <v>3510</v>
      </c>
      <c r="P5" s="10">
        <f t="array" ref="P5">IF(COUNTIF('ค่าเสื่อม 2564'!$E$3:$E$399,"28849-รพ.วังสมบูรณ์")&lt;$A5,"",INDEX('ค่าเสื่อม 2564'!P$3:P$399,SMALL(IF('ค่าเสื่อม 2564'!$E$3:$E$399="28849-รพ.วังสมบูรณ์",ROW('ค่าเสื่อม 2564'!$E$3:$E$399)-ROW('ค่าเสื่อม 2564'!$E$3)+1),$A5)))</f>
        <v>0</v>
      </c>
      <c r="Q5" s="10">
        <f t="array" ref="Q5">IF(COUNTIF('ค่าเสื่อม 2564'!$E$3:$E$399,"28849-รพ.วังสมบูรณ์")&lt;$A5,"",INDEX('ค่าเสื่อม 2564'!Q$3:Q$399,SMALL(IF('ค่าเสื่อม 2564'!$E$3:$E$399="28849-รพ.วังสมบูรณ์",ROW('ค่าเสื่อม 2564'!$E$3:$E$399)-ROW('ค่าเสื่อม 2564'!$E$3)+1),$A5)))</f>
        <v>58000</v>
      </c>
      <c r="R5" s="7" t="str">
        <f t="array" ref="R5">IF(COUNTIF('ค่าเสื่อม 2564'!$E$3:$E$399,"28849-รพ.วังสมบูรณ์")&lt;$A5,"",INDEX('ค่าเสื่อม 2564'!R$3:R$399,SMALL(IF('ค่าเสื่อม 2564'!$E$3:$E$399="28849-รพ.วังสมบูรณ์",ROW('ค่าเสื่อม 2564'!$E$3:$E$399)-ROW('ค่าเสื่อม 2564'!$E$3)+1),$A5)))</f>
        <v>6/2563 (วันที่ 07/10/2563)</v>
      </c>
      <c r="S5" s="4" t="str">
        <f t="array" ref="S5">IF(COUNTIF('ค่าเสื่อม 2564'!$E$3:$E$399,"28849-รพ.วังสมบูรณ์")&lt;$A5,"",INDEX('ค่าเสื่อม 2564'!S$3:S$399,SMALL(IF('ค่าเสื่อม 2564'!$E$3:$E$399="28849-รพ.วังสมบูรณ์",ROW('ค่าเสื่อม 2564'!$E$3:$E$399)-ROW('ค่าเสื่อม 2564'!$E$3)+1),$A5)))</f>
        <v>-</v>
      </c>
      <c r="T5" s="10">
        <f t="array" ref="T5">IF(COUNTIF('ค่าเสื่อม 2564'!$E$3:$E$399,"28849-รพ.วังสมบูรณ์")&lt;$A5,"",INDEX('ค่าเสื่อม 2564'!T$3:T$399,SMALL(IF('ค่าเสื่อม 2564'!$E$3:$E$399="28849-รพ.วังสมบูรณ์",ROW('ค่าเสื่อม 2564'!$E$3:$E$399)-ROW('ค่าเสื่อม 2564'!$E$3)+1),$A5)))</f>
        <v>0</v>
      </c>
      <c r="U5" s="10">
        <f t="array" ref="U5">IF(COUNTIF('ค่าเสื่อม 2564'!$E$3:$E$399,"28849-รพ.วังสมบูรณ์")&lt;$A5,"",INDEX('ค่าเสื่อม 2564'!U$3:U$399,SMALL(IF('ค่าเสื่อม 2564'!$E$3:$E$399="28849-รพ.วังสมบูรณ์",ROW('ค่าเสื่อม 2564'!$E$3:$E$399)-ROW('ค่าเสื่อม 2564'!$E$3)+1),$A5)))</f>
        <v>0</v>
      </c>
      <c r="V5" s="7">
        <f t="array" ref="V5">IF(COUNTIF('ค่าเสื่อม 2564'!$E$3:$E$399,"28849-รพ.วังสมบูรณ์")&lt;$A5,"",INDEX('ค่าเสื่อม 2564'!V$3:V$399,SMALL(IF('ค่าเสื่อม 2564'!$E$3:$E$399="28849-รพ.วังสมบูรณ์",ROW('ค่าเสื่อม 2564'!$E$3:$E$399)-ROW('ค่าเสื่อม 2564'!$E$3)+1),$A5)))</f>
        <v>0</v>
      </c>
      <c r="W5" s="7">
        <f t="array" ref="W5">IF(COUNTIF('ค่าเสื่อม 2564'!$E$3:$E$399,"28849-รพ.วังสมบูรณ์")&lt;$A5,"",INDEX('ค่าเสื่อม 2564'!W$3:W$399,SMALL(IF('ค่าเสื่อม 2564'!$E$3:$E$399="28849-รพ.วังสมบูรณ์",ROW('ค่าเสื่อม 2564'!$E$3:$E$399)-ROW('ค่าเสื่อม 2564'!$E$3)+1),$A5)))</f>
        <v>410186</v>
      </c>
    </row>
    <row r="6" spans="1:23" ht="43.5" customHeight="1">
      <c r="A6" s="3">
        <v>3</v>
      </c>
      <c r="B6" s="7" t="str">
        <f t="array" ref="B6">IF(COUNTIF('ค่าเสื่อม 2564'!$E$3:$E$399,"28849-รพ.วังสมบูรณ์")&lt;$A6,"",INDEX('ค่าเสื่อม 2564'!B$3:B$399,SMALL(IF('ค่าเสื่อม 2564'!$E$3:$E$399="28849-รพ.วังสมบูรณ์",ROW('ค่าเสื่อม 2564'!$E$3:$E$399)-ROW('ค่าเสื่อม 2564'!$E$3)+1),$A6)))</f>
        <v>เขต 06 ระยอง</v>
      </c>
      <c r="C6" s="7">
        <f t="array" ref="C6">IF(COUNTIF('ค่าเสื่อม 2564'!$E$3:$E$399,"28849-รพ.วังสมบูรณ์")&lt;$A6,"",INDEX('ค่าเสื่อม 2564'!C$3:C$399,SMALL(IF('ค่าเสื่อม 2564'!$E$3:$E$399="28849-รพ.วังสมบูรณ์",ROW('ค่าเสื่อม 2564'!$E$3:$E$399)-ROW('ค่าเสื่อม 2564'!$E$3)+1),$A6)))</f>
        <v>2700</v>
      </c>
      <c r="D6" s="7" t="str">
        <f t="array" ref="D6">IF(COUNTIF('ค่าเสื่อม 2564'!$E$3:$E$399,"28849-รพ.วังสมบูรณ์")&lt;$A6,"",INDEX('ค่าเสื่อม 2564'!D$3:D$399,SMALL(IF('ค่าเสื่อม 2564'!$E$3:$E$399="28849-รพ.วังสมบูรณ์",ROW('ค่าเสื่อม 2564'!$E$3:$E$399)-ROW('ค่าเสื่อม 2564'!$E$3)+1),$A6)))</f>
        <v>สระแก้ว</v>
      </c>
      <c r="E6" s="7" t="str">
        <f t="array" ref="E6">IF(COUNTIF('ค่าเสื่อม 2564'!$E$3:$E$399,"28849-รพ.วังสมบูรณ์")&lt;$A6,"",INDEX('ค่าเสื่อม 2564'!E$3:E$399,SMALL(IF('ค่าเสื่อม 2564'!$E$3:$E$399="28849-รพ.วังสมบูรณ์",ROW('ค่าเสื่อม 2564'!$E$3:$E$399)-ROW('ค่าเสื่อม 2564'!$E$3)+1),$A6)))</f>
        <v>28849-รพ.วังสมบูรณ์</v>
      </c>
      <c r="F6" s="7" t="str">
        <f t="array" ref="F6">IF(COUNTIF('ค่าเสื่อม 2564'!$E$3:$E$399,"28849-รพ.วังสมบูรณ์")&lt;$A6,"",INDEX('ค่าเสื่อม 2564'!F$3:F$399,SMALL(IF('ค่าเสื่อม 2564'!$E$3:$E$399="28849-รพ.วังสมบูรณ์",ROW('ค่าเสื่อม 2564'!$E$3:$E$399)-ROW('ค่าเสื่อม 2564'!$E$3)+1),$A6)))</f>
        <v>02531-รพ.สต.เฉลิมพระเกียรติ 60 พรรษา นวมินทราชินี หมู่ที่ 10 ตำบลวังสมบูรณ์</v>
      </c>
      <c r="G6" s="7" t="str">
        <f t="array" ref="G6">IF(COUNTIF('ค่าเสื่อม 2564'!$E$3:$E$399,"28849-รพ.วังสมบูรณ์")&lt;$A6,"",INDEX('ค่าเสื่อม 2564'!G$3:G$399,SMALL(IF('ค่าเสื่อม 2564'!$E$3:$E$399="28849-รพ.วังสมบูรณ์",ROW('ค่าเสื่อม 2564'!$E$3:$E$399)-ROW('ค่าเสื่อม 2564'!$E$3)+1),$A6)))</f>
        <v>วงเงินหน่วยบริการสังกัดสป.สธ.</v>
      </c>
      <c r="H6" s="7" t="str">
        <f t="array" ref="H6">IF(COUNTIF('ค่าเสื่อม 2564'!$E$3:$E$399,"28849-รพ.วังสมบูรณ์")&lt;$A6,"",INDEX('ค่าเสื่อม 2564'!H$3:H$399,SMALL(IF('ค่าเสื่อม 2564'!$E$3:$E$399="28849-รพ.วังสมบูรณ์",ROW('ค่าเสื่อม 2564'!$E$3:$E$399)-ROW('ค่าเสื่อม 2564'!$E$3)+1),$A6)))</f>
        <v>สิ่งก่อสร้าง</v>
      </c>
      <c r="I6" s="7" t="str">
        <f t="array" ref="I6">IF(COUNTIF('ค่าเสื่อม 2564'!$E$3:$E$399,"28849-รพ.วังสมบูรณ์")&lt;$A6,"",INDEX('ค่าเสื่อม 2564'!I$3:I$399,SMALL(IF('ค่าเสื่อม 2564'!$E$3:$E$399="28849-รพ.วังสมบูรณ์",ROW('ค่าเสื่อม 2564'!$E$3:$E$399)-ROW('ค่าเสื่อม 2564'!$E$3)+1),$A6)))</f>
        <v>-</v>
      </c>
      <c r="J6" s="7" t="str">
        <f t="array" ref="J6">IF(COUNTIF('ค่าเสื่อม 2564'!$E$3:$E$399,"28849-รพ.วังสมบูรณ์")&lt;$A6,"",INDEX('ค่าเสื่อม 2564'!J$3:J$399,SMALL(IF('ค่าเสื่อม 2564'!$E$3:$E$399="28849-รพ.วังสมบูรณ์",ROW('ค่าเสื่อม 2564'!$E$3:$E$399)-ROW('ค่าเสื่อม 2564'!$E$3)+1),$A6)))</f>
        <v>ซ่อมแซมรางน้ำอาคาร รพ.สต.เฉลิมพระเกียรติ 60 พรรษา</v>
      </c>
      <c r="K6" s="7" t="str">
        <f t="array" ref="K6">IF(COUNTIF('ค่าเสื่อม 2564'!$E$3:$E$399,"28849-รพ.วังสมบูรณ์")&lt;$A6,"",INDEX('ค่าเสื่อม 2564'!K$3:K$399,SMALL(IF('ค่าเสื่อม 2564'!$E$3:$E$399="28849-รพ.วังสมบูรณ์",ROW('ค่าเสื่อม 2564'!$E$3:$E$399)-ROW('ค่าเสื่อม 2564'!$E$3)+1),$A6)))</f>
        <v>ซ่อมแซมรางน้ำอาคาร ท่อรางน้ำด้านบน ขนาด 6 นิ้ว ท่อนละ 2.4 เมตร จำนวน 12 ท่อน,รางน้ำด้านล่าง ทำจากเมทัลชีส ขนาด 20 ตร.ม.</v>
      </c>
      <c r="L6" s="4">
        <f t="array" ref="L6">IF(COUNTIF('ค่าเสื่อม 2564'!$E$3:$E$399,"28849-รพ.วังสมบูรณ์")&lt;$A6,"",INDEX('ค่าเสื่อม 2564'!L$3:L$399,SMALL(IF('ค่าเสื่อม 2564'!$E$3:$E$399="28849-รพ.วังสมบูรณ์",ROW('ค่าเสื่อม 2564'!$E$3:$E$399)-ROW('ค่าเสื่อม 2564'!$E$3)+1),$A6)))</f>
        <v>1</v>
      </c>
      <c r="M6" s="7" t="str">
        <f t="array" ref="M6">IF(COUNTIF('ค่าเสื่อม 2564'!$E$3:$E$399,"28849-รพ.วังสมบูรณ์")&lt;$A6,"",INDEX('ค่าเสื่อม 2564'!M$3:M$399,SMALL(IF('ค่าเสื่อม 2564'!$E$3:$E$399="28849-รพ.วังสมบูรณ์",ROW('ค่าเสื่อม 2564'!$E$3:$E$399)-ROW('ค่าเสื่อม 2564'!$E$3)+1),$A6)))</f>
        <v>แบบแปลนอาคารเลขที่ 8170/2536</v>
      </c>
      <c r="N6" s="10">
        <f t="array" ref="N6">IF(COUNTIF('ค่าเสื่อม 2564'!$E$3:$E$399,"28849-รพ.วังสมบูรณ์")&lt;$A6,"",INDEX('ค่าเสื่อม 2564'!N$3:N$399,SMALL(IF('ค่าเสื่อม 2564'!$E$3:$E$399="28849-รพ.วังสมบูรณ์",ROW('ค่าเสื่อม 2564'!$E$3:$E$399)-ROW('ค่าเสื่อม 2564'!$E$3)+1),$A6)))</f>
        <v>13600</v>
      </c>
      <c r="O6" s="10">
        <f t="array" ref="O6">IF(COUNTIF('ค่าเสื่อม 2564'!$E$3:$E$399,"28849-รพ.วังสมบูรณ์")&lt;$A6,"",INDEX('ค่าเสื่อม 2564'!O$3:O$399,SMALL(IF('ค่าเสื่อม 2564'!$E$3:$E$399="28849-รพ.วังสมบูรณ์",ROW('ค่าเสื่อม 2564'!$E$3:$E$399)-ROW('ค่าเสื่อม 2564'!$E$3)+1),$A6)))</f>
        <v>3400</v>
      </c>
      <c r="P6" s="10">
        <f t="array" ref="P6">IF(COUNTIF('ค่าเสื่อม 2564'!$E$3:$E$399,"28849-รพ.วังสมบูรณ์")&lt;$A6,"",INDEX('ค่าเสื่อม 2564'!P$3:P$399,SMALL(IF('ค่าเสื่อม 2564'!$E$3:$E$399="28849-รพ.วังสมบูรณ์",ROW('ค่าเสื่อม 2564'!$E$3:$E$399)-ROW('ค่าเสื่อม 2564'!$E$3)+1),$A6)))</f>
        <v>0</v>
      </c>
      <c r="Q6" s="10">
        <f t="array" ref="Q6">IF(COUNTIF('ค่าเสื่อม 2564'!$E$3:$E$399,"28849-รพ.วังสมบูรณ์")&lt;$A6,"",INDEX('ค่าเสื่อม 2564'!Q$3:Q$399,SMALL(IF('ค่าเสื่อม 2564'!$E$3:$E$399="28849-รพ.วังสมบูรณ์",ROW('ค่าเสื่อม 2564'!$E$3:$E$399)-ROW('ค่าเสื่อม 2564'!$E$3)+1),$A6)))</f>
        <v>17000</v>
      </c>
      <c r="R6" s="7" t="str">
        <f t="array" ref="R6">IF(COUNTIF('ค่าเสื่อม 2564'!$E$3:$E$399,"28849-รพ.วังสมบูรณ์")&lt;$A6,"",INDEX('ค่าเสื่อม 2564'!R$3:R$399,SMALL(IF('ค่าเสื่อม 2564'!$E$3:$E$399="28849-รพ.วังสมบูรณ์",ROW('ค่าเสื่อม 2564'!$E$3:$E$399)-ROW('ค่าเสื่อม 2564'!$E$3)+1),$A6)))</f>
        <v>6/2563 (วันที่ 07/10/2563)</v>
      </c>
      <c r="S6" s="4" t="str">
        <f t="array" ref="S6">IF(COUNTIF('ค่าเสื่อม 2564'!$E$3:$E$399,"28849-รพ.วังสมบูรณ์")&lt;$A6,"",INDEX('ค่าเสื่อม 2564'!S$3:S$399,SMALL(IF('ค่าเสื่อม 2564'!$E$3:$E$399="28849-รพ.วังสมบูรณ์",ROW('ค่าเสื่อม 2564'!$E$3:$E$399)-ROW('ค่าเสื่อม 2564'!$E$3)+1),$A6)))</f>
        <v>-</v>
      </c>
      <c r="T6" s="10">
        <f t="array" ref="T6">IF(COUNTIF('ค่าเสื่อม 2564'!$E$3:$E$399,"28849-รพ.วังสมบูรณ์")&lt;$A6,"",INDEX('ค่าเสื่อม 2564'!T$3:T$399,SMALL(IF('ค่าเสื่อม 2564'!$E$3:$E$399="28849-รพ.วังสมบูรณ์",ROW('ค่าเสื่อม 2564'!$E$3:$E$399)-ROW('ค่าเสื่อม 2564'!$E$3)+1),$A6)))</f>
        <v>0</v>
      </c>
      <c r="U6" s="10">
        <f t="array" ref="U6">IF(COUNTIF('ค่าเสื่อม 2564'!$E$3:$E$399,"28849-รพ.วังสมบูรณ์")&lt;$A6,"",INDEX('ค่าเสื่อม 2564'!U$3:U$399,SMALL(IF('ค่าเสื่อม 2564'!$E$3:$E$399="28849-รพ.วังสมบูรณ์",ROW('ค่าเสื่อม 2564'!$E$3:$E$399)-ROW('ค่าเสื่อม 2564'!$E$3)+1),$A6)))</f>
        <v>0</v>
      </c>
      <c r="V6" s="7">
        <f t="array" ref="V6">IF(COUNTIF('ค่าเสื่อม 2564'!$E$3:$E$399,"28849-รพ.วังสมบูรณ์")&lt;$A6,"",INDEX('ค่าเสื่อม 2564'!V$3:V$399,SMALL(IF('ค่าเสื่อม 2564'!$E$3:$E$399="28849-รพ.วังสมบูรณ์",ROW('ค่าเสื่อม 2564'!$E$3:$E$399)-ROW('ค่าเสื่อม 2564'!$E$3)+1),$A6)))</f>
        <v>0</v>
      </c>
      <c r="W6" s="7">
        <f t="array" ref="W6">IF(COUNTIF('ค่าเสื่อม 2564'!$E$3:$E$399,"28849-รพ.วังสมบูรณ์")&lt;$A6,"",INDEX('ค่าเสื่อม 2564'!W$3:W$399,SMALL(IF('ค่าเสื่อม 2564'!$E$3:$E$399="28849-รพ.วังสมบูรณ์",ROW('ค่าเสื่อม 2564'!$E$3:$E$399)-ROW('ค่าเสื่อม 2564'!$E$3)+1),$A6)))</f>
        <v>410073</v>
      </c>
    </row>
    <row r="7" spans="1:23" ht="43.5" customHeight="1">
      <c r="A7" s="3">
        <v>4</v>
      </c>
      <c r="B7" s="7" t="str">
        <f t="array" ref="B7">IF(COUNTIF('ค่าเสื่อม 2564'!$E$3:$E$399,"28849-รพ.วังสมบูรณ์")&lt;$A7,"",INDEX('ค่าเสื่อม 2564'!B$3:B$399,SMALL(IF('ค่าเสื่อม 2564'!$E$3:$E$399="28849-รพ.วังสมบูรณ์",ROW('ค่าเสื่อม 2564'!$E$3:$E$399)-ROW('ค่าเสื่อม 2564'!$E$3)+1),$A7)))</f>
        <v>เขต 06 ระยอง</v>
      </c>
      <c r="C7" s="7">
        <f t="array" ref="C7">IF(COUNTIF('ค่าเสื่อม 2564'!$E$3:$E$399,"28849-รพ.วังสมบูรณ์")&lt;$A7,"",INDEX('ค่าเสื่อม 2564'!C$3:C$399,SMALL(IF('ค่าเสื่อม 2564'!$E$3:$E$399="28849-รพ.วังสมบูรณ์",ROW('ค่าเสื่อม 2564'!$E$3:$E$399)-ROW('ค่าเสื่อม 2564'!$E$3)+1),$A7)))</f>
        <v>2700</v>
      </c>
      <c r="D7" s="7" t="str">
        <f t="array" ref="D7">IF(COUNTIF('ค่าเสื่อม 2564'!$E$3:$E$399,"28849-รพ.วังสมบูรณ์")&lt;$A7,"",INDEX('ค่าเสื่อม 2564'!D$3:D$399,SMALL(IF('ค่าเสื่อม 2564'!$E$3:$E$399="28849-รพ.วังสมบูรณ์",ROW('ค่าเสื่อม 2564'!$E$3:$E$399)-ROW('ค่าเสื่อม 2564'!$E$3)+1),$A7)))</f>
        <v>สระแก้ว</v>
      </c>
      <c r="E7" s="7" t="str">
        <f t="array" ref="E7">IF(COUNTIF('ค่าเสื่อม 2564'!$E$3:$E$399,"28849-รพ.วังสมบูรณ์")&lt;$A7,"",INDEX('ค่าเสื่อม 2564'!E$3:E$399,SMALL(IF('ค่าเสื่อม 2564'!$E$3:$E$399="28849-รพ.วังสมบูรณ์",ROW('ค่าเสื่อม 2564'!$E$3:$E$399)-ROW('ค่าเสื่อม 2564'!$E$3)+1),$A7)))</f>
        <v>28849-รพ.วังสมบูรณ์</v>
      </c>
      <c r="F7" s="7" t="str">
        <f t="array" ref="F7">IF(COUNTIF('ค่าเสื่อม 2564'!$E$3:$E$399,"28849-รพ.วังสมบูรณ์")&lt;$A7,"",INDEX('ค่าเสื่อม 2564'!F$3:F$399,SMALL(IF('ค่าเสื่อม 2564'!$E$3:$E$399="28849-รพ.วังสมบูรณ์",ROW('ค่าเสื่อม 2564'!$E$3:$E$399)-ROW('ค่าเสื่อม 2564'!$E$3)+1),$A7)))</f>
        <v>02531-รพ.สต.เฉลิมพระเกียรติ 60 พรรษา นวมินทราชินี หมู่ที่ 10 ตำบลวังสมบูรณ์</v>
      </c>
      <c r="G7" s="7" t="str">
        <f t="array" ref="G7">IF(COUNTIF('ค่าเสื่อม 2564'!$E$3:$E$399,"28849-รพ.วังสมบูรณ์")&lt;$A7,"",INDEX('ค่าเสื่อม 2564'!G$3:G$399,SMALL(IF('ค่าเสื่อม 2564'!$E$3:$E$399="28849-รพ.วังสมบูรณ์",ROW('ค่าเสื่อม 2564'!$E$3:$E$399)-ROW('ค่าเสื่อม 2564'!$E$3)+1),$A7)))</f>
        <v>วงเงินหน่วยบริการสังกัดสป.สธ.</v>
      </c>
      <c r="H7" s="7" t="str">
        <f t="array" ref="H7">IF(COUNTIF('ค่าเสื่อม 2564'!$E$3:$E$399,"28849-รพ.วังสมบูรณ์")&lt;$A7,"",INDEX('ค่าเสื่อม 2564'!H$3:H$399,SMALL(IF('ค่าเสื่อม 2564'!$E$3:$E$399="28849-รพ.วังสมบูรณ์",ROW('ค่าเสื่อม 2564'!$E$3:$E$399)-ROW('ค่าเสื่อม 2564'!$E$3)+1),$A7)))</f>
        <v>สิ่งก่อสร้าง</v>
      </c>
      <c r="I7" s="7" t="str">
        <f t="array" ref="I7">IF(COUNTIF('ค่าเสื่อม 2564'!$E$3:$E$399,"28849-รพ.วังสมบูรณ์")&lt;$A7,"",INDEX('ค่าเสื่อม 2564'!I$3:I$399,SMALL(IF('ค่าเสื่อม 2564'!$E$3:$E$399="28849-รพ.วังสมบูรณ์",ROW('ค่าเสื่อม 2564'!$E$3:$E$399)-ROW('ค่าเสื่อม 2564'!$E$3)+1),$A7)))</f>
        <v>-</v>
      </c>
      <c r="J7" s="7" t="str">
        <f t="array" ref="J7">IF(COUNTIF('ค่าเสื่อม 2564'!$E$3:$E$399,"28849-รพ.วังสมบูรณ์")&lt;$A7,"",INDEX('ค่าเสื่อม 2564'!J$3:J$399,SMALL(IF('ค่าเสื่อม 2564'!$E$3:$E$399="28849-รพ.วังสมบูรณ์",ROW('ค่าเสื่อม 2564'!$E$3:$E$399)-ROW('ค่าเสื่อม 2564'!$E$3)+1),$A7)))</f>
        <v>ซ่อมแซมอาคารเอนกประสงค์ รพ.สต.เฉอลิมพระเกียรติ 60 พรรษา นวมินทราชินี</v>
      </c>
      <c r="K7" s="7" t="str">
        <f t="array" ref="K7">IF(COUNTIF('ค่าเสื่อม 2564'!$E$3:$E$399,"28849-รพ.วังสมบูรณ์")&lt;$A7,"",INDEX('ค่าเสื่อม 2564'!K$3:K$399,SMALL(IF('ค่าเสื่อม 2564'!$E$3:$E$399="28849-รพ.วังสมบูรณ์",ROW('ค่าเสื่อม 2564'!$E$3:$E$399)-ROW('ค่าเสื่อม 2564'!$E$3)+1),$A7)))</f>
        <v>ซ่อมแซมกันสาดอาคารเอนกประสงค์ ขนาดพื้นที่ 36 ตร.ม. จำนวน 1 งาน</v>
      </c>
      <c r="L7" s="4">
        <f t="array" ref="L7">IF(COUNTIF('ค่าเสื่อม 2564'!$E$3:$E$399,"28849-รพ.วังสมบูรณ์")&lt;$A7,"",INDEX('ค่าเสื่อม 2564'!L$3:L$399,SMALL(IF('ค่าเสื่อม 2564'!$E$3:$E$399="28849-รพ.วังสมบูรณ์",ROW('ค่าเสื่อม 2564'!$E$3:$E$399)-ROW('ค่าเสื่อม 2564'!$E$3)+1),$A7)))</f>
        <v>1</v>
      </c>
      <c r="M7" s="7" t="str">
        <f t="array" ref="M7">IF(COUNTIF('ค่าเสื่อม 2564'!$E$3:$E$399,"28849-รพ.วังสมบูรณ์")&lt;$A7,"",INDEX('ค่าเสื่อม 2564'!M$3:M$399,SMALL(IF('ค่าเสื่อม 2564'!$E$3:$E$399="28849-รพ.วังสมบูรณ์",ROW('ค่าเสื่อม 2564'!$E$3:$E$399)-ROW('ค่าเสื่อม 2564'!$E$3)+1),$A7)))</f>
        <v>อาคารแบบแปลนเลขที่ 8170/2536</v>
      </c>
      <c r="N7" s="10">
        <f t="array" ref="N7">IF(COUNTIF('ค่าเสื่อม 2564'!$E$3:$E$399,"28849-รพ.วังสมบูรณ์")&lt;$A7,"",INDEX('ค่าเสื่อม 2564'!N$3:N$399,SMALL(IF('ค่าเสื่อม 2564'!$E$3:$E$399="28849-รพ.วังสมบูรณ์",ROW('ค่าเสื่อม 2564'!$E$3:$E$399)-ROW('ค่าเสื่อม 2564'!$E$3)+1),$A7)))</f>
        <v>35840</v>
      </c>
      <c r="O7" s="10">
        <f t="array" ref="O7">IF(COUNTIF('ค่าเสื่อม 2564'!$E$3:$E$399,"28849-รพ.วังสมบูรณ์")&lt;$A7,"",INDEX('ค่าเสื่อม 2564'!O$3:O$399,SMALL(IF('ค่าเสื่อม 2564'!$E$3:$E$399="28849-รพ.วังสมบูรณ์",ROW('ค่าเสื่อม 2564'!$E$3:$E$399)-ROW('ค่าเสื่อม 2564'!$E$3)+1),$A7)))</f>
        <v>4160</v>
      </c>
      <c r="P7" s="10">
        <f t="array" ref="P7">IF(COUNTIF('ค่าเสื่อม 2564'!$E$3:$E$399,"28849-รพ.วังสมบูรณ์")&lt;$A7,"",INDEX('ค่าเสื่อม 2564'!P$3:P$399,SMALL(IF('ค่าเสื่อม 2564'!$E$3:$E$399="28849-รพ.วังสมบูรณ์",ROW('ค่าเสื่อม 2564'!$E$3:$E$399)-ROW('ค่าเสื่อม 2564'!$E$3)+1),$A7)))</f>
        <v>0</v>
      </c>
      <c r="Q7" s="10">
        <f t="array" ref="Q7">IF(COUNTIF('ค่าเสื่อม 2564'!$E$3:$E$399,"28849-รพ.วังสมบูรณ์")&lt;$A7,"",INDEX('ค่าเสื่อม 2564'!Q$3:Q$399,SMALL(IF('ค่าเสื่อม 2564'!$E$3:$E$399="28849-รพ.วังสมบูรณ์",ROW('ค่าเสื่อม 2564'!$E$3:$E$399)-ROW('ค่าเสื่อม 2564'!$E$3)+1),$A7)))</f>
        <v>40000</v>
      </c>
      <c r="R7" s="7" t="str">
        <f t="array" ref="R7">IF(COUNTIF('ค่าเสื่อม 2564'!$E$3:$E$399,"28849-รพ.วังสมบูรณ์")&lt;$A7,"",INDEX('ค่าเสื่อม 2564'!R$3:R$399,SMALL(IF('ค่าเสื่อม 2564'!$E$3:$E$399="28849-รพ.วังสมบูรณ์",ROW('ค่าเสื่อม 2564'!$E$3:$E$399)-ROW('ค่าเสื่อม 2564'!$E$3)+1),$A7)))</f>
        <v>6/2563 (วันที่ 07/10/2563)</v>
      </c>
      <c r="S7" s="4" t="str">
        <f t="array" ref="S7">IF(COUNTIF('ค่าเสื่อม 2564'!$E$3:$E$399,"28849-รพ.วังสมบูรณ์")&lt;$A7,"",INDEX('ค่าเสื่อม 2564'!S$3:S$399,SMALL(IF('ค่าเสื่อม 2564'!$E$3:$E$399="28849-รพ.วังสมบูรณ์",ROW('ค่าเสื่อม 2564'!$E$3:$E$399)-ROW('ค่าเสื่อม 2564'!$E$3)+1),$A7)))</f>
        <v>-</v>
      </c>
      <c r="T7" s="10">
        <f t="array" ref="T7">IF(COUNTIF('ค่าเสื่อม 2564'!$E$3:$E$399,"28849-รพ.วังสมบูรณ์")&lt;$A7,"",INDEX('ค่าเสื่อม 2564'!T$3:T$399,SMALL(IF('ค่าเสื่อม 2564'!$E$3:$E$399="28849-รพ.วังสมบูรณ์",ROW('ค่าเสื่อม 2564'!$E$3:$E$399)-ROW('ค่าเสื่อม 2564'!$E$3)+1),$A7)))</f>
        <v>0</v>
      </c>
      <c r="U7" s="10">
        <f t="array" ref="U7">IF(COUNTIF('ค่าเสื่อม 2564'!$E$3:$E$399,"28849-รพ.วังสมบูรณ์")&lt;$A7,"",INDEX('ค่าเสื่อม 2564'!U$3:U$399,SMALL(IF('ค่าเสื่อม 2564'!$E$3:$E$399="28849-รพ.วังสมบูรณ์",ROW('ค่าเสื่อม 2564'!$E$3:$E$399)-ROW('ค่าเสื่อม 2564'!$E$3)+1),$A7)))</f>
        <v>0</v>
      </c>
      <c r="V7" s="7">
        <f t="array" ref="V7">IF(COUNTIF('ค่าเสื่อม 2564'!$E$3:$E$399,"28849-รพ.วังสมบูรณ์")&lt;$A7,"",INDEX('ค่าเสื่อม 2564'!V$3:V$399,SMALL(IF('ค่าเสื่อม 2564'!$E$3:$E$399="28849-รพ.วังสมบูรณ์",ROW('ค่าเสื่อม 2564'!$E$3:$E$399)-ROW('ค่าเสื่อม 2564'!$E$3)+1),$A7)))</f>
        <v>0</v>
      </c>
      <c r="W7" s="7">
        <f t="array" ref="W7">IF(COUNTIF('ค่าเสื่อม 2564'!$E$3:$E$399,"28849-รพ.วังสมบูรณ์")&lt;$A7,"",INDEX('ค่าเสื่อม 2564'!W$3:W$399,SMALL(IF('ค่าเสื่อม 2564'!$E$3:$E$399="28849-รพ.วังสมบูรณ์",ROW('ค่าเสื่อม 2564'!$E$3:$E$399)-ROW('ค่าเสื่อม 2564'!$E$3)+1),$A7)))</f>
        <v>410166</v>
      </c>
    </row>
    <row r="8" spans="1:23" ht="43.5" customHeight="1">
      <c r="A8" s="3">
        <v>5</v>
      </c>
      <c r="B8" s="7" t="str">
        <f t="array" ref="B8">IF(COUNTIF('ค่าเสื่อม 2564'!$E$3:$E$399,"28849-รพ.วังสมบูรณ์")&lt;$A8,"",INDEX('ค่าเสื่อม 2564'!B$3:B$399,SMALL(IF('ค่าเสื่อม 2564'!$E$3:$E$399="28849-รพ.วังสมบูรณ์",ROW('ค่าเสื่อม 2564'!$E$3:$E$399)-ROW('ค่าเสื่อม 2564'!$E$3)+1),$A8)))</f>
        <v>เขต 06 ระยอง</v>
      </c>
      <c r="C8" s="7">
        <f t="array" ref="C8">IF(COUNTIF('ค่าเสื่อม 2564'!$E$3:$E$399,"28849-รพ.วังสมบูรณ์")&lt;$A8,"",INDEX('ค่าเสื่อม 2564'!C$3:C$399,SMALL(IF('ค่าเสื่อม 2564'!$E$3:$E$399="28849-รพ.วังสมบูรณ์",ROW('ค่าเสื่อม 2564'!$E$3:$E$399)-ROW('ค่าเสื่อม 2564'!$E$3)+1),$A8)))</f>
        <v>2700</v>
      </c>
      <c r="D8" s="7" t="str">
        <f t="array" ref="D8">IF(COUNTIF('ค่าเสื่อม 2564'!$E$3:$E$399,"28849-รพ.วังสมบูรณ์")&lt;$A8,"",INDEX('ค่าเสื่อม 2564'!D$3:D$399,SMALL(IF('ค่าเสื่อม 2564'!$E$3:$E$399="28849-รพ.วังสมบูรณ์",ROW('ค่าเสื่อม 2564'!$E$3:$E$399)-ROW('ค่าเสื่อม 2564'!$E$3)+1),$A8)))</f>
        <v>สระแก้ว</v>
      </c>
      <c r="E8" s="7" t="str">
        <f t="array" ref="E8">IF(COUNTIF('ค่าเสื่อม 2564'!$E$3:$E$399,"28849-รพ.วังสมบูรณ์")&lt;$A8,"",INDEX('ค่าเสื่อม 2564'!E$3:E$399,SMALL(IF('ค่าเสื่อม 2564'!$E$3:$E$399="28849-รพ.วังสมบูรณ์",ROW('ค่าเสื่อม 2564'!$E$3:$E$399)-ROW('ค่าเสื่อม 2564'!$E$3)+1),$A8)))</f>
        <v>28849-รพ.วังสมบูรณ์</v>
      </c>
      <c r="F8" s="7" t="str">
        <f t="array" ref="F8">IF(COUNTIF('ค่าเสื่อม 2564'!$E$3:$E$399,"28849-รพ.วังสมบูรณ์")&lt;$A8,"",INDEX('ค่าเสื่อม 2564'!F$3:F$399,SMALL(IF('ค่าเสื่อม 2564'!$E$3:$E$399="28849-รพ.วังสมบูรณ์",ROW('ค่าเสื่อม 2564'!$E$3:$E$399)-ROW('ค่าเสื่อม 2564'!$E$3)+1),$A8)))</f>
        <v>02531-รพ.สต.เฉลิมพระเกียรติ 60 พรรษา นวมินทราชินี หมู่ที่ 10 ตำบลวังสมบูรณ์</v>
      </c>
      <c r="G8" s="7" t="str">
        <f t="array" ref="G8">IF(COUNTIF('ค่าเสื่อม 2564'!$E$3:$E$399,"28849-รพ.วังสมบูรณ์")&lt;$A8,"",INDEX('ค่าเสื่อม 2564'!G$3:G$399,SMALL(IF('ค่าเสื่อม 2564'!$E$3:$E$399="28849-รพ.วังสมบูรณ์",ROW('ค่าเสื่อม 2564'!$E$3:$E$399)-ROW('ค่าเสื่อม 2564'!$E$3)+1),$A8)))</f>
        <v>วงเงินหน่วยบริการสังกัดสป.สธ.</v>
      </c>
      <c r="H8" s="7" t="str">
        <f t="array" ref="H8">IF(COUNTIF('ค่าเสื่อม 2564'!$E$3:$E$399,"28849-รพ.วังสมบูรณ์")&lt;$A8,"",INDEX('ค่าเสื่อม 2564'!H$3:H$399,SMALL(IF('ค่าเสื่อม 2564'!$E$3:$E$399="28849-รพ.วังสมบูรณ์",ROW('ค่าเสื่อม 2564'!$E$3:$E$399)-ROW('ค่าเสื่อม 2564'!$E$3)+1),$A8)))</f>
        <v>สิ่งก่อสร้าง</v>
      </c>
      <c r="I8" s="7" t="str">
        <f t="array" ref="I8">IF(COUNTIF('ค่าเสื่อม 2564'!$E$3:$E$399,"28849-รพ.วังสมบูรณ์")&lt;$A8,"",INDEX('ค่าเสื่อม 2564'!I$3:I$399,SMALL(IF('ค่าเสื่อม 2564'!$E$3:$E$399="28849-รพ.วังสมบูรณ์",ROW('ค่าเสื่อม 2564'!$E$3:$E$399)-ROW('ค่าเสื่อม 2564'!$E$3)+1),$A8)))</f>
        <v>-</v>
      </c>
      <c r="J8" s="7" t="str">
        <f t="array" ref="J8">IF(COUNTIF('ค่าเสื่อม 2564'!$E$3:$E$399,"28849-รพ.วังสมบูรณ์")&lt;$A8,"",INDEX('ค่าเสื่อม 2564'!J$3:J$399,SMALL(IF('ค่าเสื่อม 2564'!$E$3:$E$399="28849-รพ.วังสมบูรณ์",ROW('ค่าเสื่อม 2564'!$E$3:$E$399)-ROW('ค่าเสื่อม 2564'!$E$3)+1),$A8)))</f>
        <v>ซ่อมแซมรางน้ำอาคารเอนกประสงค์</v>
      </c>
      <c r="K8" s="7" t="str">
        <f t="array" ref="K8">IF(COUNTIF('ค่าเสื่อม 2564'!$E$3:$E$399,"28849-รพ.วังสมบูรณ์")&lt;$A8,"",INDEX('ค่าเสื่อม 2564'!K$3:K$399,SMALL(IF('ค่าเสื่อม 2564'!$E$3:$E$399="28849-รพ.วังสมบูรณ์",ROW('ค่าเสื่อม 2564'!$E$3:$E$399)-ROW('ค่าเสื่อม 2564'!$E$3)+1),$A8)))</f>
        <v>ซ่อมแซมรางน้ำอาคารเอนกประสงค์ รอบอาคารโดยใช้แผ่นรางน้ำทำจากเมทัลชีส มีขนาดพื้นที่ 34 ตร.ม.</v>
      </c>
      <c r="L8" s="4">
        <f t="array" ref="L8">IF(COUNTIF('ค่าเสื่อม 2564'!$E$3:$E$399,"28849-รพ.วังสมบูรณ์")&lt;$A8,"",INDEX('ค่าเสื่อม 2564'!L$3:L$399,SMALL(IF('ค่าเสื่อม 2564'!$E$3:$E$399="28849-รพ.วังสมบูรณ์",ROW('ค่าเสื่อม 2564'!$E$3:$E$399)-ROW('ค่าเสื่อม 2564'!$E$3)+1),$A8)))</f>
        <v>1</v>
      </c>
      <c r="M8" s="7" t="str">
        <f t="array" ref="M8">IF(COUNTIF('ค่าเสื่อม 2564'!$E$3:$E$399,"28849-รพ.วังสมบูรณ์")&lt;$A8,"",INDEX('ค่าเสื่อม 2564'!M$3:M$399,SMALL(IF('ค่าเสื่อม 2564'!$E$3:$E$399="28849-รพ.วังสมบูรณ์",ROW('ค่าเสื่อม 2564'!$E$3:$E$399)-ROW('ค่าเสื่อม 2564'!$E$3)+1),$A8)))</f>
        <v>อาคารแบบแปลนเลขที่ 8170/2536</v>
      </c>
      <c r="N8" s="10">
        <f t="array" ref="N8">IF(COUNTIF('ค่าเสื่อม 2564'!$E$3:$E$399,"28849-รพ.วังสมบูรณ์")&lt;$A8,"",INDEX('ค่าเสื่อม 2564'!N$3:N$399,SMALL(IF('ค่าเสื่อม 2564'!$E$3:$E$399="28849-รพ.วังสมบูรณ์",ROW('ค่าเสื่อม 2564'!$E$3:$E$399)-ROW('ค่าเสื่อม 2564'!$E$3)+1),$A8)))</f>
        <v>21070</v>
      </c>
      <c r="O8" s="10">
        <f t="array" ref="O8">IF(COUNTIF('ค่าเสื่อม 2564'!$E$3:$E$399,"28849-รพ.วังสมบูรณ์")&lt;$A8,"",INDEX('ค่าเสื่อม 2564'!O$3:O$399,SMALL(IF('ค่าเสื่อม 2564'!$E$3:$E$399="28849-รพ.วังสมบูรณ์",ROW('ค่าเสื่อม 2564'!$E$3:$E$399)-ROW('ค่าเสื่อม 2564'!$E$3)+1),$A8)))</f>
        <v>2930</v>
      </c>
      <c r="P8" s="10">
        <f t="array" ref="P8">IF(COUNTIF('ค่าเสื่อม 2564'!$E$3:$E$399,"28849-รพ.วังสมบูรณ์")&lt;$A8,"",INDEX('ค่าเสื่อม 2564'!P$3:P$399,SMALL(IF('ค่าเสื่อม 2564'!$E$3:$E$399="28849-รพ.วังสมบูรณ์",ROW('ค่าเสื่อม 2564'!$E$3:$E$399)-ROW('ค่าเสื่อม 2564'!$E$3)+1),$A8)))</f>
        <v>0</v>
      </c>
      <c r="Q8" s="10">
        <f t="array" ref="Q8">IF(COUNTIF('ค่าเสื่อม 2564'!$E$3:$E$399,"28849-รพ.วังสมบูรณ์")&lt;$A8,"",INDEX('ค่าเสื่อม 2564'!Q$3:Q$399,SMALL(IF('ค่าเสื่อม 2564'!$E$3:$E$399="28849-รพ.วังสมบูรณ์",ROW('ค่าเสื่อม 2564'!$E$3:$E$399)-ROW('ค่าเสื่อม 2564'!$E$3)+1),$A8)))</f>
        <v>24000</v>
      </c>
      <c r="R8" s="7" t="str">
        <f t="array" ref="R8">IF(COUNTIF('ค่าเสื่อม 2564'!$E$3:$E$399,"28849-รพ.วังสมบูรณ์")&lt;$A8,"",INDEX('ค่าเสื่อม 2564'!R$3:R$399,SMALL(IF('ค่าเสื่อม 2564'!$E$3:$E$399="28849-รพ.วังสมบูรณ์",ROW('ค่าเสื่อม 2564'!$E$3:$E$399)-ROW('ค่าเสื่อม 2564'!$E$3)+1),$A8)))</f>
        <v>6/2563 (วันที่ 07/10/2563)</v>
      </c>
      <c r="S8" s="4" t="str">
        <f t="array" ref="S8">IF(COUNTIF('ค่าเสื่อม 2564'!$E$3:$E$399,"28849-รพ.วังสมบูรณ์")&lt;$A8,"",INDEX('ค่าเสื่อม 2564'!S$3:S$399,SMALL(IF('ค่าเสื่อม 2564'!$E$3:$E$399="28849-รพ.วังสมบูรณ์",ROW('ค่าเสื่อม 2564'!$E$3:$E$399)-ROW('ค่าเสื่อม 2564'!$E$3)+1),$A8)))</f>
        <v>-</v>
      </c>
      <c r="T8" s="10">
        <f t="array" ref="T8">IF(COUNTIF('ค่าเสื่อม 2564'!$E$3:$E$399,"28849-รพ.วังสมบูรณ์")&lt;$A8,"",INDEX('ค่าเสื่อม 2564'!T$3:T$399,SMALL(IF('ค่าเสื่อม 2564'!$E$3:$E$399="28849-รพ.วังสมบูรณ์",ROW('ค่าเสื่อม 2564'!$E$3:$E$399)-ROW('ค่าเสื่อม 2564'!$E$3)+1),$A8)))</f>
        <v>0</v>
      </c>
      <c r="U8" s="10">
        <f t="array" ref="U8">IF(COUNTIF('ค่าเสื่อม 2564'!$E$3:$E$399,"28849-รพ.วังสมบูรณ์")&lt;$A8,"",INDEX('ค่าเสื่อม 2564'!U$3:U$399,SMALL(IF('ค่าเสื่อม 2564'!$E$3:$E$399="28849-รพ.วังสมบูรณ์",ROW('ค่าเสื่อม 2564'!$E$3:$E$399)-ROW('ค่าเสื่อม 2564'!$E$3)+1),$A8)))</f>
        <v>0</v>
      </c>
      <c r="V8" s="7">
        <f t="array" ref="V8">IF(COUNTIF('ค่าเสื่อม 2564'!$E$3:$E$399,"28849-รพ.วังสมบูรณ์")&lt;$A8,"",INDEX('ค่าเสื่อม 2564'!V$3:V$399,SMALL(IF('ค่าเสื่อม 2564'!$E$3:$E$399="28849-รพ.วังสมบูรณ์",ROW('ค่าเสื่อม 2564'!$E$3:$E$399)-ROW('ค่าเสื่อม 2564'!$E$3)+1),$A8)))</f>
        <v>0</v>
      </c>
      <c r="W8" s="7">
        <f t="array" ref="W8">IF(COUNTIF('ค่าเสื่อม 2564'!$E$3:$E$399,"28849-รพ.วังสมบูรณ์")&lt;$A8,"",INDEX('ค่าเสื่อม 2564'!W$3:W$399,SMALL(IF('ค่าเสื่อม 2564'!$E$3:$E$399="28849-รพ.วังสมบูรณ์",ROW('ค่าเสื่อม 2564'!$E$3:$E$399)-ROW('ค่าเสื่อม 2564'!$E$3)+1),$A8)))</f>
        <v>410127</v>
      </c>
    </row>
    <row r="9" spans="1:23" ht="43.5" customHeight="1">
      <c r="A9" s="3">
        <v>6</v>
      </c>
      <c r="B9" s="7" t="str">
        <f t="array" ref="B9">IF(COUNTIF('ค่าเสื่อม 2564'!$E$3:$E$399,"28849-รพ.วังสมบูรณ์")&lt;$A9,"",INDEX('ค่าเสื่อม 2564'!B$3:B$399,SMALL(IF('ค่าเสื่อม 2564'!$E$3:$E$399="28849-รพ.วังสมบูรณ์",ROW('ค่าเสื่อม 2564'!$E$3:$E$399)-ROW('ค่าเสื่อม 2564'!$E$3)+1),$A9)))</f>
        <v>เขต 06 ระยอง</v>
      </c>
      <c r="C9" s="7">
        <f t="array" ref="C9">IF(COUNTIF('ค่าเสื่อม 2564'!$E$3:$E$399,"28849-รพ.วังสมบูรณ์")&lt;$A9,"",INDEX('ค่าเสื่อม 2564'!C$3:C$399,SMALL(IF('ค่าเสื่อม 2564'!$E$3:$E$399="28849-รพ.วังสมบูรณ์",ROW('ค่าเสื่อม 2564'!$E$3:$E$399)-ROW('ค่าเสื่อม 2564'!$E$3)+1),$A9)))</f>
        <v>2700</v>
      </c>
      <c r="D9" s="7" t="str">
        <f t="array" ref="D9">IF(COUNTIF('ค่าเสื่อม 2564'!$E$3:$E$399,"28849-รพ.วังสมบูรณ์")&lt;$A9,"",INDEX('ค่าเสื่อม 2564'!D$3:D$399,SMALL(IF('ค่าเสื่อม 2564'!$E$3:$E$399="28849-รพ.วังสมบูรณ์",ROW('ค่าเสื่อม 2564'!$E$3:$E$399)-ROW('ค่าเสื่อม 2564'!$E$3)+1),$A9)))</f>
        <v>สระแก้ว</v>
      </c>
      <c r="E9" s="7" t="str">
        <f t="array" ref="E9">IF(COUNTIF('ค่าเสื่อม 2564'!$E$3:$E$399,"28849-รพ.วังสมบูรณ์")&lt;$A9,"",INDEX('ค่าเสื่อม 2564'!E$3:E$399,SMALL(IF('ค่าเสื่อม 2564'!$E$3:$E$399="28849-รพ.วังสมบูรณ์",ROW('ค่าเสื่อม 2564'!$E$3:$E$399)-ROW('ค่าเสื่อม 2564'!$E$3)+1),$A9)))</f>
        <v>28849-รพ.วังสมบูรณ์</v>
      </c>
      <c r="F9" s="7" t="str">
        <f t="array" ref="F9">IF(COUNTIF('ค่าเสื่อม 2564'!$E$3:$E$399,"28849-รพ.วังสมบูรณ์")&lt;$A9,"",INDEX('ค่าเสื่อม 2564'!F$3:F$399,SMALL(IF('ค่าเสื่อม 2564'!$E$3:$E$399="28849-รพ.วังสมบูรณ์",ROW('ค่าเสื่อม 2564'!$E$3:$E$399)-ROW('ค่าเสื่อม 2564'!$E$3)+1),$A9)))</f>
        <v>02531-รพ.สต.เฉลิมพระเกียรติ 60 พรรษา นวมินทราชินี หมู่ที่ 10 ตำบลวังสมบูรณ์</v>
      </c>
      <c r="G9" s="7" t="str">
        <f t="array" ref="G9">IF(COUNTIF('ค่าเสื่อม 2564'!$E$3:$E$399,"28849-รพ.วังสมบูรณ์")&lt;$A9,"",INDEX('ค่าเสื่อม 2564'!G$3:G$399,SMALL(IF('ค่าเสื่อม 2564'!$E$3:$E$399="28849-รพ.วังสมบูรณ์",ROW('ค่าเสื่อม 2564'!$E$3:$E$399)-ROW('ค่าเสื่อม 2564'!$E$3)+1),$A9)))</f>
        <v>วงเงินหน่วยบริการสังกัดสป.สธ.</v>
      </c>
      <c r="H9" s="7" t="str">
        <f t="array" ref="H9">IF(COUNTIF('ค่าเสื่อม 2564'!$E$3:$E$399,"28849-รพ.วังสมบูรณ์")&lt;$A9,"",INDEX('ค่าเสื่อม 2564'!H$3:H$399,SMALL(IF('ค่าเสื่อม 2564'!$E$3:$E$399="28849-รพ.วังสมบูรณ์",ROW('ค่าเสื่อม 2564'!$E$3:$E$399)-ROW('ค่าเสื่อม 2564'!$E$3)+1),$A9)))</f>
        <v>ครุภัณฑ์</v>
      </c>
      <c r="I9" s="7" t="str">
        <f t="array" ref="I9">IF(COUNTIF('ค่าเสื่อม 2564'!$E$3:$E$399,"28849-รพ.วังสมบูรณ์")&lt;$A9,"",INDEX('ค่าเสื่อม 2564'!I$3:I$399,SMALL(IF('ค่าเสื่อม 2564'!$E$3:$E$399="28849-รพ.วังสมบูรณ์",ROW('ค่าเสื่อม 2564'!$E$3:$E$399)-ROW('ค่าเสื่อม 2564'!$E$3)+1),$A9)))</f>
        <v>04-ครุภัณฑ์การแพทย์รักษา</v>
      </c>
      <c r="J9" s="7" t="str">
        <f t="array" ref="J9">IF(COUNTIF('ค่าเสื่อม 2564'!$E$3:$E$399,"28849-รพ.วังสมบูรณ์")&lt;$A9,"",INDEX('ค่าเสื่อม 2564'!J$3:J$399,SMALL(IF('ค่าเสื่อม 2564'!$E$3:$E$399="28849-รพ.วังสมบูรณ์",ROW('ค่าเสื่อม 2564'!$E$3:$E$399)-ROW('ค่าเสื่อม 2564'!$E$3)+1),$A9)))</f>
        <v>เครื่องฉายแสง พร้อมที่วัดความเข้มแสง</v>
      </c>
      <c r="K9" s="7" t="str">
        <f t="array" ref="K9">IF(COUNTIF('ค่าเสื่อม 2564'!$E$3:$E$399,"28849-รพ.วังสมบูรณ์")&lt;$A9,"",INDEX('ค่าเสื่อม 2564'!K$3:K$399,SMALL(IF('ค่าเสื่อม 2564'!$E$3:$E$399="28849-รพ.วังสมบูรณ์",ROW('ค่าเสื่อม 2564'!$E$3:$E$399)-ROW('ค่าเสื่อม 2564'!$E$3)+1),$A9)))</f>
        <v>เครื่องฉายแสง พร้อมที่วัดความเข้มแสง ใช้สำหรับฉายแสงวัสดุอุดฟัน ตัวเครื่องสามารถเคลื่อนย้ายได้สะดวก มีอุปรณ์ประกอบด้วย ตัวเครื่อง แท่งนำแสง และมีแผ่นพลาสติกกรองแสงเพื่อป้องกันอันตรายที่เกิดกับตา</v>
      </c>
      <c r="L9" s="4">
        <f t="array" ref="L9">IF(COUNTIF('ค่าเสื่อม 2564'!$E$3:$E$399,"28849-รพ.วังสมบูรณ์")&lt;$A9,"",INDEX('ค่าเสื่อม 2564'!L$3:L$399,SMALL(IF('ค่าเสื่อม 2564'!$E$3:$E$399="28849-รพ.วังสมบูรณ์",ROW('ค่าเสื่อม 2564'!$E$3:$E$399)-ROW('ค่าเสื่อม 2564'!$E$3)+1),$A9)))</f>
        <v>1</v>
      </c>
      <c r="M9" s="7" t="str">
        <f t="array" ref="M9">IF(COUNTIF('ค่าเสื่อม 2564'!$E$3:$E$399,"28849-รพ.วังสมบูรณ์")&lt;$A9,"",INDEX('ค่าเสื่อม 2564'!M$3:M$399,SMALL(IF('ค่าเสื่อม 2564'!$E$3:$E$399="28849-รพ.วังสมบูรณ์",ROW('ค่าเสื่อม 2564'!$E$3:$E$399)-ROW('ค่าเสื่อม 2564'!$E$3)+1),$A9)))</f>
        <v>6520-009-0001</v>
      </c>
      <c r="N9" s="10">
        <f t="array" ref="N9">IF(COUNTIF('ค่าเสื่อม 2564'!$E$3:$E$399,"28849-รพ.วังสมบูรณ์")&lt;$A9,"",INDEX('ค่าเสื่อม 2564'!N$3:N$399,SMALL(IF('ค่าเสื่อม 2564'!$E$3:$E$399="28849-รพ.วังสมบูรณ์",ROW('ค่าเสื่อม 2564'!$E$3:$E$399)-ROW('ค่าเสื่อม 2564'!$E$3)+1),$A9)))</f>
        <v>25000</v>
      </c>
      <c r="O9" s="10">
        <f t="array" ref="O9">IF(COUNTIF('ค่าเสื่อม 2564'!$E$3:$E$399,"28849-รพ.วังสมบูรณ์")&lt;$A9,"",INDEX('ค่าเสื่อม 2564'!O$3:O$399,SMALL(IF('ค่าเสื่อม 2564'!$E$3:$E$399="28849-รพ.วังสมบูรณ์",ROW('ค่าเสื่อม 2564'!$E$3:$E$399)-ROW('ค่าเสื่อม 2564'!$E$3)+1),$A9)))</f>
        <v>0</v>
      </c>
      <c r="P9" s="10">
        <f t="array" ref="P9">IF(COUNTIF('ค่าเสื่อม 2564'!$E$3:$E$399,"28849-รพ.วังสมบูรณ์")&lt;$A9,"",INDEX('ค่าเสื่อม 2564'!P$3:P$399,SMALL(IF('ค่าเสื่อม 2564'!$E$3:$E$399="28849-รพ.วังสมบูรณ์",ROW('ค่าเสื่อม 2564'!$E$3:$E$399)-ROW('ค่าเสื่อม 2564'!$E$3)+1),$A9)))</f>
        <v>0</v>
      </c>
      <c r="Q9" s="10">
        <f t="array" ref="Q9">IF(COUNTIF('ค่าเสื่อม 2564'!$E$3:$E$399,"28849-รพ.วังสมบูรณ์")&lt;$A9,"",INDEX('ค่าเสื่อม 2564'!Q$3:Q$399,SMALL(IF('ค่าเสื่อม 2564'!$E$3:$E$399="28849-รพ.วังสมบูรณ์",ROW('ค่าเสื่อม 2564'!$E$3:$E$399)-ROW('ค่าเสื่อม 2564'!$E$3)+1),$A9)))</f>
        <v>25000</v>
      </c>
      <c r="R9" s="7" t="str">
        <f t="array" ref="R9">IF(COUNTIF('ค่าเสื่อม 2564'!$E$3:$E$399,"28849-รพ.วังสมบูรณ์")&lt;$A9,"",INDEX('ค่าเสื่อม 2564'!R$3:R$399,SMALL(IF('ค่าเสื่อม 2564'!$E$3:$E$399="28849-รพ.วังสมบูรณ์",ROW('ค่าเสื่อม 2564'!$E$3:$E$399)-ROW('ค่าเสื่อม 2564'!$E$3)+1),$A9)))</f>
        <v>6/2563 (วันที่ 07/10/2563)</v>
      </c>
      <c r="S9" s="4" t="str">
        <f t="array" ref="S9">IF(COUNTIF('ค่าเสื่อม 2564'!$E$3:$E$399,"28849-รพ.วังสมบูรณ์")&lt;$A9,"",INDEX('ค่าเสื่อม 2564'!S$3:S$399,SMALL(IF('ค่าเสื่อม 2564'!$E$3:$E$399="28849-รพ.วังสมบูรณ์",ROW('ค่าเสื่อม 2564'!$E$3:$E$399)-ROW('ค่าเสื่อม 2564'!$E$3)+1),$A9)))</f>
        <v>-</v>
      </c>
      <c r="T9" s="10">
        <f t="array" ref="T9">IF(COUNTIF('ค่าเสื่อม 2564'!$E$3:$E$399,"28849-รพ.วังสมบูรณ์")&lt;$A9,"",INDEX('ค่าเสื่อม 2564'!T$3:T$399,SMALL(IF('ค่าเสื่อม 2564'!$E$3:$E$399="28849-รพ.วังสมบูรณ์",ROW('ค่าเสื่อม 2564'!$E$3:$E$399)-ROW('ค่าเสื่อม 2564'!$E$3)+1),$A9)))</f>
        <v>0</v>
      </c>
      <c r="U9" s="10">
        <f t="array" ref="U9">IF(COUNTIF('ค่าเสื่อม 2564'!$E$3:$E$399,"28849-รพ.วังสมบูรณ์")&lt;$A9,"",INDEX('ค่าเสื่อม 2564'!U$3:U$399,SMALL(IF('ค่าเสื่อม 2564'!$E$3:$E$399="28849-รพ.วังสมบูรณ์",ROW('ค่าเสื่อม 2564'!$E$3:$E$399)-ROW('ค่าเสื่อม 2564'!$E$3)+1),$A9)))</f>
        <v>0</v>
      </c>
      <c r="V9" s="7">
        <f t="array" ref="V9">IF(COUNTIF('ค่าเสื่อม 2564'!$E$3:$E$399,"28849-รพ.วังสมบูรณ์")&lt;$A9,"",INDEX('ค่าเสื่อม 2564'!V$3:V$399,SMALL(IF('ค่าเสื่อม 2564'!$E$3:$E$399="28849-รพ.วังสมบูรณ์",ROW('ค่าเสื่อม 2564'!$E$3:$E$399)-ROW('ค่าเสื่อม 2564'!$E$3)+1),$A9)))</f>
        <v>0</v>
      </c>
      <c r="W9" s="7">
        <f t="array" ref="W9">IF(COUNTIF('ค่าเสื่อม 2564'!$E$3:$E$399,"28849-รพ.วังสมบูรณ์")&lt;$A9,"",INDEX('ค่าเสื่อม 2564'!W$3:W$399,SMALL(IF('ค่าเสื่อม 2564'!$E$3:$E$399="28849-รพ.วังสมบูรณ์",ROW('ค่าเสื่อม 2564'!$E$3:$E$399)-ROW('ค่าเสื่อม 2564'!$E$3)+1),$A9)))</f>
        <v>410438</v>
      </c>
    </row>
    <row r="10" spans="1:23" ht="43.5" customHeight="1">
      <c r="A10" s="3">
        <v>7</v>
      </c>
      <c r="B10" s="7" t="str">
        <f t="array" ref="B10">IF(COUNTIF('ค่าเสื่อม 2564'!$E$3:$E$399,"28849-รพ.วังสมบูรณ์")&lt;$A10,"",INDEX('ค่าเสื่อม 2564'!B$3:B$399,SMALL(IF('ค่าเสื่อม 2564'!$E$3:$E$399="28849-รพ.วังสมบูรณ์",ROW('ค่าเสื่อม 2564'!$E$3:$E$399)-ROW('ค่าเสื่อม 2564'!$E$3)+1),$A10)))</f>
        <v>เขต 06 ระยอง</v>
      </c>
      <c r="C10" s="7">
        <f t="array" ref="C10">IF(COUNTIF('ค่าเสื่อม 2564'!$E$3:$E$399,"28849-รพ.วังสมบูรณ์")&lt;$A10,"",INDEX('ค่าเสื่อม 2564'!C$3:C$399,SMALL(IF('ค่าเสื่อม 2564'!$E$3:$E$399="28849-รพ.วังสมบูรณ์",ROW('ค่าเสื่อม 2564'!$E$3:$E$399)-ROW('ค่าเสื่อม 2564'!$E$3)+1),$A10)))</f>
        <v>2700</v>
      </c>
      <c r="D10" s="7" t="str">
        <f t="array" ref="D10">IF(COUNTIF('ค่าเสื่อม 2564'!$E$3:$E$399,"28849-รพ.วังสมบูรณ์")&lt;$A10,"",INDEX('ค่าเสื่อม 2564'!D$3:D$399,SMALL(IF('ค่าเสื่อม 2564'!$E$3:$E$399="28849-รพ.วังสมบูรณ์",ROW('ค่าเสื่อม 2564'!$E$3:$E$399)-ROW('ค่าเสื่อม 2564'!$E$3)+1),$A10)))</f>
        <v>สระแก้ว</v>
      </c>
      <c r="E10" s="7" t="str">
        <f t="array" ref="E10">IF(COUNTIF('ค่าเสื่อม 2564'!$E$3:$E$399,"28849-รพ.วังสมบูรณ์")&lt;$A10,"",INDEX('ค่าเสื่อม 2564'!E$3:E$399,SMALL(IF('ค่าเสื่อม 2564'!$E$3:$E$399="28849-รพ.วังสมบูรณ์",ROW('ค่าเสื่อม 2564'!$E$3:$E$399)-ROW('ค่าเสื่อม 2564'!$E$3)+1),$A10)))</f>
        <v>28849-รพ.วังสมบูรณ์</v>
      </c>
      <c r="F10" s="7" t="str">
        <f t="array" ref="F10">IF(COUNTIF('ค่าเสื่อม 2564'!$E$3:$E$399,"28849-รพ.วังสมบูรณ์")&lt;$A10,"",INDEX('ค่าเสื่อม 2564'!F$3:F$399,SMALL(IF('ค่าเสื่อม 2564'!$E$3:$E$399="28849-รพ.วังสมบูรณ์",ROW('ค่าเสื่อม 2564'!$E$3:$E$399)-ROW('ค่าเสื่อม 2564'!$E$3)+1),$A10)))</f>
        <v>02532-รพ.สต.บ้านวังใหม่ หมู่ที่ 01 ตำบลวังใหม่</v>
      </c>
      <c r="G10" s="7" t="str">
        <f t="array" ref="G10">IF(COUNTIF('ค่าเสื่อม 2564'!$E$3:$E$399,"28849-รพ.วังสมบูรณ์")&lt;$A10,"",INDEX('ค่าเสื่อม 2564'!G$3:G$399,SMALL(IF('ค่าเสื่อม 2564'!$E$3:$E$399="28849-รพ.วังสมบูรณ์",ROW('ค่าเสื่อม 2564'!$E$3:$E$399)-ROW('ค่าเสื่อม 2564'!$E$3)+1),$A10)))</f>
        <v>วงเงินหน่วยบริการสังกัดสป.สธ.</v>
      </c>
      <c r="H10" s="7" t="str">
        <f t="array" ref="H10">IF(COUNTIF('ค่าเสื่อม 2564'!$E$3:$E$399,"28849-รพ.วังสมบูรณ์")&lt;$A10,"",INDEX('ค่าเสื่อม 2564'!H$3:H$399,SMALL(IF('ค่าเสื่อม 2564'!$E$3:$E$399="28849-รพ.วังสมบูรณ์",ROW('ค่าเสื่อม 2564'!$E$3:$E$399)-ROW('ค่าเสื่อม 2564'!$E$3)+1),$A10)))</f>
        <v>สิ่งก่อสร้าง</v>
      </c>
      <c r="I10" s="7" t="str">
        <f t="array" ref="I10">IF(COUNTIF('ค่าเสื่อม 2564'!$E$3:$E$399,"28849-รพ.วังสมบูรณ์")&lt;$A10,"",INDEX('ค่าเสื่อม 2564'!I$3:I$399,SMALL(IF('ค่าเสื่อม 2564'!$E$3:$E$399="28849-รพ.วังสมบูรณ์",ROW('ค่าเสื่อม 2564'!$E$3:$E$399)-ROW('ค่าเสื่อม 2564'!$E$3)+1),$A10)))</f>
        <v>-</v>
      </c>
      <c r="J10" s="7" t="str">
        <f t="array" ref="J10">IF(COUNTIF('ค่าเสื่อม 2564'!$E$3:$E$399,"28849-รพ.วังสมบูรณ์")&lt;$A10,"",INDEX('ค่าเสื่อม 2564'!J$3:J$399,SMALL(IF('ค่าเสื่อม 2564'!$E$3:$E$399="28849-รพ.วังสมบูรณ์",ROW('ค่าเสื่อม 2564'!$E$3:$E$399)-ROW('ค่าเสื่อม 2564'!$E$3)+1),$A10)))</f>
        <v>ซ่อมแซมอาคาร รพ.สต.บ้านวังใหม่</v>
      </c>
      <c r="K10" s="7" t="str">
        <f t="array" ref="K10">IF(COUNTIF('ค่าเสื่อม 2564'!$E$3:$E$399,"28849-รพ.วังสมบูรณ์")&lt;$A10,"",INDEX('ค่าเสื่อม 2564'!K$3:K$399,SMALL(IF('ค่าเสื่อม 2564'!$E$3:$E$399="28849-รพ.วังสมบูรณ์",ROW('ค่าเสื่อม 2564'!$E$3:$E$399)-ROW('ค่าเสื่อม 2564'!$E$3)+1),$A10)))</f>
        <v>ซ่อมแซมฝ้าเพดานอาคาร รพ.สต.บ้านวังใหม่ ขนาด 106.77 ตรม. ตามแบบรูปและรายการละเอียด,ปร.4ปร.5</v>
      </c>
      <c r="L10" s="4">
        <f t="array" ref="L10">IF(COUNTIF('ค่าเสื่อม 2564'!$E$3:$E$399,"28849-รพ.วังสมบูรณ์")&lt;$A10,"",INDEX('ค่าเสื่อม 2564'!L$3:L$399,SMALL(IF('ค่าเสื่อม 2564'!$E$3:$E$399="28849-รพ.วังสมบูรณ์",ROW('ค่าเสื่อม 2564'!$E$3:$E$399)-ROW('ค่าเสื่อม 2564'!$E$3)+1),$A10)))</f>
        <v>1</v>
      </c>
      <c r="M10" s="7" t="str">
        <f t="array" ref="M10">IF(COUNTIF('ค่าเสื่อม 2564'!$E$3:$E$399,"28849-รพ.วังสมบูรณ์")&lt;$A10,"",INDEX('ค่าเสื่อม 2564'!M$3:M$399,SMALL(IF('ค่าเสื่อม 2564'!$E$3:$E$399="28849-รพ.วังสมบูรณ์",ROW('ค่าเสื่อม 2564'!$E$3:$E$399)-ROW('ค่าเสื่อม 2564'!$E$3)+1),$A10)))</f>
        <v>แบบแปลนอาคารเลขที่ 8146/2536</v>
      </c>
      <c r="N10" s="10">
        <f t="array" ref="N10">IF(COUNTIF('ค่าเสื่อม 2564'!$E$3:$E$399,"28849-รพ.วังสมบูรณ์")&lt;$A10,"",INDEX('ค่าเสื่อม 2564'!N$3:N$399,SMALL(IF('ค่าเสื่อม 2564'!$E$3:$E$399="28849-รพ.วังสมบูรณ์",ROW('ค่าเสื่อม 2564'!$E$3:$E$399)-ROW('ค่าเสื่อม 2564'!$E$3)+1),$A10)))</f>
        <v>50000</v>
      </c>
      <c r="O10" s="10">
        <f t="array" ref="O10">IF(COUNTIF('ค่าเสื่อม 2564'!$E$3:$E$399,"28849-รพ.วังสมบูรณ์")&lt;$A10,"",INDEX('ค่าเสื่อม 2564'!O$3:O$399,SMALL(IF('ค่าเสื่อม 2564'!$E$3:$E$399="28849-รพ.วังสมบูรณ์",ROW('ค่าเสื่อม 2564'!$E$3:$E$399)-ROW('ค่าเสื่อม 2564'!$E$3)+1),$A10)))</f>
        <v>0</v>
      </c>
      <c r="P10" s="10">
        <f t="array" ref="P10">IF(COUNTIF('ค่าเสื่อม 2564'!$E$3:$E$399,"28849-รพ.วังสมบูรณ์")&lt;$A10,"",INDEX('ค่าเสื่อม 2564'!P$3:P$399,SMALL(IF('ค่าเสื่อม 2564'!$E$3:$E$399="28849-รพ.วังสมบูรณ์",ROW('ค่าเสื่อม 2564'!$E$3:$E$399)-ROW('ค่าเสื่อม 2564'!$E$3)+1),$A10)))</f>
        <v>0</v>
      </c>
      <c r="Q10" s="10">
        <f t="array" ref="Q10">IF(COUNTIF('ค่าเสื่อม 2564'!$E$3:$E$399,"28849-รพ.วังสมบูรณ์")&lt;$A10,"",INDEX('ค่าเสื่อม 2564'!Q$3:Q$399,SMALL(IF('ค่าเสื่อม 2564'!$E$3:$E$399="28849-รพ.วังสมบูรณ์",ROW('ค่าเสื่อม 2564'!$E$3:$E$399)-ROW('ค่าเสื่อม 2564'!$E$3)+1),$A10)))</f>
        <v>50000</v>
      </c>
      <c r="R10" s="7" t="str">
        <f t="array" ref="R10">IF(COUNTIF('ค่าเสื่อม 2564'!$E$3:$E$399,"28849-รพ.วังสมบูรณ์")&lt;$A10,"",INDEX('ค่าเสื่อม 2564'!R$3:R$399,SMALL(IF('ค่าเสื่อม 2564'!$E$3:$E$399="28849-รพ.วังสมบูรณ์",ROW('ค่าเสื่อม 2564'!$E$3:$E$399)-ROW('ค่าเสื่อม 2564'!$E$3)+1),$A10)))</f>
        <v>6/2563 (วันที่ 07/10/2563)</v>
      </c>
      <c r="S10" s="4" t="str">
        <f t="array" ref="S10">IF(COUNTIF('ค่าเสื่อม 2564'!$E$3:$E$399,"28849-รพ.วังสมบูรณ์")&lt;$A10,"",INDEX('ค่าเสื่อม 2564'!S$3:S$399,SMALL(IF('ค่าเสื่อม 2564'!$E$3:$E$399="28849-รพ.วังสมบูรณ์",ROW('ค่าเสื่อม 2564'!$E$3:$E$399)-ROW('ค่าเสื่อม 2564'!$E$3)+1),$A10)))</f>
        <v>-</v>
      </c>
      <c r="T10" s="10">
        <f t="array" ref="T10">IF(COUNTIF('ค่าเสื่อม 2564'!$E$3:$E$399,"28849-รพ.วังสมบูรณ์")&lt;$A10,"",INDEX('ค่าเสื่อม 2564'!T$3:T$399,SMALL(IF('ค่าเสื่อม 2564'!$E$3:$E$399="28849-รพ.วังสมบูรณ์",ROW('ค่าเสื่อม 2564'!$E$3:$E$399)-ROW('ค่าเสื่อม 2564'!$E$3)+1),$A10)))</f>
        <v>0</v>
      </c>
      <c r="U10" s="10">
        <f t="array" ref="U10">IF(COUNTIF('ค่าเสื่อม 2564'!$E$3:$E$399,"28849-รพ.วังสมบูรณ์")&lt;$A10,"",INDEX('ค่าเสื่อม 2564'!U$3:U$399,SMALL(IF('ค่าเสื่อม 2564'!$E$3:$E$399="28849-รพ.วังสมบูรณ์",ROW('ค่าเสื่อม 2564'!$E$3:$E$399)-ROW('ค่าเสื่อม 2564'!$E$3)+1),$A10)))</f>
        <v>0</v>
      </c>
      <c r="V10" s="7">
        <f t="array" ref="V10">IF(COUNTIF('ค่าเสื่อม 2564'!$E$3:$E$399,"28849-รพ.วังสมบูรณ์")&lt;$A10,"",INDEX('ค่าเสื่อม 2564'!V$3:V$399,SMALL(IF('ค่าเสื่อม 2564'!$E$3:$E$399="28849-รพ.วังสมบูรณ์",ROW('ค่าเสื่อม 2564'!$E$3:$E$399)-ROW('ค่าเสื่อม 2564'!$E$3)+1),$A10)))</f>
        <v>0</v>
      </c>
      <c r="W10" s="7">
        <f t="array" ref="W10">IF(COUNTIF('ค่าเสื่อม 2564'!$E$3:$E$399,"28849-รพ.วังสมบูรณ์")&lt;$A10,"",INDEX('ค่าเสื่อม 2564'!W$3:W$399,SMALL(IF('ค่าเสื่อม 2564'!$E$3:$E$399="28849-รพ.วังสมบูรณ์",ROW('ค่าเสื่อม 2564'!$E$3:$E$399)-ROW('ค่าเสื่อม 2564'!$E$3)+1),$A10)))</f>
        <v>428052</v>
      </c>
    </row>
    <row r="11" spans="1:23" ht="43.5" customHeight="1">
      <c r="A11" s="3">
        <v>8</v>
      </c>
      <c r="B11" s="7" t="str">
        <f t="array" ref="B11">IF(COUNTIF('ค่าเสื่อม 2564'!$E$3:$E$399,"28849-รพ.วังสมบูรณ์")&lt;$A11,"",INDEX('ค่าเสื่อม 2564'!B$3:B$399,SMALL(IF('ค่าเสื่อม 2564'!$E$3:$E$399="28849-รพ.วังสมบูรณ์",ROW('ค่าเสื่อม 2564'!$E$3:$E$399)-ROW('ค่าเสื่อม 2564'!$E$3)+1),$A11)))</f>
        <v>เขต 06 ระยอง</v>
      </c>
      <c r="C11" s="7">
        <f t="array" ref="C11">IF(COUNTIF('ค่าเสื่อม 2564'!$E$3:$E$399,"28849-รพ.วังสมบูรณ์")&lt;$A11,"",INDEX('ค่าเสื่อม 2564'!C$3:C$399,SMALL(IF('ค่าเสื่อม 2564'!$E$3:$E$399="28849-รพ.วังสมบูรณ์",ROW('ค่าเสื่อม 2564'!$E$3:$E$399)-ROW('ค่าเสื่อม 2564'!$E$3)+1),$A11)))</f>
        <v>2700</v>
      </c>
      <c r="D11" s="7" t="str">
        <f t="array" ref="D11">IF(COUNTIF('ค่าเสื่อม 2564'!$E$3:$E$399,"28849-รพ.วังสมบูรณ์")&lt;$A11,"",INDEX('ค่าเสื่อม 2564'!D$3:D$399,SMALL(IF('ค่าเสื่อม 2564'!$E$3:$E$399="28849-รพ.วังสมบูรณ์",ROW('ค่าเสื่อม 2564'!$E$3:$E$399)-ROW('ค่าเสื่อม 2564'!$E$3)+1),$A11)))</f>
        <v>สระแก้ว</v>
      </c>
      <c r="E11" s="7" t="str">
        <f t="array" ref="E11">IF(COUNTIF('ค่าเสื่อม 2564'!$E$3:$E$399,"28849-รพ.วังสมบูรณ์")&lt;$A11,"",INDEX('ค่าเสื่อม 2564'!E$3:E$399,SMALL(IF('ค่าเสื่อม 2564'!$E$3:$E$399="28849-รพ.วังสมบูรณ์",ROW('ค่าเสื่อม 2564'!$E$3:$E$399)-ROW('ค่าเสื่อม 2564'!$E$3)+1),$A11)))</f>
        <v>28849-รพ.วังสมบูรณ์</v>
      </c>
      <c r="F11" s="7" t="str">
        <f t="array" ref="F11">IF(COUNTIF('ค่าเสื่อม 2564'!$E$3:$E$399,"28849-รพ.วังสมบูรณ์")&lt;$A11,"",INDEX('ค่าเสื่อม 2564'!F$3:F$399,SMALL(IF('ค่าเสื่อม 2564'!$E$3:$E$399="28849-รพ.วังสมบูรณ์",ROW('ค่าเสื่อม 2564'!$E$3:$E$399)-ROW('ค่าเสื่อม 2564'!$E$3)+1),$A11)))</f>
        <v>02532-รพ.สต.บ้านวังใหม่ หมู่ที่ 01 ตำบลวังใหม่</v>
      </c>
      <c r="G11" s="7" t="str">
        <f t="array" ref="G11">IF(COUNTIF('ค่าเสื่อม 2564'!$E$3:$E$399,"28849-รพ.วังสมบูรณ์")&lt;$A11,"",INDEX('ค่าเสื่อม 2564'!G$3:G$399,SMALL(IF('ค่าเสื่อม 2564'!$E$3:$E$399="28849-รพ.วังสมบูรณ์",ROW('ค่าเสื่อม 2564'!$E$3:$E$399)-ROW('ค่าเสื่อม 2564'!$E$3)+1),$A11)))</f>
        <v>วงเงินหน่วยบริการสังกัดสป.สธ.</v>
      </c>
      <c r="H11" s="7" t="str">
        <f t="array" ref="H11">IF(COUNTIF('ค่าเสื่อม 2564'!$E$3:$E$399,"28849-รพ.วังสมบูรณ์")&lt;$A11,"",INDEX('ค่าเสื่อม 2564'!H$3:H$399,SMALL(IF('ค่าเสื่อม 2564'!$E$3:$E$399="28849-รพ.วังสมบูรณ์",ROW('ค่าเสื่อม 2564'!$E$3:$E$399)-ROW('ค่าเสื่อม 2564'!$E$3)+1),$A11)))</f>
        <v>สิ่งก่อสร้าง</v>
      </c>
      <c r="I11" s="7" t="str">
        <f t="array" ref="I11">IF(COUNTIF('ค่าเสื่อม 2564'!$E$3:$E$399,"28849-รพ.วังสมบูรณ์")&lt;$A11,"",INDEX('ค่าเสื่อม 2564'!I$3:I$399,SMALL(IF('ค่าเสื่อม 2564'!$E$3:$E$399="28849-รพ.วังสมบูรณ์",ROW('ค่าเสื่อม 2564'!$E$3:$E$399)-ROW('ค่าเสื่อม 2564'!$E$3)+1),$A11)))</f>
        <v>-</v>
      </c>
      <c r="J11" s="7" t="str">
        <f t="array" ref="J11">IF(COUNTIF('ค่าเสื่อม 2564'!$E$3:$E$399,"28849-รพ.วังสมบูรณ์")&lt;$A11,"",INDEX('ค่าเสื่อม 2564'!J$3:J$399,SMALL(IF('ค่าเสื่อม 2564'!$E$3:$E$399="28849-รพ.วังสมบูรณ์",ROW('ค่าเสื่อม 2564'!$E$3:$E$399)-ROW('ค่าเสื่อม 2564'!$E$3)+1),$A11)))</f>
        <v>ซ่อมแซมอาคาร รพ.สต.บ้านวังใหม่</v>
      </c>
      <c r="K11" s="7" t="str">
        <f t="array" ref="K11">IF(COUNTIF('ค่าเสื่อม 2564'!$E$3:$E$399,"28849-รพ.วังสมบูรณ์")&lt;$A11,"",INDEX('ค่าเสื่อม 2564'!K$3:K$399,SMALL(IF('ค่าเสื่อม 2564'!$E$3:$E$399="28849-รพ.วังสมบูรณ์",ROW('ค่าเสื่อม 2564'!$E$3:$E$399)-ROW('ค่าเสื่อม 2564'!$E$3)+1),$A11)))</f>
        <v>ซ่อมแซมอาคาร รพ.สต.บ้านวังใหม่ ขนาดพื้นที่ไม้น้อยกว่า 32 ตร.ม. ตามแบบรูปและรายการละเอียด,ปร.4ปร.5</v>
      </c>
      <c r="L11" s="4">
        <f t="array" ref="L11">IF(COUNTIF('ค่าเสื่อม 2564'!$E$3:$E$399,"28849-รพ.วังสมบูรณ์")&lt;$A11,"",INDEX('ค่าเสื่อม 2564'!L$3:L$399,SMALL(IF('ค่าเสื่อม 2564'!$E$3:$E$399="28849-รพ.วังสมบูรณ์",ROW('ค่าเสื่อม 2564'!$E$3:$E$399)-ROW('ค่าเสื่อม 2564'!$E$3)+1),$A11)))</f>
        <v>1</v>
      </c>
      <c r="M11" s="7" t="str">
        <f t="array" ref="M11">IF(COUNTIF('ค่าเสื่อม 2564'!$E$3:$E$399,"28849-รพ.วังสมบูรณ์")&lt;$A11,"",INDEX('ค่าเสื่อม 2564'!M$3:M$399,SMALL(IF('ค่าเสื่อม 2564'!$E$3:$E$399="28849-รพ.วังสมบูรณ์",ROW('ค่าเสื่อม 2564'!$E$3:$E$399)-ROW('ค่าเสื่อม 2564'!$E$3)+1),$A11)))</f>
        <v>แบบแปลนอาคารเลขที่ 8146/2536</v>
      </c>
      <c r="N11" s="10">
        <f t="array" ref="N11">IF(COUNTIF('ค่าเสื่อม 2564'!$E$3:$E$399,"28849-รพ.วังสมบูรณ์")&lt;$A11,"",INDEX('ค่าเสื่อม 2564'!N$3:N$399,SMALL(IF('ค่าเสื่อม 2564'!$E$3:$E$399="28849-รพ.วังสมบูรณ์",ROW('ค่าเสื่อม 2564'!$E$3:$E$399)-ROW('ค่าเสื่อม 2564'!$E$3)+1),$A11)))</f>
        <v>150000</v>
      </c>
      <c r="O11" s="10">
        <f t="array" ref="O11">IF(COUNTIF('ค่าเสื่อม 2564'!$E$3:$E$399,"28849-รพ.วังสมบูรณ์")&lt;$A11,"",INDEX('ค่าเสื่อม 2564'!O$3:O$399,SMALL(IF('ค่าเสื่อม 2564'!$E$3:$E$399="28849-รพ.วังสมบูรณ์",ROW('ค่าเสื่อม 2564'!$E$3:$E$399)-ROW('ค่าเสื่อม 2564'!$E$3)+1),$A11)))</f>
        <v>0</v>
      </c>
      <c r="P11" s="10">
        <f t="array" ref="P11">IF(COUNTIF('ค่าเสื่อม 2564'!$E$3:$E$399,"28849-รพ.วังสมบูรณ์")&lt;$A11,"",INDEX('ค่าเสื่อม 2564'!P$3:P$399,SMALL(IF('ค่าเสื่อม 2564'!$E$3:$E$399="28849-รพ.วังสมบูรณ์",ROW('ค่าเสื่อม 2564'!$E$3:$E$399)-ROW('ค่าเสื่อม 2564'!$E$3)+1),$A11)))</f>
        <v>0</v>
      </c>
      <c r="Q11" s="10">
        <f t="array" ref="Q11">IF(COUNTIF('ค่าเสื่อม 2564'!$E$3:$E$399,"28849-รพ.วังสมบูรณ์")&lt;$A11,"",INDEX('ค่าเสื่อม 2564'!Q$3:Q$399,SMALL(IF('ค่าเสื่อม 2564'!$E$3:$E$399="28849-รพ.วังสมบูรณ์",ROW('ค่าเสื่อม 2564'!$E$3:$E$399)-ROW('ค่าเสื่อม 2564'!$E$3)+1),$A11)))</f>
        <v>150000</v>
      </c>
      <c r="R11" s="7" t="str">
        <f t="array" ref="R11">IF(COUNTIF('ค่าเสื่อม 2564'!$E$3:$E$399,"28849-รพ.วังสมบูรณ์")&lt;$A11,"",INDEX('ค่าเสื่อม 2564'!R$3:R$399,SMALL(IF('ค่าเสื่อม 2564'!$E$3:$E$399="28849-รพ.วังสมบูรณ์",ROW('ค่าเสื่อม 2564'!$E$3:$E$399)-ROW('ค่าเสื่อม 2564'!$E$3)+1),$A11)))</f>
        <v>6/2563 (วันที่ 07/10/2563)</v>
      </c>
      <c r="S11" s="4" t="str">
        <f t="array" ref="S11">IF(COUNTIF('ค่าเสื่อม 2564'!$E$3:$E$399,"28849-รพ.วังสมบูรณ์")&lt;$A11,"",INDEX('ค่าเสื่อม 2564'!S$3:S$399,SMALL(IF('ค่าเสื่อม 2564'!$E$3:$E$399="28849-รพ.วังสมบูรณ์",ROW('ค่าเสื่อม 2564'!$E$3:$E$399)-ROW('ค่าเสื่อม 2564'!$E$3)+1),$A11)))</f>
        <v>-</v>
      </c>
      <c r="T11" s="10">
        <f t="array" ref="T11">IF(COUNTIF('ค่าเสื่อม 2564'!$E$3:$E$399,"28849-รพ.วังสมบูรณ์")&lt;$A11,"",INDEX('ค่าเสื่อม 2564'!T$3:T$399,SMALL(IF('ค่าเสื่อม 2564'!$E$3:$E$399="28849-รพ.วังสมบูรณ์",ROW('ค่าเสื่อม 2564'!$E$3:$E$399)-ROW('ค่าเสื่อม 2564'!$E$3)+1),$A11)))</f>
        <v>0</v>
      </c>
      <c r="U11" s="10">
        <f t="array" ref="U11">IF(COUNTIF('ค่าเสื่อม 2564'!$E$3:$E$399,"28849-รพ.วังสมบูรณ์")&lt;$A11,"",INDEX('ค่าเสื่อม 2564'!U$3:U$399,SMALL(IF('ค่าเสื่อม 2564'!$E$3:$E$399="28849-รพ.วังสมบูรณ์",ROW('ค่าเสื่อม 2564'!$E$3:$E$399)-ROW('ค่าเสื่อม 2564'!$E$3)+1),$A11)))</f>
        <v>0</v>
      </c>
      <c r="V11" s="7">
        <f t="array" ref="V11">IF(COUNTIF('ค่าเสื่อม 2564'!$E$3:$E$399,"28849-รพ.วังสมบูรณ์")&lt;$A11,"",INDEX('ค่าเสื่อม 2564'!V$3:V$399,SMALL(IF('ค่าเสื่อม 2564'!$E$3:$E$399="28849-รพ.วังสมบูรณ์",ROW('ค่าเสื่อม 2564'!$E$3:$E$399)-ROW('ค่าเสื่อม 2564'!$E$3)+1),$A11)))</f>
        <v>0</v>
      </c>
      <c r="W11" s="7">
        <f t="array" ref="W11">IF(COUNTIF('ค่าเสื่อม 2564'!$E$3:$E$399,"28849-รพ.วังสมบูรณ์")&lt;$A11,"",INDEX('ค่าเสื่อม 2564'!W$3:W$399,SMALL(IF('ค่าเสื่อม 2564'!$E$3:$E$399="28849-รพ.วังสมบูรณ์",ROW('ค่าเสื่อม 2564'!$E$3:$E$399)-ROW('ค่าเสื่อม 2564'!$E$3)+1),$A11)))</f>
        <v>414350</v>
      </c>
    </row>
    <row r="12" spans="1:23" ht="43.5" customHeight="1">
      <c r="A12" s="3">
        <v>9</v>
      </c>
      <c r="B12" s="7" t="str">
        <f t="array" ref="B12">IF(COUNTIF('ค่าเสื่อม 2564'!$E$3:$E$399,"28849-รพ.วังสมบูรณ์")&lt;$A12,"",INDEX('ค่าเสื่อม 2564'!B$3:B$399,SMALL(IF('ค่าเสื่อม 2564'!$E$3:$E$399="28849-รพ.วังสมบูรณ์",ROW('ค่าเสื่อม 2564'!$E$3:$E$399)-ROW('ค่าเสื่อม 2564'!$E$3)+1),$A12)))</f>
        <v>เขต 06 ระยอง</v>
      </c>
      <c r="C12" s="7">
        <f t="array" ref="C12">IF(COUNTIF('ค่าเสื่อม 2564'!$E$3:$E$399,"28849-รพ.วังสมบูรณ์")&lt;$A12,"",INDEX('ค่าเสื่อม 2564'!C$3:C$399,SMALL(IF('ค่าเสื่อม 2564'!$E$3:$E$399="28849-รพ.วังสมบูรณ์",ROW('ค่าเสื่อม 2564'!$E$3:$E$399)-ROW('ค่าเสื่อม 2564'!$E$3)+1),$A12)))</f>
        <v>2700</v>
      </c>
      <c r="D12" s="7" t="str">
        <f t="array" ref="D12">IF(COUNTIF('ค่าเสื่อม 2564'!$E$3:$E$399,"28849-รพ.วังสมบูรณ์")&lt;$A12,"",INDEX('ค่าเสื่อม 2564'!D$3:D$399,SMALL(IF('ค่าเสื่อม 2564'!$E$3:$E$399="28849-รพ.วังสมบูรณ์",ROW('ค่าเสื่อม 2564'!$E$3:$E$399)-ROW('ค่าเสื่อม 2564'!$E$3)+1),$A12)))</f>
        <v>สระแก้ว</v>
      </c>
      <c r="E12" s="7" t="str">
        <f t="array" ref="E12">IF(COUNTIF('ค่าเสื่อม 2564'!$E$3:$E$399,"28849-รพ.วังสมบูรณ์")&lt;$A12,"",INDEX('ค่าเสื่อม 2564'!E$3:E$399,SMALL(IF('ค่าเสื่อม 2564'!$E$3:$E$399="28849-รพ.วังสมบูรณ์",ROW('ค่าเสื่อม 2564'!$E$3:$E$399)-ROW('ค่าเสื่อม 2564'!$E$3)+1),$A12)))</f>
        <v>28849-รพ.วังสมบูรณ์</v>
      </c>
      <c r="F12" s="7" t="str">
        <f t="array" ref="F12">IF(COUNTIF('ค่าเสื่อม 2564'!$E$3:$E$399,"28849-รพ.วังสมบูรณ์")&lt;$A12,"",INDEX('ค่าเสื่อม 2564'!F$3:F$399,SMALL(IF('ค่าเสื่อม 2564'!$E$3:$E$399="28849-รพ.วังสมบูรณ์",ROW('ค่าเสื่อม 2564'!$E$3:$E$399)-ROW('ค่าเสื่อม 2564'!$E$3)+1),$A12)))</f>
        <v>02533-รพ.สต.ทุ่งกบินทร์ หมู่ที่ 05 ตำบลวังใหม่</v>
      </c>
      <c r="G12" s="7" t="str">
        <f t="array" ref="G12">IF(COUNTIF('ค่าเสื่อม 2564'!$E$3:$E$399,"28849-รพ.วังสมบูรณ์")&lt;$A12,"",INDEX('ค่าเสื่อม 2564'!G$3:G$399,SMALL(IF('ค่าเสื่อม 2564'!$E$3:$E$399="28849-รพ.วังสมบูรณ์",ROW('ค่าเสื่อม 2564'!$E$3:$E$399)-ROW('ค่าเสื่อม 2564'!$E$3)+1),$A12)))</f>
        <v>วงเงินหน่วยบริการสังกัดสป.สธ.</v>
      </c>
      <c r="H12" s="7" t="str">
        <f t="array" ref="H12">IF(COUNTIF('ค่าเสื่อม 2564'!$E$3:$E$399,"28849-รพ.วังสมบูรณ์")&lt;$A12,"",INDEX('ค่าเสื่อม 2564'!H$3:H$399,SMALL(IF('ค่าเสื่อม 2564'!$E$3:$E$399="28849-รพ.วังสมบูรณ์",ROW('ค่าเสื่อม 2564'!$E$3:$E$399)-ROW('ค่าเสื่อม 2564'!$E$3)+1),$A12)))</f>
        <v>สิ่งก่อสร้าง</v>
      </c>
      <c r="I12" s="7" t="str">
        <f t="array" ref="I12">IF(COUNTIF('ค่าเสื่อม 2564'!$E$3:$E$399,"28849-รพ.วังสมบูรณ์")&lt;$A12,"",INDEX('ค่าเสื่อม 2564'!I$3:I$399,SMALL(IF('ค่าเสื่อม 2564'!$E$3:$E$399="28849-รพ.วังสมบูรณ์",ROW('ค่าเสื่อม 2564'!$E$3:$E$399)-ROW('ค่าเสื่อม 2564'!$E$3)+1),$A12)))</f>
        <v>-</v>
      </c>
      <c r="J12" s="7" t="str">
        <f t="array" ref="J12">IF(COUNTIF('ค่าเสื่อม 2564'!$E$3:$E$399,"28849-รพ.วังสมบูรณ์")&lt;$A12,"",INDEX('ค่าเสื่อม 2564'!J$3:J$399,SMALL(IF('ค่าเสื่อม 2564'!$E$3:$E$399="28849-รพ.วังสมบูรณ์",ROW('ค่าเสื่อม 2564'!$E$3:$E$399)-ROW('ค่าเสื่อม 2564'!$E$3)+1),$A12)))</f>
        <v>ซ่อมแซมระบบไฟฟ้า รพ.สต.ทุ่งกบินทร์</v>
      </c>
      <c r="K12" s="7" t="str">
        <f t="array" ref="K12">IF(COUNTIF('ค่าเสื่อม 2564'!$E$3:$E$399,"28849-รพ.วังสมบูรณ์")&lt;$A12,"",INDEX('ค่าเสื่อม 2564'!K$3:K$399,SMALL(IF('ค่าเสื่อม 2564'!$E$3:$E$399="28849-รพ.วังสมบูรณ์",ROW('ค่าเสื่อม 2564'!$E$3:$E$399)-ROW('ค่าเสื่อม 2564'!$E$3)+1),$A12)))</f>
        <v>ขยายเขตไฟฟ้า รพ.สต.ทุ่งกบินทร์ จำนวน 1 งาน</v>
      </c>
      <c r="L12" s="4">
        <f t="array" ref="L12">IF(COUNTIF('ค่าเสื่อม 2564'!$E$3:$E$399,"28849-รพ.วังสมบูรณ์")&lt;$A12,"",INDEX('ค่าเสื่อม 2564'!L$3:L$399,SMALL(IF('ค่าเสื่อม 2564'!$E$3:$E$399="28849-รพ.วังสมบูรณ์",ROW('ค่าเสื่อม 2564'!$E$3:$E$399)-ROW('ค่าเสื่อม 2564'!$E$3)+1),$A12)))</f>
        <v>1</v>
      </c>
      <c r="M12" s="7" t="str">
        <f t="array" ref="M12">IF(COUNTIF('ค่าเสื่อม 2564'!$E$3:$E$399,"28849-รพ.วังสมบูรณ์")&lt;$A12,"",INDEX('ค่าเสื่อม 2564'!M$3:M$399,SMALL(IF('ค่าเสื่อม 2564'!$E$3:$E$399="28849-รพ.วังสมบูรณ์",ROW('ค่าเสื่อม 2564'!$E$3:$E$399)-ROW('ค่าเสื่อม 2564'!$E$3)+1),$A12)))</f>
        <v>แบบแปลนอาคารเลขที่ 8146/36</v>
      </c>
      <c r="N12" s="10">
        <f t="array" ref="N12">IF(COUNTIF('ค่าเสื่อม 2564'!$E$3:$E$399,"28849-รพ.วังสมบูรณ์")&lt;$A12,"",INDEX('ค่าเสื่อม 2564'!N$3:N$399,SMALL(IF('ค่าเสื่อม 2564'!$E$3:$E$399="28849-รพ.วังสมบูรณ์",ROW('ค่าเสื่อม 2564'!$E$3:$E$399)-ROW('ค่าเสื่อม 2564'!$E$3)+1),$A12)))</f>
        <v>350000</v>
      </c>
      <c r="O12" s="10">
        <f t="array" ref="O12">IF(COUNTIF('ค่าเสื่อม 2564'!$E$3:$E$399,"28849-รพ.วังสมบูรณ์")&lt;$A12,"",INDEX('ค่าเสื่อม 2564'!O$3:O$399,SMALL(IF('ค่าเสื่อม 2564'!$E$3:$E$399="28849-รพ.วังสมบูรณ์",ROW('ค่าเสื่อม 2564'!$E$3:$E$399)-ROW('ค่าเสื่อม 2564'!$E$3)+1),$A12)))</f>
        <v>0</v>
      </c>
      <c r="P12" s="10">
        <f t="array" ref="P12">IF(COUNTIF('ค่าเสื่อม 2564'!$E$3:$E$399,"28849-รพ.วังสมบูรณ์")&lt;$A12,"",INDEX('ค่าเสื่อม 2564'!P$3:P$399,SMALL(IF('ค่าเสื่อม 2564'!$E$3:$E$399="28849-รพ.วังสมบูรณ์",ROW('ค่าเสื่อม 2564'!$E$3:$E$399)-ROW('ค่าเสื่อม 2564'!$E$3)+1),$A12)))</f>
        <v>0</v>
      </c>
      <c r="Q12" s="10">
        <f t="array" ref="Q12">IF(COUNTIF('ค่าเสื่อม 2564'!$E$3:$E$399,"28849-รพ.วังสมบูรณ์")&lt;$A12,"",INDEX('ค่าเสื่อม 2564'!Q$3:Q$399,SMALL(IF('ค่าเสื่อม 2564'!$E$3:$E$399="28849-รพ.วังสมบูรณ์",ROW('ค่าเสื่อม 2564'!$E$3:$E$399)-ROW('ค่าเสื่อม 2564'!$E$3)+1),$A12)))</f>
        <v>350000</v>
      </c>
      <c r="R12" s="7" t="str">
        <f t="array" ref="R12">IF(COUNTIF('ค่าเสื่อม 2564'!$E$3:$E$399,"28849-รพ.วังสมบูรณ์")&lt;$A12,"",INDEX('ค่าเสื่อม 2564'!R$3:R$399,SMALL(IF('ค่าเสื่อม 2564'!$E$3:$E$399="28849-รพ.วังสมบูรณ์",ROW('ค่าเสื่อม 2564'!$E$3:$E$399)-ROW('ค่าเสื่อม 2564'!$E$3)+1),$A12)))</f>
        <v>6/2563 (วันที่ 07/10/2563)</v>
      </c>
      <c r="S12" s="4" t="str">
        <f t="array" ref="S12">IF(COUNTIF('ค่าเสื่อม 2564'!$E$3:$E$399,"28849-รพ.วังสมบูรณ์")&lt;$A12,"",INDEX('ค่าเสื่อม 2564'!S$3:S$399,SMALL(IF('ค่าเสื่อม 2564'!$E$3:$E$399="28849-รพ.วังสมบูรณ์",ROW('ค่าเสื่อม 2564'!$E$3:$E$399)-ROW('ค่าเสื่อม 2564'!$E$3)+1),$A12)))</f>
        <v>-</v>
      </c>
      <c r="T12" s="10">
        <f t="array" ref="T12">IF(COUNTIF('ค่าเสื่อม 2564'!$E$3:$E$399,"28849-รพ.วังสมบูรณ์")&lt;$A12,"",INDEX('ค่าเสื่อม 2564'!T$3:T$399,SMALL(IF('ค่าเสื่อม 2564'!$E$3:$E$399="28849-รพ.วังสมบูรณ์",ROW('ค่าเสื่อม 2564'!$E$3:$E$399)-ROW('ค่าเสื่อม 2564'!$E$3)+1),$A12)))</f>
        <v>0</v>
      </c>
      <c r="U12" s="10">
        <f t="array" ref="U12">IF(COUNTIF('ค่าเสื่อม 2564'!$E$3:$E$399,"28849-รพ.วังสมบูรณ์")&lt;$A12,"",INDEX('ค่าเสื่อม 2564'!U$3:U$399,SMALL(IF('ค่าเสื่อม 2564'!$E$3:$E$399="28849-รพ.วังสมบูรณ์",ROW('ค่าเสื่อม 2564'!$E$3:$E$399)-ROW('ค่าเสื่อม 2564'!$E$3)+1),$A12)))</f>
        <v>0</v>
      </c>
      <c r="V12" s="7">
        <f t="array" ref="V12">IF(COUNTIF('ค่าเสื่อม 2564'!$E$3:$E$399,"28849-รพ.วังสมบูรณ์")&lt;$A12,"",INDEX('ค่าเสื่อม 2564'!V$3:V$399,SMALL(IF('ค่าเสื่อม 2564'!$E$3:$E$399="28849-รพ.วังสมบูรณ์",ROW('ค่าเสื่อม 2564'!$E$3:$E$399)-ROW('ค่าเสื่อม 2564'!$E$3)+1),$A12)))</f>
        <v>0</v>
      </c>
      <c r="W12" s="7">
        <f t="array" ref="W12">IF(COUNTIF('ค่าเสื่อม 2564'!$E$3:$E$399,"28849-รพ.วังสมบูรณ์")&lt;$A12,"",INDEX('ค่าเสื่อม 2564'!W$3:W$399,SMALL(IF('ค่าเสื่อม 2564'!$E$3:$E$399="28849-รพ.วังสมบูรณ์",ROW('ค่าเสื่อม 2564'!$E$3:$E$399)-ROW('ค่าเสื่อม 2564'!$E$3)+1),$A12)))</f>
        <v>428051</v>
      </c>
    </row>
    <row r="13" spans="1:23" ht="43.5" customHeight="1">
      <c r="A13" s="3">
        <v>10</v>
      </c>
      <c r="B13" s="7" t="str">
        <f t="array" ref="B13">IF(COUNTIF('ค่าเสื่อม 2564'!$E$3:$E$399,"28849-รพ.วังสมบูรณ์")&lt;$A13,"",INDEX('ค่าเสื่อม 2564'!B$3:B$399,SMALL(IF('ค่าเสื่อม 2564'!$E$3:$E$399="28849-รพ.วังสมบูรณ์",ROW('ค่าเสื่อม 2564'!$E$3:$E$399)-ROW('ค่าเสื่อม 2564'!$E$3)+1),$A13)))</f>
        <v>เขต 06 ระยอง</v>
      </c>
      <c r="C13" s="7">
        <f t="array" ref="C13">IF(COUNTIF('ค่าเสื่อม 2564'!$E$3:$E$399,"28849-รพ.วังสมบูรณ์")&lt;$A13,"",INDEX('ค่าเสื่อม 2564'!C$3:C$399,SMALL(IF('ค่าเสื่อม 2564'!$E$3:$E$399="28849-รพ.วังสมบูรณ์",ROW('ค่าเสื่อม 2564'!$E$3:$E$399)-ROW('ค่าเสื่อม 2564'!$E$3)+1),$A13)))</f>
        <v>2700</v>
      </c>
      <c r="D13" s="7" t="str">
        <f t="array" ref="D13">IF(COUNTIF('ค่าเสื่อม 2564'!$E$3:$E$399,"28849-รพ.วังสมบูรณ์")&lt;$A13,"",INDEX('ค่าเสื่อม 2564'!D$3:D$399,SMALL(IF('ค่าเสื่อม 2564'!$E$3:$E$399="28849-รพ.วังสมบูรณ์",ROW('ค่าเสื่อม 2564'!$E$3:$E$399)-ROW('ค่าเสื่อม 2564'!$E$3)+1),$A13)))</f>
        <v>สระแก้ว</v>
      </c>
      <c r="E13" s="7" t="str">
        <f t="array" ref="E13">IF(COUNTIF('ค่าเสื่อม 2564'!$E$3:$E$399,"28849-รพ.วังสมบูรณ์")&lt;$A13,"",INDEX('ค่าเสื่อม 2564'!E$3:E$399,SMALL(IF('ค่าเสื่อม 2564'!$E$3:$E$399="28849-รพ.วังสมบูรณ์",ROW('ค่าเสื่อม 2564'!$E$3:$E$399)-ROW('ค่าเสื่อม 2564'!$E$3)+1),$A13)))</f>
        <v>28849-รพ.วังสมบูรณ์</v>
      </c>
      <c r="F13" s="7" t="str">
        <f t="array" ref="F13">IF(COUNTIF('ค่าเสื่อม 2564'!$E$3:$E$399,"28849-รพ.วังสมบูรณ์")&lt;$A13,"",INDEX('ค่าเสื่อม 2564'!F$3:F$399,SMALL(IF('ค่าเสื่อม 2564'!$E$3:$E$399="28849-รพ.วังสมบูรณ์",ROW('ค่าเสื่อม 2564'!$E$3:$E$399)-ROW('ค่าเสื่อม 2564'!$E$3)+1),$A13)))</f>
        <v>02534-รพ.สต.คลองเจริญสุข หมู่ที่ 02 ตำบลวังทอง</v>
      </c>
      <c r="G13" s="7" t="str">
        <f t="array" ref="G13">IF(COUNTIF('ค่าเสื่อม 2564'!$E$3:$E$399,"28849-รพ.วังสมบูรณ์")&lt;$A13,"",INDEX('ค่าเสื่อม 2564'!G$3:G$399,SMALL(IF('ค่าเสื่อม 2564'!$E$3:$E$399="28849-รพ.วังสมบูรณ์",ROW('ค่าเสื่อม 2564'!$E$3:$E$399)-ROW('ค่าเสื่อม 2564'!$E$3)+1),$A13)))</f>
        <v>วงเงินหน่วยบริการสังกัดสป.สธ.</v>
      </c>
      <c r="H13" s="7" t="str">
        <f t="array" ref="H13">IF(COUNTIF('ค่าเสื่อม 2564'!$E$3:$E$399,"28849-รพ.วังสมบูรณ์")&lt;$A13,"",INDEX('ค่าเสื่อม 2564'!H$3:H$399,SMALL(IF('ค่าเสื่อม 2564'!$E$3:$E$399="28849-รพ.วังสมบูรณ์",ROW('ค่าเสื่อม 2564'!$E$3:$E$399)-ROW('ค่าเสื่อม 2564'!$E$3)+1),$A13)))</f>
        <v>สิ่งก่อสร้าง</v>
      </c>
      <c r="I13" s="7" t="str">
        <f t="array" ref="I13">IF(COUNTIF('ค่าเสื่อม 2564'!$E$3:$E$399,"28849-รพ.วังสมบูรณ์")&lt;$A13,"",INDEX('ค่าเสื่อม 2564'!I$3:I$399,SMALL(IF('ค่าเสื่อม 2564'!$E$3:$E$399="28849-รพ.วังสมบูรณ์",ROW('ค่าเสื่อม 2564'!$E$3:$E$399)-ROW('ค่าเสื่อม 2564'!$E$3)+1),$A13)))</f>
        <v>-</v>
      </c>
      <c r="J13" s="7" t="str">
        <f t="array" ref="J13">IF(COUNTIF('ค่าเสื่อม 2564'!$E$3:$E$399,"28849-รพ.วังสมบูรณ์")&lt;$A13,"",INDEX('ค่าเสื่อม 2564'!J$3:J$399,SMALL(IF('ค่าเสื่อม 2564'!$E$3:$E$399="28849-รพ.วังสมบูรณ์",ROW('ค่าเสื่อม 2564'!$E$3:$E$399)-ROW('ค่าเสื่อม 2564'!$E$3)+1),$A13)))</f>
        <v>ซ่อมแซมห้องประชุม</v>
      </c>
      <c r="K13" s="7" t="str">
        <f t="array" ref="K13">IF(COUNTIF('ค่าเสื่อม 2564'!$E$3:$E$399,"28849-รพ.วังสมบูรณ์")&lt;$A13,"",INDEX('ค่าเสื่อม 2564'!K$3:K$399,SMALL(IF('ค่าเสื่อม 2564'!$E$3:$E$399="28849-รพ.วังสมบูรณ์",ROW('ค่าเสื่อม 2564'!$E$3:$E$399)-ROW('ค่าเสื่อม 2564'!$E$3)+1),$A13)))</f>
        <v>ซ่อมแซมห้องประชุมอาคาร รพ.สต.คลองเจริญสุข ขนาดพื้นที่ 140.18 ตร.ม.ตามแบบรูปและรายการละเอียด,ปร.4ปร.5</v>
      </c>
      <c r="L13" s="4">
        <f t="array" ref="L13">IF(COUNTIF('ค่าเสื่อม 2564'!$E$3:$E$399,"28849-รพ.วังสมบูรณ์")&lt;$A13,"",INDEX('ค่าเสื่อม 2564'!L$3:L$399,SMALL(IF('ค่าเสื่อม 2564'!$E$3:$E$399="28849-รพ.วังสมบูรณ์",ROW('ค่าเสื่อม 2564'!$E$3:$E$399)-ROW('ค่าเสื่อม 2564'!$E$3)+1),$A13)))</f>
        <v>1</v>
      </c>
      <c r="M13" s="7" t="str">
        <f t="array" ref="M13">IF(COUNTIF('ค่าเสื่อม 2564'!$E$3:$E$399,"28849-รพ.วังสมบูรณ์")&lt;$A13,"",INDEX('ค่าเสื่อม 2564'!M$3:M$399,SMALL(IF('ค่าเสื่อม 2564'!$E$3:$E$399="28849-รพ.วังสมบูรณ์",ROW('ค่าเสื่อม 2564'!$E$3:$E$399)-ROW('ค่าเสื่อม 2564'!$E$3)+1),$A13)))</f>
        <v>รพ.สต.คลองเจริญสุข แบบเลขที่ 8170/36</v>
      </c>
      <c r="N13" s="10">
        <f t="array" ref="N13">IF(COUNTIF('ค่าเสื่อม 2564'!$E$3:$E$399,"28849-รพ.วังสมบูรณ์")&lt;$A13,"",INDEX('ค่าเสื่อม 2564'!N$3:N$399,SMALL(IF('ค่าเสื่อม 2564'!$E$3:$E$399="28849-รพ.วังสมบูรณ์",ROW('ค่าเสื่อม 2564'!$E$3:$E$399)-ROW('ค่าเสื่อม 2564'!$E$3)+1),$A13)))</f>
        <v>300000</v>
      </c>
      <c r="O13" s="10">
        <f t="array" ref="O13">IF(COUNTIF('ค่าเสื่อม 2564'!$E$3:$E$399,"28849-รพ.วังสมบูรณ์")&lt;$A13,"",INDEX('ค่าเสื่อม 2564'!O$3:O$399,SMALL(IF('ค่าเสื่อม 2564'!$E$3:$E$399="28849-รพ.วังสมบูรณ์",ROW('ค่าเสื่อม 2564'!$E$3:$E$399)-ROW('ค่าเสื่อม 2564'!$E$3)+1),$A13)))</f>
        <v>0</v>
      </c>
      <c r="P13" s="10">
        <f t="array" ref="P13">IF(COUNTIF('ค่าเสื่อม 2564'!$E$3:$E$399,"28849-รพ.วังสมบูรณ์")&lt;$A13,"",INDEX('ค่าเสื่อม 2564'!P$3:P$399,SMALL(IF('ค่าเสื่อม 2564'!$E$3:$E$399="28849-รพ.วังสมบูรณ์",ROW('ค่าเสื่อม 2564'!$E$3:$E$399)-ROW('ค่าเสื่อม 2564'!$E$3)+1),$A13)))</f>
        <v>0</v>
      </c>
      <c r="Q13" s="10">
        <f t="array" ref="Q13">IF(COUNTIF('ค่าเสื่อม 2564'!$E$3:$E$399,"28849-รพ.วังสมบูรณ์")&lt;$A13,"",INDEX('ค่าเสื่อม 2564'!Q$3:Q$399,SMALL(IF('ค่าเสื่อม 2564'!$E$3:$E$399="28849-รพ.วังสมบูรณ์",ROW('ค่าเสื่อม 2564'!$E$3:$E$399)-ROW('ค่าเสื่อม 2564'!$E$3)+1),$A13)))</f>
        <v>300000</v>
      </c>
      <c r="R13" s="7" t="str">
        <f t="array" ref="R13">IF(COUNTIF('ค่าเสื่อม 2564'!$E$3:$E$399,"28849-รพ.วังสมบูรณ์")&lt;$A13,"",INDEX('ค่าเสื่อม 2564'!R$3:R$399,SMALL(IF('ค่าเสื่อม 2564'!$E$3:$E$399="28849-รพ.วังสมบูรณ์",ROW('ค่าเสื่อม 2564'!$E$3:$E$399)-ROW('ค่าเสื่อม 2564'!$E$3)+1),$A13)))</f>
        <v>6/2563 (วันที่ 07/10/2563)</v>
      </c>
      <c r="S13" s="4" t="str">
        <f t="array" ref="S13">IF(COUNTIF('ค่าเสื่อม 2564'!$E$3:$E$399,"28849-รพ.วังสมบูรณ์")&lt;$A13,"",INDEX('ค่าเสื่อม 2564'!S$3:S$399,SMALL(IF('ค่าเสื่อม 2564'!$E$3:$E$399="28849-รพ.วังสมบูรณ์",ROW('ค่าเสื่อม 2564'!$E$3:$E$399)-ROW('ค่าเสื่อม 2564'!$E$3)+1),$A13)))</f>
        <v>-</v>
      </c>
      <c r="T13" s="10">
        <f t="array" ref="T13">IF(COUNTIF('ค่าเสื่อม 2564'!$E$3:$E$399,"28849-รพ.วังสมบูรณ์")&lt;$A13,"",INDEX('ค่าเสื่อม 2564'!T$3:T$399,SMALL(IF('ค่าเสื่อม 2564'!$E$3:$E$399="28849-รพ.วังสมบูรณ์",ROW('ค่าเสื่อม 2564'!$E$3:$E$399)-ROW('ค่าเสื่อม 2564'!$E$3)+1),$A13)))</f>
        <v>0</v>
      </c>
      <c r="U13" s="10">
        <f t="array" ref="U13">IF(COUNTIF('ค่าเสื่อม 2564'!$E$3:$E$399,"28849-รพ.วังสมบูรณ์")&lt;$A13,"",INDEX('ค่าเสื่อม 2564'!U$3:U$399,SMALL(IF('ค่าเสื่อม 2564'!$E$3:$E$399="28849-รพ.วังสมบูรณ์",ROW('ค่าเสื่อม 2564'!$E$3:$E$399)-ROW('ค่าเสื่อม 2564'!$E$3)+1),$A13)))</f>
        <v>0</v>
      </c>
      <c r="V13" s="7">
        <f t="array" ref="V13">IF(COUNTIF('ค่าเสื่อม 2564'!$E$3:$E$399,"28849-รพ.วังสมบูรณ์")&lt;$A13,"",INDEX('ค่าเสื่อม 2564'!V$3:V$399,SMALL(IF('ค่าเสื่อม 2564'!$E$3:$E$399="28849-รพ.วังสมบูรณ์",ROW('ค่าเสื่อม 2564'!$E$3:$E$399)-ROW('ค่าเสื่อม 2564'!$E$3)+1),$A13)))</f>
        <v>0</v>
      </c>
      <c r="W13" s="7">
        <f t="array" ref="W13">IF(COUNTIF('ค่าเสื่อม 2564'!$E$3:$E$399,"28849-รพ.วังสมบูรณ์")&lt;$A13,"",INDEX('ค่าเสื่อม 2564'!W$3:W$399,SMALL(IF('ค่าเสื่อม 2564'!$E$3:$E$399="28849-รพ.วังสมบูรณ์",ROW('ค่าเสื่อม 2564'!$E$3:$E$399)-ROW('ค่าเสื่อม 2564'!$E$3)+1),$A13)))</f>
        <v>400524</v>
      </c>
    </row>
    <row r="14" spans="1:23" ht="43.5" customHeight="1">
      <c r="A14" s="3">
        <v>11</v>
      </c>
      <c r="B14" s="7"/>
      <c r="C14" s="7"/>
      <c r="D14" s="7"/>
      <c r="E14" s="7" t="str">
        <f t="array" ref="E14">IF(COUNTIF('ค่าเสื่อม 2564'!$E$3:$E$399,"28849-รพ.วังสมบูรณ์")&lt;$A14,"",INDEX('ค่าเสื่อม 2564'!E$3:E$399,SMALL(IF('ค่าเสื่อม 2564'!$E$3:$E$399="28849-รพ.วังสมบูรณ์",ROW('ค่าเสื่อม 2564'!$E$3:$E$399)-ROW('ค่าเสื่อม 2564'!$E$3)+1),$A14)))</f>
        <v>28849-รพ.วังสมบูรณ์</v>
      </c>
      <c r="F14" s="7" t="str">
        <f t="array" ref="F14">IF(COUNTIF('ค่าเสื่อม 2564'!$E$3:$E$399,"28849-รพ.วังสมบูรณ์")&lt;$A14,"",INDEX('ค่าเสื่อม 2564'!F$3:F$399,SMALL(IF('ค่าเสื่อม 2564'!$E$3:$E$399="28849-รพ.วังสมบูรณ์",ROW('ค่าเสื่อม 2564'!$E$3:$E$399)-ROW('ค่าเสื่อม 2564'!$E$3)+1),$A14)))</f>
        <v>02535-รพ.สต.บ้านถวายเฉลิมพระเกียรติ(บ้านคลองยายอินทร์) หมู่ที่ 08 ตำบลวังทอง</v>
      </c>
      <c r="G14" s="7" t="str">
        <f t="array" ref="G14">IF(COUNTIF('ค่าเสื่อม 2564'!$E$3:$E$399,"28849-รพ.วังสมบูรณ์")&lt;$A14,"",INDEX('ค่าเสื่อม 2564'!G$3:G$399,SMALL(IF('ค่าเสื่อม 2564'!$E$3:$E$399="28849-รพ.วังสมบูรณ์",ROW('ค่าเสื่อม 2564'!$E$3:$E$399)-ROW('ค่าเสื่อม 2564'!$E$3)+1),$A14)))</f>
        <v>วงเงินหน่วยบริการสังกัดสป.สธ.</v>
      </c>
      <c r="H14" s="7" t="str">
        <f t="array" ref="H14">IF(COUNTIF('ค่าเสื่อม 2564'!$E$3:$E$399,"28849-รพ.วังสมบูรณ์")&lt;$A14,"",INDEX('ค่าเสื่อม 2564'!H$3:H$399,SMALL(IF('ค่าเสื่อม 2564'!$E$3:$E$399="28849-รพ.วังสมบูรณ์",ROW('ค่าเสื่อม 2564'!$E$3:$E$399)-ROW('ค่าเสื่อม 2564'!$E$3)+1),$A14)))</f>
        <v>สิ่งก่อสร้าง</v>
      </c>
      <c r="I14" s="7" t="str">
        <f t="array" ref="I14">IF(COUNTIF('ค่าเสื่อม 2564'!$E$3:$E$399,"28849-รพ.วังสมบูรณ์")&lt;$A14,"",INDEX('ค่าเสื่อม 2564'!I$3:I$399,SMALL(IF('ค่าเสื่อม 2564'!$E$3:$E$399="28849-รพ.วังสมบูรณ์",ROW('ค่าเสื่อม 2564'!$E$3:$E$399)-ROW('ค่าเสื่อม 2564'!$E$3)+1),$A14)))</f>
        <v>-</v>
      </c>
      <c r="J14" s="7" t="str">
        <f t="array" ref="J14">IF(COUNTIF('ค่าเสื่อม 2564'!$E$3:$E$399,"28849-รพ.วังสมบูรณ์")&lt;$A14,"",INDEX('ค่าเสื่อม 2564'!J$3:J$399,SMALL(IF('ค่าเสื่อม 2564'!$E$3:$E$399="28849-รพ.วังสมบูรณ์",ROW('ค่าเสื่อม 2564'!$E$3:$E$399)-ROW('ค่าเสื่อม 2564'!$E$3)+1),$A14)))</f>
        <v>ซ่อมแซมอาคาร รพ.สต.บ้านถวายเฉลิมพระเกียรติ</v>
      </c>
      <c r="K14" s="7" t="str">
        <f t="array" ref="K14">IF(COUNTIF('ค่าเสื่อม 2564'!$E$3:$E$399,"28849-รพ.วังสมบูรณ์")&lt;$A14,"",INDEX('ค่าเสื่อม 2564'!K$3:K$399,SMALL(IF('ค่าเสื่อม 2564'!$E$3:$E$399="28849-รพ.วังสมบูรณ์",ROW('ค่าเสื่อม 2564'!$E$3:$E$399)-ROW('ค่าเสื่อม 2564'!$E$3)+1),$A14)))</f>
        <v>ซ่อมแซมฝ้าเพดานขนาดพื้นที่ 109.78 ตร.ม. และทาสีอาคารภายนอก ขนาด 502.95 ตร.ม.</v>
      </c>
      <c r="L14" s="4">
        <f t="array" ref="L14">IF(COUNTIF('ค่าเสื่อม 2564'!$E$3:$E$399,"28849-รพ.วังสมบูรณ์")&lt;$A14,"",INDEX('ค่าเสื่อม 2564'!L$3:L$399,SMALL(IF('ค่าเสื่อม 2564'!$E$3:$E$399="28849-รพ.วังสมบูรณ์",ROW('ค่าเสื่อม 2564'!$E$3:$E$399)-ROW('ค่าเสื่อม 2564'!$E$3)+1),$A14)))</f>
        <v>1</v>
      </c>
      <c r="M14" s="7" t="str">
        <f t="array" ref="M14">IF(COUNTIF('ค่าเสื่อม 2564'!$E$3:$E$399,"28849-รพ.วังสมบูรณ์")&lt;$A14,"",INDEX('ค่าเสื่อม 2564'!M$3:M$399,SMALL(IF('ค่าเสื่อม 2564'!$E$3:$E$399="28849-รพ.วังสมบูรณ์",ROW('ค่าเสื่อม 2564'!$E$3:$E$399)-ROW('ค่าเสื่อม 2564'!$E$3)+1),$A14)))</f>
        <v>แบบแปลนอาคารเลขที่ 8170/1</v>
      </c>
      <c r="N14" s="10">
        <f t="array" ref="N14">IF(COUNTIF('ค่าเสื่อม 2564'!$E$3:$E$399,"28849-รพ.วังสมบูรณ์")&lt;$A14,"",INDEX('ค่าเสื่อม 2564'!N$3:N$399,SMALL(IF('ค่าเสื่อม 2564'!$E$3:$E$399="28849-รพ.วังสมบูรณ์",ROW('ค่าเสื่อม 2564'!$E$3:$E$399)-ROW('ค่าเสื่อม 2564'!$E$3)+1),$A14)))</f>
        <v>150000</v>
      </c>
      <c r="O14" s="10">
        <f t="array" ref="O14">IF(COUNTIF('ค่าเสื่อม 2564'!$E$3:$E$399,"28849-รพ.วังสมบูรณ์")&lt;$A14,"",INDEX('ค่าเสื่อม 2564'!O$3:O$399,SMALL(IF('ค่าเสื่อม 2564'!$E$3:$E$399="28849-รพ.วังสมบูรณ์",ROW('ค่าเสื่อม 2564'!$E$3:$E$399)-ROW('ค่าเสื่อม 2564'!$E$3)+1),$A14)))</f>
        <v>0</v>
      </c>
      <c r="P14" s="10">
        <f t="array" ref="P14">IF(COUNTIF('ค่าเสื่อม 2564'!$E$3:$E$399,"28849-รพ.วังสมบูรณ์")&lt;$A14,"",INDEX('ค่าเสื่อม 2564'!P$3:P$399,SMALL(IF('ค่าเสื่อม 2564'!$E$3:$E$399="28849-รพ.วังสมบูรณ์",ROW('ค่าเสื่อม 2564'!$E$3:$E$399)-ROW('ค่าเสื่อม 2564'!$E$3)+1),$A14)))</f>
        <v>0</v>
      </c>
      <c r="Q14" s="10">
        <f t="array" ref="Q14">IF(COUNTIF('ค่าเสื่อม 2564'!$E$3:$E$399,"28849-รพ.วังสมบูรณ์")&lt;$A14,"",INDEX('ค่าเสื่อม 2564'!Q$3:Q$399,SMALL(IF('ค่าเสื่อม 2564'!$E$3:$E$399="28849-รพ.วังสมบูรณ์",ROW('ค่าเสื่อม 2564'!$E$3:$E$399)-ROW('ค่าเสื่อม 2564'!$E$3)+1),$A14)))</f>
        <v>150000</v>
      </c>
      <c r="R14" s="7" t="str">
        <f t="array" ref="R14">IF(COUNTIF('ค่าเสื่อม 2564'!$E$3:$E$399,"28849-รพ.วังสมบูรณ์")&lt;$A14,"",INDEX('ค่าเสื่อม 2564'!R$3:R$399,SMALL(IF('ค่าเสื่อม 2564'!$E$3:$E$399="28849-รพ.วังสมบูรณ์",ROW('ค่าเสื่อม 2564'!$E$3:$E$399)-ROW('ค่าเสื่อม 2564'!$E$3)+1),$A14)))</f>
        <v>6/2563 (วันที่ 07/10/2563)</v>
      </c>
      <c r="S14" s="4" t="str">
        <f t="array" ref="S14">IF(COUNTIF('ค่าเสื่อม 2564'!$E$3:$E$399,"28849-รพ.วังสมบูรณ์")&lt;$A14,"",INDEX('ค่าเสื่อม 2564'!S$3:S$399,SMALL(IF('ค่าเสื่อม 2564'!$E$3:$E$399="28849-รพ.วังสมบูรณ์",ROW('ค่าเสื่อม 2564'!$E$3:$E$399)-ROW('ค่าเสื่อม 2564'!$E$3)+1),$A14)))</f>
        <v>-</v>
      </c>
      <c r="T14" s="10">
        <f t="array" ref="T14">IF(COUNTIF('ค่าเสื่อม 2564'!$E$3:$E$399,"28849-รพ.วังสมบูรณ์")&lt;$A14,"",INDEX('ค่าเสื่อม 2564'!T$3:T$399,SMALL(IF('ค่าเสื่อม 2564'!$E$3:$E$399="28849-รพ.วังสมบูรณ์",ROW('ค่าเสื่อม 2564'!$E$3:$E$399)-ROW('ค่าเสื่อม 2564'!$E$3)+1),$A14)))</f>
        <v>0</v>
      </c>
      <c r="U14" s="10">
        <f t="array" ref="U14">IF(COUNTIF('ค่าเสื่อม 2564'!$E$3:$E$399,"28849-รพ.วังสมบูรณ์")&lt;$A14,"",INDEX('ค่าเสื่อม 2564'!U$3:U$399,SMALL(IF('ค่าเสื่อม 2564'!$E$3:$E$399="28849-รพ.วังสมบูรณ์",ROW('ค่าเสื่อม 2564'!$E$3:$E$399)-ROW('ค่าเสื่อม 2564'!$E$3)+1),$A14)))</f>
        <v>0</v>
      </c>
      <c r="V14" s="7"/>
      <c r="W14" s="7"/>
    </row>
    <row r="15" spans="1:23" ht="43.5" customHeight="1">
      <c r="A15" s="3">
        <v>12</v>
      </c>
      <c r="B15" s="7"/>
      <c r="C15" s="7"/>
      <c r="D15" s="7"/>
      <c r="E15" s="7" t="str">
        <f t="array" ref="E15">IF(COUNTIF('ค่าเสื่อม 2564'!$E$3:$E$399,"28849-รพ.วังสมบูรณ์")&lt;$A15,"",INDEX('ค่าเสื่อม 2564'!E$3:E$399,SMALL(IF('ค่าเสื่อม 2564'!$E$3:$E$399="28849-รพ.วังสมบูรณ์",ROW('ค่าเสื่อม 2564'!$E$3:$E$399)-ROW('ค่าเสื่อม 2564'!$E$3)+1),$A15)))</f>
        <v>28849-รพ.วังสมบูรณ์</v>
      </c>
      <c r="F15" s="7" t="str">
        <f t="array" ref="F15">IF(COUNTIF('ค่าเสื่อม 2564'!$E$3:$E$399,"28849-รพ.วังสมบูรณ์")&lt;$A15,"",INDEX('ค่าเสื่อม 2564'!F$3:F$399,SMALL(IF('ค่าเสื่อม 2564'!$E$3:$E$399="28849-รพ.วังสมบูรณ์",ROW('ค่าเสื่อม 2564'!$E$3:$E$399)-ROW('ค่าเสื่อม 2564'!$E$3)+1),$A15)))</f>
        <v>02535-รพ.สต.บ้านถวายเฉลิมพระเกียรติ(บ้านคลองยายอินทร์) หมู่ที่ 08 ตำบลวังทอง</v>
      </c>
      <c r="G15" s="7" t="str">
        <f t="array" ref="G15">IF(COUNTIF('ค่าเสื่อม 2564'!$E$3:$E$399,"28849-รพ.วังสมบูรณ์")&lt;$A15,"",INDEX('ค่าเสื่อม 2564'!G$3:G$399,SMALL(IF('ค่าเสื่อม 2564'!$E$3:$E$399="28849-รพ.วังสมบูรณ์",ROW('ค่าเสื่อม 2564'!$E$3:$E$399)-ROW('ค่าเสื่อม 2564'!$E$3)+1),$A15)))</f>
        <v>วงเงินระดับจังหวัด</v>
      </c>
      <c r="H15" s="7" t="str">
        <f t="array" ref="H15">IF(COUNTIF('ค่าเสื่อม 2564'!$E$3:$E$399,"28849-รพ.วังสมบูรณ์")&lt;$A15,"",INDEX('ค่าเสื่อม 2564'!H$3:H$399,SMALL(IF('ค่าเสื่อม 2564'!$E$3:$E$399="28849-รพ.วังสมบูรณ์",ROW('ค่าเสื่อม 2564'!$E$3:$E$399)-ROW('ค่าเสื่อม 2564'!$E$3)+1),$A15)))</f>
        <v>สิ่งก่อสร้าง</v>
      </c>
      <c r="I15" s="7" t="str">
        <f t="array" ref="I15">IF(COUNTIF('ค่าเสื่อม 2564'!$E$3:$E$399,"28849-รพ.วังสมบูรณ์")&lt;$A15,"",INDEX('ค่าเสื่อม 2564'!I$3:I$399,SMALL(IF('ค่าเสื่อม 2564'!$E$3:$E$399="28849-รพ.วังสมบูรณ์",ROW('ค่าเสื่อม 2564'!$E$3:$E$399)-ROW('ค่าเสื่อม 2564'!$E$3)+1),$A15)))</f>
        <v>-</v>
      </c>
      <c r="J15" s="7" t="str">
        <f t="array" ref="J15">IF(COUNTIF('ค่าเสื่อม 2564'!$E$3:$E$399,"28849-รพ.วังสมบูรณ์")&lt;$A15,"",INDEX('ค่าเสื่อม 2564'!J$3:J$399,SMALL(IF('ค่าเสื่อม 2564'!$E$3:$E$399="28849-รพ.วังสมบูรณ์",ROW('ค่าเสื่อม 2564'!$E$3:$E$399)-ROW('ค่าเสื่อม 2564'!$E$3)+1),$A15)))</f>
        <v>ซ่อมแซมระบบปรับอากาศและระบายอากาศสำหรับห้องทันตกรรม</v>
      </c>
      <c r="K15" s="7" t="str">
        <f t="array" ref="K15">IF(COUNTIF('ค่าเสื่อม 2564'!$E$3:$E$399,"28849-รพ.วังสมบูรณ์")&lt;$A15,"",INDEX('ค่าเสื่อม 2564'!K$3:K$399,SMALL(IF('ค่าเสื่อม 2564'!$E$3:$E$399="28849-รพ.วังสมบูรณ์",ROW('ค่าเสื่อม 2564'!$E$3:$E$399)-ROW('ค่าเสื่อม 2564'!$E$3)+1),$A15)))</f>
        <v>ปรับระบบอากาศและระบายอากาศสำหรับห้องทันตกรรม TYPE B ตามแบบ กองแบบแผน กรมสนับสนุนบริการสุขภาพ กระทรวงสาธารณสุข กบรส. ID = 181 (23 ก.ค. 63)</v>
      </c>
      <c r="L15" s="4">
        <f t="array" ref="L15">IF(COUNTIF('ค่าเสื่อม 2564'!$E$3:$E$399,"28849-รพ.วังสมบูรณ์")&lt;$A15,"",INDEX('ค่าเสื่อม 2564'!L$3:L$399,SMALL(IF('ค่าเสื่อม 2564'!$E$3:$E$399="28849-รพ.วังสมบูรณ์",ROW('ค่าเสื่อม 2564'!$E$3:$E$399)-ROW('ค่าเสื่อม 2564'!$E$3)+1),$A15)))</f>
        <v>1</v>
      </c>
      <c r="M15" s="7" t="str">
        <f t="array" ref="M15">IF(COUNTIF('ค่าเสื่อม 2564'!$E$3:$E$399,"28849-รพ.วังสมบูรณ์")&lt;$A15,"",INDEX('ค่าเสื่อม 2564'!M$3:M$399,SMALL(IF('ค่าเสื่อม 2564'!$E$3:$E$399="28849-รพ.วังสมบูรณ์",ROW('ค่าเสื่อม 2564'!$E$3:$E$399)-ROW('ค่าเสื่อม 2564'!$E$3)+1),$A15)))</f>
        <v>อาคารแบบแปลนเลขที่ 8170/1</v>
      </c>
      <c r="N15" s="10">
        <f t="array" ref="N15">IF(COUNTIF('ค่าเสื่อม 2564'!$E$3:$E$399,"28849-รพ.วังสมบูรณ์")&lt;$A15,"",INDEX('ค่าเสื่อม 2564'!N$3:N$399,SMALL(IF('ค่าเสื่อม 2564'!$E$3:$E$399="28849-รพ.วังสมบูรณ์",ROW('ค่าเสื่อม 2564'!$E$3:$E$399)-ROW('ค่าเสื่อม 2564'!$E$3)+1),$A15)))</f>
        <v>70000</v>
      </c>
      <c r="O15" s="10">
        <f t="array" ref="O15">IF(COUNTIF('ค่าเสื่อม 2564'!$E$3:$E$399,"28849-รพ.วังสมบูรณ์")&lt;$A15,"",INDEX('ค่าเสื่อม 2564'!O$3:O$399,SMALL(IF('ค่าเสื่อม 2564'!$E$3:$E$399="28849-รพ.วังสมบูรณ์",ROW('ค่าเสื่อม 2564'!$E$3:$E$399)-ROW('ค่าเสื่อม 2564'!$E$3)+1),$A15)))</f>
        <v>7300</v>
      </c>
      <c r="P15" s="10">
        <f t="array" ref="P15">IF(COUNTIF('ค่าเสื่อม 2564'!$E$3:$E$399,"28849-รพ.วังสมบูรณ์")&lt;$A15,"",INDEX('ค่าเสื่อม 2564'!P$3:P$399,SMALL(IF('ค่าเสื่อม 2564'!$E$3:$E$399="28849-รพ.วังสมบูรณ์",ROW('ค่าเสื่อม 2564'!$E$3:$E$399)-ROW('ค่าเสื่อม 2564'!$E$3)+1),$A15)))</f>
        <v>0</v>
      </c>
      <c r="Q15" s="10">
        <f t="array" ref="Q15">IF(COUNTIF('ค่าเสื่อม 2564'!$E$3:$E$399,"28849-รพ.วังสมบูรณ์")&lt;$A15,"",INDEX('ค่าเสื่อม 2564'!Q$3:Q$399,SMALL(IF('ค่าเสื่อม 2564'!$E$3:$E$399="28849-รพ.วังสมบูรณ์",ROW('ค่าเสื่อม 2564'!$E$3:$E$399)-ROW('ค่าเสื่อม 2564'!$E$3)+1),$A15)))</f>
        <v>77300</v>
      </c>
      <c r="R15" s="7" t="str">
        <f t="array" ref="R15">IF(COUNTIF('ค่าเสื่อม 2564'!$E$3:$E$399,"28849-รพ.วังสมบูรณ์")&lt;$A15,"",INDEX('ค่าเสื่อม 2564'!R$3:R$399,SMALL(IF('ค่าเสื่อม 2564'!$E$3:$E$399="28849-รพ.วังสมบูรณ์",ROW('ค่าเสื่อม 2564'!$E$3:$E$399)-ROW('ค่าเสื่อม 2564'!$E$3)+1),$A15)))</f>
        <v>6/2563 (วันที่ 07/10/2563)</v>
      </c>
      <c r="S15" s="4" t="str">
        <f t="array" ref="S15">IF(COUNTIF('ค่าเสื่อม 2564'!$E$3:$E$399,"28849-รพ.วังสมบูรณ์")&lt;$A15,"",INDEX('ค่าเสื่อม 2564'!S$3:S$399,SMALL(IF('ค่าเสื่อม 2564'!$E$3:$E$399="28849-รพ.วังสมบูรณ์",ROW('ค่าเสื่อม 2564'!$E$3:$E$399)-ROW('ค่าเสื่อม 2564'!$E$3)+1),$A15)))</f>
        <v>-</v>
      </c>
      <c r="T15" s="10">
        <f t="array" ref="T15">IF(COUNTIF('ค่าเสื่อม 2564'!$E$3:$E$399,"28849-รพ.วังสมบูรณ์")&lt;$A15,"",INDEX('ค่าเสื่อม 2564'!T$3:T$399,SMALL(IF('ค่าเสื่อม 2564'!$E$3:$E$399="28849-รพ.วังสมบูรณ์",ROW('ค่าเสื่อม 2564'!$E$3:$E$399)-ROW('ค่าเสื่อม 2564'!$E$3)+1),$A15)))</f>
        <v>0</v>
      </c>
      <c r="U15" s="10">
        <f t="array" ref="U15">IF(COUNTIF('ค่าเสื่อม 2564'!$E$3:$E$399,"28849-รพ.วังสมบูรณ์")&lt;$A15,"",INDEX('ค่าเสื่อม 2564'!U$3:U$399,SMALL(IF('ค่าเสื่อม 2564'!$E$3:$E$399="28849-รพ.วังสมบูรณ์",ROW('ค่าเสื่อม 2564'!$E$3:$E$399)-ROW('ค่าเสื่อม 2564'!$E$3)+1),$A15)))</f>
        <v>0</v>
      </c>
      <c r="V15" s="7"/>
      <c r="W15" s="7"/>
    </row>
    <row r="16" spans="1:23" ht="43.5" customHeight="1">
      <c r="A16" s="3">
        <v>13</v>
      </c>
      <c r="B16" s="7"/>
      <c r="C16" s="7"/>
      <c r="D16" s="7"/>
      <c r="E16" s="7" t="str">
        <f t="array" ref="E16">IF(COUNTIF('ค่าเสื่อม 2564'!$E$3:$E$399,"28849-รพ.วังสมบูรณ์")&lt;$A16,"",INDEX('ค่าเสื่อม 2564'!E$3:E$399,SMALL(IF('ค่าเสื่อม 2564'!$E$3:$E$399="28849-รพ.วังสมบูรณ์",ROW('ค่าเสื่อม 2564'!$E$3:$E$399)-ROW('ค่าเสื่อม 2564'!$E$3)+1),$A16)))</f>
        <v>28849-รพ.วังสมบูรณ์</v>
      </c>
      <c r="F16" s="7" t="str">
        <f t="array" ref="F16">IF(COUNTIF('ค่าเสื่อม 2564'!$E$3:$E$399,"28849-รพ.วังสมบูรณ์")&lt;$A16,"",INDEX('ค่าเสื่อม 2564'!F$3:F$399,SMALL(IF('ค่าเสื่อม 2564'!$E$3:$E$399="28849-รพ.วังสมบูรณ์",ROW('ค่าเสื่อม 2564'!$E$3:$E$399)-ROW('ค่าเสื่อม 2564'!$E$3)+1),$A16)))</f>
        <v>28849-รพ.วังสมบูรณ์</v>
      </c>
      <c r="G16" s="7" t="str">
        <f t="array" ref="G16">IF(COUNTIF('ค่าเสื่อม 2564'!$E$3:$E$399,"28849-รพ.วังสมบูรณ์")&lt;$A16,"",INDEX('ค่าเสื่อม 2564'!G$3:G$399,SMALL(IF('ค่าเสื่อม 2564'!$E$3:$E$399="28849-รพ.วังสมบูรณ์",ROW('ค่าเสื่อม 2564'!$E$3:$E$399)-ROW('ค่าเสื่อม 2564'!$E$3)+1),$A16)))</f>
        <v>วงเงินระดับจังหวัด</v>
      </c>
      <c r="H16" s="7" t="str">
        <f t="array" ref="H16">IF(COUNTIF('ค่าเสื่อม 2564'!$E$3:$E$399,"28849-รพ.วังสมบูรณ์")&lt;$A16,"",INDEX('ค่าเสื่อม 2564'!H$3:H$399,SMALL(IF('ค่าเสื่อม 2564'!$E$3:$E$399="28849-รพ.วังสมบูรณ์",ROW('ค่าเสื่อม 2564'!$E$3:$E$399)-ROW('ค่าเสื่อม 2564'!$E$3)+1),$A16)))</f>
        <v>ครุภัณฑ์</v>
      </c>
      <c r="I16" s="7" t="str">
        <f t="array" ref="I16">IF(COUNTIF('ค่าเสื่อม 2564'!$E$3:$E$399,"28849-รพ.วังสมบูรณ์")&lt;$A16,"",INDEX('ค่าเสื่อม 2564'!I$3:I$399,SMALL(IF('ค่าเสื่อม 2564'!$E$3:$E$399="28849-รพ.วังสมบูรณ์",ROW('ค่าเสื่อม 2564'!$E$3:$E$399)-ROW('ค่าเสื่อม 2564'!$E$3)+1),$A16)))</f>
        <v>06-ครุภัณฑ์การแพทย์วินิจฉัย</v>
      </c>
      <c r="J16" s="7" t="str">
        <f t="array" ref="J16">IF(COUNTIF('ค่าเสื่อม 2564'!$E$3:$E$399,"28849-รพ.วังสมบูรณ์")&lt;$A16,"",INDEX('ค่าเสื่อม 2564'!J$3:J$399,SMALL(IF('ค่าเสื่อม 2564'!$E$3:$E$399="28849-รพ.วังสมบูรณ์",ROW('ค่าเสื่อม 2564'!$E$3:$E$399)-ROW('ค่าเสื่อม 2564'!$E$3)+1),$A16)))</f>
        <v>เครื่องวัดความดันโลหิตชนิดอัตโนมัติพร้อมวัดความอิ่มตัวของออกซิเจนในเลือด</v>
      </c>
      <c r="K16" s="7" t="str">
        <f t="array" ref="K16">IF(COUNTIF('ค่าเสื่อม 2564'!$E$3:$E$399,"28849-รพ.วังสมบูรณ์")&lt;$A16,"",INDEX('ค่าเสื่อม 2564'!K$3:K$399,SMALL(IF('ค่าเสื่อม 2564'!$E$3:$E$399="28849-รพ.วังสมบูรณ์",ROW('ค่าเสื่อม 2564'!$E$3:$E$399)-ROW('ค่าเสื่อม 2564'!$E$3)+1),$A16)))</f>
        <v>เครื่องวัดความดันโลหิตชนิดอัตโนมัติพร้อมวัดความอิ่มตัวของออกซิเจนในเลือดและอัตราการเต้นของชีพจร สามารถใช้งานได้ตั้งแต่เด็กแรกเกิดจนถึงผู้ใหญ่ มีจอภาพ LCD ขนาดไม่น้อยกว่า 3.0 นิ้ว สามารถวัดค่า SpO2 ได้ในช่วง 0-100๔ สามารถวัดชีพจรได้ตั้งแต่ 25 ครั้ง/นาที จนถึง 240 ครั้ง/นาที หรือดีกว่า</v>
      </c>
      <c r="L16" s="4">
        <f t="array" ref="L16">IF(COUNTIF('ค่าเสื่อม 2564'!$E$3:$E$399,"28849-รพ.วังสมบูรณ์")&lt;$A16,"",INDEX('ค่าเสื่อม 2564'!L$3:L$399,SMALL(IF('ค่าเสื่อม 2564'!$E$3:$E$399="28849-รพ.วังสมบูรณ์",ROW('ค่าเสื่อม 2564'!$E$3:$E$399)-ROW('ค่าเสื่อม 2564'!$E$3)+1),$A16)))</f>
        <v>2</v>
      </c>
      <c r="M16" s="7" t="str">
        <f t="array" ref="M16">IF(COUNTIF('ค่าเสื่อม 2564'!$E$3:$E$399,"28849-รพ.วังสมบูรณ์")&lt;$A16,"",INDEX('ค่าเสื่อม 2564'!M$3:M$399,SMALL(IF('ค่าเสื่อม 2564'!$E$3:$E$399="28849-รพ.วังสมบูรณ์",ROW('ค่าเสื่อม 2564'!$E$3:$E$399)-ROW('ค่าเสื่อม 2564'!$E$3)+1),$A16)))</f>
        <v>6515-069-4101/1,6515-0069-3102/2</v>
      </c>
      <c r="N16" s="10">
        <f t="array" ref="N16">IF(COUNTIF('ค่าเสื่อม 2564'!$E$3:$E$399,"28849-รพ.วังสมบูรณ์")&lt;$A16,"",INDEX('ค่าเสื่อม 2564'!N$3:N$399,SMALL(IF('ค่าเสื่อม 2564'!$E$3:$E$399="28849-รพ.วังสมบูรณ์",ROW('ค่าเสื่อม 2564'!$E$3:$E$399)-ROW('ค่าเสื่อม 2564'!$E$3)+1),$A16)))</f>
        <v>150000</v>
      </c>
      <c r="O16" s="10">
        <f t="array" ref="O16">IF(COUNTIF('ค่าเสื่อม 2564'!$E$3:$E$399,"28849-รพ.วังสมบูรณ์")&lt;$A16,"",INDEX('ค่าเสื่อม 2564'!O$3:O$399,SMALL(IF('ค่าเสื่อม 2564'!$E$3:$E$399="28849-รพ.วังสมบูรณ์",ROW('ค่าเสื่อม 2564'!$E$3:$E$399)-ROW('ค่าเสื่อม 2564'!$E$3)+1),$A16)))</f>
        <v>0</v>
      </c>
      <c r="P16" s="10">
        <f t="array" ref="P16">IF(COUNTIF('ค่าเสื่อม 2564'!$E$3:$E$399,"28849-รพ.วังสมบูรณ์")&lt;$A16,"",INDEX('ค่าเสื่อม 2564'!P$3:P$399,SMALL(IF('ค่าเสื่อม 2564'!$E$3:$E$399="28849-รพ.วังสมบูรณ์",ROW('ค่าเสื่อม 2564'!$E$3:$E$399)-ROW('ค่าเสื่อม 2564'!$E$3)+1),$A16)))</f>
        <v>0</v>
      </c>
      <c r="Q16" s="10">
        <f t="array" ref="Q16">IF(COUNTIF('ค่าเสื่อม 2564'!$E$3:$E$399,"28849-รพ.วังสมบูรณ์")&lt;$A16,"",INDEX('ค่าเสื่อม 2564'!Q$3:Q$399,SMALL(IF('ค่าเสื่อม 2564'!$E$3:$E$399="28849-รพ.วังสมบูรณ์",ROW('ค่าเสื่อม 2564'!$E$3:$E$399)-ROW('ค่าเสื่อม 2564'!$E$3)+1),$A16)))</f>
        <v>150000</v>
      </c>
      <c r="R16" s="7" t="str">
        <f t="array" ref="R16">IF(COUNTIF('ค่าเสื่อม 2564'!$E$3:$E$399,"28849-รพ.วังสมบูรณ์")&lt;$A16,"",INDEX('ค่าเสื่อม 2564'!R$3:R$399,SMALL(IF('ค่าเสื่อม 2564'!$E$3:$E$399="28849-รพ.วังสมบูรณ์",ROW('ค่าเสื่อม 2564'!$E$3:$E$399)-ROW('ค่าเสื่อม 2564'!$E$3)+1),$A16)))</f>
        <v>6/2563 (วันที่ 07/10/2563)</v>
      </c>
      <c r="S16" s="4" t="str">
        <f t="array" ref="S16">IF(COUNTIF('ค่าเสื่อม 2564'!$E$3:$E$399,"28849-รพ.วังสมบูรณ์")&lt;$A16,"",INDEX('ค่าเสื่อม 2564'!S$3:S$399,SMALL(IF('ค่าเสื่อม 2564'!$E$3:$E$399="28849-รพ.วังสมบูรณ์",ROW('ค่าเสื่อม 2564'!$E$3:$E$399)-ROW('ค่าเสื่อม 2564'!$E$3)+1),$A16)))</f>
        <v>-</v>
      </c>
      <c r="T16" s="10">
        <f t="array" ref="T16">IF(COUNTIF('ค่าเสื่อม 2564'!$E$3:$E$399,"28849-รพ.วังสมบูรณ์")&lt;$A16,"",INDEX('ค่าเสื่อม 2564'!T$3:T$399,SMALL(IF('ค่าเสื่อม 2564'!$E$3:$E$399="28849-รพ.วังสมบูรณ์",ROW('ค่าเสื่อม 2564'!$E$3:$E$399)-ROW('ค่าเสื่อม 2564'!$E$3)+1),$A16)))</f>
        <v>0</v>
      </c>
      <c r="U16" s="10">
        <f t="array" ref="U16">IF(COUNTIF('ค่าเสื่อม 2564'!$E$3:$E$399,"28849-รพ.วังสมบูรณ์")&lt;$A16,"",INDEX('ค่าเสื่อม 2564'!U$3:U$399,SMALL(IF('ค่าเสื่อม 2564'!$E$3:$E$399="28849-รพ.วังสมบูรณ์",ROW('ค่าเสื่อม 2564'!$E$3:$E$399)-ROW('ค่าเสื่อม 2564'!$E$3)+1),$A16)))</f>
        <v>0</v>
      </c>
      <c r="V16" s="7"/>
      <c r="W16" s="7"/>
    </row>
    <row r="17" spans="1:24" ht="43.5" customHeight="1">
      <c r="A17" s="3">
        <v>14</v>
      </c>
      <c r="B17" s="7"/>
      <c r="C17" s="7"/>
      <c r="D17" s="7"/>
      <c r="E17" s="7" t="str">
        <f t="array" ref="E17">IF(COUNTIF('ค่าเสื่อม 2564'!$E$3:$E$399,"28849-รพ.วังสมบูรณ์")&lt;$A17,"",INDEX('ค่าเสื่อม 2564'!E$3:E$399,SMALL(IF('ค่าเสื่อม 2564'!$E$3:$E$399="28849-รพ.วังสมบูรณ์",ROW('ค่าเสื่อม 2564'!$E$3:$E$399)-ROW('ค่าเสื่อม 2564'!$E$3)+1),$A17)))</f>
        <v>28849-รพ.วังสมบูรณ์</v>
      </c>
      <c r="F17" s="7" t="str">
        <f t="array" ref="F17">IF(COUNTIF('ค่าเสื่อม 2564'!$E$3:$E$399,"28849-รพ.วังสมบูรณ์")&lt;$A17,"",INDEX('ค่าเสื่อม 2564'!F$3:F$399,SMALL(IF('ค่าเสื่อม 2564'!$E$3:$E$399="28849-รพ.วังสมบูรณ์",ROW('ค่าเสื่อม 2564'!$E$3:$E$399)-ROW('ค่าเสื่อม 2564'!$E$3)+1),$A17)))</f>
        <v>28849-รพ.วังสมบูรณ์</v>
      </c>
      <c r="G17" s="7" t="str">
        <f t="array" ref="G17">IF(COUNTIF('ค่าเสื่อม 2564'!$E$3:$E$399,"28849-รพ.วังสมบูรณ์")&lt;$A17,"",INDEX('ค่าเสื่อม 2564'!G$3:G$399,SMALL(IF('ค่าเสื่อม 2564'!$E$3:$E$399="28849-รพ.วังสมบูรณ์",ROW('ค่าเสื่อม 2564'!$E$3:$E$399)-ROW('ค่าเสื่อม 2564'!$E$3)+1),$A17)))</f>
        <v>วงเงินหน่วยบริการสังกัดสป.สธ.</v>
      </c>
      <c r="H17" s="7" t="str">
        <f t="array" ref="H17">IF(COUNTIF('ค่าเสื่อม 2564'!$E$3:$E$399,"28849-รพ.วังสมบูรณ์")&lt;$A17,"",INDEX('ค่าเสื่อม 2564'!H$3:H$399,SMALL(IF('ค่าเสื่อม 2564'!$E$3:$E$399="28849-รพ.วังสมบูรณ์",ROW('ค่าเสื่อม 2564'!$E$3:$E$399)-ROW('ค่าเสื่อม 2564'!$E$3)+1),$A17)))</f>
        <v>ครุภัณฑ์</v>
      </c>
      <c r="I17" s="7" t="str">
        <f t="array" ref="I17">IF(COUNTIF('ค่าเสื่อม 2564'!$E$3:$E$399,"28849-รพ.วังสมบูรณ์")&lt;$A17,"",INDEX('ค่าเสื่อม 2564'!I$3:I$399,SMALL(IF('ค่าเสื่อม 2564'!$E$3:$E$399="28849-รพ.วังสมบูรณ์",ROW('ค่าเสื่อม 2564'!$E$3:$E$399)-ROW('ค่าเสื่อม 2564'!$E$3)+1),$A17)))</f>
        <v>07-ครุภัณฑ์การแพทย์สนับสนุน</v>
      </c>
      <c r="J17" s="7" t="str">
        <f t="array" ref="J17">IF(COUNTIF('ค่าเสื่อม 2564'!$E$3:$E$399,"28849-รพ.วังสมบูรณ์")&lt;$A17,"",INDEX('ค่าเสื่อม 2564'!J$3:J$399,SMALL(IF('ค่าเสื่อม 2564'!$E$3:$E$399="28849-รพ.วังสมบูรณ์",ROW('ค่าเสื่อม 2564'!$E$3:$E$399)-ROW('ค่าเสื่อม 2564'!$E$3)+1),$A17)))</f>
        <v>รถเข็นอุปกรณ์ช่วยชีวิต</v>
      </c>
      <c r="K17" s="7" t="str">
        <f t="array" ref="K17">IF(COUNTIF('ค่าเสื่อม 2564'!$E$3:$E$399,"28849-รพ.วังสมบูรณ์")&lt;$A17,"",INDEX('ค่าเสื่อม 2564'!K$3:K$399,SMALL(IF('ค่าเสื่อม 2564'!$E$3:$E$399="28849-รพ.วังสมบูรณ์",ROW('ค่าเสื่อม 2564'!$E$3:$E$399)-ROW('ค่าเสื่อม 2564'!$E$3)+1),$A17)))</f>
        <v>รถเข็นอุปกรณ์ช่วยชีวิต จำนวน 1 คัน ใช้สำหรับใส่อุปกรณ์ที่เกี่ยวข้องกับงานช่วยชีวิตผู้ป่วยหรืออุปกรณ์อื่นๆที่เกี่ยวข้อง ด้านบนมีพื้นที่ใช้สอย ไม่น้อยกว่า 45 เซนติเมตร ยาวไม่น้อยกว่า 65 เซนติเมตร และสูงไม่น้อยกว่า 90 เซนติเมตร</v>
      </c>
      <c r="L17" s="4">
        <f t="array" ref="L17">IF(COUNTIF('ค่าเสื่อม 2564'!$E$3:$E$399,"28849-รพ.วังสมบูรณ์")&lt;$A17,"",INDEX('ค่าเสื่อม 2564'!L$3:L$399,SMALL(IF('ค่าเสื่อม 2564'!$E$3:$E$399="28849-รพ.วังสมบูรณ์",ROW('ค่าเสื่อม 2564'!$E$3:$E$399)-ROW('ค่าเสื่อม 2564'!$E$3)+1),$A17)))</f>
        <v>1</v>
      </c>
      <c r="M17" s="7" t="str">
        <f t="array" ref="M17">IF(COUNTIF('ค่าเสื่อม 2564'!$E$3:$E$399,"28849-รพ.วังสมบูรณ์")&lt;$A17,"",INDEX('ค่าเสื่อม 2564'!M$3:M$399,SMALL(IF('ค่าเสื่อม 2564'!$E$3:$E$399="28849-รพ.วังสมบูรณ์",ROW('ค่าเสื่อม 2564'!$E$3:$E$399)-ROW('ค่าเสื่อม 2564'!$E$3)+1),$A17)))</f>
        <v>3920-005-1104/1</v>
      </c>
      <c r="N17" s="10">
        <f t="array" ref="N17">IF(COUNTIF('ค่าเสื่อม 2564'!$E$3:$E$399,"28849-รพ.วังสมบูรณ์")&lt;$A17,"",INDEX('ค่าเสื่อม 2564'!N$3:N$399,SMALL(IF('ค่าเสื่อม 2564'!$E$3:$E$399="28849-รพ.วังสมบูรณ์",ROW('ค่าเสื่อม 2564'!$E$3:$E$399)-ROW('ค่าเสื่อม 2564'!$E$3)+1),$A17)))</f>
        <v>55000</v>
      </c>
      <c r="O17" s="10">
        <f t="array" ref="O17">IF(COUNTIF('ค่าเสื่อม 2564'!$E$3:$E$399,"28849-รพ.วังสมบูรณ์")&lt;$A17,"",INDEX('ค่าเสื่อม 2564'!O$3:O$399,SMALL(IF('ค่าเสื่อม 2564'!$E$3:$E$399="28849-รพ.วังสมบูรณ์",ROW('ค่าเสื่อม 2564'!$E$3:$E$399)-ROW('ค่าเสื่อม 2564'!$E$3)+1),$A17)))</f>
        <v>0</v>
      </c>
      <c r="P17" s="10">
        <f t="array" ref="P17">IF(COUNTIF('ค่าเสื่อม 2564'!$E$3:$E$399,"28849-รพ.วังสมบูรณ์")&lt;$A17,"",INDEX('ค่าเสื่อม 2564'!P$3:P$399,SMALL(IF('ค่าเสื่อม 2564'!$E$3:$E$399="28849-รพ.วังสมบูรณ์",ROW('ค่าเสื่อม 2564'!$E$3:$E$399)-ROW('ค่าเสื่อม 2564'!$E$3)+1),$A17)))</f>
        <v>0</v>
      </c>
      <c r="Q17" s="10">
        <f t="array" ref="Q17">IF(COUNTIF('ค่าเสื่อม 2564'!$E$3:$E$399,"28849-รพ.วังสมบูรณ์")&lt;$A17,"",INDEX('ค่าเสื่อม 2564'!Q$3:Q$399,SMALL(IF('ค่าเสื่อม 2564'!$E$3:$E$399="28849-รพ.วังสมบูรณ์",ROW('ค่าเสื่อม 2564'!$E$3:$E$399)-ROW('ค่าเสื่อม 2564'!$E$3)+1),$A17)))</f>
        <v>55000</v>
      </c>
      <c r="R17" s="7" t="str">
        <f t="array" ref="R17">IF(COUNTIF('ค่าเสื่อม 2564'!$E$3:$E$399,"28849-รพ.วังสมบูรณ์")&lt;$A17,"",INDEX('ค่าเสื่อม 2564'!R$3:R$399,SMALL(IF('ค่าเสื่อม 2564'!$E$3:$E$399="28849-รพ.วังสมบูรณ์",ROW('ค่าเสื่อม 2564'!$E$3:$E$399)-ROW('ค่าเสื่อม 2564'!$E$3)+1),$A17)))</f>
        <v>6/2563 (วันที่ 07/10/2563)</v>
      </c>
      <c r="S17" s="4" t="str">
        <f t="array" ref="S17">IF(COUNTIF('ค่าเสื่อม 2564'!$E$3:$E$399,"28849-รพ.วังสมบูรณ์")&lt;$A17,"",INDEX('ค่าเสื่อม 2564'!S$3:S$399,SMALL(IF('ค่าเสื่อม 2564'!$E$3:$E$399="28849-รพ.วังสมบูรณ์",ROW('ค่าเสื่อม 2564'!$E$3:$E$399)-ROW('ค่าเสื่อม 2564'!$E$3)+1),$A17)))</f>
        <v>-</v>
      </c>
      <c r="T17" s="10">
        <f t="array" ref="T17">IF(COUNTIF('ค่าเสื่อม 2564'!$E$3:$E$399,"28849-รพ.วังสมบูรณ์")&lt;$A17,"",INDEX('ค่าเสื่อม 2564'!T$3:T$399,SMALL(IF('ค่าเสื่อม 2564'!$E$3:$E$399="28849-รพ.วังสมบูรณ์",ROW('ค่าเสื่อม 2564'!$E$3:$E$399)-ROW('ค่าเสื่อม 2564'!$E$3)+1),$A17)))</f>
        <v>0</v>
      </c>
      <c r="U17" s="10">
        <f t="array" ref="U17">IF(COUNTIF('ค่าเสื่อม 2564'!$E$3:$E$399,"28849-รพ.วังสมบูรณ์")&lt;$A17,"",INDEX('ค่าเสื่อม 2564'!U$3:U$399,SMALL(IF('ค่าเสื่อม 2564'!$E$3:$E$399="28849-รพ.วังสมบูรณ์",ROW('ค่าเสื่อม 2564'!$E$3:$E$399)-ROW('ค่าเสื่อม 2564'!$E$3)+1),$A17)))</f>
        <v>0</v>
      </c>
      <c r="V17" s="7"/>
      <c r="W17" s="7"/>
    </row>
    <row r="18" spans="1:24" ht="43.5" customHeight="1">
      <c r="A18" s="3">
        <v>15</v>
      </c>
      <c r="B18" s="7"/>
      <c r="C18" s="7"/>
      <c r="D18" s="7"/>
      <c r="E18" s="7" t="str">
        <f t="array" ref="E18">IF(COUNTIF('ค่าเสื่อม 2564'!$E$3:$E$399,"28849-รพ.วังสมบูรณ์")&lt;$A18,"",INDEX('ค่าเสื่อม 2564'!E$3:E$399,SMALL(IF('ค่าเสื่อม 2564'!$E$3:$E$399="28849-รพ.วังสมบูรณ์",ROW('ค่าเสื่อม 2564'!$E$3:$E$399)-ROW('ค่าเสื่อม 2564'!$E$3)+1),$A18)))</f>
        <v>28849-รพ.วังสมบูรณ์</v>
      </c>
      <c r="F18" s="7" t="str">
        <f t="array" ref="F18">IF(COUNTIF('ค่าเสื่อม 2564'!$E$3:$E$399,"28849-รพ.วังสมบูรณ์")&lt;$A18,"",INDEX('ค่าเสื่อม 2564'!F$3:F$399,SMALL(IF('ค่าเสื่อม 2564'!$E$3:$E$399="28849-รพ.วังสมบูรณ์",ROW('ค่าเสื่อม 2564'!$E$3:$E$399)-ROW('ค่าเสื่อม 2564'!$E$3)+1),$A18)))</f>
        <v>28849-รพ.วังสมบูรณ์</v>
      </c>
      <c r="G18" s="7" t="str">
        <f t="array" ref="G18">IF(COUNTIF('ค่าเสื่อม 2564'!$E$3:$E$399,"28849-รพ.วังสมบูรณ์")&lt;$A18,"",INDEX('ค่าเสื่อม 2564'!G$3:G$399,SMALL(IF('ค่าเสื่อม 2564'!$E$3:$E$399="28849-รพ.วังสมบูรณ์",ROW('ค่าเสื่อม 2564'!$E$3:$E$399)-ROW('ค่าเสื่อม 2564'!$E$3)+1),$A18)))</f>
        <v>วงเงินระดับเขต</v>
      </c>
      <c r="H18" s="7" t="str">
        <f t="array" ref="H18">IF(COUNTIF('ค่าเสื่อม 2564'!$E$3:$E$399,"28849-รพ.วังสมบูรณ์")&lt;$A18,"",INDEX('ค่าเสื่อม 2564'!H$3:H$399,SMALL(IF('ค่าเสื่อม 2564'!$E$3:$E$399="28849-รพ.วังสมบูรณ์",ROW('ค่าเสื่อม 2564'!$E$3:$E$399)-ROW('ค่าเสื่อม 2564'!$E$3)+1),$A18)))</f>
        <v>ครุภัณฑ์</v>
      </c>
      <c r="I18" s="7" t="str">
        <f t="array" ref="I18">IF(COUNTIF('ค่าเสื่อม 2564'!$E$3:$E$399,"28849-รพ.วังสมบูรณ์")&lt;$A18,"",INDEX('ค่าเสื่อม 2564'!I$3:I$399,SMALL(IF('ค่าเสื่อม 2564'!$E$3:$E$399="28849-รพ.วังสมบูรณ์",ROW('ค่าเสื่อม 2564'!$E$3:$E$399)-ROW('ค่าเสื่อม 2564'!$E$3)+1),$A18)))</f>
        <v>03-ครุภัณฑ์การแพทย์</v>
      </c>
      <c r="J18" s="7" t="str">
        <f t="array" ref="J18">IF(COUNTIF('ค่าเสื่อม 2564'!$E$3:$E$399,"28849-รพ.วังสมบูรณ์")&lt;$A18,"",INDEX('ค่าเสื่อม 2564'!J$3:J$399,SMALL(IF('ค่าเสื่อม 2564'!$E$3:$E$399="28849-รพ.วังสมบูรณ์",ROW('ค่าเสื่อม 2564'!$E$3:$E$399)-ROW('ค่าเสื่อม 2564'!$E$3)+1),$A18)))</f>
        <v>เตียงเฟาว์เลอร์ ชนิดไฟฟ้า</v>
      </c>
      <c r="K18" s="7" t="str">
        <f t="array" ref="K18">IF(COUNTIF('ค่าเสื่อม 2564'!$E$3:$E$399,"28849-รพ.วังสมบูรณ์")&lt;$A18,"",INDEX('ค่าเสื่อม 2564'!K$3:K$399,SMALL(IF('ค่าเสื่อม 2564'!$E$3:$E$399="28849-รพ.วังสมบูรณ์",ROW('ค่าเสื่อม 2564'!$E$3:$E$399)-ROW('ค่าเสื่อม 2564'!$E$3)+1),$A18)))</f>
        <v>เตียงเฟาว์เลอร์ ชนิดไฟฟ้า สามารถปรับระดับเตียง 3 ระดับ คือ ระดับความสูงต่ำของเตียง ระดับหัวเตียง และระดับปลายเท้า</v>
      </c>
      <c r="L18" s="4">
        <f t="array" ref="L18">IF(COUNTIF('ค่าเสื่อม 2564'!$E$3:$E$399,"28849-รพ.วังสมบูรณ์")&lt;$A18,"",INDEX('ค่าเสื่อม 2564'!L$3:L$399,SMALL(IF('ค่าเสื่อม 2564'!$E$3:$E$399="28849-รพ.วังสมบูรณ์",ROW('ค่าเสื่อม 2564'!$E$3:$E$399)-ROW('ค่าเสื่อม 2564'!$E$3)+1),$A18)))</f>
        <v>2</v>
      </c>
      <c r="M18" s="7" t="str">
        <f t="array" ref="M18">IF(COUNTIF('ค่าเสื่อม 2564'!$E$3:$E$399,"28849-รพ.วังสมบูรณ์")&lt;$A18,"",INDEX('ค่าเสื่อม 2564'!M$3:M$399,SMALL(IF('ค่าเสื่อม 2564'!$E$3:$E$399="28849-รพ.วังสมบูรณ์",ROW('ค่าเสื่อม 2564'!$E$3:$E$399)-ROW('ค่าเสื่อม 2564'!$E$3)+1),$A18)))</f>
        <v>6530-001-2121/1,6530-001-2121/2</v>
      </c>
      <c r="N18" s="10">
        <f t="array" ref="N18">IF(COUNTIF('ค่าเสื่อม 2564'!$E$3:$E$399,"28849-รพ.วังสมบูรณ์")&lt;$A18,"",INDEX('ค่าเสื่อม 2564'!N$3:N$399,SMALL(IF('ค่าเสื่อม 2564'!$E$3:$E$399="28849-รพ.วังสมบูรณ์",ROW('ค่าเสื่อม 2564'!$E$3:$E$399)-ROW('ค่าเสื่อม 2564'!$E$3)+1),$A18)))</f>
        <v>93000</v>
      </c>
      <c r="O18" s="10">
        <f t="array" ref="O18">IF(COUNTIF('ค่าเสื่อม 2564'!$E$3:$E$399,"28849-รพ.วังสมบูรณ์")&lt;$A18,"",INDEX('ค่าเสื่อม 2564'!O$3:O$399,SMALL(IF('ค่าเสื่อม 2564'!$E$3:$E$399="28849-รพ.วังสมบูรณ์",ROW('ค่าเสื่อม 2564'!$E$3:$E$399)-ROW('ค่าเสื่อม 2564'!$E$3)+1),$A18)))</f>
        <v>0</v>
      </c>
      <c r="P18" s="10">
        <f t="array" ref="P18">IF(COUNTIF('ค่าเสื่อม 2564'!$E$3:$E$399,"28849-รพ.วังสมบูรณ์")&lt;$A18,"",INDEX('ค่าเสื่อม 2564'!P$3:P$399,SMALL(IF('ค่าเสื่อม 2564'!$E$3:$E$399="28849-รพ.วังสมบูรณ์",ROW('ค่าเสื่อม 2564'!$E$3:$E$399)-ROW('ค่าเสื่อม 2564'!$E$3)+1),$A18)))</f>
        <v>0</v>
      </c>
      <c r="Q18" s="10">
        <f t="array" ref="Q18">IF(COUNTIF('ค่าเสื่อม 2564'!$E$3:$E$399,"28849-รพ.วังสมบูรณ์")&lt;$A18,"",INDEX('ค่าเสื่อม 2564'!Q$3:Q$399,SMALL(IF('ค่าเสื่อม 2564'!$E$3:$E$399="28849-รพ.วังสมบูรณ์",ROW('ค่าเสื่อม 2564'!$E$3:$E$399)-ROW('ค่าเสื่อม 2564'!$E$3)+1),$A18)))</f>
        <v>93000</v>
      </c>
      <c r="R18" s="7" t="str">
        <f t="array" ref="R18">IF(COUNTIF('ค่าเสื่อม 2564'!$E$3:$E$399,"28849-รพ.วังสมบูรณ์")&lt;$A18,"",INDEX('ค่าเสื่อม 2564'!R$3:R$399,SMALL(IF('ค่าเสื่อม 2564'!$E$3:$E$399="28849-รพ.วังสมบูรณ์",ROW('ค่าเสื่อม 2564'!$E$3:$E$399)-ROW('ค่าเสื่อม 2564'!$E$3)+1),$A18)))</f>
        <v>6/2563 (วันที่ 07/10/2563)</v>
      </c>
      <c r="S18" s="4" t="str">
        <f t="array" ref="S18">IF(COUNTIF('ค่าเสื่อม 2564'!$E$3:$E$399,"28849-รพ.วังสมบูรณ์")&lt;$A18,"",INDEX('ค่าเสื่อม 2564'!S$3:S$399,SMALL(IF('ค่าเสื่อม 2564'!$E$3:$E$399="28849-รพ.วังสมบูรณ์",ROW('ค่าเสื่อม 2564'!$E$3:$E$399)-ROW('ค่าเสื่อม 2564'!$E$3)+1),$A18)))</f>
        <v>-</v>
      </c>
      <c r="T18" s="10">
        <f t="array" ref="T18">IF(COUNTIF('ค่าเสื่อม 2564'!$E$3:$E$399,"28849-รพ.วังสมบูรณ์")&lt;$A18,"",INDEX('ค่าเสื่อม 2564'!T$3:T$399,SMALL(IF('ค่าเสื่อม 2564'!$E$3:$E$399="28849-รพ.วังสมบูรณ์",ROW('ค่าเสื่อม 2564'!$E$3:$E$399)-ROW('ค่าเสื่อม 2564'!$E$3)+1),$A18)))</f>
        <v>0</v>
      </c>
      <c r="U18" s="10">
        <f t="array" ref="U18">IF(COUNTIF('ค่าเสื่อม 2564'!$E$3:$E$399,"28849-รพ.วังสมบูรณ์")&lt;$A18,"",INDEX('ค่าเสื่อม 2564'!U$3:U$399,SMALL(IF('ค่าเสื่อม 2564'!$E$3:$E$399="28849-รพ.วังสมบูรณ์",ROW('ค่าเสื่อม 2564'!$E$3:$E$399)-ROW('ค่าเสื่อม 2564'!$E$3)+1),$A18)))</f>
        <v>0</v>
      </c>
      <c r="V18" s="7"/>
      <c r="W18" s="7"/>
    </row>
    <row r="19" spans="1:24" ht="43.5" customHeight="1">
      <c r="A19" s="3">
        <v>16</v>
      </c>
      <c r="B19" s="7"/>
      <c r="C19" s="7"/>
      <c r="D19" s="7"/>
      <c r="E19" s="7" t="str">
        <f t="array" ref="E19">IF(COUNTIF('ค่าเสื่อม 2564'!$E$3:$E$399,"28849-รพ.วังสมบูรณ์")&lt;$A19,"",INDEX('ค่าเสื่อม 2564'!E$3:E$399,SMALL(IF('ค่าเสื่อม 2564'!$E$3:$E$399="28849-รพ.วังสมบูรณ์",ROW('ค่าเสื่อม 2564'!$E$3:$E$399)-ROW('ค่าเสื่อม 2564'!$E$3)+1),$A19)))</f>
        <v>28849-รพ.วังสมบูรณ์</v>
      </c>
      <c r="F19" s="7" t="str">
        <f t="array" ref="F19">IF(COUNTIF('ค่าเสื่อม 2564'!$E$3:$E$399,"28849-รพ.วังสมบูรณ์")&lt;$A19,"",INDEX('ค่าเสื่อม 2564'!F$3:F$399,SMALL(IF('ค่าเสื่อม 2564'!$E$3:$E$399="28849-รพ.วังสมบูรณ์",ROW('ค่าเสื่อม 2564'!$E$3:$E$399)-ROW('ค่าเสื่อม 2564'!$E$3)+1),$A19)))</f>
        <v>28849-รพ.วังสมบูรณ์</v>
      </c>
      <c r="G19" s="7" t="str">
        <f t="array" ref="G19">IF(COUNTIF('ค่าเสื่อม 2564'!$E$3:$E$399,"28849-รพ.วังสมบูรณ์")&lt;$A19,"",INDEX('ค่าเสื่อม 2564'!G$3:G$399,SMALL(IF('ค่าเสื่อม 2564'!$E$3:$E$399="28849-รพ.วังสมบูรณ์",ROW('ค่าเสื่อม 2564'!$E$3:$E$399)-ROW('ค่าเสื่อม 2564'!$E$3)+1),$A19)))</f>
        <v>วงเงินหน่วยบริการสังกัดสป.สธ.</v>
      </c>
      <c r="H19" s="7" t="str">
        <f t="array" ref="H19">IF(COUNTIF('ค่าเสื่อม 2564'!$E$3:$E$399,"28849-รพ.วังสมบูรณ์")&lt;$A19,"",INDEX('ค่าเสื่อม 2564'!H$3:H$399,SMALL(IF('ค่าเสื่อม 2564'!$E$3:$E$399="28849-รพ.วังสมบูรณ์",ROW('ค่าเสื่อม 2564'!$E$3:$E$399)-ROW('ค่าเสื่อม 2564'!$E$3)+1),$A19)))</f>
        <v>ครุภัณฑ์</v>
      </c>
      <c r="I19" s="7" t="str">
        <f t="array" ref="I19">IF(COUNTIF('ค่าเสื่อม 2564'!$E$3:$E$399,"28849-รพ.วังสมบูรณ์")&lt;$A19,"",INDEX('ค่าเสื่อม 2564'!I$3:I$399,SMALL(IF('ค่าเสื่อม 2564'!$E$3:$E$399="28849-รพ.วังสมบูรณ์",ROW('ค่าเสื่อม 2564'!$E$3:$E$399)-ROW('ค่าเสื่อม 2564'!$E$3)+1),$A19)))</f>
        <v>12-ครุภัณฑ์สำนักงาน</v>
      </c>
      <c r="J19" s="7" t="str">
        <f t="array" ref="J19">IF(COUNTIF('ค่าเสื่อม 2564'!$E$3:$E$399,"28849-รพ.วังสมบูรณ์")&lt;$A19,"",INDEX('ค่าเสื่อม 2564'!J$3:J$399,SMALL(IF('ค่าเสื่อม 2564'!$E$3:$E$399="28849-รพ.วังสมบูรณ์",ROW('ค่าเสื่อม 2564'!$E$3:$E$399)-ROW('ค่าเสื่อม 2564'!$E$3)+1),$A19)))</f>
        <v>โต๊ะทำงาน</v>
      </c>
      <c r="K19" s="7" t="str">
        <f t="array" ref="K19">IF(COUNTIF('ค่าเสื่อม 2564'!$E$3:$E$399,"28849-รพ.วังสมบูรณ์")&lt;$A19,"",INDEX('ค่าเสื่อม 2564'!K$3:K$399,SMALL(IF('ค่าเสื่อม 2564'!$E$3:$E$399="28849-รพ.วังสมบูรณ์",ROW('ค่าเสื่อม 2564'!$E$3:$E$399)-ROW('ค่าเสื่อม 2564'!$E$3)+1),$A19)))</f>
        <v>โต๊ะทำงาน ขนาด 123(W)x67(D)x75.3(H) cm จำนวน 1 ตัว</v>
      </c>
      <c r="L19" s="4">
        <f t="array" ref="L19">IF(COUNTIF('ค่าเสื่อม 2564'!$E$3:$E$399,"28849-รพ.วังสมบูรณ์")&lt;$A19,"",INDEX('ค่าเสื่อม 2564'!L$3:L$399,SMALL(IF('ค่าเสื่อม 2564'!$E$3:$E$399="28849-รพ.วังสมบูรณ์",ROW('ค่าเสื่อม 2564'!$E$3:$E$399)-ROW('ค่าเสื่อม 2564'!$E$3)+1),$A19)))</f>
        <v>1</v>
      </c>
      <c r="M19" s="7" t="str">
        <f t="array" ref="M19">IF(COUNTIF('ค่าเสื่อม 2564'!$E$3:$E$399,"28849-รพ.วังสมบูรณ์")&lt;$A19,"",INDEX('ค่าเสื่อม 2564'!M$3:M$399,SMALL(IF('ค่าเสื่อม 2564'!$E$3:$E$399="28849-รพ.วังสมบูรณ์",ROW('ค่าเสื่อม 2564'!$E$3:$E$399)-ROW('ค่าเสื่อม 2564'!$E$3)+1),$A19)))</f>
        <v>7110-007-0002/24</v>
      </c>
      <c r="N19" s="10">
        <f t="array" ref="N19">IF(COUNTIF('ค่าเสื่อม 2564'!$E$3:$E$399,"28849-รพ.วังสมบูรณ์")&lt;$A19,"",INDEX('ค่าเสื่อม 2564'!N$3:N$399,SMALL(IF('ค่าเสื่อม 2564'!$E$3:$E$399="28849-รพ.วังสมบูรณ์",ROW('ค่าเสื่อม 2564'!$E$3:$E$399)-ROW('ค่าเสื่อม 2564'!$E$3)+1),$A19)))</f>
        <v>5000</v>
      </c>
      <c r="O19" s="10">
        <f t="array" ref="O19">IF(COUNTIF('ค่าเสื่อม 2564'!$E$3:$E$399,"28849-รพ.วังสมบูรณ์")&lt;$A19,"",INDEX('ค่าเสื่อม 2564'!O$3:O$399,SMALL(IF('ค่าเสื่อม 2564'!$E$3:$E$399="28849-รพ.วังสมบูรณ์",ROW('ค่าเสื่อม 2564'!$E$3:$E$399)-ROW('ค่าเสื่อม 2564'!$E$3)+1),$A19)))</f>
        <v>0</v>
      </c>
      <c r="P19" s="10">
        <f t="array" ref="P19">IF(COUNTIF('ค่าเสื่อม 2564'!$E$3:$E$399,"28849-รพ.วังสมบูรณ์")&lt;$A19,"",INDEX('ค่าเสื่อม 2564'!P$3:P$399,SMALL(IF('ค่าเสื่อม 2564'!$E$3:$E$399="28849-รพ.วังสมบูรณ์",ROW('ค่าเสื่อม 2564'!$E$3:$E$399)-ROW('ค่าเสื่อม 2564'!$E$3)+1),$A19)))</f>
        <v>0</v>
      </c>
      <c r="Q19" s="10">
        <f t="array" ref="Q19">IF(COUNTIF('ค่าเสื่อม 2564'!$E$3:$E$399,"28849-รพ.วังสมบูรณ์")&lt;$A19,"",INDEX('ค่าเสื่อม 2564'!Q$3:Q$399,SMALL(IF('ค่าเสื่อม 2564'!$E$3:$E$399="28849-รพ.วังสมบูรณ์",ROW('ค่าเสื่อม 2564'!$E$3:$E$399)-ROW('ค่าเสื่อม 2564'!$E$3)+1),$A19)))</f>
        <v>5000</v>
      </c>
      <c r="R19" s="7" t="str">
        <f t="array" ref="R19">IF(COUNTIF('ค่าเสื่อม 2564'!$E$3:$E$399,"28849-รพ.วังสมบูรณ์")&lt;$A19,"",INDEX('ค่าเสื่อม 2564'!R$3:R$399,SMALL(IF('ค่าเสื่อม 2564'!$E$3:$E$399="28849-รพ.วังสมบูรณ์",ROW('ค่าเสื่อม 2564'!$E$3:$E$399)-ROW('ค่าเสื่อม 2564'!$E$3)+1),$A19)))</f>
        <v>6/2563 (วันที่ 07/10/2563)</v>
      </c>
      <c r="S19" s="4" t="str">
        <f t="array" ref="S19">IF(COUNTIF('ค่าเสื่อม 2564'!$E$3:$E$399,"28849-รพ.วังสมบูรณ์")&lt;$A19,"",INDEX('ค่าเสื่อม 2564'!S$3:S$399,SMALL(IF('ค่าเสื่อม 2564'!$E$3:$E$399="28849-รพ.วังสมบูรณ์",ROW('ค่าเสื่อม 2564'!$E$3:$E$399)-ROW('ค่าเสื่อม 2564'!$E$3)+1),$A19)))</f>
        <v>-</v>
      </c>
      <c r="T19" s="10">
        <f t="array" ref="T19">IF(COUNTIF('ค่าเสื่อม 2564'!$E$3:$E$399,"28849-รพ.วังสมบูรณ์")&lt;$A19,"",INDEX('ค่าเสื่อม 2564'!T$3:T$399,SMALL(IF('ค่าเสื่อม 2564'!$E$3:$E$399="28849-รพ.วังสมบูรณ์",ROW('ค่าเสื่อม 2564'!$E$3:$E$399)-ROW('ค่าเสื่อม 2564'!$E$3)+1),$A19)))</f>
        <v>0</v>
      </c>
      <c r="U19" s="10">
        <f t="array" ref="U19">IF(COUNTIF('ค่าเสื่อม 2564'!$E$3:$E$399,"28849-รพ.วังสมบูรณ์")&lt;$A19,"",INDEX('ค่าเสื่อม 2564'!U$3:U$399,SMALL(IF('ค่าเสื่อม 2564'!$E$3:$E$399="28849-รพ.วังสมบูรณ์",ROW('ค่าเสื่อม 2564'!$E$3:$E$399)-ROW('ค่าเสื่อม 2564'!$E$3)+1),$A19)))</f>
        <v>0</v>
      </c>
      <c r="V19" s="7"/>
      <c r="W19" s="7"/>
    </row>
    <row r="20" spans="1:24" ht="43.5" customHeight="1">
      <c r="A20" s="3">
        <v>17</v>
      </c>
      <c r="B20" s="7"/>
      <c r="C20" s="7"/>
      <c r="D20" s="7"/>
      <c r="E20" s="7" t="str">
        <f t="array" ref="E20">IF(COUNTIF('ค่าเสื่อม 2564'!$E$3:$E$399,"28849-รพ.วังสมบูรณ์")&lt;$A20,"",INDEX('ค่าเสื่อม 2564'!E$3:E$399,SMALL(IF('ค่าเสื่อม 2564'!$E$3:$E$399="28849-รพ.วังสมบูรณ์",ROW('ค่าเสื่อม 2564'!$E$3:$E$399)-ROW('ค่าเสื่อม 2564'!$E$3)+1),$A20)))</f>
        <v>28849-รพ.วังสมบูรณ์</v>
      </c>
      <c r="F20" s="7" t="str">
        <f t="array" ref="F20">IF(COUNTIF('ค่าเสื่อม 2564'!$E$3:$E$399,"28849-รพ.วังสมบูรณ์")&lt;$A20,"",INDEX('ค่าเสื่อม 2564'!F$3:F$399,SMALL(IF('ค่าเสื่อม 2564'!$E$3:$E$399="28849-รพ.วังสมบูรณ์",ROW('ค่าเสื่อม 2564'!$E$3:$E$399)-ROW('ค่าเสื่อม 2564'!$E$3)+1),$A20)))</f>
        <v>28849-รพ.วังสมบูรณ์</v>
      </c>
      <c r="G20" s="7" t="str">
        <f t="array" ref="G20">IF(COUNTIF('ค่าเสื่อม 2564'!$E$3:$E$399,"28849-รพ.วังสมบูรณ์")&lt;$A20,"",INDEX('ค่าเสื่อม 2564'!G$3:G$399,SMALL(IF('ค่าเสื่อม 2564'!$E$3:$E$399="28849-รพ.วังสมบูรณ์",ROW('ค่าเสื่อม 2564'!$E$3:$E$399)-ROW('ค่าเสื่อม 2564'!$E$3)+1),$A20)))</f>
        <v>วงเงินหน่วยบริการสังกัดสป.สธ.</v>
      </c>
      <c r="H20" s="7" t="str">
        <f t="array" ref="H20">IF(COUNTIF('ค่าเสื่อม 2564'!$E$3:$E$399,"28849-รพ.วังสมบูรณ์")&lt;$A20,"",INDEX('ค่าเสื่อม 2564'!H$3:H$399,SMALL(IF('ค่าเสื่อม 2564'!$E$3:$E$399="28849-รพ.วังสมบูรณ์",ROW('ค่าเสื่อม 2564'!$E$3:$E$399)-ROW('ค่าเสื่อม 2564'!$E$3)+1),$A20)))</f>
        <v>สิ่งก่อสร้าง</v>
      </c>
      <c r="I20" s="7" t="str">
        <f t="array" ref="I20">IF(COUNTIF('ค่าเสื่อม 2564'!$E$3:$E$399,"28849-รพ.วังสมบูรณ์")&lt;$A20,"",INDEX('ค่าเสื่อม 2564'!I$3:I$399,SMALL(IF('ค่าเสื่อม 2564'!$E$3:$E$399="28849-รพ.วังสมบูรณ์",ROW('ค่าเสื่อม 2564'!$E$3:$E$399)-ROW('ค่าเสื่อม 2564'!$E$3)+1),$A20)))</f>
        <v>-</v>
      </c>
      <c r="J20" s="7" t="str">
        <f t="array" ref="J20">IF(COUNTIF('ค่าเสื่อม 2564'!$E$3:$E$399,"28849-รพ.วังสมบูรณ์")&lt;$A20,"",INDEX('ค่าเสื่อม 2564'!J$3:J$399,SMALL(IF('ค่าเสื่อม 2564'!$E$3:$E$399="28849-รพ.วังสมบูรณ์",ROW('ค่าเสื่อม 2564'!$E$3:$E$399)-ROW('ค่าเสื่อม 2564'!$E$3)+1),$A20)))</f>
        <v>ซ่อมแซมห้องเอกซเรย์</v>
      </c>
      <c r="K20" s="7" t="str">
        <f t="array" ref="K20">IF(COUNTIF('ค่าเสื่อม 2564'!$E$3:$E$399,"28849-รพ.วังสมบูรณ์")&lt;$A20,"",INDEX('ค่าเสื่อม 2564'!K$3:K$399,SMALL(IF('ค่าเสื่อม 2564'!$E$3:$E$399="28849-รพ.วังสมบูรณ์",ROW('ค่าเสื่อม 2564'!$E$3:$E$399)-ROW('ค่าเสื่อม 2564'!$E$3)+1),$A20)))</f>
        <v>ซ่อมแซมห้องเอกซเรย์ ขนาดพื้นที่ 8 ตร.ม. (งานฝ้าเพดาน/งานพื้น ผิวพื้น/งานผนัง ผิวผนัง/งานประตู หน้าต่าง/งานทาสี ตามแบบ ปร.4ปร.5)</v>
      </c>
      <c r="L20" s="4">
        <f t="array" ref="L20">IF(COUNTIF('ค่าเสื่อม 2564'!$E$3:$E$399,"28849-รพ.วังสมบูรณ์")&lt;$A20,"",INDEX('ค่าเสื่อม 2564'!L$3:L$399,SMALL(IF('ค่าเสื่อม 2564'!$E$3:$E$399="28849-รพ.วังสมบูรณ์",ROW('ค่าเสื่อม 2564'!$E$3:$E$399)-ROW('ค่าเสื่อม 2564'!$E$3)+1),$A20)))</f>
        <v>1</v>
      </c>
      <c r="M20" s="7" t="str">
        <f t="array" ref="M20">IF(COUNTIF('ค่าเสื่อม 2564'!$E$3:$E$399,"28849-รพ.วังสมบูรณ์")&lt;$A20,"",INDEX('ค่าเสื่อม 2564'!M$3:M$399,SMALL(IF('ค่าเสื่อม 2564'!$E$3:$E$399="28849-รพ.วังสมบูรณ์",ROW('ค่าเสื่อม 2564'!$E$3:$E$399)-ROW('ค่าเสื่อม 2564'!$E$3)+1),$A20)))</f>
        <v>อาคารผู้ป่วยนอก แบบเลขที่ 3130/2556</v>
      </c>
      <c r="N20" s="10">
        <f t="array" ref="N20">IF(COUNTIF('ค่าเสื่อม 2564'!$E$3:$E$399,"28849-รพ.วังสมบูรณ์")&lt;$A20,"",INDEX('ค่าเสื่อม 2564'!N$3:N$399,SMALL(IF('ค่าเสื่อม 2564'!$E$3:$E$399="28849-รพ.วังสมบูรณ์",ROW('ค่าเสื่อม 2564'!$E$3:$E$399)-ROW('ค่าเสื่อม 2564'!$E$3)+1),$A20)))</f>
        <v>28600</v>
      </c>
      <c r="O20" s="10">
        <f t="array" ref="O20">IF(COUNTIF('ค่าเสื่อม 2564'!$E$3:$E$399,"28849-รพ.วังสมบูรณ์")&lt;$A20,"",INDEX('ค่าเสื่อม 2564'!O$3:O$399,SMALL(IF('ค่าเสื่อม 2564'!$E$3:$E$399="28849-รพ.วังสมบูรณ์",ROW('ค่าเสื่อม 2564'!$E$3:$E$399)-ROW('ค่าเสื่อม 2564'!$E$3)+1),$A20)))</f>
        <v>0</v>
      </c>
      <c r="P20" s="10">
        <f t="array" ref="P20">IF(COUNTIF('ค่าเสื่อม 2564'!$E$3:$E$399,"28849-รพ.วังสมบูรณ์")&lt;$A20,"",INDEX('ค่าเสื่อม 2564'!P$3:P$399,SMALL(IF('ค่าเสื่อม 2564'!$E$3:$E$399="28849-รพ.วังสมบูรณ์",ROW('ค่าเสื่อม 2564'!$E$3:$E$399)-ROW('ค่าเสื่อม 2564'!$E$3)+1),$A20)))</f>
        <v>0</v>
      </c>
      <c r="Q20" s="10">
        <f t="array" ref="Q20">IF(COUNTIF('ค่าเสื่อม 2564'!$E$3:$E$399,"28849-รพ.วังสมบูรณ์")&lt;$A20,"",INDEX('ค่าเสื่อม 2564'!Q$3:Q$399,SMALL(IF('ค่าเสื่อม 2564'!$E$3:$E$399="28849-รพ.วังสมบูรณ์",ROW('ค่าเสื่อม 2564'!$E$3:$E$399)-ROW('ค่าเสื่อม 2564'!$E$3)+1),$A20)))</f>
        <v>28600</v>
      </c>
      <c r="R20" s="7" t="str">
        <f t="array" ref="R20">IF(COUNTIF('ค่าเสื่อม 2564'!$E$3:$E$399,"28849-รพ.วังสมบูรณ์")&lt;$A20,"",INDEX('ค่าเสื่อม 2564'!R$3:R$399,SMALL(IF('ค่าเสื่อม 2564'!$E$3:$E$399="28849-รพ.วังสมบูรณ์",ROW('ค่าเสื่อม 2564'!$E$3:$E$399)-ROW('ค่าเสื่อม 2564'!$E$3)+1),$A20)))</f>
        <v>6/2563 (วันที่ 07/10/2563)</v>
      </c>
      <c r="S20" s="4" t="str">
        <f t="array" ref="S20">IF(COUNTIF('ค่าเสื่อม 2564'!$E$3:$E$399,"28849-รพ.วังสมบูรณ์")&lt;$A20,"",INDEX('ค่าเสื่อม 2564'!S$3:S$399,SMALL(IF('ค่าเสื่อม 2564'!$E$3:$E$399="28849-รพ.วังสมบูรณ์",ROW('ค่าเสื่อม 2564'!$E$3:$E$399)-ROW('ค่าเสื่อม 2564'!$E$3)+1),$A20)))</f>
        <v>-</v>
      </c>
      <c r="T20" s="10">
        <f t="array" ref="T20">IF(COUNTIF('ค่าเสื่อม 2564'!$E$3:$E$399,"28849-รพ.วังสมบูรณ์")&lt;$A20,"",INDEX('ค่าเสื่อม 2564'!T$3:T$399,SMALL(IF('ค่าเสื่อม 2564'!$E$3:$E$399="28849-รพ.วังสมบูรณ์",ROW('ค่าเสื่อม 2564'!$E$3:$E$399)-ROW('ค่าเสื่อม 2564'!$E$3)+1),$A20)))</f>
        <v>0</v>
      </c>
      <c r="U20" s="10">
        <f t="array" ref="U20">IF(COUNTIF('ค่าเสื่อม 2564'!$E$3:$E$399,"28849-รพ.วังสมบูรณ์")&lt;$A20,"",INDEX('ค่าเสื่อม 2564'!U$3:U$399,SMALL(IF('ค่าเสื่อม 2564'!$E$3:$E$399="28849-รพ.วังสมบูรณ์",ROW('ค่าเสื่อม 2564'!$E$3:$E$399)-ROW('ค่าเสื่อม 2564'!$E$3)+1),$A20)))</f>
        <v>0</v>
      </c>
      <c r="V20" s="7"/>
      <c r="W20" s="7"/>
    </row>
    <row r="21" spans="1:24" ht="43.5" customHeight="1">
      <c r="A21" s="3">
        <v>18</v>
      </c>
      <c r="B21" s="7"/>
      <c r="C21" s="7"/>
      <c r="D21" s="7"/>
      <c r="E21" s="7" t="str">
        <f t="array" ref="E21">IF(COUNTIF('ค่าเสื่อม 2564'!$E$3:$E$399,"28849-รพ.วังสมบูรณ์")&lt;$A21,"",INDEX('ค่าเสื่อม 2564'!E$3:E$399,SMALL(IF('ค่าเสื่อม 2564'!$E$3:$E$399="28849-รพ.วังสมบูรณ์",ROW('ค่าเสื่อม 2564'!$E$3:$E$399)-ROW('ค่าเสื่อม 2564'!$E$3)+1),$A21)))</f>
        <v>28849-รพ.วังสมบูรณ์</v>
      </c>
      <c r="F21" s="7" t="str">
        <f t="array" ref="F21">IF(COUNTIF('ค่าเสื่อม 2564'!$E$3:$E$399,"28849-รพ.วังสมบูรณ์")&lt;$A21,"",INDEX('ค่าเสื่อม 2564'!F$3:F$399,SMALL(IF('ค่าเสื่อม 2564'!$E$3:$E$399="28849-รพ.วังสมบูรณ์",ROW('ค่าเสื่อม 2564'!$E$3:$E$399)-ROW('ค่าเสื่อม 2564'!$E$3)+1),$A21)))</f>
        <v>28849-รพ.วังสมบูรณ์</v>
      </c>
      <c r="G21" s="7" t="str">
        <f t="array" ref="G21">IF(COUNTIF('ค่าเสื่อม 2564'!$E$3:$E$399,"28849-รพ.วังสมบูรณ์")&lt;$A21,"",INDEX('ค่าเสื่อม 2564'!G$3:G$399,SMALL(IF('ค่าเสื่อม 2564'!$E$3:$E$399="28849-รพ.วังสมบูรณ์",ROW('ค่าเสื่อม 2564'!$E$3:$E$399)-ROW('ค่าเสื่อม 2564'!$E$3)+1),$A21)))</f>
        <v>วงเงินหน่วยบริการสังกัดสป.สธ.</v>
      </c>
      <c r="H21" s="7" t="str">
        <f t="array" ref="H21">IF(COUNTIF('ค่าเสื่อม 2564'!$E$3:$E$399,"28849-รพ.วังสมบูรณ์")&lt;$A21,"",INDEX('ค่าเสื่อม 2564'!H$3:H$399,SMALL(IF('ค่าเสื่อม 2564'!$E$3:$E$399="28849-รพ.วังสมบูรณ์",ROW('ค่าเสื่อม 2564'!$E$3:$E$399)-ROW('ค่าเสื่อม 2564'!$E$3)+1),$A21)))</f>
        <v>ครุภัณฑ์</v>
      </c>
      <c r="I21" s="7" t="str">
        <f t="array" ref="I21">IF(COUNTIF('ค่าเสื่อม 2564'!$E$3:$E$399,"28849-รพ.วังสมบูรณ์")&lt;$A21,"",INDEX('ค่าเสื่อม 2564'!I$3:I$399,SMALL(IF('ค่าเสื่อม 2564'!$E$3:$E$399="28849-รพ.วังสมบูรณ์",ROW('ค่าเสื่อม 2564'!$E$3:$E$399)-ROW('ค่าเสื่อม 2564'!$E$3)+1),$A21)))</f>
        <v>03-ครุภัณฑ์การแพทย์</v>
      </c>
      <c r="J21" s="7" t="str">
        <f t="array" ref="J21">IF(COUNTIF('ค่าเสื่อม 2564'!$E$3:$E$399,"28849-รพ.วังสมบูรณ์")&lt;$A21,"",INDEX('ค่าเสื่อม 2564'!J$3:J$399,SMALL(IF('ค่าเสื่อม 2564'!$E$3:$E$399="28849-รพ.วังสมบูรณ์",ROW('ค่าเสื่อม 2564'!$E$3:$E$399)-ROW('ค่าเสื่อม 2564'!$E$3)+1),$A21)))</f>
        <v>เครื่องนับแยกชนิดเม็ดเลือดขาว</v>
      </c>
      <c r="K21" s="7" t="str">
        <f t="array" ref="K21">IF(COUNTIF('ค่าเสื่อม 2564'!$E$3:$E$399,"28849-รพ.วังสมบูรณ์")&lt;$A21,"",INDEX('ค่าเสื่อม 2564'!K$3:K$399,SMALL(IF('ค่าเสื่อม 2564'!$E$3:$E$399="28849-รพ.วังสมบูรณ์",ROW('ค่าเสื่อม 2564'!$E$3:$E$399)-ROW('ค่าเสื่อม 2564'!$E$3)+1),$A21)))</f>
        <v>เครื่องนับแยกชนิดเม็ดเลือดขาว แบบมีปุ่มกด สามารถนับแยกชนิดเม็ดเลือดขาวและเซลล์ตัวอ่อนได้อย่างน้อย 12 ชนิด มีปุ่มสำหรับกดนับมีทั้งหมด 12 ปุ่ม</v>
      </c>
      <c r="L21" s="4">
        <f t="array" ref="L21">IF(COUNTIF('ค่าเสื่อม 2564'!$E$3:$E$399,"28849-รพ.วังสมบูรณ์")&lt;$A21,"",INDEX('ค่าเสื่อม 2564'!L$3:L$399,SMALL(IF('ค่าเสื่อม 2564'!$E$3:$E$399="28849-รพ.วังสมบูรณ์",ROW('ค่าเสื่อม 2564'!$E$3:$E$399)-ROW('ค่าเสื่อม 2564'!$E$3)+1),$A21)))</f>
        <v>1</v>
      </c>
      <c r="M21" s="7" t="str">
        <f t="array" ref="M21">IF(COUNTIF('ค่าเสื่อม 2564'!$E$3:$E$399,"28849-รพ.วังสมบูรณ์")&lt;$A21,"",INDEX('ค่าเสื่อม 2564'!M$3:M$399,SMALL(IF('ค่าเสื่อม 2564'!$E$3:$E$399="28849-รพ.วังสมบูรณ์",ROW('ค่าเสื่อม 2564'!$E$3:$E$399)-ROW('ค่าเสื่อม 2564'!$E$3)+1),$A21)))</f>
        <v>6515-005-0003/2</v>
      </c>
      <c r="N21" s="10">
        <f t="array" ref="N21">IF(COUNTIF('ค่าเสื่อม 2564'!$E$3:$E$399,"28849-รพ.วังสมบูรณ์")&lt;$A21,"",INDEX('ค่าเสื่อม 2564'!N$3:N$399,SMALL(IF('ค่าเสื่อม 2564'!$E$3:$E$399="28849-รพ.วังสมบูรณ์",ROW('ค่าเสื่อม 2564'!$E$3:$E$399)-ROW('ค่าเสื่อม 2564'!$E$3)+1),$A21)))</f>
        <v>20000</v>
      </c>
      <c r="O21" s="10">
        <f t="array" ref="O21">IF(COUNTIF('ค่าเสื่อม 2564'!$E$3:$E$399,"28849-รพ.วังสมบูรณ์")&lt;$A21,"",INDEX('ค่าเสื่อม 2564'!O$3:O$399,SMALL(IF('ค่าเสื่อม 2564'!$E$3:$E$399="28849-รพ.วังสมบูรณ์",ROW('ค่าเสื่อม 2564'!$E$3:$E$399)-ROW('ค่าเสื่อม 2564'!$E$3)+1),$A21)))</f>
        <v>0</v>
      </c>
      <c r="P21" s="10">
        <f t="array" ref="P21">IF(COUNTIF('ค่าเสื่อม 2564'!$E$3:$E$399,"28849-รพ.วังสมบูรณ์")&lt;$A21,"",INDEX('ค่าเสื่อม 2564'!P$3:P$399,SMALL(IF('ค่าเสื่อม 2564'!$E$3:$E$399="28849-รพ.วังสมบูรณ์",ROW('ค่าเสื่อม 2564'!$E$3:$E$399)-ROW('ค่าเสื่อม 2564'!$E$3)+1),$A21)))</f>
        <v>0</v>
      </c>
      <c r="Q21" s="10">
        <f t="array" ref="Q21">IF(COUNTIF('ค่าเสื่อม 2564'!$E$3:$E$399,"28849-รพ.วังสมบูรณ์")&lt;$A21,"",INDEX('ค่าเสื่อม 2564'!Q$3:Q$399,SMALL(IF('ค่าเสื่อม 2564'!$E$3:$E$399="28849-รพ.วังสมบูรณ์",ROW('ค่าเสื่อม 2564'!$E$3:$E$399)-ROW('ค่าเสื่อม 2564'!$E$3)+1),$A21)))</f>
        <v>20000</v>
      </c>
      <c r="R21" s="7" t="str">
        <f t="array" ref="R21">IF(COUNTIF('ค่าเสื่อม 2564'!$E$3:$E$399,"28849-รพ.วังสมบูรณ์")&lt;$A21,"",INDEX('ค่าเสื่อม 2564'!R$3:R$399,SMALL(IF('ค่าเสื่อม 2564'!$E$3:$E$399="28849-รพ.วังสมบูรณ์",ROW('ค่าเสื่อม 2564'!$E$3:$E$399)-ROW('ค่าเสื่อม 2564'!$E$3)+1),$A21)))</f>
        <v>6/2563 (วันที่ 07/10/2563)</v>
      </c>
      <c r="S21" s="4" t="str">
        <f t="array" ref="S21">IF(COUNTIF('ค่าเสื่อม 2564'!$E$3:$E$399,"28849-รพ.วังสมบูรณ์")&lt;$A21,"",INDEX('ค่าเสื่อม 2564'!S$3:S$399,SMALL(IF('ค่าเสื่อม 2564'!$E$3:$E$399="28849-รพ.วังสมบูรณ์",ROW('ค่าเสื่อม 2564'!$E$3:$E$399)-ROW('ค่าเสื่อม 2564'!$E$3)+1),$A21)))</f>
        <v>-</v>
      </c>
      <c r="T21" s="10">
        <f t="array" ref="T21">IF(COUNTIF('ค่าเสื่อม 2564'!$E$3:$E$399,"28849-รพ.วังสมบูรณ์")&lt;$A21,"",INDEX('ค่าเสื่อม 2564'!T$3:T$399,SMALL(IF('ค่าเสื่อม 2564'!$E$3:$E$399="28849-รพ.วังสมบูรณ์",ROW('ค่าเสื่อม 2564'!$E$3:$E$399)-ROW('ค่าเสื่อม 2564'!$E$3)+1),$A21)))</f>
        <v>0</v>
      </c>
      <c r="U21" s="10">
        <f t="array" ref="U21">IF(COUNTIF('ค่าเสื่อม 2564'!$E$3:$E$399,"28849-รพ.วังสมบูรณ์")&lt;$A21,"",INDEX('ค่าเสื่อม 2564'!U$3:U$399,SMALL(IF('ค่าเสื่อม 2564'!$E$3:$E$399="28849-รพ.วังสมบูรณ์",ROW('ค่าเสื่อม 2564'!$E$3:$E$399)-ROW('ค่าเสื่อม 2564'!$E$3)+1),$A21)))</f>
        <v>0</v>
      </c>
      <c r="V21" s="7"/>
      <c r="W21" s="7"/>
    </row>
    <row r="22" spans="1:24" ht="43.5" customHeight="1">
      <c r="A22" s="3">
        <v>19</v>
      </c>
      <c r="B22" s="7"/>
      <c r="C22" s="7"/>
      <c r="D22" s="7"/>
      <c r="E22" s="7" t="str">
        <f t="array" ref="E22">IF(COUNTIF('ค่าเสื่อม 2564'!$E$3:$E$399,"28849-รพ.วังสมบูรณ์")&lt;$A22,"",INDEX('ค่าเสื่อม 2564'!E$3:E$399,SMALL(IF('ค่าเสื่อม 2564'!$E$3:$E$399="28849-รพ.วังสมบูรณ์",ROW('ค่าเสื่อม 2564'!$E$3:$E$399)-ROW('ค่าเสื่อม 2564'!$E$3)+1),$A22)))</f>
        <v>28849-รพ.วังสมบูรณ์</v>
      </c>
      <c r="F22" s="7" t="str">
        <f t="array" ref="F22">IF(COUNTIF('ค่าเสื่อม 2564'!$E$3:$E$399,"28849-รพ.วังสมบูรณ์")&lt;$A22,"",INDEX('ค่าเสื่อม 2564'!F$3:F$399,SMALL(IF('ค่าเสื่อม 2564'!$E$3:$E$399="28849-รพ.วังสมบูรณ์",ROW('ค่าเสื่อม 2564'!$E$3:$E$399)-ROW('ค่าเสื่อม 2564'!$E$3)+1),$A22)))</f>
        <v>28849-รพ.วังสมบูรณ์</v>
      </c>
      <c r="G22" s="7" t="str">
        <f t="array" ref="G22">IF(COUNTIF('ค่าเสื่อม 2564'!$E$3:$E$399,"28849-รพ.วังสมบูรณ์")&lt;$A22,"",INDEX('ค่าเสื่อม 2564'!G$3:G$399,SMALL(IF('ค่าเสื่อม 2564'!$E$3:$E$399="28849-รพ.วังสมบูรณ์",ROW('ค่าเสื่อม 2564'!$E$3:$E$399)-ROW('ค่าเสื่อม 2564'!$E$3)+1),$A22)))</f>
        <v>วงเงินหน่วยบริการสังกัดสป.สธ.</v>
      </c>
      <c r="H22" s="7" t="str">
        <f t="array" ref="H22">IF(COUNTIF('ค่าเสื่อม 2564'!$E$3:$E$399,"28849-รพ.วังสมบูรณ์")&lt;$A22,"",INDEX('ค่าเสื่อม 2564'!H$3:H$399,SMALL(IF('ค่าเสื่อม 2564'!$E$3:$E$399="28849-รพ.วังสมบูรณ์",ROW('ค่าเสื่อม 2564'!$E$3:$E$399)-ROW('ค่าเสื่อม 2564'!$E$3)+1),$A22)))</f>
        <v>ครุภัณฑ์</v>
      </c>
      <c r="I22" s="7" t="str">
        <f t="array" ref="I22">IF(COUNTIF('ค่าเสื่อม 2564'!$E$3:$E$399,"28849-รพ.วังสมบูรณ์")&lt;$A22,"",INDEX('ค่าเสื่อม 2564'!I$3:I$399,SMALL(IF('ค่าเสื่อม 2564'!$E$3:$E$399="28849-รพ.วังสมบูรณ์",ROW('ค่าเสื่อม 2564'!$E$3:$E$399)-ROW('ค่าเสื่อม 2564'!$E$3)+1),$A22)))</f>
        <v>12-ครุภัณฑ์สำนักงาน</v>
      </c>
      <c r="J22" s="7" t="str">
        <f t="array" ref="J22">IF(COUNTIF('ค่าเสื่อม 2564'!$E$3:$E$399,"28849-รพ.วังสมบูรณ์")&lt;$A22,"",INDEX('ค่าเสื่อม 2564'!J$3:J$399,SMALL(IF('ค่าเสื่อม 2564'!$E$3:$E$399="28849-รพ.วังสมบูรณ์",ROW('ค่าเสื่อม 2564'!$E$3:$E$399)-ROW('ค่าเสื่อม 2564'!$E$3)+1),$A22)))</f>
        <v>ตู้ล็อคเกอร์ไม้ 2 ชั้น</v>
      </c>
      <c r="K22" s="7" t="str">
        <f t="array" ref="K22">IF(COUNTIF('ค่าเสื่อม 2564'!$E$3:$E$399,"28849-รพ.วังสมบูรณ์")&lt;$A22,"",INDEX('ค่าเสื่อม 2564'!K$3:K$399,SMALL(IF('ค่าเสื่อม 2564'!$E$3:$E$399="28849-รพ.วังสมบูรณ์",ROW('ค่าเสื่อม 2564'!$E$3:$E$399)-ROW('ค่าเสื่อม 2564'!$E$3)+1),$A22)))</f>
        <v>ตู้ล็อคเกอร์ไม้ 2 ชั้น ขนาด 60x40x83 cm</v>
      </c>
      <c r="L22" s="4">
        <f t="array" ref="L22">IF(COUNTIF('ค่าเสื่อม 2564'!$E$3:$E$399,"28849-รพ.วังสมบูรณ์")&lt;$A22,"",INDEX('ค่าเสื่อม 2564'!L$3:L$399,SMALL(IF('ค่าเสื่อม 2564'!$E$3:$E$399="28849-รพ.วังสมบูรณ์",ROW('ค่าเสื่อม 2564'!$E$3:$E$399)-ROW('ค่าเสื่อม 2564'!$E$3)+1),$A22)))</f>
        <v>1</v>
      </c>
      <c r="M22" s="7" t="str">
        <f t="array" ref="M22">IF(COUNTIF('ค่าเสื่อม 2564'!$E$3:$E$399,"28849-รพ.วังสมบูรณ์")&lt;$A22,"",INDEX('ค่าเสื่อม 2564'!M$3:M$399,SMALL(IF('ค่าเสื่อม 2564'!$E$3:$E$399="28849-รพ.วังสมบูรณ์",ROW('ค่าเสื่อม 2564'!$E$3:$E$399)-ROW('ค่าเสื่อม 2564'!$E$3)+1),$A22)))</f>
        <v>7110-001-0012/1</v>
      </c>
      <c r="N22" s="10">
        <f t="array" ref="N22">IF(COUNTIF('ค่าเสื่อม 2564'!$E$3:$E$399,"28849-รพ.วังสมบูรณ์")&lt;$A22,"",INDEX('ค่าเสื่อม 2564'!N$3:N$399,SMALL(IF('ค่าเสื่อม 2564'!$E$3:$E$399="28849-รพ.วังสมบูรณ์",ROW('ค่าเสื่อม 2564'!$E$3:$E$399)-ROW('ค่าเสื่อม 2564'!$E$3)+1),$A22)))</f>
        <v>1500</v>
      </c>
      <c r="O22" s="10">
        <f t="array" ref="O22">IF(COUNTIF('ค่าเสื่อม 2564'!$E$3:$E$399,"28849-รพ.วังสมบูรณ์")&lt;$A22,"",INDEX('ค่าเสื่อม 2564'!O$3:O$399,SMALL(IF('ค่าเสื่อม 2564'!$E$3:$E$399="28849-รพ.วังสมบูรณ์",ROW('ค่าเสื่อม 2564'!$E$3:$E$399)-ROW('ค่าเสื่อม 2564'!$E$3)+1),$A22)))</f>
        <v>0</v>
      </c>
      <c r="P22" s="10">
        <f t="array" ref="P22">IF(COUNTIF('ค่าเสื่อม 2564'!$E$3:$E$399,"28849-รพ.วังสมบูรณ์")&lt;$A22,"",INDEX('ค่าเสื่อม 2564'!P$3:P$399,SMALL(IF('ค่าเสื่อม 2564'!$E$3:$E$399="28849-รพ.วังสมบูรณ์",ROW('ค่าเสื่อม 2564'!$E$3:$E$399)-ROW('ค่าเสื่อม 2564'!$E$3)+1),$A22)))</f>
        <v>0</v>
      </c>
      <c r="Q22" s="10">
        <f t="array" ref="Q22">IF(COUNTIF('ค่าเสื่อม 2564'!$E$3:$E$399,"28849-รพ.วังสมบูรณ์")&lt;$A22,"",INDEX('ค่าเสื่อม 2564'!Q$3:Q$399,SMALL(IF('ค่าเสื่อม 2564'!$E$3:$E$399="28849-รพ.วังสมบูรณ์",ROW('ค่าเสื่อม 2564'!$E$3:$E$399)-ROW('ค่าเสื่อม 2564'!$E$3)+1),$A22)))</f>
        <v>1500</v>
      </c>
      <c r="R22" s="7" t="str">
        <f t="array" ref="R22">IF(COUNTIF('ค่าเสื่อม 2564'!$E$3:$E$399,"28849-รพ.วังสมบูรณ์")&lt;$A22,"",INDEX('ค่าเสื่อม 2564'!R$3:R$399,SMALL(IF('ค่าเสื่อม 2564'!$E$3:$E$399="28849-รพ.วังสมบูรณ์",ROW('ค่าเสื่อม 2564'!$E$3:$E$399)-ROW('ค่าเสื่อม 2564'!$E$3)+1),$A22)))</f>
        <v>6/2563 (วันที่ 07/10/2563)</v>
      </c>
      <c r="S22" s="4" t="str">
        <f t="array" ref="S22">IF(COUNTIF('ค่าเสื่อม 2564'!$E$3:$E$399,"28849-รพ.วังสมบูรณ์")&lt;$A22,"",INDEX('ค่าเสื่อม 2564'!S$3:S$399,SMALL(IF('ค่าเสื่อม 2564'!$E$3:$E$399="28849-รพ.วังสมบูรณ์",ROW('ค่าเสื่อม 2564'!$E$3:$E$399)-ROW('ค่าเสื่อม 2564'!$E$3)+1),$A22)))</f>
        <v>-</v>
      </c>
      <c r="T22" s="10">
        <f t="array" ref="T22">IF(COUNTIF('ค่าเสื่อม 2564'!$E$3:$E$399,"28849-รพ.วังสมบูรณ์")&lt;$A22,"",INDEX('ค่าเสื่อม 2564'!T$3:T$399,SMALL(IF('ค่าเสื่อม 2564'!$E$3:$E$399="28849-รพ.วังสมบูรณ์",ROW('ค่าเสื่อม 2564'!$E$3:$E$399)-ROW('ค่าเสื่อม 2564'!$E$3)+1),$A22)))</f>
        <v>0</v>
      </c>
      <c r="U22" s="10">
        <f t="array" ref="U22">IF(COUNTIF('ค่าเสื่อม 2564'!$E$3:$E$399,"28849-รพ.วังสมบูรณ์")&lt;$A22,"",INDEX('ค่าเสื่อม 2564'!U$3:U$399,SMALL(IF('ค่าเสื่อม 2564'!$E$3:$E$399="28849-รพ.วังสมบูรณ์",ROW('ค่าเสื่อม 2564'!$E$3:$E$399)-ROW('ค่าเสื่อม 2564'!$E$3)+1),$A22)))</f>
        <v>0</v>
      </c>
      <c r="V22" s="7"/>
      <c r="W22" s="7"/>
    </row>
    <row r="23" spans="1:24" ht="43.5" customHeight="1">
      <c r="A23" s="3">
        <v>20</v>
      </c>
      <c r="B23" s="7"/>
      <c r="C23" s="7"/>
      <c r="D23" s="7"/>
      <c r="E23" s="7" t="str">
        <f t="array" ref="E23">IF(COUNTIF('ค่าเสื่อม 2564'!$E$3:$E$399,"28849-รพ.วังสมบูรณ์")&lt;$A23,"",INDEX('ค่าเสื่อม 2564'!E$3:E$399,SMALL(IF('ค่าเสื่อม 2564'!$E$3:$E$399="28849-รพ.วังสมบูรณ์",ROW('ค่าเสื่อม 2564'!$E$3:$E$399)-ROW('ค่าเสื่อม 2564'!$E$3)+1),$A23)))</f>
        <v>28849-รพ.วังสมบูรณ์</v>
      </c>
      <c r="F23" s="7" t="str">
        <f t="array" ref="F23">IF(COUNTIF('ค่าเสื่อม 2564'!$E$3:$E$399,"28849-รพ.วังสมบูรณ์")&lt;$A23,"",INDEX('ค่าเสื่อม 2564'!F$3:F$399,SMALL(IF('ค่าเสื่อม 2564'!$E$3:$E$399="28849-รพ.วังสมบูรณ์",ROW('ค่าเสื่อม 2564'!$E$3:$E$399)-ROW('ค่าเสื่อม 2564'!$E$3)+1),$A23)))</f>
        <v>28849-รพ.วังสมบูรณ์</v>
      </c>
      <c r="G23" s="7" t="str">
        <f t="array" ref="G23">IF(COUNTIF('ค่าเสื่อม 2564'!$E$3:$E$399,"28849-รพ.วังสมบูรณ์")&lt;$A23,"",INDEX('ค่าเสื่อม 2564'!G$3:G$399,SMALL(IF('ค่าเสื่อม 2564'!$E$3:$E$399="28849-รพ.วังสมบูรณ์",ROW('ค่าเสื่อม 2564'!$E$3:$E$399)-ROW('ค่าเสื่อม 2564'!$E$3)+1),$A23)))</f>
        <v>วงเงินระดับจังหวัด</v>
      </c>
      <c r="H23" s="7" t="str">
        <f t="array" ref="H23">IF(COUNTIF('ค่าเสื่อม 2564'!$E$3:$E$399,"28849-รพ.วังสมบูรณ์")&lt;$A23,"",INDEX('ค่าเสื่อม 2564'!H$3:H$399,SMALL(IF('ค่าเสื่อม 2564'!$E$3:$E$399="28849-รพ.วังสมบูรณ์",ROW('ค่าเสื่อม 2564'!$E$3:$E$399)-ROW('ค่าเสื่อม 2564'!$E$3)+1),$A23)))</f>
        <v>ครุภัณฑ์</v>
      </c>
      <c r="I23" s="7" t="str">
        <f t="array" ref="I23">IF(COUNTIF('ค่าเสื่อม 2564'!$E$3:$E$399,"28849-รพ.วังสมบูรณ์")&lt;$A23,"",INDEX('ค่าเสื่อม 2564'!I$3:I$399,SMALL(IF('ค่าเสื่อม 2564'!$E$3:$E$399="28849-รพ.วังสมบูรณ์",ROW('ค่าเสื่อม 2564'!$E$3:$E$399)-ROW('ค่าเสื่อม 2564'!$E$3)+1),$A23)))</f>
        <v>12-ครุภัณฑ์สำนักงาน</v>
      </c>
      <c r="J23" s="7" t="str">
        <f t="array" ref="J23">IF(COUNTIF('ค่าเสื่อม 2564'!$E$3:$E$399,"28849-รพ.วังสมบูรณ์")&lt;$A23,"",INDEX('ค่าเสื่อม 2564'!J$3:J$399,SMALL(IF('ค่าเสื่อม 2564'!$E$3:$E$399="28849-รพ.วังสมบูรณ์",ROW('ค่าเสื่อม 2564'!$E$3:$E$399)-ROW('ค่าเสื่อม 2564'!$E$3)+1),$A23)))</f>
        <v>เครื่องปรับอากาศ แบบติดผนัง ขนาด 18,000 บีทียู (ราคารวมค่าติดตั้ง)</v>
      </c>
      <c r="K23" s="7" t="str">
        <f t="array" ref="K23">IF(COUNTIF('ค่าเสื่อม 2564'!$E$3:$E$399,"28849-รพ.วังสมบูรณ์")&lt;$A23,"",INDEX('ค่าเสื่อม 2564'!K$3:K$399,SMALL(IF('ค่าเสื่อม 2564'!$E$3:$E$399="28849-รพ.วังสมบูรณ์",ROW('ค่าเสื่อม 2564'!$E$3:$E$399)-ROW('ค่าเสื่อม 2564'!$E$3)+1),$A23)))</f>
        <v>เครื่องปรับอากาศ แบบติดผนัง ขนาด 18,000 บีทียู (ราคารวมค่าติดตั้ง)</v>
      </c>
      <c r="L23" s="4">
        <f t="array" ref="L23">IF(COUNTIF('ค่าเสื่อม 2564'!$E$3:$E$399,"28849-รพ.วังสมบูรณ์")&lt;$A23,"",INDEX('ค่าเสื่อม 2564'!L$3:L$399,SMALL(IF('ค่าเสื่อม 2564'!$E$3:$E$399="28849-รพ.วังสมบูรณ์",ROW('ค่าเสื่อม 2564'!$E$3:$E$399)-ROW('ค่าเสื่อม 2564'!$E$3)+1),$A23)))</f>
        <v>5</v>
      </c>
      <c r="M23" s="7" t="str">
        <f t="array" ref="M23">IF(COUNTIF('ค่าเสื่อม 2564'!$E$3:$E$399,"28849-รพ.วังสมบูรณ์")&lt;$A23,"",INDEX('ค่าเสื่อม 2564'!M$3:M$399,SMALL(IF('ค่าเสื่อม 2564'!$E$3:$E$399="28849-รพ.วังสมบูรณ์",ROW('ค่าเสื่อม 2564'!$E$3:$E$399)-ROW('ค่าเสื่อม 2564'!$E$3)+1),$A23)))</f>
        <v>4120-001-0016/001,002,003,004,4120-001-0009/1</v>
      </c>
      <c r="N23" s="10">
        <f t="array" ref="N23">IF(COUNTIF('ค่าเสื่อม 2564'!$E$3:$E$399,"28849-รพ.วังสมบูรณ์")&lt;$A23,"",INDEX('ค่าเสื่อม 2564'!N$3:N$399,SMALL(IF('ค่าเสื่อม 2564'!$E$3:$E$399="28849-รพ.วังสมบูรณ์",ROW('ค่าเสื่อม 2564'!$E$3:$E$399)-ROW('ค่าเสื่อม 2564'!$E$3)+1),$A23)))</f>
        <v>105000</v>
      </c>
      <c r="O23" s="10">
        <f t="array" ref="O23">IF(COUNTIF('ค่าเสื่อม 2564'!$E$3:$E$399,"28849-รพ.วังสมบูรณ์")&lt;$A23,"",INDEX('ค่าเสื่อม 2564'!O$3:O$399,SMALL(IF('ค่าเสื่อม 2564'!$E$3:$E$399="28849-รพ.วังสมบูรณ์",ROW('ค่าเสื่อม 2564'!$E$3:$E$399)-ROW('ค่าเสื่อม 2564'!$E$3)+1),$A23)))</f>
        <v>0</v>
      </c>
      <c r="P23" s="10">
        <f t="array" ref="P23">IF(COUNTIF('ค่าเสื่อม 2564'!$E$3:$E$399,"28849-รพ.วังสมบูรณ์")&lt;$A23,"",INDEX('ค่าเสื่อม 2564'!P$3:P$399,SMALL(IF('ค่าเสื่อม 2564'!$E$3:$E$399="28849-รพ.วังสมบูรณ์",ROW('ค่าเสื่อม 2564'!$E$3:$E$399)-ROW('ค่าเสื่อม 2564'!$E$3)+1),$A23)))</f>
        <v>0</v>
      </c>
      <c r="Q23" s="10">
        <f t="array" ref="Q23">IF(COUNTIF('ค่าเสื่อม 2564'!$E$3:$E$399,"28849-รพ.วังสมบูรณ์")&lt;$A23,"",INDEX('ค่าเสื่อม 2564'!Q$3:Q$399,SMALL(IF('ค่าเสื่อม 2564'!$E$3:$E$399="28849-รพ.วังสมบูรณ์",ROW('ค่าเสื่อม 2564'!$E$3:$E$399)-ROW('ค่าเสื่อม 2564'!$E$3)+1),$A23)))</f>
        <v>105000</v>
      </c>
      <c r="R23" s="7" t="str">
        <f t="array" ref="R23">IF(COUNTIF('ค่าเสื่อม 2564'!$E$3:$E$399,"28849-รพ.วังสมบูรณ์")&lt;$A23,"",INDEX('ค่าเสื่อม 2564'!R$3:R$399,SMALL(IF('ค่าเสื่อม 2564'!$E$3:$E$399="28849-รพ.วังสมบูรณ์",ROW('ค่าเสื่อม 2564'!$E$3:$E$399)-ROW('ค่าเสื่อม 2564'!$E$3)+1),$A23)))</f>
        <v>6/2563 (วันที่ 07/10/2563)</v>
      </c>
      <c r="S23" s="4" t="str">
        <f t="array" ref="S23">IF(COUNTIF('ค่าเสื่อม 2564'!$E$3:$E$399,"28849-รพ.วังสมบูรณ์")&lt;$A23,"",INDEX('ค่าเสื่อม 2564'!S$3:S$399,SMALL(IF('ค่าเสื่อม 2564'!$E$3:$E$399="28849-รพ.วังสมบูรณ์",ROW('ค่าเสื่อม 2564'!$E$3:$E$399)-ROW('ค่าเสื่อม 2564'!$E$3)+1),$A23)))</f>
        <v>-</v>
      </c>
      <c r="T23" s="10">
        <f t="array" ref="T23">IF(COUNTIF('ค่าเสื่อม 2564'!$E$3:$E$399,"28849-รพ.วังสมบูรณ์")&lt;$A23,"",INDEX('ค่าเสื่อม 2564'!T$3:T$399,SMALL(IF('ค่าเสื่อม 2564'!$E$3:$E$399="28849-รพ.วังสมบูรณ์",ROW('ค่าเสื่อม 2564'!$E$3:$E$399)-ROW('ค่าเสื่อม 2564'!$E$3)+1),$A23)))</f>
        <v>0</v>
      </c>
      <c r="U23" s="10">
        <f t="array" ref="U23">IF(COUNTIF('ค่าเสื่อม 2564'!$E$3:$E$399,"28849-รพ.วังสมบูรณ์")&lt;$A23,"",INDEX('ค่าเสื่อม 2564'!U$3:U$399,SMALL(IF('ค่าเสื่อม 2564'!$E$3:$E$399="28849-รพ.วังสมบูรณ์",ROW('ค่าเสื่อม 2564'!$E$3:$E$399)-ROW('ค่าเสื่อม 2564'!$E$3)+1),$A23)))</f>
        <v>0</v>
      </c>
      <c r="V23" s="7"/>
      <c r="W23" s="7"/>
    </row>
    <row r="24" spans="1:24" ht="43.5" customHeight="1">
      <c r="A24" s="3">
        <v>21</v>
      </c>
      <c r="B24" s="7" t="str">
        <f t="array" ref="B24">IF(COUNTIF('ค่าเสื่อม 2564'!$E$3:$E$399,"28849-รพ.วังสมบูรณ์")&lt;$A24,"",INDEX('ค่าเสื่อม 2564'!B$3:B$399,SMALL(IF('ค่าเสื่อม 2564'!$E$3:$E$399="28849-รพ.วังสมบูรณ์",ROW('ค่าเสื่อม 2564'!$E$3:$E$399)-ROW('ค่าเสื่อม 2564'!$E$3)+1),$A24)))</f>
        <v>เขต 06 ระยอง</v>
      </c>
      <c r="C24" s="7">
        <f t="array" ref="C24">IF(COUNTIF('ค่าเสื่อม 2564'!$E$3:$E$399,"28849-รพ.วังสมบูรณ์")&lt;$A24,"",INDEX('ค่าเสื่อม 2564'!C$3:C$399,SMALL(IF('ค่าเสื่อม 2564'!$E$3:$E$399="28849-รพ.วังสมบูรณ์",ROW('ค่าเสื่อม 2564'!$E$3:$E$399)-ROW('ค่าเสื่อม 2564'!$E$3)+1),$A24)))</f>
        <v>2700</v>
      </c>
      <c r="D24" s="7" t="str">
        <f t="array" ref="D24">IF(COUNTIF('ค่าเสื่อม 2564'!$E$3:$E$399,"28849-รพ.วังสมบูรณ์")&lt;$A24,"",INDEX('ค่าเสื่อม 2564'!D$3:D$399,SMALL(IF('ค่าเสื่อม 2564'!$E$3:$E$399="28849-รพ.วังสมบูรณ์",ROW('ค่าเสื่อม 2564'!$E$3:$E$399)-ROW('ค่าเสื่อม 2564'!$E$3)+1),$A24)))</f>
        <v>สระแก้ว</v>
      </c>
      <c r="E24" s="7" t="str">
        <f t="array" ref="E24">IF(COUNTIF('ค่าเสื่อม 2564'!$E$3:$E$399,"28849-รพ.วังสมบูรณ์")&lt;$A24,"",INDEX('ค่าเสื่อม 2564'!E$3:E$399,SMALL(IF('ค่าเสื่อม 2564'!$E$3:$E$399="28849-รพ.วังสมบูรณ์",ROW('ค่าเสื่อม 2564'!$E$3:$E$399)-ROW('ค่าเสื่อม 2564'!$E$3)+1),$A24)))</f>
        <v>28849-รพ.วังสมบูรณ์</v>
      </c>
      <c r="F24" s="7" t="str">
        <f t="array" ref="F24">IF(COUNTIF('ค่าเสื่อม 2564'!$E$3:$E$399,"28849-รพ.วังสมบูรณ์")&lt;$A24,"",INDEX('ค่าเสื่อม 2564'!F$3:F$399,SMALL(IF('ค่าเสื่อม 2564'!$E$3:$E$399="28849-รพ.วังสมบูรณ์",ROW('ค่าเสื่อม 2564'!$E$3:$E$399)-ROW('ค่าเสื่อม 2564'!$E$3)+1),$A24)))</f>
        <v>28849-รพ.วังสมบูรณ์</v>
      </c>
      <c r="G24" s="7" t="str">
        <f t="array" ref="G24">IF(COUNTIF('ค่าเสื่อม 2564'!$E$3:$E$399,"28849-รพ.วังสมบูรณ์")&lt;$A24,"",INDEX('ค่าเสื่อม 2564'!G$3:G$399,SMALL(IF('ค่าเสื่อม 2564'!$E$3:$E$399="28849-รพ.วังสมบูรณ์",ROW('ค่าเสื่อม 2564'!$E$3:$E$399)-ROW('ค่าเสื่อม 2564'!$E$3)+1),$A24)))</f>
        <v>วงเงินหน่วยบริการสังกัดสป.สธ.</v>
      </c>
      <c r="H24" s="7" t="str">
        <f t="array" ref="H24">IF(COUNTIF('ค่าเสื่อม 2564'!$E$3:$E$399,"28849-รพ.วังสมบูรณ์")&lt;$A24,"",INDEX('ค่าเสื่อม 2564'!H$3:H$399,SMALL(IF('ค่าเสื่อม 2564'!$E$3:$E$399="28849-รพ.วังสมบูรณ์",ROW('ค่าเสื่อม 2564'!$E$3:$E$399)-ROW('ค่าเสื่อม 2564'!$E$3)+1),$A24)))</f>
        <v>ครุภัณฑ์</v>
      </c>
      <c r="I24" s="7" t="str">
        <f t="array" ref="I24">IF(COUNTIF('ค่าเสื่อม 2564'!$E$3:$E$399,"28849-รพ.วังสมบูรณ์")&lt;$A24,"",INDEX('ค่าเสื่อม 2564'!I$3:I$399,SMALL(IF('ค่าเสื่อม 2564'!$E$3:$E$399="28849-รพ.วังสมบูรณ์",ROW('ค่าเสื่อม 2564'!$E$3:$E$399)-ROW('ค่าเสื่อม 2564'!$E$3)+1),$A24)))</f>
        <v>12-ครุภัณฑ์สำนักงาน</v>
      </c>
      <c r="J24" s="7" t="str">
        <f t="array" ref="J24">IF(COUNTIF('ค่าเสื่อม 2564'!$E$3:$E$399,"28849-รพ.วังสมบูรณ์")&lt;$A24,"",INDEX('ค่าเสื่อม 2564'!J$3:J$399,SMALL(IF('ค่าเสื่อม 2564'!$E$3:$E$399="28849-รพ.วังสมบูรณ์",ROW('ค่าเสื่อม 2564'!$E$3:$E$399)-ROW('ค่าเสื่อม 2564'!$E$3)+1),$A24)))</f>
        <v>ตู้เก็บเอกสาร</v>
      </c>
      <c r="K24" s="7" t="str">
        <f t="array" ref="K24">IF(COUNTIF('ค่าเสื่อม 2564'!$E$3:$E$399,"28849-รพ.วังสมบูรณ์")&lt;$A24,"",INDEX('ค่าเสื่อม 2564'!K$3:K$399,SMALL(IF('ค่าเสื่อม 2564'!$E$3:$E$399="28849-รพ.วังสมบูรณ์",ROW('ค่าเสื่อม 2564'!$E$3:$E$399)-ROW('ค่าเสื่อม 2564'!$E$3)+1),$A24)))</f>
        <v>ตู้เก็บเอกสาร ขนาด 80x40x85 cm</v>
      </c>
      <c r="L24" s="4">
        <f t="array" ref="L24">IF(COUNTIF('ค่าเสื่อม 2564'!$E$3:$E$399,"28849-รพ.วังสมบูรณ์")&lt;$A24,"",INDEX('ค่าเสื่อม 2564'!L$3:L$399,SMALL(IF('ค่าเสื่อม 2564'!$E$3:$E$399="28849-รพ.วังสมบูรณ์",ROW('ค่าเสื่อม 2564'!$E$3:$E$399)-ROW('ค่าเสื่อม 2564'!$E$3)+1),$A24)))</f>
        <v>1</v>
      </c>
      <c r="M24" s="7" t="str">
        <f t="array" ref="M24">IF(COUNTIF('ค่าเสื่อม 2564'!$E$3:$E$399,"28849-รพ.วังสมบูรณ์")&lt;$A24,"",INDEX('ค่าเสื่อม 2564'!M$3:M$399,SMALL(IF('ค่าเสื่อม 2564'!$E$3:$E$399="28849-รพ.วังสมบูรณ์",ROW('ค่าเสื่อม 2564'!$E$3:$E$399)-ROW('ค่าเสื่อม 2564'!$E$3)+1),$A24)))</f>
        <v>7110-001-0015/1</v>
      </c>
      <c r="N24" s="10">
        <f t="array" ref="N24">IF(COUNTIF('ค่าเสื่อม 2564'!$E$3:$E$399,"28849-รพ.วังสมบูรณ์")&lt;$A24,"",INDEX('ค่าเสื่อม 2564'!N$3:N$399,SMALL(IF('ค่าเสื่อม 2564'!$E$3:$E$399="28849-รพ.วังสมบูรณ์",ROW('ค่าเสื่อม 2564'!$E$3:$E$399)-ROW('ค่าเสื่อม 2564'!$E$3)+1),$A24)))</f>
        <v>7000</v>
      </c>
      <c r="O24" s="10">
        <f t="array" ref="O24">IF(COUNTIF('ค่าเสื่อม 2564'!$E$3:$E$399,"28849-รพ.วังสมบูรณ์")&lt;$A24,"",INDEX('ค่าเสื่อม 2564'!O$3:O$399,SMALL(IF('ค่าเสื่อม 2564'!$E$3:$E$399="28849-รพ.วังสมบูรณ์",ROW('ค่าเสื่อม 2564'!$E$3:$E$399)-ROW('ค่าเสื่อม 2564'!$E$3)+1),$A24)))</f>
        <v>0</v>
      </c>
      <c r="P24" s="10">
        <f t="array" ref="P24">IF(COUNTIF('ค่าเสื่อม 2564'!$E$3:$E$399,"28849-รพ.วังสมบูรณ์")&lt;$A24,"",INDEX('ค่าเสื่อม 2564'!P$3:P$399,SMALL(IF('ค่าเสื่อม 2564'!$E$3:$E$399="28849-รพ.วังสมบูรณ์",ROW('ค่าเสื่อม 2564'!$E$3:$E$399)-ROW('ค่าเสื่อม 2564'!$E$3)+1),$A24)))</f>
        <v>0</v>
      </c>
      <c r="Q24" s="10">
        <f t="array" ref="Q24">IF(COUNTIF('ค่าเสื่อม 2564'!$E$3:$E$399,"28849-รพ.วังสมบูรณ์")&lt;$A24,"",INDEX('ค่าเสื่อม 2564'!Q$3:Q$399,SMALL(IF('ค่าเสื่อม 2564'!$E$3:$E$399="28849-รพ.วังสมบูรณ์",ROW('ค่าเสื่อม 2564'!$E$3:$E$399)-ROW('ค่าเสื่อม 2564'!$E$3)+1),$A24)))</f>
        <v>7000</v>
      </c>
      <c r="R24" s="7" t="str">
        <f t="array" ref="R24">IF(COUNTIF('ค่าเสื่อม 2564'!$E$3:$E$399,"28849-รพ.วังสมบูรณ์")&lt;$A24,"",INDEX('ค่าเสื่อม 2564'!R$3:R$399,SMALL(IF('ค่าเสื่อม 2564'!$E$3:$E$399="28849-รพ.วังสมบูรณ์",ROW('ค่าเสื่อม 2564'!$E$3:$E$399)-ROW('ค่าเสื่อม 2564'!$E$3)+1),$A24)))</f>
        <v>6/2563 (วันที่ 07/10/2563)</v>
      </c>
      <c r="S24" s="4" t="str">
        <f t="array" ref="S24">IF(COUNTIF('ค่าเสื่อม 2564'!$E$3:$E$399,"28849-รพ.วังสมบูรณ์")&lt;$A24,"",INDEX('ค่าเสื่อม 2564'!S$3:S$399,SMALL(IF('ค่าเสื่อม 2564'!$E$3:$E$399="28849-รพ.วังสมบูรณ์",ROW('ค่าเสื่อม 2564'!$E$3:$E$399)-ROW('ค่าเสื่อม 2564'!$E$3)+1),$A24)))</f>
        <v>-</v>
      </c>
      <c r="T24" s="10">
        <f t="array" ref="T24">IF(COUNTIF('ค่าเสื่อม 2564'!$E$3:$E$399,"28849-รพ.วังสมบูรณ์")&lt;$A24,"",INDEX('ค่าเสื่อม 2564'!T$3:T$399,SMALL(IF('ค่าเสื่อม 2564'!$E$3:$E$399="28849-รพ.วังสมบูรณ์",ROW('ค่าเสื่อม 2564'!$E$3:$E$399)-ROW('ค่าเสื่อม 2564'!$E$3)+1),$A24)))</f>
        <v>0</v>
      </c>
      <c r="U24" s="10">
        <f t="array" ref="U24">IF(COUNTIF('ค่าเสื่อม 2564'!$E$3:$E$399,"28849-รพ.วังสมบูรณ์")&lt;$A24,"",INDEX('ค่าเสื่อม 2564'!U$3:U$399,SMALL(IF('ค่าเสื่อม 2564'!$E$3:$E$399="28849-รพ.วังสมบูรณ์",ROW('ค่าเสื่อม 2564'!$E$3:$E$399)-ROW('ค่าเสื่อม 2564'!$E$3)+1),$A24)))</f>
        <v>0</v>
      </c>
      <c r="V24" s="7">
        <f t="array" ref="V24">IF(COUNTIF('ค่าเสื่อม 2564'!$E$3:$E$399,"28849-รพ.วังสมบูรณ์")&lt;$A24,"",INDEX('ค่าเสื่อม 2564'!V$3:V$399,SMALL(IF('ค่าเสื่อม 2564'!$E$3:$E$399="28849-รพ.วังสมบูรณ์",ROW('ค่าเสื่อม 2564'!$E$3:$E$399)-ROW('ค่าเสื่อม 2564'!$E$3)+1),$A24)))</f>
        <v>0</v>
      </c>
      <c r="W24" s="7">
        <f t="array" ref="W24">IF(COUNTIF('ค่าเสื่อม 2564'!$E$3:$E$399,"28849-รพ.วังสมบูรณ์")&lt;$A24,"",INDEX('ค่าเสื่อม 2564'!W$3:W$399,SMALL(IF('ค่าเสื่อม 2564'!$E$3:$E$399="28849-รพ.วังสมบูรณ์",ROW('ค่าเสื่อม 2564'!$E$3:$E$399)-ROW('ค่าเสื่อม 2564'!$E$3)+1),$A24)))</f>
        <v>400492</v>
      </c>
    </row>
    <row r="25" spans="1:24" ht="43.5" customHeight="1">
      <c r="A25" s="3">
        <v>22</v>
      </c>
      <c r="B25" s="7" t="str">
        <f t="array" ref="B25">IF(COUNTIF('ค่าเสื่อม 2564'!$E$3:$E$399,"28849-รพ.วังสมบูรณ์")&lt;$A25,"",INDEX('ค่าเสื่อม 2564'!B$3:B$399,SMALL(IF('ค่าเสื่อม 2564'!$E$3:$E$399="28849-รพ.วังสมบูรณ์",ROW('ค่าเสื่อม 2564'!$E$3:$E$399)-ROW('ค่าเสื่อม 2564'!$E$3)+1),$A25)))</f>
        <v>เขต 06 ระยอง</v>
      </c>
      <c r="C25" s="7">
        <f t="array" ref="C25">IF(COUNTIF('ค่าเสื่อม 2564'!$E$3:$E$399,"28849-รพ.วังสมบูรณ์")&lt;$A25,"",INDEX('ค่าเสื่อม 2564'!C$3:C$399,SMALL(IF('ค่าเสื่อม 2564'!$E$3:$E$399="28849-รพ.วังสมบูรณ์",ROW('ค่าเสื่อม 2564'!$E$3:$E$399)-ROW('ค่าเสื่อม 2564'!$E$3)+1),$A25)))</f>
        <v>2700</v>
      </c>
      <c r="D25" s="7" t="str">
        <f t="array" ref="D25">IF(COUNTIF('ค่าเสื่อม 2564'!$E$3:$E$399,"28849-รพ.วังสมบูรณ์")&lt;$A25,"",INDEX('ค่าเสื่อม 2564'!D$3:D$399,SMALL(IF('ค่าเสื่อม 2564'!$E$3:$E$399="28849-รพ.วังสมบูรณ์",ROW('ค่าเสื่อม 2564'!$E$3:$E$399)-ROW('ค่าเสื่อม 2564'!$E$3)+1),$A25)))</f>
        <v>สระแก้ว</v>
      </c>
      <c r="E25" s="7" t="str">
        <f t="array" ref="E25">IF(COUNTIF('ค่าเสื่อม 2564'!$E$3:$E$399,"28849-รพ.วังสมบูรณ์")&lt;$A25,"",INDEX('ค่าเสื่อม 2564'!E$3:E$399,SMALL(IF('ค่าเสื่อม 2564'!$E$3:$E$399="28849-รพ.วังสมบูรณ์",ROW('ค่าเสื่อม 2564'!$E$3:$E$399)-ROW('ค่าเสื่อม 2564'!$E$3)+1),$A25)))</f>
        <v>28849-รพ.วังสมบูรณ์</v>
      </c>
      <c r="F25" s="7" t="str">
        <f t="array" ref="F25">IF(COUNTIF('ค่าเสื่อม 2564'!$E$3:$E$399,"28849-รพ.วังสมบูรณ์")&lt;$A25,"",INDEX('ค่าเสื่อม 2564'!F$3:F$399,SMALL(IF('ค่าเสื่อม 2564'!$E$3:$E$399="28849-รพ.วังสมบูรณ์",ROW('ค่าเสื่อม 2564'!$E$3:$E$399)-ROW('ค่าเสื่อม 2564'!$E$3)+1),$A25)))</f>
        <v>28849-รพ.วังสมบูรณ์</v>
      </c>
      <c r="G25" s="7" t="str">
        <f t="array" ref="G25">IF(COUNTIF('ค่าเสื่อม 2564'!$E$3:$E$399,"28849-รพ.วังสมบูรณ์")&lt;$A25,"",INDEX('ค่าเสื่อม 2564'!G$3:G$399,SMALL(IF('ค่าเสื่อม 2564'!$E$3:$E$399="28849-รพ.วังสมบูรณ์",ROW('ค่าเสื่อม 2564'!$E$3:$E$399)-ROW('ค่าเสื่อม 2564'!$E$3)+1),$A25)))</f>
        <v>วงเงินระดับจังหวัด</v>
      </c>
      <c r="H25" s="7" t="str">
        <f t="array" ref="H25">IF(COUNTIF('ค่าเสื่อม 2564'!$E$3:$E$399,"28849-รพ.วังสมบูรณ์")&lt;$A25,"",INDEX('ค่าเสื่อม 2564'!H$3:H$399,SMALL(IF('ค่าเสื่อม 2564'!$E$3:$E$399="28849-รพ.วังสมบูรณ์",ROW('ค่าเสื่อม 2564'!$E$3:$E$399)-ROW('ค่าเสื่อม 2564'!$E$3)+1),$A25)))</f>
        <v>ครุภัณฑ์</v>
      </c>
      <c r="I25" s="7" t="str">
        <f t="array" ref="I25">IF(COUNTIF('ค่าเสื่อม 2564'!$E$3:$E$399,"28849-รพ.วังสมบูรณ์")&lt;$A25,"",INDEX('ค่าเสื่อม 2564'!I$3:I$399,SMALL(IF('ค่าเสื่อม 2564'!$E$3:$E$399="28849-รพ.วังสมบูรณ์",ROW('ค่าเสื่อม 2564'!$E$3:$E$399)-ROW('ค่าเสื่อม 2564'!$E$3)+1),$A25)))</f>
        <v>07-ครุภัณฑ์การแพทย์สนับสนุน</v>
      </c>
      <c r="J25" s="7" t="str">
        <f t="array" ref="J25">IF(COUNTIF('ค่าเสื่อม 2564'!$E$3:$E$399,"28849-รพ.วังสมบูรณ์")&lt;$A25,"",INDEX('ค่าเสื่อม 2564'!J$3:J$399,SMALL(IF('ค่าเสื่อม 2564'!$E$3:$E$399="28849-รพ.วังสมบูรณ์",ROW('ค่าเสื่อม 2564'!$E$3:$E$399)-ROW('ค่าเสื่อม 2564'!$E$3)+1),$A25)))</f>
        <v>ตู้เก็บเวชภัณฑ์</v>
      </c>
      <c r="K25" s="7" t="str">
        <f t="array" ref="K25">IF(COUNTIF('ค่าเสื่อม 2564'!$E$3:$E$399,"28849-รพ.วังสมบูรณ์")&lt;$A25,"",INDEX('ค่าเสื่อม 2564'!K$3:K$399,SMALL(IF('ค่าเสื่อม 2564'!$E$3:$E$399="28849-รพ.วังสมบูรณ์",ROW('ค่าเสื่อม 2564'!$E$3:$E$399)-ROW('ค่าเสื่อม 2564'!$E$3)+1),$A25)))</f>
        <v>ตู้เก็บเวชภัณฑ์ ขนาด 90x40x190 cm</v>
      </c>
      <c r="L25" s="4">
        <f t="array" ref="L25">IF(COUNTIF('ค่าเสื่อม 2564'!$E$3:$E$399,"28849-รพ.วังสมบูรณ์")&lt;$A25,"",INDEX('ค่าเสื่อม 2564'!L$3:L$399,SMALL(IF('ค่าเสื่อม 2564'!$E$3:$E$399="28849-รพ.วังสมบูรณ์",ROW('ค่าเสื่อม 2564'!$E$3:$E$399)-ROW('ค่าเสื่อม 2564'!$E$3)+1),$A25)))</f>
        <v>1</v>
      </c>
      <c r="M25" s="7" t="str">
        <f t="array" ref="M25">IF(COUNTIF('ค่าเสื่อม 2564'!$E$3:$E$399,"28849-รพ.วังสมบูรณ์")&lt;$A25,"",INDEX('ค่าเสื่อม 2564'!M$3:M$399,SMALL(IF('ค่าเสื่อม 2564'!$E$3:$E$399="28849-รพ.วังสมบูรณ์",ROW('ค่าเสื่อม 2564'!$E$3:$E$399)-ROW('ค่าเสื่อม 2564'!$E$3)+1),$A25)))</f>
        <v>6530-031-0002/2</v>
      </c>
      <c r="N25" s="10">
        <f t="array" ref="N25">IF(COUNTIF('ค่าเสื่อม 2564'!$E$3:$E$399,"28849-รพ.วังสมบูรณ์")&lt;$A25,"",INDEX('ค่าเสื่อม 2564'!N$3:N$399,SMALL(IF('ค่าเสื่อม 2564'!$E$3:$E$399="28849-รพ.วังสมบูรณ์",ROW('ค่าเสื่อม 2564'!$E$3:$E$399)-ROW('ค่าเสื่อม 2564'!$E$3)+1),$A25)))</f>
        <v>14000</v>
      </c>
      <c r="O25" s="10">
        <f t="array" ref="O25">IF(COUNTIF('ค่าเสื่อม 2564'!$E$3:$E$399,"28849-รพ.วังสมบูรณ์")&lt;$A25,"",INDEX('ค่าเสื่อม 2564'!O$3:O$399,SMALL(IF('ค่าเสื่อม 2564'!$E$3:$E$399="28849-รพ.วังสมบูรณ์",ROW('ค่าเสื่อม 2564'!$E$3:$E$399)-ROW('ค่าเสื่อม 2564'!$E$3)+1),$A25)))</f>
        <v>0</v>
      </c>
      <c r="P25" s="10">
        <f t="array" ref="P25">IF(COUNTIF('ค่าเสื่อม 2564'!$E$3:$E$399,"28849-รพ.วังสมบูรณ์")&lt;$A25,"",INDEX('ค่าเสื่อม 2564'!P$3:P$399,SMALL(IF('ค่าเสื่อม 2564'!$E$3:$E$399="28849-รพ.วังสมบูรณ์",ROW('ค่าเสื่อม 2564'!$E$3:$E$399)-ROW('ค่าเสื่อม 2564'!$E$3)+1),$A25)))</f>
        <v>0</v>
      </c>
      <c r="Q25" s="10">
        <f t="array" ref="Q25">IF(COUNTIF('ค่าเสื่อม 2564'!$E$3:$E$399,"28849-รพ.วังสมบูรณ์")&lt;$A25,"",INDEX('ค่าเสื่อม 2564'!Q$3:Q$399,SMALL(IF('ค่าเสื่อม 2564'!$E$3:$E$399="28849-รพ.วังสมบูรณ์",ROW('ค่าเสื่อม 2564'!$E$3:$E$399)-ROW('ค่าเสื่อม 2564'!$E$3)+1),$A25)))</f>
        <v>14000</v>
      </c>
      <c r="R25" s="7" t="str">
        <f t="array" ref="R25">IF(COUNTIF('ค่าเสื่อม 2564'!$E$3:$E$399,"28849-รพ.วังสมบูรณ์")&lt;$A25,"",INDEX('ค่าเสื่อม 2564'!R$3:R$399,SMALL(IF('ค่าเสื่อม 2564'!$E$3:$E$399="28849-รพ.วังสมบูรณ์",ROW('ค่าเสื่อม 2564'!$E$3:$E$399)-ROW('ค่าเสื่อม 2564'!$E$3)+1),$A25)))</f>
        <v>6/2563 (วันที่ 07/10/2563)</v>
      </c>
      <c r="S25" s="4" t="str">
        <f t="array" ref="S25">IF(COUNTIF('ค่าเสื่อม 2564'!$E$3:$E$399,"28849-รพ.วังสมบูรณ์")&lt;$A25,"",INDEX('ค่าเสื่อม 2564'!S$3:S$399,SMALL(IF('ค่าเสื่อม 2564'!$E$3:$E$399="28849-รพ.วังสมบูรณ์",ROW('ค่าเสื่อม 2564'!$E$3:$E$399)-ROW('ค่าเสื่อม 2564'!$E$3)+1),$A25)))</f>
        <v>-</v>
      </c>
      <c r="T25" s="10">
        <f t="array" ref="T25">IF(COUNTIF('ค่าเสื่อม 2564'!$E$3:$E$399,"28849-รพ.วังสมบูรณ์")&lt;$A25,"",INDEX('ค่าเสื่อม 2564'!T$3:T$399,SMALL(IF('ค่าเสื่อม 2564'!$E$3:$E$399="28849-รพ.วังสมบูรณ์",ROW('ค่าเสื่อม 2564'!$E$3:$E$399)-ROW('ค่าเสื่อม 2564'!$E$3)+1),$A25)))</f>
        <v>0</v>
      </c>
      <c r="U25" s="10">
        <f t="array" ref="U25">IF(COUNTIF('ค่าเสื่อม 2564'!$E$3:$E$399,"28849-รพ.วังสมบูรณ์")&lt;$A25,"",INDEX('ค่าเสื่อม 2564'!U$3:U$399,SMALL(IF('ค่าเสื่อม 2564'!$E$3:$E$399="28849-รพ.วังสมบูรณ์",ROW('ค่าเสื่อม 2564'!$E$3:$E$399)-ROW('ค่าเสื่อม 2564'!$E$3)+1),$A25)))</f>
        <v>0</v>
      </c>
      <c r="V25" s="7">
        <f t="array" ref="V25">IF(COUNTIF('ค่าเสื่อม 2564'!$E$3:$E$399,"28849-รพ.วังสมบูรณ์")&lt;$A25,"",INDEX('ค่าเสื่อม 2564'!V$3:V$399,SMALL(IF('ค่าเสื่อม 2564'!$E$3:$E$399="28849-รพ.วังสมบูรณ์",ROW('ค่าเสื่อม 2564'!$E$3:$E$399)-ROW('ค่าเสื่อม 2564'!$E$3)+1),$A25)))</f>
        <v>0</v>
      </c>
      <c r="W25" s="7">
        <f t="array" ref="W25">IF(COUNTIF('ค่าเสื่อม 2564'!$E$3:$E$399,"28849-รพ.วังสมบูรณ์")&lt;$A25,"",INDEX('ค่าเสื่อม 2564'!W$3:W$399,SMALL(IF('ค่าเสื่อม 2564'!$E$3:$E$399="28849-รพ.วังสมบูรณ์",ROW('ค่าเสื่อม 2564'!$E$3:$E$399)-ROW('ค่าเสื่อม 2564'!$E$3)+1),$A25)))</f>
        <v>400539</v>
      </c>
    </row>
    <row r="26" spans="1:24" ht="43.5" customHeight="1">
      <c r="A26" s="3">
        <v>23</v>
      </c>
      <c r="B26" s="7" t="str">
        <f t="array" ref="B26">IF(COUNTIF('ค่าเสื่อม 2564'!$E$3:$E$399,"28849-รพ.วังสมบูรณ์")&lt;$A26,"",INDEX('ค่าเสื่อม 2564'!B$3:B$399,SMALL(IF('ค่าเสื่อม 2564'!$E$3:$E$399="28849-รพ.วังสมบูรณ์",ROW('ค่าเสื่อม 2564'!$E$3:$E$399)-ROW('ค่าเสื่อม 2564'!$E$3)+1),$A26)))</f>
        <v>เขต 06 ระยอง</v>
      </c>
      <c r="C26" s="7">
        <f t="array" ref="C26">IF(COUNTIF('ค่าเสื่อม 2564'!$E$3:$E$399,"28849-รพ.วังสมบูรณ์")&lt;$A26,"",INDEX('ค่าเสื่อม 2564'!C$3:C$399,SMALL(IF('ค่าเสื่อม 2564'!$E$3:$E$399="28849-รพ.วังสมบูรณ์",ROW('ค่าเสื่อม 2564'!$E$3:$E$399)-ROW('ค่าเสื่อม 2564'!$E$3)+1),$A26)))</f>
        <v>2700</v>
      </c>
      <c r="D26" s="7" t="str">
        <f t="array" ref="D26">IF(COUNTIF('ค่าเสื่อม 2564'!$E$3:$E$399,"28849-รพ.วังสมบูรณ์")&lt;$A26,"",INDEX('ค่าเสื่อม 2564'!D$3:D$399,SMALL(IF('ค่าเสื่อม 2564'!$E$3:$E$399="28849-รพ.วังสมบูรณ์",ROW('ค่าเสื่อม 2564'!$E$3:$E$399)-ROW('ค่าเสื่อม 2564'!$E$3)+1),$A26)))</f>
        <v>สระแก้ว</v>
      </c>
      <c r="E26" s="7" t="str">
        <f t="array" ref="E26">IF(COUNTIF('ค่าเสื่อม 2564'!$E$3:$E$399,"28849-รพ.วังสมบูรณ์")&lt;$A26,"",INDEX('ค่าเสื่อม 2564'!E$3:E$399,SMALL(IF('ค่าเสื่อม 2564'!$E$3:$E$399="28849-รพ.วังสมบูรณ์",ROW('ค่าเสื่อม 2564'!$E$3:$E$399)-ROW('ค่าเสื่อม 2564'!$E$3)+1),$A26)))</f>
        <v>28849-รพ.วังสมบูรณ์</v>
      </c>
      <c r="F26" s="7" t="str">
        <f t="array" ref="F26">IF(COUNTIF('ค่าเสื่อม 2564'!$E$3:$E$399,"28849-รพ.วังสมบูรณ์")&lt;$A26,"",INDEX('ค่าเสื่อม 2564'!F$3:F$399,SMALL(IF('ค่าเสื่อม 2564'!$E$3:$E$399="28849-รพ.วังสมบูรณ์",ROW('ค่าเสื่อม 2564'!$E$3:$E$399)-ROW('ค่าเสื่อม 2564'!$E$3)+1),$A26)))</f>
        <v>28849-รพ.วังสมบูรณ์</v>
      </c>
      <c r="G26" s="7" t="str">
        <f t="array" ref="G26">IF(COUNTIF('ค่าเสื่อม 2564'!$E$3:$E$399,"28849-รพ.วังสมบูรณ์")&lt;$A26,"",INDEX('ค่าเสื่อม 2564'!G$3:G$399,SMALL(IF('ค่าเสื่อม 2564'!$E$3:$E$399="28849-รพ.วังสมบูรณ์",ROW('ค่าเสื่อม 2564'!$E$3:$E$399)-ROW('ค่าเสื่อม 2564'!$E$3)+1),$A26)))</f>
        <v>วงเงินระดับจังหวัด</v>
      </c>
      <c r="H26" s="7" t="str">
        <f t="array" ref="H26">IF(COUNTIF('ค่าเสื่อม 2564'!$E$3:$E$399,"28849-รพ.วังสมบูรณ์")&lt;$A26,"",INDEX('ค่าเสื่อม 2564'!H$3:H$399,SMALL(IF('ค่าเสื่อม 2564'!$E$3:$E$399="28849-รพ.วังสมบูรณ์",ROW('ค่าเสื่อม 2564'!$E$3:$E$399)-ROW('ค่าเสื่อม 2564'!$E$3)+1),$A26)))</f>
        <v>ครุภัณฑ์</v>
      </c>
      <c r="I26" s="7" t="str">
        <f t="array" ref="I26">IF(COUNTIF('ค่าเสื่อม 2564'!$E$3:$E$399,"28849-รพ.วังสมบูรณ์")&lt;$A26,"",INDEX('ค่าเสื่อม 2564'!I$3:I$399,SMALL(IF('ค่าเสื่อม 2564'!$E$3:$E$399="28849-รพ.วังสมบูรณ์",ROW('ค่าเสื่อม 2564'!$E$3:$E$399)-ROW('ค่าเสื่อม 2564'!$E$3)+1),$A26)))</f>
        <v>12-ครุภัณฑ์สำนักงาน</v>
      </c>
      <c r="J26" s="7" t="str">
        <f t="array" ref="J26">IF(COUNTIF('ค่าเสื่อม 2564'!$E$3:$E$399,"28849-รพ.วังสมบูรณ์")&lt;$A26,"",INDEX('ค่าเสื่อม 2564'!J$3:J$399,SMALL(IF('ค่าเสื่อม 2564'!$E$3:$E$399="28849-รพ.วังสมบูรณ์",ROW('ค่าเสื่อม 2564'!$E$3:$E$399)-ROW('ค่าเสื่อม 2564'!$E$3)+1),$A26)))</f>
        <v>ตู้ล็อคเกอร์ไม้ 2 ชั้น</v>
      </c>
      <c r="K26" s="7" t="str">
        <f t="array" ref="K26">IF(COUNTIF('ค่าเสื่อม 2564'!$E$3:$E$399,"28849-รพ.วังสมบูรณ์")&lt;$A26,"",INDEX('ค่าเสื่อม 2564'!K$3:K$399,SMALL(IF('ค่าเสื่อม 2564'!$E$3:$E$399="28849-รพ.วังสมบูรณ์",ROW('ค่าเสื่อม 2564'!$E$3:$E$399)-ROW('ค่าเสื่อม 2564'!$E$3)+1),$A26)))</f>
        <v>ตู้ล็อคเกอร์ไม้ 2 ชั้น ขนาด 60x40x83 cm</v>
      </c>
      <c r="L26" s="4">
        <f t="array" ref="L26">IF(COUNTIF('ค่าเสื่อม 2564'!$E$3:$E$399,"28849-รพ.วังสมบูรณ์")&lt;$A26,"",INDEX('ค่าเสื่อม 2564'!L$3:L$399,SMALL(IF('ค่าเสื่อม 2564'!$E$3:$E$399="28849-รพ.วังสมบูรณ์",ROW('ค่าเสื่อม 2564'!$E$3:$E$399)-ROW('ค่าเสื่อม 2564'!$E$3)+1),$A26)))</f>
        <v>2</v>
      </c>
      <c r="M26" s="7" t="str">
        <f t="array" ref="M26">IF(COUNTIF('ค่าเสื่อม 2564'!$E$3:$E$399,"28849-รพ.วังสมบูรณ์")&lt;$A26,"",INDEX('ค่าเสื่อม 2564'!M$3:M$399,SMALL(IF('ค่าเสื่อม 2564'!$E$3:$E$399="28849-รพ.วังสมบูรณ์",ROW('ค่าเสื่อม 2564'!$E$3:$E$399)-ROW('ค่าเสื่อม 2564'!$E$3)+1),$A26)))</f>
        <v>7110-001-0012/2,7110-001-0014/1</v>
      </c>
      <c r="N26" s="10">
        <f t="array" ref="N26">IF(COUNTIF('ค่าเสื่อม 2564'!$E$3:$E$399,"28849-รพ.วังสมบูรณ์")&lt;$A26,"",INDEX('ค่าเสื่อม 2564'!N$3:N$399,SMALL(IF('ค่าเสื่อม 2564'!$E$3:$E$399="28849-รพ.วังสมบูรณ์",ROW('ค่าเสื่อม 2564'!$E$3:$E$399)-ROW('ค่าเสื่อม 2564'!$E$3)+1),$A26)))</f>
        <v>4000</v>
      </c>
      <c r="O26" s="10">
        <f t="array" ref="O26">IF(COUNTIF('ค่าเสื่อม 2564'!$E$3:$E$399,"28849-รพ.วังสมบูรณ์")&lt;$A26,"",INDEX('ค่าเสื่อม 2564'!O$3:O$399,SMALL(IF('ค่าเสื่อม 2564'!$E$3:$E$399="28849-รพ.วังสมบูรณ์",ROW('ค่าเสื่อม 2564'!$E$3:$E$399)-ROW('ค่าเสื่อม 2564'!$E$3)+1),$A26)))</f>
        <v>0</v>
      </c>
      <c r="P26" s="10">
        <f t="array" ref="P26">IF(COUNTIF('ค่าเสื่อม 2564'!$E$3:$E$399,"28849-รพ.วังสมบูรณ์")&lt;$A26,"",INDEX('ค่าเสื่อม 2564'!P$3:P$399,SMALL(IF('ค่าเสื่อม 2564'!$E$3:$E$399="28849-รพ.วังสมบูรณ์",ROW('ค่าเสื่อม 2564'!$E$3:$E$399)-ROW('ค่าเสื่อม 2564'!$E$3)+1),$A26)))</f>
        <v>0</v>
      </c>
      <c r="Q26" s="10">
        <f t="array" ref="Q26">IF(COUNTIF('ค่าเสื่อม 2564'!$E$3:$E$399,"28849-รพ.วังสมบูรณ์")&lt;$A26,"",INDEX('ค่าเสื่อม 2564'!Q$3:Q$399,SMALL(IF('ค่าเสื่อม 2564'!$E$3:$E$399="28849-รพ.วังสมบูรณ์",ROW('ค่าเสื่อม 2564'!$E$3:$E$399)-ROW('ค่าเสื่อม 2564'!$E$3)+1),$A26)))</f>
        <v>4000</v>
      </c>
      <c r="R26" s="7" t="str">
        <f t="array" ref="R26">IF(COUNTIF('ค่าเสื่อม 2564'!$E$3:$E$399,"28849-รพ.วังสมบูรณ์")&lt;$A26,"",INDEX('ค่าเสื่อม 2564'!R$3:R$399,SMALL(IF('ค่าเสื่อม 2564'!$E$3:$E$399="28849-รพ.วังสมบูรณ์",ROW('ค่าเสื่อม 2564'!$E$3:$E$399)-ROW('ค่าเสื่อม 2564'!$E$3)+1),$A26)))</f>
        <v>6/2563 (วันที่ 07/10/2563)</v>
      </c>
      <c r="S26" s="4" t="str">
        <f t="array" ref="S26">IF(COUNTIF('ค่าเสื่อม 2564'!$E$3:$E$399,"28849-รพ.วังสมบูรณ์")&lt;$A26,"",INDEX('ค่าเสื่อม 2564'!S$3:S$399,SMALL(IF('ค่าเสื่อม 2564'!$E$3:$E$399="28849-รพ.วังสมบูรณ์",ROW('ค่าเสื่อม 2564'!$E$3:$E$399)-ROW('ค่าเสื่อม 2564'!$E$3)+1),$A26)))</f>
        <v>-</v>
      </c>
      <c r="T26" s="10">
        <f t="array" ref="T26">IF(COUNTIF('ค่าเสื่อม 2564'!$E$3:$E$399,"28849-รพ.วังสมบูรณ์")&lt;$A26,"",INDEX('ค่าเสื่อม 2564'!T$3:T$399,SMALL(IF('ค่าเสื่อม 2564'!$E$3:$E$399="28849-รพ.วังสมบูรณ์",ROW('ค่าเสื่อม 2564'!$E$3:$E$399)-ROW('ค่าเสื่อม 2564'!$E$3)+1),$A26)))</f>
        <v>0</v>
      </c>
      <c r="U26" s="10">
        <f t="array" ref="U26">IF(COUNTIF('ค่าเสื่อม 2564'!$E$3:$E$399,"28849-รพ.วังสมบูรณ์")&lt;$A26,"",INDEX('ค่าเสื่อม 2564'!U$3:U$399,SMALL(IF('ค่าเสื่อม 2564'!$E$3:$E$399="28849-รพ.วังสมบูรณ์",ROW('ค่าเสื่อม 2564'!$E$3:$E$399)-ROW('ค่าเสื่อม 2564'!$E$3)+1),$A26)))</f>
        <v>0</v>
      </c>
      <c r="V26" s="7">
        <f t="array" ref="V26">IF(COUNTIF('ค่าเสื่อม 2564'!$E$3:$E$399,"28849-รพ.วังสมบูรณ์")&lt;$A26,"",INDEX('ค่าเสื่อม 2564'!V$3:V$399,SMALL(IF('ค่าเสื่อม 2564'!$E$3:$E$399="28849-รพ.วังสมบูรณ์",ROW('ค่าเสื่อม 2564'!$E$3:$E$399)-ROW('ค่าเสื่อม 2564'!$E$3)+1),$A26)))</f>
        <v>0</v>
      </c>
      <c r="W26" s="7">
        <f t="array" ref="W26">IF(COUNTIF('ค่าเสื่อม 2564'!$E$3:$E$399,"28849-รพ.วังสมบูรณ์")&lt;$A26,"",INDEX('ค่าเสื่อม 2564'!W$3:W$399,SMALL(IF('ค่าเสื่อม 2564'!$E$3:$E$399="28849-รพ.วังสมบูรณ์",ROW('ค่าเสื่อม 2564'!$E$3:$E$399)-ROW('ค่าเสื่อม 2564'!$E$3)+1),$A26)))</f>
        <v>400537</v>
      </c>
    </row>
    <row r="27" spans="1:24" ht="43.5" customHeight="1">
      <c r="A27" s="3">
        <v>24</v>
      </c>
      <c r="B27" s="7" t="str">
        <f t="array" ref="B27">IF(COUNTIF('ค่าเสื่อม 2564'!$E$3:$E$399,"28849-รพ.วังสมบูรณ์")&lt;$A27,"",INDEX('ค่าเสื่อม 2564'!B$3:B$399,SMALL(IF('ค่าเสื่อม 2564'!$E$3:$E$399="28849-รพ.วังสมบูรณ์",ROW('ค่าเสื่อม 2564'!$E$3:$E$399)-ROW('ค่าเสื่อม 2564'!$E$3)+1),$A27)))</f>
        <v>เขต 06 ระยอง</v>
      </c>
      <c r="C27" s="7">
        <f t="array" ref="C27">IF(COUNTIF('ค่าเสื่อม 2564'!$E$3:$E$399,"28849-รพ.วังสมบูรณ์")&lt;$A27,"",INDEX('ค่าเสื่อม 2564'!C$3:C$399,SMALL(IF('ค่าเสื่อม 2564'!$E$3:$E$399="28849-รพ.วังสมบูรณ์",ROW('ค่าเสื่อม 2564'!$E$3:$E$399)-ROW('ค่าเสื่อม 2564'!$E$3)+1),$A27)))</f>
        <v>2700</v>
      </c>
      <c r="D27" s="7" t="str">
        <f t="array" ref="D27">IF(COUNTIF('ค่าเสื่อม 2564'!$E$3:$E$399,"28849-รพ.วังสมบูรณ์")&lt;$A27,"",INDEX('ค่าเสื่อม 2564'!D$3:D$399,SMALL(IF('ค่าเสื่อม 2564'!$E$3:$E$399="28849-รพ.วังสมบูรณ์",ROW('ค่าเสื่อม 2564'!$E$3:$E$399)-ROW('ค่าเสื่อม 2564'!$E$3)+1),$A27)))</f>
        <v>สระแก้ว</v>
      </c>
      <c r="E27" s="7" t="str">
        <f t="array" ref="E27">IF(COUNTIF('ค่าเสื่อม 2564'!$E$3:$E$399,"28849-รพ.วังสมบูรณ์")&lt;$A27,"",INDEX('ค่าเสื่อม 2564'!E$3:E$399,SMALL(IF('ค่าเสื่อม 2564'!$E$3:$E$399="28849-รพ.วังสมบูรณ์",ROW('ค่าเสื่อม 2564'!$E$3:$E$399)-ROW('ค่าเสื่อม 2564'!$E$3)+1),$A27)))</f>
        <v>28849-รพ.วังสมบูรณ์</v>
      </c>
      <c r="F27" s="7" t="str">
        <f t="array" ref="F27">IF(COUNTIF('ค่าเสื่อม 2564'!$E$3:$E$399,"28849-รพ.วังสมบูรณ์")&lt;$A27,"",INDEX('ค่าเสื่อม 2564'!F$3:F$399,SMALL(IF('ค่าเสื่อม 2564'!$E$3:$E$399="28849-รพ.วังสมบูรณ์",ROW('ค่าเสื่อม 2564'!$E$3:$E$399)-ROW('ค่าเสื่อม 2564'!$E$3)+1),$A27)))</f>
        <v>28849-รพ.วังสมบูรณ์</v>
      </c>
      <c r="G27" s="7" t="str">
        <f t="array" ref="G27">IF(COUNTIF('ค่าเสื่อม 2564'!$E$3:$E$399,"28849-รพ.วังสมบูรณ์")&lt;$A27,"",INDEX('ค่าเสื่อม 2564'!G$3:G$399,SMALL(IF('ค่าเสื่อม 2564'!$E$3:$E$399="28849-รพ.วังสมบูรณ์",ROW('ค่าเสื่อม 2564'!$E$3:$E$399)-ROW('ค่าเสื่อม 2564'!$E$3)+1),$A27)))</f>
        <v>วงเงินหน่วยบริการสังกัดสป.สธ.</v>
      </c>
      <c r="H27" s="7" t="str">
        <f t="array" ref="H27">IF(COUNTIF('ค่าเสื่อม 2564'!$E$3:$E$399,"28849-รพ.วังสมบูรณ์")&lt;$A27,"",INDEX('ค่าเสื่อม 2564'!H$3:H$399,SMALL(IF('ค่าเสื่อม 2564'!$E$3:$E$399="28849-รพ.วังสมบูรณ์",ROW('ค่าเสื่อม 2564'!$E$3:$E$399)-ROW('ค่าเสื่อม 2564'!$E$3)+1),$A27)))</f>
        <v>ครุภัณฑ์</v>
      </c>
      <c r="I27" s="7" t="str">
        <f t="array" ref="I27">IF(COUNTIF('ค่าเสื่อม 2564'!$E$3:$E$399,"28849-รพ.วังสมบูรณ์")&lt;$A27,"",INDEX('ค่าเสื่อม 2564'!I$3:I$399,SMALL(IF('ค่าเสื่อม 2564'!$E$3:$E$399="28849-รพ.วังสมบูรณ์",ROW('ค่าเสื่อม 2564'!$E$3:$E$399)-ROW('ค่าเสื่อม 2564'!$E$3)+1),$A27)))</f>
        <v>07-ครุภัณฑ์การแพทย์สนับสนุน</v>
      </c>
      <c r="J27" s="7" t="str">
        <f t="array" ref="J27">IF(COUNTIF('ค่าเสื่อม 2564'!$E$3:$E$399,"28849-รพ.วังสมบูรณ์")&lt;$A27,"",INDEX('ค่าเสื่อม 2564'!J$3:J$399,SMALL(IF('ค่าเสื่อม 2564'!$E$3:$E$399="28849-รพ.วังสมบูรณ์",ROW('ค่าเสื่อม 2564'!$E$3:$E$399)-ROW('ค่าเสื่อม 2564'!$E$3)+1),$A27)))</f>
        <v>ตู้เก็บเวชภัณฑ์</v>
      </c>
      <c r="K27" s="7" t="str">
        <f t="array" ref="K27">IF(COUNTIF('ค่าเสื่อม 2564'!$E$3:$E$399,"28849-รพ.วังสมบูรณ์")&lt;$A27,"",INDEX('ค่าเสื่อม 2564'!K$3:K$399,SMALL(IF('ค่าเสื่อม 2564'!$E$3:$E$399="28849-รพ.วังสมบูรณ์",ROW('ค่าเสื่อม 2564'!$E$3:$E$399)-ROW('ค่าเสื่อม 2564'!$E$3)+1),$A27)))</f>
        <v>ตู้เก็บเวชภัณฑ์ ขนาด 90x40x190 cm</v>
      </c>
      <c r="L27" s="4">
        <f t="array" ref="L27">IF(COUNTIF('ค่าเสื่อม 2564'!$E$3:$E$399,"28849-รพ.วังสมบูรณ์")&lt;$A27,"",INDEX('ค่าเสื่อม 2564'!L$3:L$399,SMALL(IF('ค่าเสื่อม 2564'!$E$3:$E$399="28849-รพ.วังสมบูรณ์",ROW('ค่าเสื่อม 2564'!$E$3:$E$399)-ROW('ค่าเสื่อม 2564'!$E$3)+1),$A27)))</f>
        <v>1</v>
      </c>
      <c r="M27" s="7" t="str">
        <f t="array" ref="M27">IF(COUNTIF('ค่าเสื่อม 2564'!$E$3:$E$399,"28849-รพ.วังสมบูรณ์")&lt;$A27,"",INDEX('ค่าเสื่อม 2564'!M$3:M$399,SMALL(IF('ค่าเสื่อม 2564'!$E$3:$E$399="28849-รพ.วังสมบูรณ์",ROW('ค่าเสื่อม 2564'!$E$3:$E$399)-ROW('ค่าเสื่อม 2564'!$E$3)+1),$A27)))</f>
        <v>6530-031-0002/1</v>
      </c>
      <c r="N27" s="10">
        <f t="array" ref="N27">IF(COUNTIF('ค่าเสื่อม 2564'!$E$3:$E$399,"28849-รพ.วังสมบูรณ์")&lt;$A27,"",INDEX('ค่าเสื่อม 2564'!N$3:N$399,SMALL(IF('ค่าเสื่อม 2564'!$E$3:$E$399="28849-รพ.วังสมบูรณ์",ROW('ค่าเสื่อม 2564'!$E$3:$E$399)-ROW('ค่าเสื่อม 2564'!$E$3)+1),$A27)))</f>
        <v>14000</v>
      </c>
      <c r="O27" s="10">
        <f t="array" ref="O27">IF(COUNTIF('ค่าเสื่อม 2564'!$E$3:$E$399,"28849-รพ.วังสมบูรณ์")&lt;$A27,"",INDEX('ค่าเสื่อม 2564'!O$3:O$399,SMALL(IF('ค่าเสื่อม 2564'!$E$3:$E$399="28849-รพ.วังสมบูรณ์",ROW('ค่าเสื่อม 2564'!$E$3:$E$399)-ROW('ค่าเสื่อม 2564'!$E$3)+1),$A27)))</f>
        <v>0</v>
      </c>
      <c r="P27" s="10">
        <f t="array" ref="P27">IF(COUNTIF('ค่าเสื่อม 2564'!$E$3:$E$399,"28849-รพ.วังสมบูรณ์")&lt;$A27,"",INDEX('ค่าเสื่อม 2564'!P$3:P$399,SMALL(IF('ค่าเสื่อม 2564'!$E$3:$E$399="28849-รพ.วังสมบูรณ์",ROW('ค่าเสื่อม 2564'!$E$3:$E$399)-ROW('ค่าเสื่อม 2564'!$E$3)+1),$A27)))</f>
        <v>0</v>
      </c>
      <c r="Q27" s="10">
        <f t="array" ref="Q27">IF(COUNTIF('ค่าเสื่อม 2564'!$E$3:$E$399,"28849-รพ.วังสมบูรณ์")&lt;$A27,"",INDEX('ค่าเสื่อม 2564'!Q$3:Q$399,SMALL(IF('ค่าเสื่อม 2564'!$E$3:$E$399="28849-รพ.วังสมบูรณ์",ROW('ค่าเสื่อม 2564'!$E$3:$E$399)-ROW('ค่าเสื่อม 2564'!$E$3)+1),$A27)))</f>
        <v>14000</v>
      </c>
      <c r="R27" s="7" t="str">
        <f t="array" ref="R27">IF(COUNTIF('ค่าเสื่อม 2564'!$E$3:$E$399,"28849-รพ.วังสมบูรณ์")&lt;$A27,"",INDEX('ค่าเสื่อม 2564'!R$3:R$399,SMALL(IF('ค่าเสื่อม 2564'!$E$3:$E$399="28849-รพ.วังสมบูรณ์",ROW('ค่าเสื่อม 2564'!$E$3:$E$399)-ROW('ค่าเสื่อม 2564'!$E$3)+1),$A27)))</f>
        <v>6/2563 (วันที่ 07/10/2563)</v>
      </c>
      <c r="S27" s="4" t="str">
        <f t="array" ref="S27">IF(COUNTIF('ค่าเสื่อม 2564'!$E$3:$E$399,"28849-รพ.วังสมบูรณ์")&lt;$A27,"",INDEX('ค่าเสื่อม 2564'!S$3:S$399,SMALL(IF('ค่าเสื่อม 2564'!$E$3:$E$399="28849-รพ.วังสมบูรณ์",ROW('ค่าเสื่อม 2564'!$E$3:$E$399)-ROW('ค่าเสื่อม 2564'!$E$3)+1),$A27)))</f>
        <v>-</v>
      </c>
      <c r="T27" s="10">
        <f t="array" ref="T27">IF(COUNTIF('ค่าเสื่อม 2564'!$E$3:$E$399,"28849-รพ.วังสมบูรณ์")&lt;$A27,"",INDEX('ค่าเสื่อม 2564'!T$3:T$399,SMALL(IF('ค่าเสื่อม 2564'!$E$3:$E$399="28849-รพ.วังสมบูรณ์",ROW('ค่าเสื่อม 2564'!$E$3:$E$399)-ROW('ค่าเสื่อม 2564'!$E$3)+1),$A27)))</f>
        <v>0</v>
      </c>
      <c r="U27" s="10">
        <f t="array" ref="U27">IF(COUNTIF('ค่าเสื่อม 2564'!$E$3:$E$399,"28849-รพ.วังสมบูรณ์")&lt;$A27,"",INDEX('ค่าเสื่อม 2564'!U$3:U$399,SMALL(IF('ค่าเสื่อม 2564'!$E$3:$E$399="28849-รพ.วังสมบูรณ์",ROW('ค่าเสื่อม 2564'!$E$3:$E$399)-ROW('ค่าเสื่อม 2564'!$E$3)+1),$A27)))</f>
        <v>0</v>
      </c>
      <c r="V27" s="7">
        <f t="array" ref="V27">IF(COUNTIF('ค่าเสื่อม 2564'!$E$3:$E$399,"28849-รพ.วังสมบูรณ์")&lt;$A27,"",INDEX('ค่าเสื่อม 2564'!V$3:V$399,SMALL(IF('ค่าเสื่อม 2564'!$E$3:$E$399="28849-รพ.วังสมบูรณ์",ROW('ค่าเสื่อม 2564'!$E$3:$E$399)-ROW('ค่าเสื่อม 2564'!$E$3)+1),$A27)))</f>
        <v>0</v>
      </c>
      <c r="W27" s="7">
        <f t="array" ref="W27">IF(COUNTIF('ค่าเสื่อม 2564'!$E$3:$E$399,"28849-รพ.วังสมบูรณ์")&lt;$A27,"",INDEX('ค่าเสื่อม 2564'!W$3:W$399,SMALL(IF('ค่าเสื่อม 2564'!$E$3:$E$399="28849-รพ.วังสมบูรณ์",ROW('ค่าเสื่อม 2564'!$E$3:$E$399)-ROW('ค่าเสื่อม 2564'!$E$3)+1),$A27)))</f>
        <v>400484</v>
      </c>
    </row>
    <row r="28" spans="1:24" ht="43.5" customHeight="1">
      <c r="A28" s="3">
        <v>25</v>
      </c>
      <c r="B28" s="7" t="str">
        <f t="array" ref="B28">IF(COUNTIF('ค่าเสื่อม 2564'!$E$3:$E$399,"28849-รพ.วังสมบูรณ์")&lt;$A28,"",INDEX('ค่าเสื่อม 2564'!B$3:B$399,SMALL(IF('ค่าเสื่อม 2564'!$E$3:$E$399="28849-รพ.วังสมบูรณ์",ROW('ค่าเสื่อม 2564'!$E$3:$E$399)-ROW('ค่าเสื่อม 2564'!$E$3)+1),$A28)))</f>
        <v>เขต 06 ระยอง</v>
      </c>
      <c r="C28" s="7">
        <f t="array" ref="C28">IF(COUNTIF('ค่าเสื่อม 2564'!$E$3:$E$399,"28849-รพ.วังสมบูรณ์")&lt;$A28,"",INDEX('ค่าเสื่อม 2564'!C$3:C$399,SMALL(IF('ค่าเสื่อม 2564'!$E$3:$E$399="28849-รพ.วังสมบูรณ์",ROW('ค่าเสื่อม 2564'!$E$3:$E$399)-ROW('ค่าเสื่อม 2564'!$E$3)+1),$A28)))</f>
        <v>2700</v>
      </c>
      <c r="D28" s="7" t="str">
        <f t="array" ref="D28">IF(COUNTIF('ค่าเสื่อม 2564'!$E$3:$E$399,"28849-รพ.วังสมบูรณ์")&lt;$A28,"",INDEX('ค่าเสื่อม 2564'!D$3:D$399,SMALL(IF('ค่าเสื่อม 2564'!$E$3:$E$399="28849-รพ.วังสมบูรณ์",ROW('ค่าเสื่อม 2564'!$E$3:$E$399)-ROW('ค่าเสื่อม 2564'!$E$3)+1),$A28)))</f>
        <v>สระแก้ว</v>
      </c>
      <c r="E28" s="7" t="str">
        <f t="array" ref="E28">IF(COUNTIF('ค่าเสื่อม 2564'!$E$3:$E$399,"28849-รพ.วังสมบูรณ์")&lt;$A28,"",INDEX('ค่าเสื่อม 2564'!E$3:E$399,SMALL(IF('ค่าเสื่อม 2564'!$E$3:$E$399="28849-รพ.วังสมบูรณ์",ROW('ค่าเสื่อม 2564'!$E$3:$E$399)-ROW('ค่าเสื่อม 2564'!$E$3)+1),$A28)))</f>
        <v>28849-รพ.วังสมบูรณ์</v>
      </c>
      <c r="F28" s="7" t="str">
        <f t="array" ref="F28">IF(COUNTIF('ค่าเสื่อม 2564'!$E$3:$E$399,"28849-รพ.วังสมบูรณ์")&lt;$A28,"",INDEX('ค่าเสื่อม 2564'!F$3:F$399,SMALL(IF('ค่าเสื่อม 2564'!$E$3:$E$399="28849-รพ.วังสมบูรณ์",ROW('ค่าเสื่อม 2564'!$E$3:$E$399)-ROW('ค่าเสื่อม 2564'!$E$3)+1),$A28)))</f>
        <v>28849-รพ.วังสมบูรณ์</v>
      </c>
      <c r="G28" s="7" t="str">
        <f t="array" ref="G28">IF(COUNTIF('ค่าเสื่อม 2564'!$E$3:$E$399,"28849-รพ.วังสมบูรณ์")&lt;$A28,"",INDEX('ค่าเสื่อม 2564'!G$3:G$399,SMALL(IF('ค่าเสื่อม 2564'!$E$3:$E$399="28849-รพ.วังสมบูรณ์",ROW('ค่าเสื่อม 2564'!$E$3:$E$399)-ROW('ค่าเสื่อม 2564'!$E$3)+1),$A28)))</f>
        <v>วงเงินหน่วยบริการสังกัดสป.สธ.</v>
      </c>
      <c r="H28" s="7" t="str">
        <f t="array" ref="H28">IF(COUNTIF('ค่าเสื่อม 2564'!$E$3:$E$399,"28849-รพ.วังสมบูรณ์")&lt;$A28,"",INDEX('ค่าเสื่อม 2564'!H$3:H$399,SMALL(IF('ค่าเสื่อม 2564'!$E$3:$E$399="28849-รพ.วังสมบูรณ์",ROW('ค่าเสื่อม 2564'!$E$3:$E$399)-ROW('ค่าเสื่อม 2564'!$E$3)+1),$A28)))</f>
        <v>ครุภัณฑ์</v>
      </c>
      <c r="I28" s="7" t="str">
        <f t="array" ref="I28">IF(COUNTIF('ค่าเสื่อม 2564'!$E$3:$E$399,"28849-รพ.วังสมบูรณ์")&lt;$A28,"",INDEX('ค่าเสื่อม 2564'!I$3:I$399,SMALL(IF('ค่าเสื่อม 2564'!$E$3:$E$399="28849-รพ.วังสมบูรณ์",ROW('ค่าเสื่อม 2564'!$E$3:$E$399)-ROW('ค่าเสื่อม 2564'!$E$3)+1),$A28)))</f>
        <v>08-ครุภัณฑ์คอมพิวเตอร์</v>
      </c>
      <c r="J28" s="7" t="str">
        <f t="array" ref="J28">IF(COUNTIF('ค่าเสื่อม 2564'!$E$3:$E$399,"28849-รพ.วังสมบูรณ์")&lt;$A28,"",INDEX('ค่าเสื่อม 2564'!J$3:J$399,SMALL(IF('ค่าเสื่อม 2564'!$E$3:$E$399="28849-รพ.วังสมบูรณ์",ROW('ค่าเสื่อม 2564'!$E$3:$E$399)-ROW('ค่าเสื่อม 2564'!$E$3)+1),$A28)))</f>
        <v>เครื่องคอมพิวเตอร์ สำหรับงานสำนักงาน * (จอขนาดไม่น้อยกว่า 19 นิ้ว)</v>
      </c>
      <c r="K28" s="7" t="str">
        <f t="array" ref="K28">IF(COUNTIF('ค่าเสื่อม 2564'!$E$3:$E$399,"28849-รพ.วังสมบูรณ์")&lt;$A28,"",INDEX('ค่าเสื่อม 2564'!K$3:K$399,SMALL(IF('ค่าเสื่อม 2564'!$E$3:$E$399="28849-รพ.วังสมบูรณ์",ROW('ค่าเสื่อม 2564'!$E$3:$E$399)-ROW('ค่าเสื่อม 2564'!$E$3)+1),$A28)))</f>
        <v>เครื่องคอมพิวเตอร์ สำหรับงานสำนักงาน มีหน่วยประมวลผลกลาง (CPU) ไม่น้อยกว่า 4 แกนหลัก (4 core) มีหน่วยความจำหลัก (RAM) ชนิด DDR4 หรือดีกว่า ขนาดไม่น้อยกว่า 4 GB และมีอุปกรณ์พร้อมใช้งานครบชุด</v>
      </c>
      <c r="L28" s="4">
        <f t="array" ref="L28">IF(COUNTIF('ค่าเสื่อม 2564'!$E$3:$E$399,"28849-รพ.วังสมบูรณ์")&lt;$A28,"",INDEX('ค่าเสื่อม 2564'!L$3:L$399,SMALL(IF('ค่าเสื่อม 2564'!$E$3:$E$399="28849-รพ.วังสมบูรณ์",ROW('ค่าเสื่อม 2564'!$E$3:$E$399)-ROW('ค่าเสื่อม 2564'!$E$3)+1),$A28)))</f>
        <v>2</v>
      </c>
      <c r="M28" s="7" t="str">
        <f t="array" ref="M28">IF(COUNTIF('ค่าเสื่อม 2564'!$E$3:$E$399,"28849-รพ.วังสมบูรณ์")&lt;$A28,"",INDEX('ค่าเสื่อม 2564'!M$3:M$399,SMALL(IF('ค่าเสื่อม 2564'!$E$3:$E$399="28849-รพ.วังสมบูรณ์",ROW('ค่าเสื่อม 2564'!$E$3:$E$399)-ROW('ค่าเสื่อม 2564'!$E$3)+1),$A28)))</f>
        <v>7440-101-0001/5,6</v>
      </c>
      <c r="N28" s="10">
        <f t="array" ref="N28">IF(COUNTIF('ค่าเสื่อม 2564'!$E$3:$E$399,"28849-รพ.วังสมบูรณ์")&lt;$A28,"",INDEX('ค่าเสื่อม 2564'!N$3:N$399,SMALL(IF('ค่าเสื่อม 2564'!$E$3:$E$399="28849-รพ.วังสมบูรณ์",ROW('ค่าเสื่อม 2564'!$E$3:$E$399)-ROW('ค่าเสื่อม 2564'!$E$3)+1),$A28)))</f>
        <v>34000</v>
      </c>
      <c r="O28" s="10">
        <f t="array" ref="O28">IF(COUNTIF('ค่าเสื่อม 2564'!$E$3:$E$399,"28849-รพ.วังสมบูรณ์")&lt;$A28,"",INDEX('ค่าเสื่อม 2564'!O$3:O$399,SMALL(IF('ค่าเสื่อม 2564'!$E$3:$E$399="28849-รพ.วังสมบูรณ์",ROW('ค่าเสื่อม 2564'!$E$3:$E$399)-ROW('ค่าเสื่อม 2564'!$E$3)+1),$A28)))</f>
        <v>0</v>
      </c>
      <c r="P28" s="10">
        <f t="array" ref="P28">IF(COUNTIF('ค่าเสื่อม 2564'!$E$3:$E$399,"28849-รพ.วังสมบูรณ์")&lt;$A28,"",INDEX('ค่าเสื่อม 2564'!P$3:P$399,SMALL(IF('ค่าเสื่อม 2564'!$E$3:$E$399="28849-รพ.วังสมบูรณ์",ROW('ค่าเสื่อม 2564'!$E$3:$E$399)-ROW('ค่าเสื่อม 2564'!$E$3)+1),$A28)))</f>
        <v>0</v>
      </c>
      <c r="Q28" s="10">
        <f t="array" ref="Q28">IF(COUNTIF('ค่าเสื่อม 2564'!$E$3:$E$399,"28849-รพ.วังสมบูรณ์")&lt;$A28,"",INDEX('ค่าเสื่อม 2564'!Q$3:Q$399,SMALL(IF('ค่าเสื่อม 2564'!$E$3:$E$399="28849-รพ.วังสมบูรณ์",ROW('ค่าเสื่อม 2564'!$E$3:$E$399)-ROW('ค่าเสื่อม 2564'!$E$3)+1),$A28)))</f>
        <v>34000</v>
      </c>
      <c r="R28" s="7" t="str">
        <f t="array" ref="R28">IF(COUNTIF('ค่าเสื่อม 2564'!$E$3:$E$399,"28849-รพ.วังสมบูรณ์")&lt;$A28,"",INDEX('ค่าเสื่อม 2564'!R$3:R$399,SMALL(IF('ค่าเสื่อม 2564'!$E$3:$E$399="28849-รพ.วังสมบูรณ์",ROW('ค่าเสื่อม 2564'!$E$3:$E$399)-ROW('ค่าเสื่อม 2564'!$E$3)+1),$A28)))</f>
        <v>6/2563 (วันที่ 07/10/2563)</v>
      </c>
      <c r="S28" s="4" t="str">
        <f t="array" ref="S28">IF(COUNTIF('ค่าเสื่อม 2564'!$E$3:$E$399,"28849-รพ.วังสมบูรณ์")&lt;$A28,"",INDEX('ค่าเสื่อม 2564'!S$3:S$399,SMALL(IF('ค่าเสื่อม 2564'!$E$3:$E$399="28849-รพ.วังสมบูรณ์",ROW('ค่าเสื่อม 2564'!$E$3:$E$399)-ROW('ค่าเสื่อม 2564'!$E$3)+1),$A28)))</f>
        <v>-</v>
      </c>
      <c r="T28" s="10">
        <f t="array" ref="T28">IF(COUNTIF('ค่าเสื่อม 2564'!$E$3:$E$399,"28849-รพ.วังสมบูรณ์")&lt;$A28,"",INDEX('ค่าเสื่อม 2564'!T$3:T$399,SMALL(IF('ค่าเสื่อม 2564'!$E$3:$E$399="28849-รพ.วังสมบูรณ์",ROW('ค่าเสื่อม 2564'!$E$3:$E$399)-ROW('ค่าเสื่อม 2564'!$E$3)+1),$A28)))</f>
        <v>0</v>
      </c>
      <c r="U28" s="10">
        <f t="array" ref="U28">IF(COUNTIF('ค่าเสื่อม 2564'!$E$3:$E$399,"28849-รพ.วังสมบูรณ์")&lt;$A28,"",INDEX('ค่าเสื่อม 2564'!U$3:U$399,SMALL(IF('ค่าเสื่อม 2564'!$E$3:$E$399="28849-รพ.วังสมบูรณ์",ROW('ค่าเสื่อม 2564'!$E$3:$E$399)-ROW('ค่าเสื่อม 2564'!$E$3)+1),$A28)))</f>
        <v>0</v>
      </c>
      <c r="V28" s="7">
        <f t="array" ref="V28">IF(COUNTIF('ค่าเสื่อม 2564'!$E$3:$E$399,"28849-รพ.วังสมบูรณ์")&lt;$A28,"",INDEX('ค่าเสื่อม 2564'!V$3:V$399,SMALL(IF('ค่าเสื่อม 2564'!$E$3:$E$399="28849-รพ.วังสมบูรณ์",ROW('ค่าเสื่อม 2564'!$E$3:$E$399)-ROW('ค่าเสื่อม 2564'!$E$3)+1),$A28)))</f>
        <v>0</v>
      </c>
      <c r="W28" s="7">
        <f t="array" ref="W28">IF(COUNTIF('ค่าเสื่อม 2564'!$E$3:$E$399,"28849-รพ.วังสมบูรณ์")&lt;$A28,"",INDEX('ค่าเสื่อม 2564'!W$3:W$399,SMALL(IF('ค่าเสื่อม 2564'!$E$3:$E$399="28849-รพ.วังสมบูรณ์",ROW('ค่าเสื่อม 2564'!$E$3:$E$399)-ROW('ค่าเสื่อม 2564'!$E$3)+1),$A28)))</f>
        <v>399979</v>
      </c>
    </row>
    <row r="29" spans="1:24" s="65" customFormat="1" ht="63">
      <c r="A29" s="58"/>
      <c r="B29" s="59"/>
      <c r="C29" s="59"/>
      <c r="D29" s="59"/>
      <c r="E29" s="59"/>
      <c r="F29" s="59"/>
      <c r="G29" s="59"/>
      <c r="H29" s="60"/>
      <c r="I29" s="61"/>
      <c r="J29" s="59"/>
      <c r="K29" s="60"/>
      <c r="L29" s="62"/>
      <c r="M29" s="60"/>
      <c r="N29" s="60">
        <f>SUM(N3:N28)</f>
        <v>2001100</v>
      </c>
      <c r="O29" s="60">
        <f t="shared" ref="O29:U29" si="0">SUM(O4:O28)</f>
        <v>21300</v>
      </c>
      <c r="P29" s="60">
        <f t="shared" si="0"/>
        <v>0</v>
      </c>
      <c r="Q29" s="60">
        <f t="shared" si="0"/>
        <v>2022400</v>
      </c>
      <c r="R29" s="60">
        <f t="shared" si="0"/>
        <v>0</v>
      </c>
      <c r="S29" s="62">
        <f t="shared" si="0"/>
        <v>0</v>
      </c>
      <c r="T29" s="60">
        <f t="shared" si="0"/>
        <v>0</v>
      </c>
      <c r="U29" s="60">
        <f t="shared" si="0"/>
        <v>0</v>
      </c>
      <c r="V29" s="63"/>
      <c r="W29" s="61"/>
      <c r="X29" s="64"/>
    </row>
    <row r="30" spans="1:24" ht="12.75" customHeight="1">
      <c r="B30" s="8"/>
    </row>
    <row r="31" spans="1:24">
      <c r="E31" s="6" t="s">
        <v>55</v>
      </c>
    </row>
    <row r="32" spans="1:24">
      <c r="E32" s="6" t="s">
        <v>63</v>
      </c>
    </row>
  </sheetData>
  <printOptions horizontalCentered="1"/>
  <pageMargins left="0.23622047244094491" right="0.23622047244094491" top="0.55118110236220474" bottom="0.35433070866141736" header="0.31496062992125984" footer="0.11811023622047245"/>
  <pageSetup paperSize="9" scale="72"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43C1C-EF01-48B6-B17E-8273184BC172}">
  <sheetPr>
    <pageSetUpPr fitToPage="1"/>
  </sheetPr>
  <dimension ref="A1:X46"/>
  <sheetViews>
    <sheetView showGridLines="0" zoomScaleNormal="100" workbookViewId="0">
      <selection activeCell="J7" sqref="J7"/>
    </sheetView>
  </sheetViews>
  <sheetFormatPr defaultColWidth="9" defaultRowHeight="18.75"/>
  <cols>
    <col min="1" max="1" width="4.5703125" style="2" customWidth="1"/>
    <col min="2" max="2" width="10.42578125" style="6" hidden="1" customWidth="1"/>
    <col min="3" max="3" width="8.140625" style="6" hidden="1" customWidth="1"/>
    <col min="4" max="4" width="5.85546875" style="6" hidden="1" customWidth="1"/>
    <col min="5" max="5" width="16.5703125" style="6" customWidth="1"/>
    <col min="6" max="6" width="21.5703125" style="6" customWidth="1"/>
    <col min="7" max="7" width="21.140625" style="6" customWidth="1"/>
    <col min="8" max="8" width="11.140625" style="9" bestFit="1" customWidth="1"/>
    <col min="9" max="9" width="13.140625" style="2" hidden="1" customWidth="1"/>
    <col min="10" max="10" width="24" style="6" bestFit="1" customWidth="1"/>
    <col min="11" max="11" width="33.42578125" style="9" hidden="1" customWidth="1"/>
    <col min="12" max="12" width="5.42578125" style="19" bestFit="1" customWidth="1"/>
    <col min="13" max="13" width="17.140625" style="9" hidden="1" customWidth="1"/>
    <col min="14" max="14" width="13.7109375" style="9" bestFit="1" customWidth="1"/>
    <col min="15" max="15" width="11.85546875" style="9" customWidth="1"/>
    <col min="16" max="16" width="11.140625" style="9" bestFit="1" customWidth="1"/>
    <col min="17" max="17" width="12.5703125" style="9" bestFit="1" customWidth="1"/>
    <col min="18" max="18" width="10.42578125" style="6" hidden="1" customWidth="1"/>
    <col min="19" max="19" width="7.7109375" style="2" bestFit="1" customWidth="1"/>
    <col min="20" max="20" width="12.5703125" style="9" bestFit="1" customWidth="1"/>
    <col min="21" max="21" width="11" style="19" bestFit="1" customWidth="1"/>
    <col min="22" max="22" width="6.7109375" style="27" hidden="1" customWidth="1"/>
    <col min="23" max="23" width="7.85546875" style="2" hidden="1" customWidth="1"/>
    <col min="24" max="24" width="10.85546875" style="6" bestFit="1" customWidth="1"/>
    <col min="25" max="16384" width="9" style="6"/>
  </cols>
  <sheetData>
    <row r="1" spans="1:23" ht="23.25">
      <c r="A1" s="66" t="s">
        <v>66</v>
      </c>
    </row>
    <row r="2" spans="1:23" ht="23.25">
      <c r="A2" s="66" t="s">
        <v>62</v>
      </c>
    </row>
    <row r="3" spans="1:23" s="13" customFormat="1" ht="43.5" customHeight="1">
      <c r="A3" s="11" t="s">
        <v>16</v>
      </c>
      <c r="B3" s="12" t="s">
        <v>24</v>
      </c>
      <c r="C3" s="12" t="s">
        <v>25</v>
      </c>
      <c r="D3" s="12" t="s">
        <v>26</v>
      </c>
      <c r="E3" s="12" t="s">
        <v>27</v>
      </c>
      <c r="F3" s="12" t="s">
        <v>28</v>
      </c>
      <c r="G3" s="12" t="s">
        <v>29</v>
      </c>
      <c r="H3" s="12" t="s">
        <v>5</v>
      </c>
      <c r="I3" s="12" t="s">
        <v>1</v>
      </c>
      <c r="J3" s="12" t="s">
        <v>20</v>
      </c>
      <c r="K3" s="12" t="s">
        <v>30</v>
      </c>
      <c r="L3" s="12" t="s">
        <v>2</v>
      </c>
      <c r="M3" s="12" t="s">
        <v>31</v>
      </c>
      <c r="N3" s="18" t="s">
        <v>32</v>
      </c>
      <c r="O3" s="18" t="s">
        <v>33</v>
      </c>
      <c r="P3" s="18" t="s">
        <v>3</v>
      </c>
      <c r="Q3" s="18" t="s">
        <v>4</v>
      </c>
      <c r="R3" s="12" t="s">
        <v>34</v>
      </c>
      <c r="S3" s="12" t="s">
        <v>6</v>
      </c>
      <c r="T3" s="18" t="s">
        <v>46</v>
      </c>
      <c r="U3" s="18" t="s">
        <v>45</v>
      </c>
      <c r="V3" s="28" t="s">
        <v>47</v>
      </c>
      <c r="W3" s="12" t="s">
        <v>0</v>
      </c>
    </row>
    <row r="4" spans="1:23" ht="43.5" customHeight="1">
      <c r="A4" s="3">
        <v>1</v>
      </c>
      <c r="B4" s="7" t="str">
        <f t="array" ref="B4">IF(COUNTIF('ค่าเสื่อม 2564'!$E$3:$E$399,"28850-รพ.โคกสูง")&lt;$A4,"",INDEX('ค่าเสื่อม 2564'!B$3:B$399,SMALL(IF('ค่าเสื่อม 2564'!$E$3:$E$399="28850-รพ.โคกสูง",ROW('ค่าเสื่อม 2564'!$E$3:$E$399)-ROW('ค่าเสื่อม 2564'!$E$3)+1),$A4)))</f>
        <v>เขต 06 ระยอง</v>
      </c>
      <c r="C4" s="7">
        <f t="array" ref="C4">IF(COUNTIF('ค่าเสื่อม 2564'!$E$3:$E$399,"28850-รพ.โคกสูง")&lt;$A4,"",INDEX('ค่าเสื่อม 2564'!C$3:C$399,SMALL(IF('ค่าเสื่อม 2564'!$E$3:$E$399="28850-รพ.โคกสูง",ROW('ค่าเสื่อม 2564'!$E$3:$E$399)-ROW('ค่าเสื่อม 2564'!$E$3)+1),$A4)))</f>
        <v>2700</v>
      </c>
      <c r="D4" s="7" t="str">
        <f t="array" ref="D4">IF(COUNTIF('ค่าเสื่อม 2564'!$E$3:$E$399,"28850-รพ.โคกสูง")&lt;$A4,"",INDEX('ค่าเสื่อม 2564'!D$3:D$399,SMALL(IF('ค่าเสื่อม 2564'!$E$3:$E$399="28850-รพ.โคกสูง",ROW('ค่าเสื่อม 2564'!$E$3:$E$399)-ROW('ค่าเสื่อม 2564'!$E$3)+1),$A4)))</f>
        <v>สระแก้ว</v>
      </c>
      <c r="E4" s="7" t="str">
        <f t="array" ref="E4">IF(COUNTIF('ค่าเสื่อม 2564'!$E$3:$E$399,"28850-รพ.โคกสูง")&lt;$A4,"",INDEX('ค่าเสื่อม 2564'!E$3:E$399,SMALL(IF('ค่าเสื่อม 2564'!$E$3:$E$399="28850-รพ.โคกสูง",ROW('ค่าเสื่อม 2564'!$E$3:$E$399)-ROW('ค่าเสื่อม 2564'!$E$3)+1),$A4)))</f>
        <v>28850-รพ.โคกสูง</v>
      </c>
      <c r="F4" s="7" t="str">
        <f t="array" ref="F4">IF(COUNTIF('ค่าเสื่อม 2564'!$E$3:$E$399,"28850-รพ.โคกสูง")&lt;$A4,"",INDEX('ค่าเสื่อม 2564'!F$3:F$399,SMALL(IF('ค่าเสื่อม 2564'!$E$3:$E$399="28850-รพ.โคกสูง",ROW('ค่าเสื่อม 2564'!$E$3:$E$399)-ROW('ค่าเสื่อม 2564'!$E$3)+1),$A4)))</f>
        <v>02523-รพ.สต.หนองม่วง หมู่ที่ 01 ตำบลหนองม่วง</v>
      </c>
      <c r="G4" s="7" t="str">
        <f t="array" ref="G4">IF(COUNTIF('ค่าเสื่อม 2564'!$E$3:$E$399,"28850-รพ.โคกสูง")&lt;$A4,"",INDEX('ค่าเสื่อม 2564'!G$3:G$399,SMALL(IF('ค่าเสื่อม 2564'!$E$3:$E$399="28850-รพ.โคกสูง",ROW('ค่าเสื่อม 2564'!$E$3:$E$399)-ROW('ค่าเสื่อม 2564'!$E$3)+1),$A4)))</f>
        <v>วงเงินหน่วยบริการสังกัดสป.สธ.</v>
      </c>
      <c r="H4" s="7" t="str">
        <f t="array" ref="H4">IF(COUNTIF('ค่าเสื่อม 2564'!$E$3:$E$399,"28850-รพ.โคกสูง")&lt;$A4,"",INDEX('ค่าเสื่อม 2564'!H$3:H$399,SMALL(IF('ค่าเสื่อม 2564'!$E$3:$E$399="28850-รพ.โคกสูง",ROW('ค่าเสื่อม 2564'!$E$3:$E$399)-ROW('ค่าเสื่อม 2564'!$E$3)+1),$A4)))</f>
        <v>สิ่งก่อสร้าง</v>
      </c>
      <c r="I4" s="7" t="str">
        <f t="array" ref="I4">IF(COUNTIF('ค่าเสื่อม 2564'!$E$3:$E$399,"28850-รพ.โคกสูง")&lt;$A4,"",INDEX('ค่าเสื่อม 2564'!I$3:I$399,SMALL(IF('ค่าเสื่อม 2564'!$E$3:$E$399="28850-รพ.โคกสูง",ROW('ค่าเสื่อม 2564'!$E$3:$E$399)-ROW('ค่าเสื่อม 2564'!$E$3)+1),$A4)))</f>
        <v>-</v>
      </c>
      <c r="J4" s="7" t="str">
        <f t="array" ref="J4">IF(COUNTIF('ค่าเสื่อม 2564'!$E$3:$E$399,"28850-รพ.โคกสูง")&lt;$A4,"",INDEX('ค่าเสื่อม 2564'!J$3:J$399,SMALL(IF('ค่าเสื่อม 2564'!$E$3:$E$399="28850-รพ.โคกสูง",ROW('ค่าเสื่อม 2564'!$E$3:$E$399)-ROW('ค่าเสื่อม 2564'!$E$3)+1),$A4)))</f>
        <v>ซ่อมแซมรั้วตาข่ายถัก รพ.สต.หนองม่วง</v>
      </c>
      <c r="K4" s="7" t="str">
        <f t="array" ref="K4">IF(COUNTIF('ค่าเสื่อม 2564'!$E$3:$E$399,"28850-รพ.โคกสูง")&lt;$A4,"",INDEX('ค่าเสื่อม 2564'!K$3:K$399,SMALL(IF('ค่าเสื่อม 2564'!$E$3:$E$399="28850-รพ.โคกสูง",ROW('ค่าเสื่อม 2564'!$E$3:$E$399)-ROW('ค่าเสื่อม 2564'!$E$3)+1),$A4)))</f>
        <v>ซ่อมแซมรั้วตาข่ายถัก แบบเลขที่ 5419 ยาว 20 เมตร รพ.สต.หนองม่วง</v>
      </c>
      <c r="L4" s="4">
        <f t="array" ref="L4">IF(COUNTIF('ค่าเสื่อม 2564'!$E$3:$E$399,"28850-รพ.โคกสูง")&lt;$A4,"",INDEX('ค่าเสื่อม 2564'!L$3:L$399,SMALL(IF('ค่าเสื่อม 2564'!$E$3:$E$399="28850-รพ.โคกสูง",ROW('ค่าเสื่อม 2564'!$E$3:$E$399)-ROW('ค่าเสื่อม 2564'!$E$3)+1),$A4)))</f>
        <v>1</v>
      </c>
      <c r="M4" s="7" t="str">
        <f t="array" ref="M4">IF(COUNTIF('ค่าเสื่อม 2564'!$E$3:$E$399,"28850-รพ.โคกสูง")&lt;$A4,"",INDEX('ค่าเสื่อม 2564'!M$3:M$399,SMALL(IF('ค่าเสื่อม 2564'!$E$3:$E$399="28850-รพ.โคกสูง",ROW('ค่าเสื่อม 2564'!$E$3:$E$399)-ROW('ค่าเสื่อม 2564'!$E$3)+1),$A4)))</f>
        <v>เลขที่แบบ 5419</v>
      </c>
      <c r="N4" s="10">
        <f t="array" ref="N4">IF(COUNTIF('ค่าเสื่อม 2564'!$E$3:$E$399,"28850-รพ.โคกสูง")&lt;$A4,"",INDEX('ค่าเสื่อม 2564'!N$3:N$399,SMALL(IF('ค่าเสื่อม 2564'!$E$3:$E$399="28850-รพ.โคกสูง",ROW('ค่าเสื่อม 2564'!$E$3:$E$399)-ROW('ค่าเสื่อม 2564'!$E$3)+1),$A4)))</f>
        <v>65600</v>
      </c>
      <c r="O4" s="10">
        <f t="array" ref="O4">IF(COUNTIF('ค่าเสื่อม 2564'!$E$3:$E$399,"28850-รพ.โคกสูง")&lt;$A4,"",INDEX('ค่าเสื่อม 2564'!O$3:O$399,SMALL(IF('ค่าเสื่อม 2564'!$E$3:$E$399="28850-รพ.โคกสูง",ROW('ค่าเสื่อม 2564'!$E$3:$E$399)-ROW('ค่าเสื่อม 2564'!$E$3)+1),$A4)))</f>
        <v>0</v>
      </c>
      <c r="P4" s="10">
        <f t="array" ref="P4">IF(COUNTIF('ค่าเสื่อม 2564'!$E$3:$E$399,"28850-รพ.โคกสูง")&lt;$A4,"",INDEX('ค่าเสื่อม 2564'!P$3:P$399,SMALL(IF('ค่าเสื่อม 2564'!$E$3:$E$399="28850-รพ.โคกสูง",ROW('ค่าเสื่อม 2564'!$E$3:$E$399)-ROW('ค่าเสื่อม 2564'!$E$3)+1),$A4)))</f>
        <v>0</v>
      </c>
      <c r="Q4" s="10">
        <f t="array" ref="Q4">IF(COUNTIF('ค่าเสื่อม 2564'!$E$3:$E$399,"28850-รพ.โคกสูง")&lt;$A4,"",INDEX('ค่าเสื่อม 2564'!Q$3:Q$399,SMALL(IF('ค่าเสื่อม 2564'!$E$3:$E$399="28850-รพ.โคกสูง",ROW('ค่าเสื่อม 2564'!$E$3:$E$399)-ROW('ค่าเสื่อม 2564'!$E$3)+1),$A4)))</f>
        <v>65600</v>
      </c>
      <c r="R4" s="7" t="str">
        <f t="array" ref="R4">IF(COUNTIF('ค่าเสื่อม 2564'!$E$3:$E$399,"28850-รพ.โคกสูง")&lt;$A4,"",INDEX('ค่าเสื่อม 2564'!R$3:R$399,SMALL(IF('ค่าเสื่อม 2564'!$E$3:$E$399="28850-รพ.โคกสูง",ROW('ค่าเสื่อม 2564'!$E$3:$E$399)-ROW('ค่าเสื่อม 2564'!$E$3)+1),$A4)))</f>
        <v>6/2563 (วันที่ 07/10/2563)</v>
      </c>
      <c r="S4" s="4" t="str">
        <f t="array" ref="S4">IF(COUNTIF('ค่าเสื่อม 2564'!$E$3:$E$399,"28850-รพ.โคกสูง")&lt;$A4,"",INDEX('ค่าเสื่อม 2564'!S$3:S$399,SMALL(IF('ค่าเสื่อม 2564'!$E$3:$E$399="28850-รพ.โคกสูง",ROW('ค่าเสื่อม 2564'!$E$3:$E$399)-ROW('ค่าเสื่อม 2564'!$E$3)+1),$A4)))</f>
        <v>1-</v>
      </c>
      <c r="T4" s="10">
        <f t="array" ref="T4">IF(COUNTIF('ค่าเสื่อม 2564'!$E$3:$E$399,"28850-รพ.โคกสูง")&lt;$A4,"",INDEX('ค่าเสื่อม 2564'!T$3:T$399,SMALL(IF('ค่าเสื่อม 2564'!$E$3:$E$399="28850-รพ.โคกสูง",ROW('ค่าเสื่อม 2564'!$E$3:$E$399)-ROW('ค่าเสื่อม 2564'!$E$3)+1),$A4)))</f>
        <v>0</v>
      </c>
      <c r="U4" s="10">
        <f t="array" ref="U4">IF(COUNTIF('ค่าเสื่อม 2564'!$E$3:$E$399,"28850-รพ.โคกสูง")&lt;$A4,"",INDEX('ค่าเสื่อม 2564'!U$3:U$399,SMALL(IF('ค่าเสื่อม 2564'!$E$3:$E$399="28850-รพ.โคกสูง",ROW('ค่าเสื่อม 2564'!$E$3:$E$399)-ROW('ค่าเสื่อม 2564'!$E$3)+1),$A4)))</f>
        <v>0</v>
      </c>
      <c r="V4" s="7">
        <f t="array" ref="V4">IF(COUNTIF('ค่าเสื่อม 2564'!$E$3:$E$399,"28850-รพ.โคกสูง")&lt;$A4,"",INDEX('ค่าเสื่อม 2564'!V$3:V$399,SMALL(IF('ค่าเสื่อม 2564'!$E$3:$E$399="28850-รพ.โคกสูง",ROW('ค่าเสื่อม 2564'!$E$3:$E$399)-ROW('ค่าเสื่อม 2564'!$E$3)+1),$A4)))</f>
        <v>0</v>
      </c>
      <c r="W4" s="7">
        <f t="array" ref="W4">IF(COUNTIF('ค่าเสื่อม 2564'!$E$3:$E$399,"28850-รพ.โคกสูง")&lt;$A4,"",INDEX('ค่าเสื่อม 2564'!W$3:W$399,SMALL(IF('ค่าเสื่อม 2564'!$E$3:$E$399="28850-รพ.โคกสูง",ROW('ค่าเสื่อม 2564'!$E$3:$E$399)-ROW('ค่าเสื่อม 2564'!$E$3)+1),$A4)))</f>
        <v>394789</v>
      </c>
    </row>
    <row r="5" spans="1:23" ht="43.5" customHeight="1">
      <c r="A5" s="3">
        <v>2</v>
      </c>
      <c r="B5" s="7" t="str">
        <f t="array" ref="B5">IF(COUNTIF('ค่าเสื่อม 2564'!$E$3:$E$399,"28850-รพ.โคกสูง")&lt;$A5,"",INDEX('ค่าเสื่อม 2564'!B$3:B$399,SMALL(IF('ค่าเสื่อม 2564'!$E$3:$E$399="28850-รพ.โคกสูง",ROW('ค่าเสื่อม 2564'!$E$3:$E$399)-ROW('ค่าเสื่อม 2564'!$E$3)+1),$A5)))</f>
        <v>เขต 06 ระยอง</v>
      </c>
      <c r="C5" s="7">
        <f t="array" ref="C5">IF(COUNTIF('ค่าเสื่อม 2564'!$E$3:$E$399,"28850-รพ.โคกสูง")&lt;$A5,"",INDEX('ค่าเสื่อม 2564'!C$3:C$399,SMALL(IF('ค่าเสื่อม 2564'!$E$3:$E$399="28850-รพ.โคกสูง",ROW('ค่าเสื่อม 2564'!$E$3:$E$399)-ROW('ค่าเสื่อม 2564'!$E$3)+1),$A5)))</f>
        <v>2700</v>
      </c>
      <c r="D5" s="7" t="str">
        <f t="array" ref="D5">IF(COUNTIF('ค่าเสื่อม 2564'!$E$3:$E$399,"28850-รพ.โคกสูง")&lt;$A5,"",INDEX('ค่าเสื่อม 2564'!D$3:D$399,SMALL(IF('ค่าเสื่อม 2564'!$E$3:$E$399="28850-รพ.โคกสูง",ROW('ค่าเสื่อม 2564'!$E$3:$E$399)-ROW('ค่าเสื่อม 2564'!$E$3)+1),$A5)))</f>
        <v>สระแก้ว</v>
      </c>
      <c r="E5" s="7" t="str">
        <f t="array" ref="E5">IF(COUNTIF('ค่าเสื่อม 2564'!$E$3:$E$399,"28850-รพ.โคกสูง")&lt;$A5,"",INDEX('ค่าเสื่อม 2564'!E$3:E$399,SMALL(IF('ค่าเสื่อม 2564'!$E$3:$E$399="28850-รพ.โคกสูง",ROW('ค่าเสื่อม 2564'!$E$3:$E$399)-ROW('ค่าเสื่อม 2564'!$E$3)+1),$A5)))</f>
        <v>28850-รพ.โคกสูง</v>
      </c>
      <c r="F5" s="7" t="str">
        <f t="array" ref="F5">IF(COUNTIF('ค่าเสื่อม 2564'!$E$3:$E$399,"28850-รพ.โคกสูง")&lt;$A5,"",INDEX('ค่าเสื่อม 2564'!F$3:F$399,SMALL(IF('ค่าเสื่อม 2564'!$E$3:$E$399="28850-รพ.โคกสูง",ROW('ค่าเสื่อม 2564'!$E$3:$E$399)-ROW('ค่าเสื่อม 2564'!$E$3)+1),$A5)))</f>
        <v>02524-รพ.สต.ไผ่งาม หมู่ที่ 09 ตำบลหนองม่วง</v>
      </c>
      <c r="G5" s="7" t="str">
        <f t="array" ref="G5">IF(COUNTIF('ค่าเสื่อม 2564'!$E$3:$E$399,"28850-รพ.โคกสูง")&lt;$A5,"",INDEX('ค่าเสื่อม 2564'!G$3:G$399,SMALL(IF('ค่าเสื่อม 2564'!$E$3:$E$399="28850-รพ.โคกสูง",ROW('ค่าเสื่อม 2564'!$E$3:$E$399)-ROW('ค่าเสื่อม 2564'!$E$3)+1),$A5)))</f>
        <v>วงเงินหน่วยบริการสังกัดสป.สธ.</v>
      </c>
      <c r="H5" s="7" t="str">
        <f t="array" ref="H5">IF(COUNTIF('ค่าเสื่อม 2564'!$E$3:$E$399,"28850-รพ.โคกสูง")&lt;$A5,"",INDEX('ค่าเสื่อม 2564'!H$3:H$399,SMALL(IF('ค่าเสื่อม 2564'!$E$3:$E$399="28850-รพ.โคกสูง",ROW('ค่าเสื่อม 2564'!$E$3:$E$399)-ROW('ค่าเสื่อม 2564'!$E$3)+1),$A5)))</f>
        <v>สิ่งก่อสร้าง</v>
      </c>
      <c r="I5" s="7" t="str">
        <f t="array" ref="I5">IF(COUNTIF('ค่าเสื่อม 2564'!$E$3:$E$399,"28850-รพ.โคกสูง")&lt;$A5,"",INDEX('ค่าเสื่อม 2564'!I$3:I$399,SMALL(IF('ค่าเสื่อม 2564'!$E$3:$E$399="28850-รพ.โคกสูง",ROW('ค่าเสื่อม 2564'!$E$3:$E$399)-ROW('ค่าเสื่อม 2564'!$E$3)+1),$A5)))</f>
        <v>-</v>
      </c>
      <c r="J5" s="7" t="str">
        <f t="array" ref="J5">IF(COUNTIF('ค่าเสื่อม 2564'!$E$3:$E$399,"28850-รพ.โคกสูง")&lt;$A5,"",INDEX('ค่าเสื่อม 2564'!J$3:J$399,SMALL(IF('ค่าเสื่อม 2564'!$E$3:$E$399="28850-รพ.โคกสูง",ROW('ค่าเสื่อม 2564'!$E$3:$E$399)-ROW('ค่าเสื่อม 2564'!$E$3)+1),$A5)))</f>
        <v>ซ่อมแซมรั้วคอนกรีตบล๊อค</v>
      </c>
      <c r="K5" s="7" t="str">
        <f t="array" ref="K5">IF(COUNTIF('ค่าเสื่อม 2564'!$E$3:$E$399,"28850-รพ.โคกสูง")&lt;$A5,"",INDEX('ค่าเสื่อม 2564'!K$3:K$399,SMALL(IF('ค่าเสื่อม 2564'!$E$3:$E$399="28850-รพ.โคกสูง",ROW('ค่าเสื่อม 2564'!$E$3:$E$399)-ROW('ค่าเสื่อม 2564'!$E$3)+1),$A5)))</f>
        <v>ซ่อมแซมรั้วคอนกรีตบล๊อค แบบเลขที่ 3882/2526 ยาว 155 เมตร รพ.สต.ไผ่งาม ต.หนองม่วง</v>
      </c>
      <c r="L5" s="4">
        <f t="array" ref="L5">IF(COUNTIF('ค่าเสื่อม 2564'!$E$3:$E$399,"28850-รพ.โคกสูง")&lt;$A5,"",INDEX('ค่าเสื่อม 2564'!L$3:L$399,SMALL(IF('ค่าเสื่อม 2564'!$E$3:$E$399="28850-รพ.โคกสูง",ROW('ค่าเสื่อม 2564'!$E$3:$E$399)-ROW('ค่าเสื่อม 2564'!$E$3)+1),$A5)))</f>
        <v>1</v>
      </c>
      <c r="M5" s="7" t="str">
        <f t="array" ref="M5">IF(COUNTIF('ค่าเสื่อม 2564'!$E$3:$E$399,"28850-รพ.โคกสูง")&lt;$A5,"",INDEX('ค่าเสื่อม 2564'!M$3:M$399,SMALL(IF('ค่าเสื่อม 2564'!$E$3:$E$399="28850-รพ.โคกสูง",ROW('ค่าเสื่อม 2564'!$E$3:$E$399)-ROW('ค่าเสื่อม 2564'!$E$3)+1),$A5)))</f>
        <v>3882/2526</v>
      </c>
      <c r="N5" s="10">
        <f t="array" ref="N5">IF(COUNTIF('ค่าเสื่อม 2564'!$E$3:$E$399,"28850-รพ.โคกสูง")&lt;$A5,"",INDEX('ค่าเสื่อม 2564'!N$3:N$399,SMALL(IF('ค่าเสื่อม 2564'!$E$3:$E$399="28850-รพ.โคกสูง",ROW('ค่าเสื่อม 2564'!$E$3:$E$399)-ROW('ค่าเสื่อม 2564'!$E$3)+1),$A5)))</f>
        <v>347200</v>
      </c>
      <c r="O5" s="10">
        <f t="array" ref="O5">IF(COUNTIF('ค่าเสื่อม 2564'!$E$3:$E$399,"28850-รพ.โคกสูง")&lt;$A5,"",INDEX('ค่าเสื่อม 2564'!O$3:O$399,SMALL(IF('ค่าเสื่อม 2564'!$E$3:$E$399="28850-รพ.โคกสูง",ROW('ค่าเสื่อม 2564'!$E$3:$E$399)-ROW('ค่าเสื่อม 2564'!$E$3)+1),$A5)))</f>
        <v>0</v>
      </c>
      <c r="P5" s="10">
        <f t="array" ref="P5">IF(COUNTIF('ค่าเสื่อม 2564'!$E$3:$E$399,"28850-รพ.โคกสูง")&lt;$A5,"",INDEX('ค่าเสื่อม 2564'!P$3:P$399,SMALL(IF('ค่าเสื่อม 2564'!$E$3:$E$399="28850-รพ.โคกสูง",ROW('ค่าเสื่อม 2564'!$E$3:$E$399)-ROW('ค่าเสื่อม 2564'!$E$3)+1),$A5)))</f>
        <v>0</v>
      </c>
      <c r="Q5" s="10">
        <f t="array" ref="Q5">IF(COUNTIF('ค่าเสื่อม 2564'!$E$3:$E$399,"28850-รพ.โคกสูง")&lt;$A5,"",INDEX('ค่าเสื่อม 2564'!Q$3:Q$399,SMALL(IF('ค่าเสื่อม 2564'!$E$3:$E$399="28850-รพ.โคกสูง",ROW('ค่าเสื่อม 2564'!$E$3:$E$399)-ROW('ค่าเสื่อม 2564'!$E$3)+1),$A5)))</f>
        <v>347200</v>
      </c>
      <c r="R5" s="7" t="str">
        <f t="array" ref="R5">IF(COUNTIF('ค่าเสื่อม 2564'!$E$3:$E$399,"28850-รพ.โคกสูง")&lt;$A5,"",INDEX('ค่าเสื่อม 2564'!R$3:R$399,SMALL(IF('ค่าเสื่อม 2564'!$E$3:$E$399="28850-รพ.โคกสูง",ROW('ค่าเสื่อม 2564'!$E$3:$E$399)-ROW('ค่าเสื่อม 2564'!$E$3)+1),$A5)))</f>
        <v>6/2563 (วันที่ 07/10/2563)</v>
      </c>
      <c r="S5" s="4" t="str">
        <f t="array" ref="S5">IF(COUNTIF('ค่าเสื่อม 2564'!$E$3:$E$399,"28850-รพ.โคกสูง")&lt;$A5,"",INDEX('ค่าเสื่อม 2564'!S$3:S$399,SMALL(IF('ค่าเสื่อม 2564'!$E$3:$E$399="28850-รพ.โคกสูง",ROW('ค่าเสื่อม 2564'!$E$3:$E$399)-ROW('ค่าเสื่อม 2564'!$E$3)+1),$A5)))</f>
        <v>1-</v>
      </c>
      <c r="T5" s="10">
        <f t="array" ref="T5">IF(COUNTIF('ค่าเสื่อม 2564'!$E$3:$E$399,"28850-รพ.โคกสูง")&lt;$A5,"",INDEX('ค่าเสื่อม 2564'!T$3:T$399,SMALL(IF('ค่าเสื่อม 2564'!$E$3:$E$399="28850-รพ.โคกสูง",ROW('ค่าเสื่อม 2564'!$E$3:$E$399)-ROW('ค่าเสื่อม 2564'!$E$3)+1),$A5)))</f>
        <v>0</v>
      </c>
      <c r="U5" s="10">
        <f t="array" ref="U5">IF(COUNTIF('ค่าเสื่อม 2564'!$E$3:$E$399,"28850-รพ.โคกสูง")&lt;$A5,"",INDEX('ค่าเสื่อม 2564'!U$3:U$399,SMALL(IF('ค่าเสื่อม 2564'!$E$3:$E$399="28850-รพ.โคกสูง",ROW('ค่าเสื่อม 2564'!$E$3:$E$399)-ROW('ค่าเสื่อม 2564'!$E$3)+1),$A5)))</f>
        <v>0</v>
      </c>
      <c r="V5" s="7">
        <f t="array" ref="V5">IF(COUNTIF('ค่าเสื่อม 2564'!$E$3:$E$399,"28850-รพ.โคกสูง")&lt;$A5,"",INDEX('ค่าเสื่อม 2564'!V$3:V$399,SMALL(IF('ค่าเสื่อม 2564'!$E$3:$E$399="28850-รพ.โคกสูง",ROW('ค่าเสื่อม 2564'!$E$3:$E$399)-ROW('ค่าเสื่อม 2564'!$E$3)+1),$A5)))</f>
        <v>0</v>
      </c>
      <c r="W5" s="7">
        <f t="array" ref="W5">IF(COUNTIF('ค่าเสื่อม 2564'!$E$3:$E$399,"28850-รพ.โคกสูง")&lt;$A5,"",INDEX('ค่าเสื่อม 2564'!W$3:W$399,SMALL(IF('ค่าเสื่อม 2564'!$E$3:$E$399="28850-รพ.โคกสูง",ROW('ค่าเสื่อม 2564'!$E$3:$E$399)-ROW('ค่าเสื่อม 2564'!$E$3)+1),$A5)))</f>
        <v>394784</v>
      </c>
    </row>
    <row r="6" spans="1:23" ht="43.5" customHeight="1">
      <c r="A6" s="3">
        <v>3</v>
      </c>
      <c r="B6" s="7" t="str">
        <f t="array" ref="B6">IF(COUNTIF('ค่าเสื่อม 2564'!$E$3:$E$399,"28850-รพ.โคกสูง")&lt;$A6,"",INDEX('ค่าเสื่อม 2564'!B$3:B$399,SMALL(IF('ค่าเสื่อม 2564'!$E$3:$E$399="28850-รพ.โคกสูง",ROW('ค่าเสื่อม 2564'!$E$3:$E$399)-ROW('ค่าเสื่อม 2564'!$E$3)+1),$A6)))</f>
        <v>เขต 06 ระยอง</v>
      </c>
      <c r="C6" s="7">
        <f t="array" ref="C6">IF(COUNTIF('ค่าเสื่อม 2564'!$E$3:$E$399,"28850-รพ.โคกสูง")&lt;$A6,"",INDEX('ค่าเสื่อม 2564'!C$3:C$399,SMALL(IF('ค่าเสื่อม 2564'!$E$3:$E$399="28850-รพ.โคกสูง",ROW('ค่าเสื่อม 2564'!$E$3:$E$399)-ROW('ค่าเสื่อม 2564'!$E$3)+1),$A6)))</f>
        <v>2700</v>
      </c>
      <c r="D6" s="7" t="str">
        <f t="array" ref="D6">IF(COUNTIF('ค่าเสื่อม 2564'!$E$3:$E$399,"28850-รพ.โคกสูง")&lt;$A6,"",INDEX('ค่าเสื่อม 2564'!D$3:D$399,SMALL(IF('ค่าเสื่อม 2564'!$E$3:$E$399="28850-รพ.โคกสูง",ROW('ค่าเสื่อม 2564'!$E$3:$E$399)-ROW('ค่าเสื่อม 2564'!$E$3)+1),$A6)))</f>
        <v>สระแก้ว</v>
      </c>
      <c r="E6" s="7" t="str">
        <f t="array" ref="E6">IF(COUNTIF('ค่าเสื่อม 2564'!$E$3:$E$399,"28850-รพ.โคกสูง")&lt;$A6,"",INDEX('ค่าเสื่อม 2564'!E$3:E$399,SMALL(IF('ค่าเสื่อม 2564'!$E$3:$E$399="28850-รพ.โคกสูง",ROW('ค่าเสื่อม 2564'!$E$3:$E$399)-ROW('ค่าเสื่อม 2564'!$E$3)+1),$A6)))</f>
        <v>28850-รพ.โคกสูง</v>
      </c>
      <c r="F6" s="7" t="str">
        <f t="array" ref="F6">IF(COUNTIF('ค่าเสื่อม 2564'!$E$3:$E$399,"28850-รพ.โคกสูง")&lt;$A6,"",INDEX('ค่าเสื่อม 2564'!F$3:F$399,SMALL(IF('ค่าเสื่อม 2564'!$E$3:$E$399="28850-รพ.โคกสูง",ROW('ค่าเสื่อม 2564'!$E$3:$E$399)-ROW('ค่าเสื่อม 2564'!$E$3)+1),$A6)))</f>
        <v>02525-รพ.สต.หนองแวง หมู่ที่ 09 ตำบลหนองแวง</v>
      </c>
      <c r="G6" s="7" t="str">
        <f t="array" ref="G6">IF(COUNTIF('ค่าเสื่อม 2564'!$E$3:$E$399,"28850-รพ.โคกสูง")&lt;$A6,"",INDEX('ค่าเสื่อม 2564'!G$3:G$399,SMALL(IF('ค่าเสื่อม 2564'!$E$3:$E$399="28850-รพ.โคกสูง",ROW('ค่าเสื่อม 2564'!$E$3:$E$399)-ROW('ค่าเสื่อม 2564'!$E$3)+1),$A6)))</f>
        <v>วงเงินระดับเขต</v>
      </c>
      <c r="H6" s="7" t="str">
        <f t="array" ref="H6">IF(COUNTIF('ค่าเสื่อม 2564'!$E$3:$E$399,"28850-รพ.โคกสูง")&lt;$A6,"",INDEX('ค่าเสื่อม 2564'!H$3:H$399,SMALL(IF('ค่าเสื่อม 2564'!$E$3:$E$399="28850-รพ.โคกสูง",ROW('ค่าเสื่อม 2564'!$E$3:$E$399)-ROW('ค่าเสื่อม 2564'!$E$3)+1),$A6)))</f>
        <v>ครุภัณฑ์</v>
      </c>
      <c r="I6" s="7" t="str">
        <f t="array" ref="I6">IF(COUNTIF('ค่าเสื่อม 2564'!$E$3:$E$399,"28850-รพ.โคกสูง")&lt;$A6,"",INDEX('ค่าเสื่อม 2564'!I$3:I$399,SMALL(IF('ค่าเสื่อม 2564'!$E$3:$E$399="28850-รพ.โคกสูง",ROW('ค่าเสื่อม 2564'!$E$3:$E$399)-ROW('ค่าเสื่อม 2564'!$E$3)+1),$A6)))</f>
        <v>03-ครุภัณฑ์การแพทย์</v>
      </c>
      <c r="J6" s="7" t="str">
        <f t="array" ref="J6">IF(COUNTIF('ค่าเสื่อม 2564'!$E$3:$E$399,"28850-รพ.โคกสูง")&lt;$A6,"",INDEX('ค่าเสื่อม 2564'!J$3:J$399,SMALL(IF('ค่าเสื่อม 2564'!$E$3:$E$399="28850-รพ.โคกสูง",ROW('ค่าเสื่อม 2564'!$E$3:$E$399)-ROW('ค่าเสื่อม 2564'!$E$3)+1),$A6)))</f>
        <v>ซ่อมยูนิตทันตกรรม</v>
      </c>
      <c r="K6" s="7" t="str">
        <f t="array" ref="K6">IF(COUNTIF('ค่าเสื่อม 2564'!$E$3:$E$399,"28850-รพ.โคกสูง")&lt;$A6,"",INDEX('ค่าเสื่อม 2564'!K$3:K$399,SMALL(IF('ค่าเสื่อม 2564'!$E$3:$E$399="28850-รพ.โคกสูง",ROW('ค่าเสื่อม 2564'!$E$3:$E$399)-ROW('ค่าเสื่อม 2564'!$E$3)+1),$A6)))</f>
        <v>เปลี่ยน Motor Suction สำหรับยูนิตทันตกรรม เป็น Dental Motor Suctionแรงดูดกำลังสูงชนิด High Volume Evacutor (HVE) สำหรับยูนิตทันตกรรมแบบ 1ตัวต่อ 1 ยูนิต(รายละเอียดสเปคทั้งหมดตามเอกสารแนบ)</v>
      </c>
      <c r="L6" s="4">
        <f t="array" ref="L6">IF(COUNTIF('ค่าเสื่อม 2564'!$E$3:$E$399,"28850-รพ.โคกสูง")&lt;$A6,"",INDEX('ค่าเสื่อม 2564'!L$3:L$399,SMALL(IF('ค่าเสื่อม 2564'!$E$3:$E$399="28850-รพ.โคกสูง",ROW('ค่าเสื่อม 2564'!$E$3:$E$399)-ROW('ค่าเสื่อม 2564'!$E$3)+1),$A6)))</f>
        <v>1</v>
      </c>
      <c r="M6" s="7" t="str">
        <f t="array" ref="M6">IF(COUNTIF('ค่าเสื่อม 2564'!$E$3:$E$399,"28850-รพ.โคกสูง")&lt;$A6,"",INDEX('ค่าเสื่อม 2564'!M$3:M$399,SMALL(IF('ค่าเสื่อม 2564'!$E$3:$E$399="28850-รพ.โคกสูง",ROW('ค่าเสื่อม 2564'!$E$3:$E$399)-ROW('ค่าเสื่อม 2564'!$E$3)+1),$A6)))</f>
        <v>6520-007-0001/001</v>
      </c>
      <c r="N6" s="10">
        <f t="array" ref="N6">IF(COUNTIF('ค่าเสื่อม 2564'!$E$3:$E$399,"28850-รพ.โคกสูง")&lt;$A6,"",INDEX('ค่าเสื่อม 2564'!N$3:N$399,SMALL(IF('ค่าเสื่อม 2564'!$E$3:$E$399="28850-รพ.โคกสูง",ROW('ค่าเสื่อม 2564'!$E$3:$E$399)-ROW('ค่าเสื่อม 2564'!$E$3)+1),$A6)))</f>
        <v>65000</v>
      </c>
      <c r="O6" s="10">
        <f t="array" ref="O6">IF(COUNTIF('ค่าเสื่อม 2564'!$E$3:$E$399,"28850-รพ.โคกสูง")&lt;$A6,"",INDEX('ค่าเสื่อม 2564'!O$3:O$399,SMALL(IF('ค่าเสื่อม 2564'!$E$3:$E$399="28850-รพ.โคกสูง",ROW('ค่าเสื่อม 2564'!$E$3:$E$399)-ROW('ค่าเสื่อม 2564'!$E$3)+1),$A6)))</f>
        <v>0</v>
      </c>
      <c r="P6" s="10">
        <f t="array" ref="P6">IF(COUNTIF('ค่าเสื่อม 2564'!$E$3:$E$399,"28850-รพ.โคกสูง")&lt;$A6,"",INDEX('ค่าเสื่อม 2564'!P$3:P$399,SMALL(IF('ค่าเสื่อม 2564'!$E$3:$E$399="28850-รพ.โคกสูง",ROW('ค่าเสื่อม 2564'!$E$3:$E$399)-ROW('ค่าเสื่อม 2564'!$E$3)+1),$A6)))</f>
        <v>0</v>
      </c>
      <c r="Q6" s="10">
        <f t="array" ref="Q6">IF(COUNTIF('ค่าเสื่อม 2564'!$E$3:$E$399,"28850-รพ.โคกสูง")&lt;$A6,"",INDEX('ค่าเสื่อม 2564'!Q$3:Q$399,SMALL(IF('ค่าเสื่อม 2564'!$E$3:$E$399="28850-รพ.โคกสูง",ROW('ค่าเสื่อม 2564'!$E$3:$E$399)-ROW('ค่าเสื่อม 2564'!$E$3)+1),$A6)))</f>
        <v>65000</v>
      </c>
      <c r="R6" s="7" t="str">
        <f t="array" ref="R6">IF(COUNTIF('ค่าเสื่อม 2564'!$E$3:$E$399,"28850-รพ.โคกสูง")&lt;$A6,"",INDEX('ค่าเสื่อม 2564'!R$3:R$399,SMALL(IF('ค่าเสื่อม 2564'!$E$3:$E$399="28850-รพ.โคกสูง",ROW('ค่าเสื่อม 2564'!$E$3:$E$399)-ROW('ค่าเสื่อม 2564'!$E$3)+1),$A6)))</f>
        <v>6/2563 (วันที่ 07/10/2563)</v>
      </c>
      <c r="S6" s="4" t="str">
        <f t="array" ref="S6">IF(COUNTIF('ค่าเสื่อม 2564'!$E$3:$E$399,"28850-รพ.โคกสูง")&lt;$A6,"",INDEX('ค่าเสื่อม 2564'!S$3:S$399,SMALL(IF('ค่าเสื่อม 2564'!$E$3:$E$399="28850-รพ.โคกสูง",ROW('ค่าเสื่อม 2564'!$E$3:$E$399)-ROW('ค่าเสื่อม 2564'!$E$3)+1),$A6)))</f>
        <v>1-</v>
      </c>
      <c r="T6" s="10">
        <f t="array" ref="T6">IF(COUNTIF('ค่าเสื่อม 2564'!$E$3:$E$399,"28850-รพ.โคกสูง")&lt;$A6,"",INDEX('ค่าเสื่อม 2564'!T$3:T$399,SMALL(IF('ค่าเสื่อม 2564'!$E$3:$E$399="28850-รพ.โคกสูง",ROW('ค่าเสื่อม 2564'!$E$3:$E$399)-ROW('ค่าเสื่อม 2564'!$E$3)+1),$A6)))</f>
        <v>0</v>
      </c>
      <c r="U6" s="10">
        <f t="array" ref="U6">IF(COUNTIF('ค่าเสื่อม 2564'!$E$3:$E$399,"28850-รพ.โคกสูง")&lt;$A6,"",INDEX('ค่าเสื่อม 2564'!U$3:U$399,SMALL(IF('ค่าเสื่อม 2564'!$E$3:$E$399="28850-รพ.โคกสูง",ROW('ค่าเสื่อม 2564'!$E$3:$E$399)-ROW('ค่าเสื่อม 2564'!$E$3)+1),$A6)))</f>
        <v>0</v>
      </c>
      <c r="V6" s="7">
        <f t="array" ref="V6">IF(COUNTIF('ค่าเสื่อม 2564'!$E$3:$E$399,"28850-รพ.โคกสูง")&lt;$A6,"",INDEX('ค่าเสื่อม 2564'!V$3:V$399,SMALL(IF('ค่าเสื่อม 2564'!$E$3:$E$399="28850-รพ.โคกสูง",ROW('ค่าเสื่อม 2564'!$E$3:$E$399)-ROW('ค่าเสื่อม 2564'!$E$3)+1),$A6)))</f>
        <v>0</v>
      </c>
      <c r="W6" s="7">
        <f t="array" ref="W6">IF(COUNTIF('ค่าเสื่อม 2564'!$E$3:$E$399,"28850-รพ.โคกสูง")&lt;$A6,"",INDEX('ค่าเสื่อม 2564'!W$3:W$399,SMALL(IF('ค่าเสื่อม 2564'!$E$3:$E$399="28850-รพ.โคกสูง",ROW('ค่าเสื่อม 2564'!$E$3:$E$399)-ROW('ค่าเสื่อม 2564'!$E$3)+1),$A6)))</f>
        <v>441678</v>
      </c>
    </row>
    <row r="7" spans="1:23" ht="43.5" customHeight="1">
      <c r="A7" s="3">
        <v>4</v>
      </c>
      <c r="B7" s="7" t="str">
        <f t="array" ref="B7">IF(COUNTIF('ค่าเสื่อม 2564'!$E$3:$E$399,"28850-รพ.โคกสูง")&lt;$A7,"",INDEX('ค่าเสื่อม 2564'!B$3:B$399,SMALL(IF('ค่าเสื่อม 2564'!$E$3:$E$399="28850-รพ.โคกสูง",ROW('ค่าเสื่อม 2564'!$E$3:$E$399)-ROW('ค่าเสื่อม 2564'!$E$3)+1),$A7)))</f>
        <v>เขต 06 ระยอง</v>
      </c>
      <c r="C7" s="7">
        <f t="array" ref="C7">IF(COUNTIF('ค่าเสื่อม 2564'!$E$3:$E$399,"28850-รพ.โคกสูง")&lt;$A7,"",INDEX('ค่าเสื่อม 2564'!C$3:C$399,SMALL(IF('ค่าเสื่อม 2564'!$E$3:$E$399="28850-รพ.โคกสูง",ROW('ค่าเสื่อม 2564'!$E$3:$E$399)-ROW('ค่าเสื่อม 2564'!$E$3)+1),$A7)))</f>
        <v>2700</v>
      </c>
      <c r="D7" s="7" t="str">
        <f t="array" ref="D7">IF(COUNTIF('ค่าเสื่อม 2564'!$E$3:$E$399,"28850-รพ.โคกสูง")&lt;$A7,"",INDEX('ค่าเสื่อม 2564'!D$3:D$399,SMALL(IF('ค่าเสื่อม 2564'!$E$3:$E$399="28850-รพ.โคกสูง",ROW('ค่าเสื่อม 2564'!$E$3:$E$399)-ROW('ค่าเสื่อม 2564'!$E$3)+1),$A7)))</f>
        <v>สระแก้ว</v>
      </c>
      <c r="E7" s="7" t="str">
        <f t="array" ref="E7">IF(COUNTIF('ค่าเสื่อม 2564'!$E$3:$E$399,"28850-รพ.โคกสูง")&lt;$A7,"",INDEX('ค่าเสื่อม 2564'!E$3:E$399,SMALL(IF('ค่าเสื่อม 2564'!$E$3:$E$399="28850-รพ.โคกสูง",ROW('ค่าเสื่อม 2564'!$E$3:$E$399)-ROW('ค่าเสื่อม 2564'!$E$3)+1),$A7)))</f>
        <v>28850-รพ.โคกสูง</v>
      </c>
      <c r="F7" s="7" t="str">
        <f t="array" ref="F7">IF(COUNTIF('ค่าเสื่อม 2564'!$E$3:$E$399,"28850-รพ.โคกสูง")&lt;$A7,"",INDEX('ค่าเสื่อม 2564'!F$3:F$399,SMALL(IF('ค่าเสื่อม 2564'!$E$3:$E$399="28850-รพ.โคกสูง",ROW('ค่าเสื่อม 2564'!$E$3:$E$399)-ROW('ค่าเสื่อม 2564'!$E$3)+1),$A7)))</f>
        <v>28850-รพ.โคกสูง</v>
      </c>
      <c r="G7" s="7" t="str">
        <f t="array" ref="G7">IF(COUNTIF('ค่าเสื่อม 2564'!$E$3:$E$399,"28850-รพ.โคกสูง")&lt;$A7,"",INDEX('ค่าเสื่อม 2564'!G$3:G$399,SMALL(IF('ค่าเสื่อม 2564'!$E$3:$E$399="28850-รพ.โคกสูง",ROW('ค่าเสื่อม 2564'!$E$3:$E$399)-ROW('ค่าเสื่อม 2564'!$E$3)+1),$A7)))</f>
        <v>วงเงินระดับเขต</v>
      </c>
      <c r="H7" s="7" t="str">
        <f t="array" ref="H7">IF(COUNTIF('ค่าเสื่อม 2564'!$E$3:$E$399,"28850-รพ.โคกสูง")&lt;$A7,"",INDEX('ค่าเสื่อม 2564'!H$3:H$399,SMALL(IF('ค่าเสื่อม 2564'!$E$3:$E$399="28850-รพ.โคกสูง",ROW('ค่าเสื่อม 2564'!$E$3:$E$399)-ROW('ค่าเสื่อม 2564'!$E$3)+1),$A7)))</f>
        <v>ครุภัณฑ์</v>
      </c>
      <c r="I7" s="7" t="str">
        <f t="array" ref="I7">IF(COUNTIF('ค่าเสื่อม 2564'!$E$3:$E$399,"28850-รพ.โคกสูง")&lt;$A7,"",INDEX('ค่าเสื่อม 2564'!I$3:I$399,SMALL(IF('ค่าเสื่อม 2564'!$E$3:$E$399="28850-รพ.โคกสูง",ROW('ค่าเสื่อม 2564'!$E$3:$E$399)-ROW('ค่าเสื่อม 2564'!$E$3)+1),$A7)))</f>
        <v>03-ครุภัณฑ์การแพทย์</v>
      </c>
      <c r="J7" s="7" t="str">
        <f t="array" ref="J7">IF(COUNTIF('ค่าเสื่อม 2564'!$E$3:$E$399,"28850-รพ.โคกสูง")&lt;$A7,"",INDEX('ค่าเสื่อม 2564'!J$3:J$399,SMALL(IF('ค่าเสื่อม 2564'!$E$3:$E$399="28850-รพ.โคกสูง",ROW('ค่าเสื่อม 2564'!$E$3:$E$399)-ROW('ค่าเสื่อม 2564'!$E$3)+1),$A7)))</f>
        <v>เตียงเฟาว์เลอร์ ชนิดไฟฟ้า</v>
      </c>
      <c r="K7" s="7" t="str">
        <f t="array" ref="K7">IF(COUNTIF('ค่าเสื่อม 2564'!$E$3:$E$399,"28850-รพ.โคกสูง")&lt;$A7,"",INDEX('ค่าเสื่อม 2564'!K$3:K$399,SMALL(IF('ค่าเสื่อม 2564'!$E$3:$E$399="28850-รพ.โคกสูง",ROW('ค่าเสื่อม 2564'!$E$3:$E$399)-ROW('ค่าเสื่อม 2564'!$E$3)+1),$A7)))</f>
        <v>เตียงเฟาว์เลอร์ ชนิดไฟฟ้า</v>
      </c>
      <c r="L7" s="4">
        <f t="array" ref="L7">IF(COUNTIF('ค่าเสื่อม 2564'!$E$3:$E$399,"28850-รพ.โคกสูง")&lt;$A7,"",INDEX('ค่าเสื่อม 2564'!L$3:L$399,SMALL(IF('ค่าเสื่อม 2564'!$E$3:$E$399="28850-รพ.โคกสูง",ROW('ค่าเสื่อม 2564'!$E$3:$E$399)-ROW('ค่าเสื่อม 2564'!$E$3)+1),$A7)))</f>
        <v>2</v>
      </c>
      <c r="M7" s="7" t="str">
        <f t="array" ref="M7">IF(COUNTIF('ค่าเสื่อม 2564'!$E$3:$E$399,"28850-รพ.โคกสูง")&lt;$A7,"",INDEX('ค่าเสื่อม 2564'!M$3:M$399,SMALL(IF('ค่าเสื่อม 2564'!$E$3:$E$399="28850-รพ.โคกสูง",ROW('ค่าเสื่อม 2564'!$E$3:$E$399)-ROW('ค่าเสื่อม 2564'!$E$3)+1),$A7)))</f>
        <v>6530-001-2121/001,6530-001-2121/002</v>
      </c>
      <c r="N7" s="10">
        <f t="array" ref="N7">IF(COUNTIF('ค่าเสื่อม 2564'!$E$3:$E$399,"28850-รพ.โคกสูง")&lt;$A7,"",INDEX('ค่าเสื่อม 2564'!N$3:N$399,SMALL(IF('ค่าเสื่อม 2564'!$E$3:$E$399="28850-รพ.โคกสูง",ROW('ค่าเสื่อม 2564'!$E$3:$E$399)-ROW('ค่าเสื่อม 2564'!$E$3)+1),$A7)))</f>
        <v>93000</v>
      </c>
      <c r="O7" s="10">
        <f t="array" ref="O7">IF(COUNTIF('ค่าเสื่อม 2564'!$E$3:$E$399,"28850-รพ.โคกสูง")&lt;$A7,"",INDEX('ค่าเสื่อม 2564'!O$3:O$399,SMALL(IF('ค่าเสื่อม 2564'!$E$3:$E$399="28850-รพ.โคกสูง",ROW('ค่าเสื่อม 2564'!$E$3:$E$399)-ROW('ค่าเสื่อม 2564'!$E$3)+1),$A7)))</f>
        <v>0</v>
      </c>
      <c r="P7" s="10">
        <f t="array" ref="P7">IF(COUNTIF('ค่าเสื่อม 2564'!$E$3:$E$399,"28850-รพ.โคกสูง")&lt;$A7,"",INDEX('ค่าเสื่อม 2564'!P$3:P$399,SMALL(IF('ค่าเสื่อม 2564'!$E$3:$E$399="28850-รพ.โคกสูง",ROW('ค่าเสื่อม 2564'!$E$3:$E$399)-ROW('ค่าเสื่อม 2564'!$E$3)+1),$A7)))</f>
        <v>0</v>
      </c>
      <c r="Q7" s="10">
        <f t="array" ref="Q7">IF(COUNTIF('ค่าเสื่อม 2564'!$E$3:$E$399,"28850-รพ.โคกสูง")&lt;$A7,"",INDEX('ค่าเสื่อม 2564'!Q$3:Q$399,SMALL(IF('ค่าเสื่อม 2564'!$E$3:$E$399="28850-รพ.โคกสูง",ROW('ค่าเสื่อม 2564'!$E$3:$E$399)-ROW('ค่าเสื่อม 2564'!$E$3)+1),$A7)))</f>
        <v>93000</v>
      </c>
      <c r="R7" s="7" t="str">
        <f t="array" ref="R7">IF(COUNTIF('ค่าเสื่อม 2564'!$E$3:$E$399,"28850-รพ.โคกสูง")&lt;$A7,"",INDEX('ค่าเสื่อม 2564'!R$3:R$399,SMALL(IF('ค่าเสื่อม 2564'!$E$3:$E$399="28850-รพ.โคกสูง",ROW('ค่าเสื่อม 2564'!$E$3:$E$399)-ROW('ค่าเสื่อม 2564'!$E$3)+1),$A7)))</f>
        <v>6/2563 (วันที่ 07/10/2563)</v>
      </c>
      <c r="S7" s="4" t="str">
        <f t="array" ref="S7">IF(COUNTIF('ค่าเสื่อม 2564'!$E$3:$E$399,"28850-รพ.โคกสูง")&lt;$A7,"",INDEX('ค่าเสื่อม 2564'!S$3:S$399,SMALL(IF('ค่าเสื่อม 2564'!$E$3:$E$399="28850-รพ.โคกสูง",ROW('ค่าเสื่อม 2564'!$E$3:$E$399)-ROW('ค่าเสื่อม 2564'!$E$3)+1),$A7)))</f>
        <v>1-</v>
      </c>
      <c r="T7" s="10">
        <f t="array" ref="T7">IF(COUNTIF('ค่าเสื่อม 2564'!$E$3:$E$399,"28850-รพ.โคกสูง")&lt;$A7,"",INDEX('ค่าเสื่อม 2564'!T$3:T$399,SMALL(IF('ค่าเสื่อม 2564'!$E$3:$E$399="28850-รพ.โคกสูง",ROW('ค่าเสื่อม 2564'!$E$3:$E$399)-ROW('ค่าเสื่อม 2564'!$E$3)+1),$A7)))</f>
        <v>0</v>
      </c>
      <c r="U7" s="10">
        <f t="array" ref="U7">IF(COUNTIF('ค่าเสื่อม 2564'!$E$3:$E$399,"28850-รพ.โคกสูง")&lt;$A7,"",INDEX('ค่าเสื่อม 2564'!U$3:U$399,SMALL(IF('ค่าเสื่อม 2564'!$E$3:$E$399="28850-รพ.โคกสูง",ROW('ค่าเสื่อม 2564'!$E$3:$E$399)-ROW('ค่าเสื่อม 2564'!$E$3)+1),$A7)))</f>
        <v>0</v>
      </c>
      <c r="V7" s="7">
        <f t="array" ref="V7">IF(COUNTIF('ค่าเสื่อม 2564'!$E$3:$E$399,"28850-รพ.โคกสูง")&lt;$A7,"",INDEX('ค่าเสื่อม 2564'!V$3:V$399,SMALL(IF('ค่าเสื่อม 2564'!$E$3:$E$399="28850-รพ.โคกสูง",ROW('ค่าเสื่อม 2564'!$E$3:$E$399)-ROW('ค่าเสื่อม 2564'!$E$3)+1),$A7)))</f>
        <v>0</v>
      </c>
      <c r="W7" s="7">
        <f t="array" ref="W7">IF(COUNTIF('ค่าเสื่อม 2564'!$E$3:$E$399,"28850-รพ.โคกสูง")&lt;$A7,"",INDEX('ค่าเสื่อม 2564'!W$3:W$399,SMALL(IF('ค่าเสื่อม 2564'!$E$3:$E$399="28850-รพ.โคกสูง",ROW('ค่าเสื่อม 2564'!$E$3:$E$399)-ROW('ค่าเสื่อม 2564'!$E$3)+1),$A7)))</f>
        <v>441677</v>
      </c>
    </row>
    <row r="8" spans="1:23" ht="43.5" customHeight="1">
      <c r="A8" s="3">
        <v>5</v>
      </c>
      <c r="B8" s="7" t="str">
        <f t="array" ref="B8">IF(COUNTIF('ค่าเสื่อม 2564'!$E$3:$E$399,"28850-รพ.โคกสูง")&lt;$A8,"",INDEX('ค่าเสื่อม 2564'!B$3:B$399,SMALL(IF('ค่าเสื่อม 2564'!$E$3:$E$399="28850-รพ.โคกสูง",ROW('ค่าเสื่อม 2564'!$E$3:$E$399)-ROW('ค่าเสื่อม 2564'!$E$3)+1),$A8)))</f>
        <v>เขต 06 ระยอง</v>
      </c>
      <c r="C8" s="7">
        <f t="array" ref="C8">IF(COUNTIF('ค่าเสื่อม 2564'!$E$3:$E$399,"28850-รพ.โคกสูง")&lt;$A8,"",INDEX('ค่าเสื่อม 2564'!C$3:C$399,SMALL(IF('ค่าเสื่อม 2564'!$E$3:$E$399="28850-รพ.โคกสูง",ROW('ค่าเสื่อม 2564'!$E$3:$E$399)-ROW('ค่าเสื่อม 2564'!$E$3)+1),$A8)))</f>
        <v>2700</v>
      </c>
      <c r="D8" s="7" t="str">
        <f t="array" ref="D8">IF(COUNTIF('ค่าเสื่อม 2564'!$E$3:$E$399,"28850-รพ.โคกสูง")&lt;$A8,"",INDEX('ค่าเสื่อม 2564'!D$3:D$399,SMALL(IF('ค่าเสื่อม 2564'!$E$3:$E$399="28850-รพ.โคกสูง",ROW('ค่าเสื่อม 2564'!$E$3:$E$399)-ROW('ค่าเสื่อม 2564'!$E$3)+1),$A8)))</f>
        <v>สระแก้ว</v>
      </c>
      <c r="E8" s="7" t="str">
        <f t="array" ref="E8">IF(COUNTIF('ค่าเสื่อม 2564'!$E$3:$E$399,"28850-รพ.โคกสูง")&lt;$A8,"",INDEX('ค่าเสื่อม 2564'!E$3:E$399,SMALL(IF('ค่าเสื่อม 2564'!$E$3:$E$399="28850-รพ.โคกสูง",ROW('ค่าเสื่อม 2564'!$E$3:$E$399)-ROW('ค่าเสื่อม 2564'!$E$3)+1),$A8)))</f>
        <v>28850-รพ.โคกสูง</v>
      </c>
      <c r="F8" s="7" t="str">
        <f t="array" ref="F8">IF(COUNTIF('ค่าเสื่อม 2564'!$E$3:$E$399,"28850-รพ.โคกสูง")&lt;$A8,"",INDEX('ค่าเสื่อม 2564'!F$3:F$399,SMALL(IF('ค่าเสื่อม 2564'!$E$3:$E$399="28850-รพ.โคกสูง",ROW('ค่าเสื่อม 2564'!$E$3:$E$399)-ROW('ค่าเสื่อม 2564'!$E$3)+1),$A8)))</f>
        <v>28850-รพ.โคกสูง</v>
      </c>
      <c r="G8" s="7" t="str">
        <f t="array" ref="G8">IF(COUNTIF('ค่าเสื่อม 2564'!$E$3:$E$399,"28850-รพ.โคกสูง")&lt;$A8,"",INDEX('ค่าเสื่อม 2564'!G$3:G$399,SMALL(IF('ค่าเสื่อม 2564'!$E$3:$E$399="28850-รพ.โคกสูง",ROW('ค่าเสื่อม 2564'!$E$3:$E$399)-ROW('ค่าเสื่อม 2564'!$E$3)+1),$A8)))</f>
        <v>วงเงินระดับเขต</v>
      </c>
      <c r="H8" s="7" t="str">
        <f t="array" ref="H8">IF(COUNTIF('ค่าเสื่อม 2564'!$E$3:$E$399,"28850-รพ.โคกสูง")&lt;$A8,"",INDEX('ค่าเสื่อม 2564'!H$3:H$399,SMALL(IF('ค่าเสื่อม 2564'!$E$3:$E$399="28850-รพ.โคกสูง",ROW('ค่าเสื่อม 2564'!$E$3:$E$399)-ROW('ค่าเสื่อม 2564'!$E$3)+1),$A8)))</f>
        <v>ครุภัณฑ์</v>
      </c>
      <c r="I8" s="7" t="str">
        <f t="array" ref="I8">IF(COUNTIF('ค่าเสื่อม 2564'!$E$3:$E$399,"28850-รพ.โคกสูง")&lt;$A8,"",INDEX('ค่าเสื่อม 2564'!I$3:I$399,SMALL(IF('ค่าเสื่อม 2564'!$E$3:$E$399="28850-รพ.โคกสูง",ROW('ค่าเสื่อม 2564'!$E$3:$E$399)-ROW('ค่าเสื่อม 2564'!$E$3)+1),$A8)))</f>
        <v>03-ครุภัณฑ์การแพทย์</v>
      </c>
      <c r="J8" s="7" t="str">
        <f t="array" ref="J8">IF(COUNTIF('ค่าเสื่อม 2564'!$E$3:$E$399,"28850-รพ.โคกสูง")&lt;$A8,"",INDEX('ค่าเสื่อม 2564'!J$3:J$399,SMALL(IF('ค่าเสื่อม 2564'!$E$3:$E$399="28850-รพ.โคกสูง",ROW('ค่าเสื่อม 2564'!$E$3:$E$399)-ROW('ค่าเสื่อม 2564'!$E$3)+1),$A8)))</f>
        <v>รถเข็นชนิดนอน</v>
      </c>
      <c r="K8" s="7" t="str">
        <f t="array" ref="K8">IF(COUNTIF('ค่าเสื่อม 2564'!$E$3:$E$399,"28850-รพ.โคกสูง")&lt;$A8,"",INDEX('ค่าเสื่อม 2564'!K$3:K$399,SMALL(IF('ค่าเสื่อม 2564'!$E$3:$E$399="28850-รพ.โคกสูง",ROW('ค่าเสื่อม 2564'!$E$3:$E$399)-ROW('ค่าเสื่อม 2564'!$E$3)+1),$A8)))</f>
        <v>รถเข็นชนิดนอน พร้อมราวสไลด์</v>
      </c>
      <c r="L8" s="4">
        <f t="array" ref="L8">IF(COUNTIF('ค่าเสื่อม 2564'!$E$3:$E$399,"28850-รพ.โคกสูง")&lt;$A8,"",INDEX('ค่าเสื่อม 2564'!L$3:L$399,SMALL(IF('ค่าเสื่อม 2564'!$E$3:$E$399="28850-รพ.โคกสูง",ROW('ค่าเสื่อม 2564'!$E$3:$E$399)-ROW('ค่าเสื่อม 2564'!$E$3)+1),$A8)))</f>
        <v>2</v>
      </c>
      <c r="M8" s="7" t="str">
        <f t="array" ref="M8">IF(COUNTIF('ค่าเสื่อม 2564'!$E$3:$E$399,"28850-รพ.โคกสูง")&lt;$A8,"",INDEX('ค่าเสื่อม 2564'!M$3:M$399,SMALL(IF('ค่าเสื่อม 2564'!$E$3:$E$399="28850-รพ.โคกสูง",ROW('ค่าเสื่อม 2564'!$E$3:$E$399)-ROW('ค่าเสื่อม 2564'!$E$3)+1),$A8)))</f>
        <v>6530-038-2211/001-002</v>
      </c>
      <c r="N8" s="10">
        <f t="array" ref="N8">IF(COUNTIF('ค่าเสื่อม 2564'!$E$3:$E$399,"28850-รพ.โคกสูง")&lt;$A8,"",INDEX('ค่าเสื่อม 2564'!N$3:N$399,SMALL(IF('ค่าเสื่อม 2564'!$E$3:$E$399="28850-รพ.โคกสูง",ROW('ค่าเสื่อม 2564'!$E$3:$E$399)-ROW('ค่าเสื่อม 2564'!$E$3)+1),$A8)))</f>
        <v>38000</v>
      </c>
      <c r="O8" s="10">
        <f t="array" ref="O8">IF(COUNTIF('ค่าเสื่อม 2564'!$E$3:$E$399,"28850-รพ.โคกสูง")&lt;$A8,"",INDEX('ค่าเสื่อม 2564'!O$3:O$399,SMALL(IF('ค่าเสื่อม 2564'!$E$3:$E$399="28850-รพ.โคกสูง",ROW('ค่าเสื่อม 2564'!$E$3:$E$399)-ROW('ค่าเสื่อม 2564'!$E$3)+1),$A8)))</f>
        <v>0</v>
      </c>
      <c r="P8" s="10">
        <f t="array" ref="P8">IF(COUNTIF('ค่าเสื่อม 2564'!$E$3:$E$399,"28850-รพ.โคกสูง")&lt;$A8,"",INDEX('ค่าเสื่อม 2564'!P$3:P$399,SMALL(IF('ค่าเสื่อม 2564'!$E$3:$E$399="28850-รพ.โคกสูง",ROW('ค่าเสื่อม 2564'!$E$3:$E$399)-ROW('ค่าเสื่อม 2564'!$E$3)+1),$A8)))</f>
        <v>0</v>
      </c>
      <c r="Q8" s="10">
        <f t="array" ref="Q8">IF(COUNTIF('ค่าเสื่อม 2564'!$E$3:$E$399,"28850-รพ.โคกสูง")&lt;$A8,"",INDEX('ค่าเสื่อม 2564'!Q$3:Q$399,SMALL(IF('ค่าเสื่อม 2564'!$E$3:$E$399="28850-รพ.โคกสูง",ROW('ค่าเสื่อม 2564'!$E$3:$E$399)-ROW('ค่าเสื่อม 2564'!$E$3)+1),$A8)))</f>
        <v>38000</v>
      </c>
      <c r="R8" s="7" t="str">
        <f t="array" ref="R8">IF(COUNTIF('ค่าเสื่อม 2564'!$E$3:$E$399,"28850-รพ.โคกสูง")&lt;$A8,"",INDEX('ค่าเสื่อม 2564'!R$3:R$399,SMALL(IF('ค่าเสื่อม 2564'!$E$3:$E$399="28850-รพ.โคกสูง",ROW('ค่าเสื่อม 2564'!$E$3:$E$399)-ROW('ค่าเสื่อม 2564'!$E$3)+1),$A8)))</f>
        <v>6/2563 (วันที่ 07/10/2563)</v>
      </c>
      <c r="S8" s="4" t="str">
        <f t="array" ref="S8">IF(COUNTIF('ค่าเสื่อม 2564'!$E$3:$E$399,"28850-รพ.โคกสูง")&lt;$A8,"",INDEX('ค่าเสื่อม 2564'!S$3:S$399,SMALL(IF('ค่าเสื่อม 2564'!$E$3:$E$399="28850-รพ.โคกสูง",ROW('ค่าเสื่อม 2564'!$E$3:$E$399)-ROW('ค่าเสื่อม 2564'!$E$3)+1),$A8)))</f>
        <v>1-</v>
      </c>
      <c r="T8" s="10">
        <f t="array" ref="T8">IF(COUNTIF('ค่าเสื่อม 2564'!$E$3:$E$399,"28850-รพ.โคกสูง")&lt;$A8,"",INDEX('ค่าเสื่อม 2564'!T$3:T$399,SMALL(IF('ค่าเสื่อม 2564'!$E$3:$E$399="28850-รพ.โคกสูง",ROW('ค่าเสื่อม 2564'!$E$3:$E$399)-ROW('ค่าเสื่อม 2564'!$E$3)+1),$A8)))</f>
        <v>0</v>
      </c>
      <c r="U8" s="10">
        <f t="array" ref="U8">IF(COUNTIF('ค่าเสื่อม 2564'!$E$3:$E$399,"28850-รพ.โคกสูง")&lt;$A8,"",INDEX('ค่าเสื่อม 2564'!U$3:U$399,SMALL(IF('ค่าเสื่อม 2564'!$E$3:$E$399="28850-รพ.โคกสูง",ROW('ค่าเสื่อม 2564'!$E$3:$E$399)-ROW('ค่าเสื่อม 2564'!$E$3)+1),$A8)))</f>
        <v>0</v>
      </c>
      <c r="V8" s="7">
        <f t="array" ref="V8">IF(COUNTIF('ค่าเสื่อม 2564'!$E$3:$E$399,"28850-รพ.โคกสูง")&lt;$A8,"",INDEX('ค่าเสื่อม 2564'!V$3:V$399,SMALL(IF('ค่าเสื่อม 2564'!$E$3:$E$399="28850-รพ.โคกสูง",ROW('ค่าเสื่อม 2564'!$E$3:$E$399)-ROW('ค่าเสื่อม 2564'!$E$3)+1),$A8)))</f>
        <v>0</v>
      </c>
      <c r="W8" s="7">
        <f t="array" ref="W8">IF(COUNTIF('ค่าเสื่อม 2564'!$E$3:$E$399,"28850-รพ.โคกสูง")&lt;$A8,"",INDEX('ค่าเสื่อม 2564'!W$3:W$399,SMALL(IF('ค่าเสื่อม 2564'!$E$3:$E$399="28850-รพ.โคกสูง",ROW('ค่าเสื่อม 2564'!$E$3:$E$399)-ROW('ค่าเสื่อม 2564'!$E$3)+1),$A8)))</f>
        <v>395239</v>
      </c>
    </row>
    <row r="9" spans="1:23" ht="43.5" customHeight="1">
      <c r="A9" s="3">
        <v>6</v>
      </c>
      <c r="B9" s="7" t="str">
        <f t="array" ref="B9">IF(COUNTIF('ค่าเสื่อม 2564'!$E$3:$E$399,"28850-รพ.โคกสูง")&lt;$A9,"",INDEX('ค่าเสื่อม 2564'!B$3:B$399,SMALL(IF('ค่าเสื่อม 2564'!$E$3:$E$399="28850-รพ.โคกสูง",ROW('ค่าเสื่อม 2564'!$E$3:$E$399)-ROW('ค่าเสื่อม 2564'!$E$3)+1),$A9)))</f>
        <v>เขต 06 ระยอง</v>
      </c>
      <c r="C9" s="7">
        <f t="array" ref="C9">IF(COUNTIF('ค่าเสื่อม 2564'!$E$3:$E$399,"28850-รพ.โคกสูง")&lt;$A9,"",INDEX('ค่าเสื่อม 2564'!C$3:C$399,SMALL(IF('ค่าเสื่อม 2564'!$E$3:$E$399="28850-รพ.โคกสูง",ROW('ค่าเสื่อม 2564'!$E$3:$E$399)-ROW('ค่าเสื่อม 2564'!$E$3)+1),$A9)))</f>
        <v>2700</v>
      </c>
      <c r="D9" s="7" t="str">
        <f t="array" ref="D9">IF(COUNTIF('ค่าเสื่อม 2564'!$E$3:$E$399,"28850-รพ.โคกสูง")&lt;$A9,"",INDEX('ค่าเสื่อม 2564'!D$3:D$399,SMALL(IF('ค่าเสื่อม 2564'!$E$3:$E$399="28850-รพ.โคกสูง",ROW('ค่าเสื่อม 2564'!$E$3:$E$399)-ROW('ค่าเสื่อม 2564'!$E$3)+1),$A9)))</f>
        <v>สระแก้ว</v>
      </c>
      <c r="E9" s="7" t="str">
        <f t="array" ref="E9">IF(COUNTIF('ค่าเสื่อม 2564'!$E$3:$E$399,"28850-รพ.โคกสูง")&lt;$A9,"",INDEX('ค่าเสื่อม 2564'!E$3:E$399,SMALL(IF('ค่าเสื่อม 2564'!$E$3:$E$399="28850-รพ.โคกสูง",ROW('ค่าเสื่อม 2564'!$E$3:$E$399)-ROW('ค่าเสื่อม 2564'!$E$3)+1),$A9)))</f>
        <v>28850-รพ.โคกสูง</v>
      </c>
      <c r="F9" s="7" t="str">
        <f t="array" ref="F9">IF(COUNTIF('ค่าเสื่อม 2564'!$E$3:$E$399,"28850-รพ.โคกสูง")&lt;$A9,"",INDEX('ค่าเสื่อม 2564'!F$3:F$399,SMALL(IF('ค่าเสื่อม 2564'!$E$3:$E$399="28850-รพ.โคกสูง",ROW('ค่าเสื่อม 2564'!$E$3:$E$399)-ROW('ค่าเสื่อม 2564'!$E$3)+1),$A9)))</f>
        <v>28850-รพ.โคกสูง</v>
      </c>
      <c r="G9" s="7" t="str">
        <f t="array" ref="G9">IF(COUNTIF('ค่าเสื่อม 2564'!$E$3:$E$399,"28850-รพ.โคกสูง")&lt;$A9,"",INDEX('ค่าเสื่อม 2564'!G$3:G$399,SMALL(IF('ค่าเสื่อม 2564'!$E$3:$E$399="28850-รพ.โคกสูง",ROW('ค่าเสื่อม 2564'!$E$3:$E$399)-ROW('ค่าเสื่อม 2564'!$E$3)+1),$A9)))</f>
        <v>วงเงินระดับจังหวัด</v>
      </c>
      <c r="H9" s="7" t="str">
        <f t="array" ref="H9">IF(COUNTIF('ค่าเสื่อม 2564'!$E$3:$E$399,"28850-รพ.โคกสูง")&lt;$A9,"",INDEX('ค่าเสื่อม 2564'!H$3:H$399,SMALL(IF('ค่าเสื่อม 2564'!$E$3:$E$399="28850-รพ.โคกสูง",ROW('ค่าเสื่อม 2564'!$E$3:$E$399)-ROW('ค่าเสื่อม 2564'!$E$3)+1),$A9)))</f>
        <v>สิ่งก่อสร้าง</v>
      </c>
      <c r="I9" s="7" t="str">
        <f t="array" ref="I9">IF(COUNTIF('ค่าเสื่อม 2564'!$E$3:$E$399,"28850-รพ.โคกสูง")&lt;$A9,"",INDEX('ค่าเสื่อม 2564'!I$3:I$399,SMALL(IF('ค่าเสื่อม 2564'!$E$3:$E$399="28850-รพ.โคกสูง",ROW('ค่าเสื่อม 2564'!$E$3:$E$399)-ROW('ค่าเสื่อม 2564'!$E$3)+1),$A9)))</f>
        <v>-</v>
      </c>
      <c r="J9" s="7" t="str">
        <f t="array" ref="J9">IF(COUNTIF('ค่าเสื่อม 2564'!$E$3:$E$399,"28850-รพ.โคกสูง")&lt;$A9,"",INDEX('ค่าเสื่อม 2564'!J$3:J$399,SMALL(IF('ค่าเสื่อม 2564'!$E$3:$E$399="28850-รพ.โคกสูง",ROW('ค่าเสื่อม 2564'!$E$3:$E$399)-ROW('ค่าเสื่อม 2564'!$E$3)+1),$A9)))</f>
        <v>ซ่อมแซมห้องทันตกรรม</v>
      </c>
      <c r="K9" s="7" t="str">
        <f t="array" ref="K9">IF(COUNTIF('ค่าเสื่อม 2564'!$E$3:$E$399,"28850-รพ.โคกสูง")&lt;$A9,"",INDEX('ค่าเสื่อม 2564'!K$3:K$399,SMALL(IF('ค่าเสื่อม 2564'!$E$3:$E$399="28850-รพ.โคกสูง",ROW('ค่าเสื่อม 2564'!$E$3:$E$399)-ROW('ค่าเสื่อม 2564'!$E$3)+1),$A9)))</f>
        <v>ซ่อมแซมห้องทันตกรรม (อาคารผู้ป่วยนอก)ขนาด 50 ตรม.โรงพยาบาลโคกสูง</v>
      </c>
      <c r="L9" s="4">
        <f t="array" ref="L9">IF(COUNTIF('ค่าเสื่อม 2564'!$E$3:$E$399,"28850-รพ.โคกสูง")&lt;$A9,"",INDEX('ค่าเสื่อม 2564'!L$3:L$399,SMALL(IF('ค่าเสื่อม 2564'!$E$3:$E$399="28850-รพ.โคกสูง",ROW('ค่าเสื่อม 2564'!$E$3:$E$399)-ROW('ค่าเสื่อม 2564'!$E$3)+1),$A9)))</f>
        <v>1</v>
      </c>
      <c r="M9" s="7" t="str">
        <f t="array" ref="M9">IF(COUNTIF('ค่าเสื่อม 2564'!$E$3:$E$399,"28850-รพ.โคกสูง")&lt;$A9,"",INDEX('ค่าเสื่อม 2564'!M$3:M$399,SMALL(IF('ค่าเสื่อม 2564'!$E$3:$E$399="28850-รพ.โคกสูง",ROW('ค่าเสื่อม 2564'!$E$3:$E$399)-ROW('ค่าเสื่อม 2564'!$E$3)+1),$A9)))</f>
        <v>0001-005-0007/001</v>
      </c>
      <c r="N9" s="10">
        <f t="array" ref="N9">IF(COUNTIF('ค่าเสื่อม 2564'!$E$3:$E$399,"28850-รพ.โคกสูง")&lt;$A9,"",INDEX('ค่าเสื่อม 2564'!N$3:N$399,SMALL(IF('ค่าเสื่อม 2564'!$E$3:$E$399="28850-รพ.โคกสูง",ROW('ค่าเสื่อม 2564'!$E$3:$E$399)-ROW('ค่าเสื่อม 2564'!$E$3)+1),$A9)))</f>
        <v>421472.04</v>
      </c>
      <c r="O9" s="10">
        <f t="array" ref="O9">IF(COUNTIF('ค่าเสื่อม 2564'!$E$3:$E$399,"28850-รพ.โคกสูง")&lt;$A9,"",INDEX('ค่าเสื่อม 2564'!O$3:O$399,SMALL(IF('ค่าเสื่อม 2564'!$E$3:$E$399="28850-รพ.โคกสูง",ROW('ค่าเสื่อม 2564'!$E$3:$E$399)-ROW('ค่าเสื่อม 2564'!$E$3)+1),$A9)))</f>
        <v>0</v>
      </c>
      <c r="P9" s="10">
        <f t="array" ref="P9">IF(COUNTIF('ค่าเสื่อม 2564'!$E$3:$E$399,"28850-รพ.โคกสูง")&lt;$A9,"",INDEX('ค่าเสื่อม 2564'!P$3:P$399,SMALL(IF('ค่าเสื่อม 2564'!$E$3:$E$399="28850-รพ.โคกสูง",ROW('ค่าเสื่อม 2564'!$E$3:$E$399)-ROW('ค่าเสื่อม 2564'!$E$3)+1),$A9)))</f>
        <v>0</v>
      </c>
      <c r="Q9" s="10">
        <f t="array" ref="Q9">IF(COUNTIF('ค่าเสื่อม 2564'!$E$3:$E$399,"28850-รพ.โคกสูง")&lt;$A9,"",INDEX('ค่าเสื่อม 2564'!Q$3:Q$399,SMALL(IF('ค่าเสื่อม 2564'!$E$3:$E$399="28850-รพ.โคกสูง",ROW('ค่าเสื่อม 2564'!$E$3:$E$399)-ROW('ค่าเสื่อม 2564'!$E$3)+1),$A9)))</f>
        <v>421472.04</v>
      </c>
      <c r="R9" s="7" t="str">
        <f t="array" ref="R9">IF(COUNTIF('ค่าเสื่อม 2564'!$E$3:$E$399,"28850-รพ.โคกสูง")&lt;$A9,"",INDEX('ค่าเสื่อม 2564'!R$3:R$399,SMALL(IF('ค่าเสื่อม 2564'!$E$3:$E$399="28850-รพ.โคกสูง",ROW('ค่าเสื่อม 2564'!$E$3:$E$399)-ROW('ค่าเสื่อม 2564'!$E$3)+1),$A9)))</f>
        <v>6/2563 (วันที่ 07/10/2563)</v>
      </c>
      <c r="S9" s="4" t="str">
        <f t="array" ref="S9">IF(COUNTIF('ค่าเสื่อม 2564'!$E$3:$E$399,"28850-รพ.โคกสูง")&lt;$A9,"",INDEX('ค่าเสื่อม 2564'!S$3:S$399,SMALL(IF('ค่าเสื่อม 2564'!$E$3:$E$399="28850-รพ.โคกสูง",ROW('ค่าเสื่อม 2564'!$E$3:$E$399)-ROW('ค่าเสื่อม 2564'!$E$3)+1),$A9)))</f>
        <v>1-</v>
      </c>
      <c r="T9" s="10">
        <f t="array" ref="T9">IF(COUNTIF('ค่าเสื่อม 2564'!$E$3:$E$399,"28850-รพ.โคกสูง")&lt;$A9,"",INDEX('ค่าเสื่อม 2564'!T$3:T$399,SMALL(IF('ค่าเสื่อม 2564'!$E$3:$E$399="28850-รพ.โคกสูง",ROW('ค่าเสื่อม 2564'!$E$3:$E$399)-ROW('ค่าเสื่อม 2564'!$E$3)+1),$A9)))</f>
        <v>0</v>
      </c>
      <c r="U9" s="10">
        <f t="array" ref="U9">IF(COUNTIF('ค่าเสื่อม 2564'!$E$3:$E$399,"28850-รพ.โคกสูง")&lt;$A9,"",INDEX('ค่าเสื่อม 2564'!U$3:U$399,SMALL(IF('ค่าเสื่อม 2564'!$E$3:$E$399="28850-รพ.โคกสูง",ROW('ค่าเสื่อม 2564'!$E$3:$E$399)-ROW('ค่าเสื่อม 2564'!$E$3)+1),$A9)))</f>
        <v>0</v>
      </c>
      <c r="V9" s="7">
        <f t="array" ref="V9">IF(COUNTIF('ค่าเสื่อม 2564'!$E$3:$E$399,"28850-รพ.โคกสูง")&lt;$A9,"",INDEX('ค่าเสื่อม 2564'!V$3:V$399,SMALL(IF('ค่าเสื่อม 2564'!$E$3:$E$399="28850-รพ.โคกสูง",ROW('ค่าเสื่อม 2564'!$E$3:$E$399)-ROW('ค่าเสื่อม 2564'!$E$3)+1),$A9)))</f>
        <v>0</v>
      </c>
      <c r="W9" s="7">
        <f t="array" ref="W9">IF(COUNTIF('ค่าเสื่อม 2564'!$E$3:$E$399,"28850-รพ.โคกสูง")&lt;$A9,"",INDEX('ค่าเสื่อม 2564'!W$3:W$399,SMALL(IF('ค่าเสื่อม 2564'!$E$3:$E$399="28850-รพ.โคกสูง",ROW('ค่าเสื่อม 2564'!$E$3:$E$399)-ROW('ค่าเสื่อม 2564'!$E$3)+1),$A9)))</f>
        <v>393172</v>
      </c>
    </row>
    <row r="10" spans="1:23" ht="43.5" customHeight="1">
      <c r="A10" s="3">
        <v>7</v>
      </c>
      <c r="B10" s="7" t="str">
        <f t="array" ref="B10">IF(COUNTIF('ค่าเสื่อม 2564'!$E$3:$E$399,"28850-รพ.โคกสูง")&lt;$A10,"",INDEX('ค่าเสื่อม 2564'!B$3:B$399,SMALL(IF('ค่าเสื่อม 2564'!$E$3:$E$399="28850-รพ.โคกสูง",ROW('ค่าเสื่อม 2564'!$E$3:$E$399)-ROW('ค่าเสื่อม 2564'!$E$3)+1),$A10)))</f>
        <v>เขต 06 ระยอง</v>
      </c>
      <c r="C10" s="7">
        <f t="array" ref="C10">IF(COUNTIF('ค่าเสื่อม 2564'!$E$3:$E$399,"28850-รพ.โคกสูง")&lt;$A10,"",INDEX('ค่าเสื่อม 2564'!C$3:C$399,SMALL(IF('ค่าเสื่อม 2564'!$E$3:$E$399="28850-รพ.โคกสูง",ROW('ค่าเสื่อม 2564'!$E$3:$E$399)-ROW('ค่าเสื่อม 2564'!$E$3)+1),$A10)))</f>
        <v>2700</v>
      </c>
      <c r="D10" s="7" t="str">
        <f t="array" ref="D10">IF(COUNTIF('ค่าเสื่อม 2564'!$E$3:$E$399,"28850-รพ.โคกสูง")&lt;$A10,"",INDEX('ค่าเสื่อม 2564'!D$3:D$399,SMALL(IF('ค่าเสื่อม 2564'!$E$3:$E$399="28850-รพ.โคกสูง",ROW('ค่าเสื่อม 2564'!$E$3:$E$399)-ROW('ค่าเสื่อม 2564'!$E$3)+1),$A10)))</f>
        <v>สระแก้ว</v>
      </c>
      <c r="E10" s="7" t="str">
        <f t="array" ref="E10">IF(COUNTIF('ค่าเสื่อม 2564'!$E$3:$E$399,"28850-รพ.โคกสูง")&lt;$A10,"",INDEX('ค่าเสื่อม 2564'!E$3:E$399,SMALL(IF('ค่าเสื่อม 2564'!$E$3:$E$399="28850-รพ.โคกสูง",ROW('ค่าเสื่อม 2564'!$E$3:$E$399)-ROW('ค่าเสื่อม 2564'!$E$3)+1),$A10)))</f>
        <v>28850-รพ.โคกสูง</v>
      </c>
      <c r="F10" s="7" t="str">
        <f t="array" ref="F10">IF(COUNTIF('ค่าเสื่อม 2564'!$E$3:$E$399,"28850-รพ.โคกสูง")&lt;$A10,"",INDEX('ค่าเสื่อม 2564'!F$3:F$399,SMALL(IF('ค่าเสื่อม 2564'!$E$3:$E$399="28850-รพ.โคกสูง",ROW('ค่าเสื่อม 2564'!$E$3:$E$399)-ROW('ค่าเสื่อม 2564'!$E$3)+1),$A10)))</f>
        <v>28850-รพ.โคกสูง</v>
      </c>
      <c r="G10" s="7" t="str">
        <f t="array" ref="G10">IF(COUNTIF('ค่าเสื่อม 2564'!$E$3:$E$399,"28850-รพ.โคกสูง")&lt;$A10,"",INDEX('ค่าเสื่อม 2564'!G$3:G$399,SMALL(IF('ค่าเสื่อม 2564'!$E$3:$E$399="28850-รพ.โคกสูง",ROW('ค่าเสื่อม 2564'!$E$3:$E$399)-ROW('ค่าเสื่อม 2564'!$E$3)+1),$A10)))</f>
        <v>วงเงินหน่วยบริการสังกัดสป.สธ.</v>
      </c>
      <c r="H10" s="7" t="str">
        <f t="array" ref="H10">IF(COUNTIF('ค่าเสื่อม 2564'!$E$3:$E$399,"28850-รพ.โคกสูง")&lt;$A10,"",INDEX('ค่าเสื่อม 2564'!H$3:H$399,SMALL(IF('ค่าเสื่อม 2564'!$E$3:$E$399="28850-รพ.โคกสูง",ROW('ค่าเสื่อม 2564'!$E$3:$E$399)-ROW('ค่าเสื่อม 2564'!$E$3)+1),$A10)))</f>
        <v>สิ่งก่อสร้าง</v>
      </c>
      <c r="I10" s="7" t="str">
        <f t="array" ref="I10">IF(COUNTIF('ค่าเสื่อม 2564'!$E$3:$E$399,"28850-รพ.โคกสูง")&lt;$A10,"",INDEX('ค่าเสื่อม 2564'!I$3:I$399,SMALL(IF('ค่าเสื่อม 2564'!$E$3:$E$399="28850-รพ.โคกสูง",ROW('ค่าเสื่อม 2564'!$E$3:$E$399)-ROW('ค่าเสื่อม 2564'!$E$3)+1),$A10)))</f>
        <v>-</v>
      </c>
      <c r="J10" s="7" t="str">
        <f t="array" ref="J10">IF(COUNTIF('ค่าเสื่อม 2564'!$E$3:$E$399,"28850-รพ.โคกสูง")&lt;$A10,"",INDEX('ค่าเสื่อม 2564'!J$3:J$399,SMALL(IF('ค่าเสื่อม 2564'!$E$3:$E$399="28850-รพ.โคกสูง",ROW('ค่าเสื่อม 2564'!$E$3:$E$399)-ROW('ค่าเสื่อม 2564'!$E$3)+1),$A10)))</f>
        <v>ซ่อมแซมอาคารผู้ป่วยนอก</v>
      </c>
      <c r="K10" s="7" t="str">
        <f t="array" ref="K10">IF(COUNTIF('ค่าเสื่อม 2564'!$E$3:$E$399,"28850-รพ.โคกสูง")&lt;$A10,"",INDEX('ค่าเสื่อม 2564'!K$3:K$399,SMALL(IF('ค่าเสื่อม 2564'!$E$3:$E$399="28850-รพ.โคกสูง",ROW('ค่าเสื่อม 2564'!$E$3:$E$399)-ROW('ค่าเสื่อม 2564'!$E$3)+1),$A10)))</f>
        <v>ซ่อมแซมโซนบริการ อาคารผู้ป่วยนอก โรงพยาบาลโคกสูง</v>
      </c>
      <c r="L10" s="4">
        <f t="array" ref="L10">IF(COUNTIF('ค่าเสื่อม 2564'!$E$3:$E$399,"28850-รพ.โคกสูง")&lt;$A10,"",INDEX('ค่าเสื่อม 2564'!L$3:L$399,SMALL(IF('ค่าเสื่อม 2564'!$E$3:$E$399="28850-รพ.โคกสูง",ROW('ค่าเสื่อม 2564'!$E$3:$E$399)-ROW('ค่าเสื่อม 2564'!$E$3)+1),$A10)))</f>
        <v>1</v>
      </c>
      <c r="M10" s="7" t="str">
        <f t="array" ref="M10">IF(COUNTIF('ค่าเสื่อม 2564'!$E$3:$E$399,"28850-รพ.โคกสูง")&lt;$A10,"",INDEX('ค่าเสื่อม 2564'!M$3:M$399,SMALL(IF('ค่าเสื่อม 2564'!$E$3:$E$399="28850-รพ.โคกสูง",ROW('ค่าเสื่อม 2564'!$E$3:$E$399)-ROW('ค่าเสื่อม 2564'!$E$3)+1),$A10)))</f>
        <v>0001-005-0007/001</v>
      </c>
      <c r="N10" s="10">
        <f t="array" ref="N10">IF(COUNTIF('ค่าเสื่อม 2564'!$E$3:$E$399,"28850-รพ.โคกสูง")&lt;$A10,"",INDEX('ค่าเสื่อม 2564'!N$3:N$399,SMALL(IF('ค่าเสื่อม 2564'!$E$3:$E$399="28850-รพ.โคกสูง",ROW('ค่าเสื่อม 2564'!$E$3:$E$399)-ROW('ค่าเสื่อม 2564'!$E$3)+1),$A10)))</f>
        <v>1100252.08</v>
      </c>
      <c r="O10" s="10">
        <f t="array" ref="O10">IF(COUNTIF('ค่าเสื่อม 2564'!$E$3:$E$399,"28850-รพ.โคกสูง")&lt;$A10,"",INDEX('ค่าเสื่อม 2564'!O$3:O$399,SMALL(IF('ค่าเสื่อม 2564'!$E$3:$E$399="28850-รพ.โคกสูง",ROW('ค่าเสื่อม 2564'!$E$3:$E$399)-ROW('ค่าเสื่อม 2564'!$E$3)+1),$A10)))</f>
        <v>0</v>
      </c>
      <c r="P10" s="10">
        <f t="array" ref="P10">IF(COUNTIF('ค่าเสื่อม 2564'!$E$3:$E$399,"28850-รพ.โคกสูง")&lt;$A10,"",INDEX('ค่าเสื่อม 2564'!P$3:P$399,SMALL(IF('ค่าเสื่อม 2564'!$E$3:$E$399="28850-รพ.โคกสูง",ROW('ค่าเสื่อม 2564'!$E$3:$E$399)-ROW('ค่าเสื่อม 2564'!$E$3)+1),$A10)))</f>
        <v>0</v>
      </c>
      <c r="Q10" s="10">
        <f t="array" ref="Q10">IF(COUNTIF('ค่าเสื่อม 2564'!$E$3:$E$399,"28850-รพ.โคกสูง")&lt;$A10,"",INDEX('ค่าเสื่อม 2564'!Q$3:Q$399,SMALL(IF('ค่าเสื่อม 2564'!$E$3:$E$399="28850-รพ.โคกสูง",ROW('ค่าเสื่อม 2564'!$E$3:$E$399)-ROW('ค่าเสื่อม 2564'!$E$3)+1),$A10)))</f>
        <v>1100252.08</v>
      </c>
      <c r="R10" s="7" t="str">
        <f t="array" ref="R10">IF(COUNTIF('ค่าเสื่อม 2564'!$E$3:$E$399,"28850-รพ.โคกสูง")&lt;$A10,"",INDEX('ค่าเสื่อม 2564'!R$3:R$399,SMALL(IF('ค่าเสื่อม 2564'!$E$3:$E$399="28850-รพ.โคกสูง",ROW('ค่าเสื่อม 2564'!$E$3:$E$399)-ROW('ค่าเสื่อม 2564'!$E$3)+1),$A10)))</f>
        <v>6/2563 (วันที่ 07/10/2563)</v>
      </c>
      <c r="S10" s="4" t="str">
        <f t="array" ref="S10">IF(COUNTIF('ค่าเสื่อม 2564'!$E$3:$E$399,"28850-รพ.โคกสูง")&lt;$A10,"",INDEX('ค่าเสื่อม 2564'!S$3:S$399,SMALL(IF('ค่าเสื่อม 2564'!$E$3:$E$399="28850-รพ.โคกสูง",ROW('ค่าเสื่อม 2564'!$E$3:$E$399)-ROW('ค่าเสื่อม 2564'!$E$3)+1),$A10)))</f>
        <v>1-</v>
      </c>
      <c r="T10" s="10">
        <f t="array" ref="T10">IF(COUNTIF('ค่าเสื่อม 2564'!$E$3:$E$399,"28850-รพ.โคกสูง")&lt;$A10,"",INDEX('ค่าเสื่อม 2564'!T$3:T$399,SMALL(IF('ค่าเสื่อม 2564'!$E$3:$E$399="28850-รพ.โคกสูง",ROW('ค่าเสื่อม 2564'!$E$3:$E$399)-ROW('ค่าเสื่อม 2564'!$E$3)+1),$A10)))</f>
        <v>0</v>
      </c>
      <c r="U10" s="10">
        <f t="array" ref="U10">IF(COUNTIF('ค่าเสื่อม 2564'!$E$3:$E$399,"28850-รพ.โคกสูง")&lt;$A10,"",INDEX('ค่าเสื่อม 2564'!U$3:U$399,SMALL(IF('ค่าเสื่อม 2564'!$E$3:$E$399="28850-รพ.โคกสูง",ROW('ค่าเสื่อม 2564'!$E$3:$E$399)-ROW('ค่าเสื่อม 2564'!$E$3)+1),$A10)))</f>
        <v>0</v>
      </c>
      <c r="V10" s="7">
        <f t="array" ref="V10">IF(COUNTIF('ค่าเสื่อม 2564'!$E$3:$E$399,"28850-รพ.โคกสูง")&lt;$A10,"",INDEX('ค่าเสื่อม 2564'!V$3:V$399,SMALL(IF('ค่าเสื่อม 2564'!$E$3:$E$399="28850-รพ.โคกสูง",ROW('ค่าเสื่อม 2564'!$E$3:$E$399)-ROW('ค่าเสื่อม 2564'!$E$3)+1),$A10)))</f>
        <v>0</v>
      </c>
      <c r="W10" s="7">
        <f t="array" ref="W10">IF(COUNTIF('ค่าเสื่อม 2564'!$E$3:$E$399,"28850-รพ.โคกสูง")&lt;$A10,"",INDEX('ค่าเสื่อม 2564'!W$3:W$399,SMALL(IF('ค่าเสื่อม 2564'!$E$3:$E$399="28850-รพ.โคกสูง",ROW('ค่าเสื่อม 2564'!$E$3:$E$399)-ROW('ค่าเสื่อม 2564'!$E$3)+1),$A10)))</f>
        <v>393161</v>
      </c>
    </row>
    <row r="11" spans="1:23" ht="43.5" customHeight="1">
      <c r="A11" s="3">
        <v>8</v>
      </c>
      <c r="B11" s="7" t="str">
        <f t="array" ref="B11">IF(COUNTIF('ค่าเสื่อม 2564'!$E$3:$E$399,"28850-รพ.โคกสูง")&lt;$A11,"",INDEX('ค่าเสื่อม 2564'!B$3:B$399,SMALL(IF('ค่าเสื่อม 2564'!$E$3:$E$399="28850-รพ.โคกสูง",ROW('ค่าเสื่อม 2564'!$E$3:$E$399)-ROW('ค่าเสื่อม 2564'!$E$3)+1),$A11)))</f>
        <v>เขต 06 ระยอง</v>
      </c>
      <c r="C11" s="7">
        <f t="array" ref="C11">IF(COUNTIF('ค่าเสื่อม 2564'!$E$3:$E$399,"28850-รพ.โคกสูง")&lt;$A11,"",INDEX('ค่าเสื่อม 2564'!C$3:C$399,SMALL(IF('ค่าเสื่อม 2564'!$E$3:$E$399="28850-รพ.โคกสูง",ROW('ค่าเสื่อม 2564'!$E$3:$E$399)-ROW('ค่าเสื่อม 2564'!$E$3)+1),$A11)))</f>
        <v>2700</v>
      </c>
      <c r="D11" s="7" t="str">
        <f t="array" ref="D11">IF(COUNTIF('ค่าเสื่อม 2564'!$E$3:$E$399,"28850-รพ.โคกสูง")&lt;$A11,"",INDEX('ค่าเสื่อม 2564'!D$3:D$399,SMALL(IF('ค่าเสื่อม 2564'!$E$3:$E$399="28850-รพ.โคกสูง",ROW('ค่าเสื่อม 2564'!$E$3:$E$399)-ROW('ค่าเสื่อม 2564'!$E$3)+1),$A11)))</f>
        <v>สระแก้ว</v>
      </c>
      <c r="E11" s="7" t="str">
        <f t="array" ref="E11">IF(COUNTIF('ค่าเสื่อม 2564'!$E$3:$E$399,"28850-รพ.โคกสูง")&lt;$A11,"",INDEX('ค่าเสื่อม 2564'!E$3:E$399,SMALL(IF('ค่าเสื่อม 2564'!$E$3:$E$399="28850-รพ.โคกสูง",ROW('ค่าเสื่อม 2564'!$E$3:$E$399)-ROW('ค่าเสื่อม 2564'!$E$3)+1),$A11)))</f>
        <v>28850-รพ.โคกสูง</v>
      </c>
      <c r="F11" s="7" t="str">
        <f t="array" ref="F11">IF(COUNTIF('ค่าเสื่อม 2564'!$E$3:$E$399,"28850-รพ.โคกสูง")&lt;$A11,"",INDEX('ค่าเสื่อม 2564'!F$3:F$399,SMALL(IF('ค่าเสื่อม 2564'!$E$3:$E$399="28850-รพ.โคกสูง",ROW('ค่าเสื่อม 2564'!$E$3:$E$399)-ROW('ค่าเสื่อม 2564'!$E$3)+1),$A11)))</f>
        <v>28850-รพ.โคกสูง</v>
      </c>
      <c r="G11" s="7" t="str">
        <f t="array" ref="G11">IF(COUNTIF('ค่าเสื่อม 2564'!$E$3:$E$399,"28850-รพ.โคกสูง")&lt;$A11,"",INDEX('ค่าเสื่อม 2564'!G$3:G$399,SMALL(IF('ค่าเสื่อม 2564'!$E$3:$E$399="28850-รพ.โคกสูง",ROW('ค่าเสื่อม 2564'!$E$3:$E$399)-ROW('ค่าเสื่อม 2564'!$E$3)+1),$A11)))</f>
        <v>วงเงินระดับเขต</v>
      </c>
      <c r="H11" s="7" t="str">
        <f t="array" ref="H11">IF(COUNTIF('ค่าเสื่อม 2564'!$E$3:$E$399,"28850-รพ.โคกสูง")&lt;$A11,"",INDEX('ค่าเสื่อม 2564'!H$3:H$399,SMALL(IF('ค่าเสื่อม 2564'!$E$3:$E$399="28850-รพ.โคกสูง",ROW('ค่าเสื่อม 2564'!$E$3:$E$399)-ROW('ค่าเสื่อม 2564'!$E$3)+1),$A11)))</f>
        <v>ครุภัณฑ์</v>
      </c>
      <c r="I11" s="7" t="str">
        <f t="array" ref="I11">IF(COUNTIF('ค่าเสื่อม 2564'!$E$3:$E$399,"28850-รพ.โคกสูง")&lt;$A11,"",INDEX('ค่าเสื่อม 2564'!I$3:I$399,SMALL(IF('ค่าเสื่อม 2564'!$E$3:$E$399="28850-รพ.โคกสูง",ROW('ค่าเสื่อม 2564'!$E$3:$E$399)-ROW('ค่าเสื่อม 2564'!$E$3)+1),$A11)))</f>
        <v>03-ครุภัณฑ์การแพทย์</v>
      </c>
      <c r="J11" s="7" t="str">
        <f t="array" ref="J11">IF(COUNTIF('ค่าเสื่อม 2564'!$E$3:$E$399,"28850-รพ.โคกสูง")&lt;$A11,"",INDEX('ค่าเสื่อม 2564'!J$3:J$399,SMALL(IF('ค่าเสื่อม 2564'!$E$3:$E$399="28850-รพ.โคกสูง",ROW('ค่าเสื่อม 2564'!$E$3:$E$399)-ROW('ค่าเสื่อม 2564'!$E$3)+1),$A11)))</f>
        <v>รถเข็นของจ่ายกลาง</v>
      </c>
      <c r="K11" s="7" t="str">
        <f t="array" ref="K11">IF(COUNTIF('ค่าเสื่อม 2564'!$E$3:$E$399,"28850-รพ.โคกสูง")&lt;$A11,"",INDEX('ค่าเสื่อม 2564'!K$3:K$399,SMALL(IF('ค่าเสื่อม 2564'!$E$3:$E$399="28850-รพ.โคกสูง",ROW('ค่าเสื่อม 2564'!$E$3:$E$399)-ROW('ค่าเสื่อม 2564'!$E$3)+1),$A11)))</f>
        <v>รถเข็นของจ่ายกลาง โรงพยาบาลโคกสูง</v>
      </c>
      <c r="L11" s="4">
        <f t="array" ref="L11">IF(COUNTIF('ค่าเสื่อม 2564'!$E$3:$E$399,"28850-รพ.โคกสูง")&lt;$A11,"",INDEX('ค่าเสื่อม 2564'!L$3:L$399,SMALL(IF('ค่าเสื่อม 2564'!$E$3:$E$399="28850-รพ.โคกสูง",ROW('ค่าเสื่อม 2564'!$E$3:$E$399)-ROW('ค่าเสื่อม 2564'!$E$3)+1),$A11)))</f>
        <v>1</v>
      </c>
      <c r="M11" s="7" t="str">
        <f t="array" ref="M11">IF(COUNTIF('ค่าเสื่อม 2564'!$E$3:$E$399,"28850-รพ.โคกสูง")&lt;$A11,"",INDEX('ค่าเสื่อม 2564'!M$3:M$399,SMALL(IF('ค่าเสื่อม 2564'!$E$3:$E$399="28850-รพ.โคกสูง",ROW('ค่าเสื่อม 2564'!$E$3:$E$399)-ROW('ค่าเสื่อม 2564'!$E$3)+1),$A11)))</f>
        <v>3920-005-001/1</v>
      </c>
      <c r="N11" s="10">
        <f t="array" ref="N11">IF(COUNTIF('ค่าเสื่อม 2564'!$E$3:$E$399,"28850-รพ.โคกสูง")&lt;$A11,"",INDEX('ค่าเสื่อม 2564'!N$3:N$399,SMALL(IF('ค่าเสื่อม 2564'!$E$3:$E$399="28850-รพ.โคกสูง",ROW('ค่าเสื่อม 2564'!$E$3:$E$399)-ROW('ค่าเสื่อม 2564'!$E$3)+1),$A11)))</f>
        <v>150000</v>
      </c>
      <c r="O11" s="10">
        <f t="array" ref="O11">IF(COUNTIF('ค่าเสื่อม 2564'!$E$3:$E$399,"28850-รพ.โคกสูง")&lt;$A11,"",INDEX('ค่าเสื่อม 2564'!O$3:O$399,SMALL(IF('ค่าเสื่อม 2564'!$E$3:$E$399="28850-รพ.โคกสูง",ROW('ค่าเสื่อม 2564'!$E$3:$E$399)-ROW('ค่าเสื่อม 2564'!$E$3)+1),$A11)))</f>
        <v>0</v>
      </c>
      <c r="P11" s="10">
        <f t="array" ref="P11">IF(COUNTIF('ค่าเสื่อม 2564'!$E$3:$E$399,"28850-รพ.โคกสูง")&lt;$A11,"",INDEX('ค่าเสื่อม 2564'!P$3:P$399,SMALL(IF('ค่าเสื่อม 2564'!$E$3:$E$399="28850-รพ.โคกสูง",ROW('ค่าเสื่อม 2564'!$E$3:$E$399)-ROW('ค่าเสื่อม 2564'!$E$3)+1),$A11)))</f>
        <v>0</v>
      </c>
      <c r="Q11" s="10">
        <f t="array" ref="Q11">IF(COUNTIF('ค่าเสื่อม 2564'!$E$3:$E$399,"28850-รพ.โคกสูง")&lt;$A11,"",INDEX('ค่าเสื่อม 2564'!Q$3:Q$399,SMALL(IF('ค่าเสื่อม 2564'!$E$3:$E$399="28850-รพ.โคกสูง",ROW('ค่าเสื่อม 2564'!$E$3:$E$399)-ROW('ค่าเสื่อม 2564'!$E$3)+1),$A11)))</f>
        <v>150000</v>
      </c>
      <c r="R11" s="7" t="str">
        <f t="array" ref="R11">IF(COUNTIF('ค่าเสื่อม 2564'!$E$3:$E$399,"28850-รพ.โคกสูง")&lt;$A11,"",INDEX('ค่าเสื่อม 2564'!R$3:R$399,SMALL(IF('ค่าเสื่อม 2564'!$E$3:$E$399="28850-รพ.โคกสูง",ROW('ค่าเสื่อม 2564'!$E$3:$E$399)-ROW('ค่าเสื่อม 2564'!$E$3)+1),$A11)))</f>
        <v>6/2563 (วันที่ 07/10/2563)</v>
      </c>
      <c r="S11" s="4" t="str">
        <f t="array" ref="S11">IF(COUNTIF('ค่าเสื่อม 2564'!$E$3:$E$399,"28850-รพ.โคกสูง")&lt;$A11,"",INDEX('ค่าเสื่อม 2564'!S$3:S$399,SMALL(IF('ค่าเสื่อม 2564'!$E$3:$E$399="28850-รพ.โคกสูง",ROW('ค่าเสื่อม 2564'!$E$3:$E$399)-ROW('ค่าเสื่อม 2564'!$E$3)+1),$A11)))</f>
        <v>1-</v>
      </c>
      <c r="T11" s="10">
        <f t="array" ref="T11">IF(COUNTIF('ค่าเสื่อม 2564'!$E$3:$E$399,"28850-รพ.โคกสูง")&lt;$A11,"",INDEX('ค่าเสื่อม 2564'!T$3:T$399,SMALL(IF('ค่าเสื่อม 2564'!$E$3:$E$399="28850-รพ.โคกสูง",ROW('ค่าเสื่อม 2564'!$E$3:$E$399)-ROW('ค่าเสื่อม 2564'!$E$3)+1),$A11)))</f>
        <v>0</v>
      </c>
      <c r="U11" s="10">
        <f t="array" ref="U11">IF(COUNTIF('ค่าเสื่อม 2564'!$E$3:$E$399,"28850-รพ.โคกสูง")&lt;$A11,"",INDEX('ค่าเสื่อม 2564'!U$3:U$399,SMALL(IF('ค่าเสื่อม 2564'!$E$3:$E$399="28850-รพ.โคกสูง",ROW('ค่าเสื่อม 2564'!$E$3:$E$399)-ROW('ค่าเสื่อม 2564'!$E$3)+1),$A11)))</f>
        <v>0</v>
      </c>
      <c r="V11" s="7">
        <f t="array" ref="V11">IF(COUNTIF('ค่าเสื่อม 2564'!$E$3:$E$399,"28850-รพ.โคกสูง")&lt;$A11,"",INDEX('ค่าเสื่อม 2564'!V$3:V$399,SMALL(IF('ค่าเสื่อม 2564'!$E$3:$E$399="28850-รพ.โคกสูง",ROW('ค่าเสื่อม 2564'!$E$3:$E$399)-ROW('ค่าเสื่อม 2564'!$E$3)+1),$A11)))</f>
        <v>0</v>
      </c>
      <c r="W11" s="7">
        <f t="array" ref="W11">IF(COUNTIF('ค่าเสื่อม 2564'!$E$3:$E$399,"28850-รพ.โคกสูง")&lt;$A11,"",INDEX('ค่าเสื่อม 2564'!W$3:W$399,SMALL(IF('ค่าเสื่อม 2564'!$E$3:$E$399="28850-รพ.โคกสูง",ROW('ค่าเสื่อม 2564'!$E$3:$E$399)-ROW('ค่าเสื่อม 2564'!$E$3)+1),$A11)))</f>
        <v>395232</v>
      </c>
    </row>
    <row r="12" spans="1:23" ht="43.5" customHeight="1">
      <c r="A12" s="3">
        <v>9</v>
      </c>
      <c r="B12" s="7" t="str">
        <f t="array" ref="B12">IF(COUNTIF('ค่าเสื่อม 2564'!$E$3:$E$399,"28850-รพ.โคกสูง")&lt;$A12,"",INDEX('ค่าเสื่อม 2564'!B$3:B$399,SMALL(IF('ค่าเสื่อม 2564'!$E$3:$E$399="28850-รพ.โคกสูง",ROW('ค่าเสื่อม 2564'!$E$3:$E$399)-ROW('ค่าเสื่อม 2564'!$E$3)+1),$A12)))</f>
        <v/>
      </c>
      <c r="C12" s="7" t="str">
        <f t="array" ref="C12">IF(COUNTIF('ค่าเสื่อม 2564'!$E$3:$E$399,"28850-รพ.โคกสูง")&lt;$A12,"",INDEX('ค่าเสื่อม 2564'!C$3:C$399,SMALL(IF('ค่าเสื่อม 2564'!$E$3:$E$399="28850-รพ.โคกสูง",ROW('ค่าเสื่อม 2564'!$E$3:$E$399)-ROW('ค่าเสื่อม 2564'!$E$3)+1),$A12)))</f>
        <v/>
      </c>
      <c r="D12" s="7" t="str">
        <f t="array" ref="D12">IF(COUNTIF('ค่าเสื่อม 2564'!$E$3:$E$399,"28850-รพ.โคกสูง")&lt;$A12,"",INDEX('ค่าเสื่อม 2564'!D$3:D$399,SMALL(IF('ค่าเสื่อม 2564'!$E$3:$E$399="28850-รพ.โคกสูง",ROW('ค่าเสื่อม 2564'!$E$3:$E$399)-ROW('ค่าเสื่อม 2564'!$E$3)+1),$A12)))</f>
        <v/>
      </c>
      <c r="E12" s="7" t="str">
        <f t="array" ref="E12">IF(COUNTIF('ค่าเสื่อม 2564'!$E$3:$E$399,"28850-รพ.โคกสูง")&lt;$A12,"",INDEX('ค่าเสื่อม 2564'!E$3:E$399,SMALL(IF('ค่าเสื่อม 2564'!$E$3:$E$399="28850-รพ.โคกสูง",ROW('ค่าเสื่อม 2564'!$E$3:$E$399)-ROW('ค่าเสื่อม 2564'!$E$3)+1),$A12)))</f>
        <v/>
      </c>
      <c r="F12" s="7" t="str">
        <f t="array" ref="F12">IF(COUNTIF('ค่าเสื่อม 2564'!$E$3:$E$399,"28850-รพ.โคกสูง")&lt;$A12,"",INDEX('ค่าเสื่อม 2564'!F$3:F$399,SMALL(IF('ค่าเสื่อม 2564'!$E$3:$E$399="28850-รพ.โคกสูง",ROW('ค่าเสื่อม 2564'!$E$3:$E$399)-ROW('ค่าเสื่อม 2564'!$E$3)+1),$A12)))</f>
        <v/>
      </c>
      <c r="G12" s="7" t="str">
        <f t="array" ref="G12">IF(COUNTIF('ค่าเสื่อม 2564'!$E$3:$E$399,"28850-รพ.โคกสูง")&lt;$A12,"",INDEX('ค่าเสื่อม 2564'!G$3:G$399,SMALL(IF('ค่าเสื่อม 2564'!$E$3:$E$399="28850-รพ.โคกสูง",ROW('ค่าเสื่อม 2564'!$E$3:$E$399)-ROW('ค่าเสื่อม 2564'!$E$3)+1),$A12)))</f>
        <v/>
      </c>
      <c r="H12" s="7" t="str">
        <f t="array" ref="H12">IF(COUNTIF('ค่าเสื่อม 2564'!$E$3:$E$399,"28850-รพ.โคกสูง")&lt;$A12,"",INDEX('ค่าเสื่อม 2564'!H$3:H$399,SMALL(IF('ค่าเสื่อม 2564'!$E$3:$E$399="28850-รพ.โคกสูง",ROW('ค่าเสื่อม 2564'!$E$3:$E$399)-ROW('ค่าเสื่อม 2564'!$E$3)+1),$A12)))</f>
        <v/>
      </c>
      <c r="I12" s="7" t="str">
        <f t="array" ref="I12">IF(COUNTIF('ค่าเสื่อม 2564'!$E$3:$E$399,"28850-รพ.โคกสูง")&lt;$A12,"",INDEX('ค่าเสื่อม 2564'!I$3:I$399,SMALL(IF('ค่าเสื่อม 2564'!$E$3:$E$399="28850-รพ.โคกสูง",ROW('ค่าเสื่อม 2564'!$E$3:$E$399)-ROW('ค่าเสื่อม 2564'!$E$3)+1),$A12)))</f>
        <v/>
      </c>
      <c r="J12" s="7" t="str">
        <f t="array" ref="J12">IF(COUNTIF('ค่าเสื่อม 2564'!$E$3:$E$399,"28850-รพ.โคกสูง")&lt;$A12,"",INDEX('ค่าเสื่อม 2564'!J$3:J$399,SMALL(IF('ค่าเสื่อม 2564'!$E$3:$E$399="28850-รพ.โคกสูง",ROW('ค่าเสื่อม 2564'!$E$3:$E$399)-ROW('ค่าเสื่อม 2564'!$E$3)+1),$A12)))</f>
        <v/>
      </c>
      <c r="K12" s="7" t="str">
        <f t="array" ref="K12">IF(COUNTIF('ค่าเสื่อม 2564'!$E$3:$E$399,"28850-รพ.โคกสูง")&lt;$A12,"",INDEX('ค่าเสื่อม 2564'!K$3:K$399,SMALL(IF('ค่าเสื่อม 2564'!$E$3:$E$399="28850-รพ.โคกสูง",ROW('ค่าเสื่อม 2564'!$E$3:$E$399)-ROW('ค่าเสื่อม 2564'!$E$3)+1),$A12)))</f>
        <v/>
      </c>
      <c r="L12" s="4" t="str">
        <f t="array" ref="L12">IF(COUNTIF('ค่าเสื่อม 2564'!$E$3:$E$399,"28850-รพ.โคกสูง")&lt;$A12,"",INDEX('ค่าเสื่อม 2564'!L$3:L$399,SMALL(IF('ค่าเสื่อม 2564'!$E$3:$E$399="28850-รพ.โคกสูง",ROW('ค่าเสื่อม 2564'!$E$3:$E$399)-ROW('ค่าเสื่อม 2564'!$E$3)+1),$A12)))</f>
        <v/>
      </c>
      <c r="M12" s="7" t="str">
        <f t="array" ref="M12">IF(COUNTIF('ค่าเสื่อม 2564'!$E$3:$E$399,"28850-รพ.โคกสูง")&lt;$A12,"",INDEX('ค่าเสื่อม 2564'!M$3:M$399,SMALL(IF('ค่าเสื่อม 2564'!$E$3:$E$399="28850-รพ.โคกสูง",ROW('ค่าเสื่อม 2564'!$E$3:$E$399)-ROW('ค่าเสื่อม 2564'!$E$3)+1),$A12)))</f>
        <v/>
      </c>
      <c r="N12" s="10" t="str">
        <f t="array" ref="N12">IF(COUNTIF('ค่าเสื่อม 2564'!$E$3:$E$399,"28850-รพ.โคกสูง")&lt;$A12,"",INDEX('ค่าเสื่อม 2564'!N$3:N$399,SMALL(IF('ค่าเสื่อม 2564'!$E$3:$E$399="28850-รพ.โคกสูง",ROW('ค่าเสื่อม 2564'!$E$3:$E$399)-ROW('ค่าเสื่อม 2564'!$E$3)+1),$A12)))</f>
        <v/>
      </c>
      <c r="O12" s="10" t="str">
        <f t="array" ref="O12">IF(COUNTIF('ค่าเสื่อม 2564'!$E$3:$E$399,"28850-รพ.โคกสูง")&lt;$A12,"",INDEX('ค่าเสื่อม 2564'!O$3:O$399,SMALL(IF('ค่าเสื่อม 2564'!$E$3:$E$399="28850-รพ.โคกสูง",ROW('ค่าเสื่อม 2564'!$E$3:$E$399)-ROW('ค่าเสื่อม 2564'!$E$3)+1),$A12)))</f>
        <v/>
      </c>
      <c r="P12" s="10" t="str">
        <f t="array" ref="P12">IF(COUNTIF('ค่าเสื่อม 2564'!$E$3:$E$399,"28850-รพ.โคกสูง")&lt;$A12,"",INDEX('ค่าเสื่อม 2564'!P$3:P$399,SMALL(IF('ค่าเสื่อม 2564'!$E$3:$E$399="28850-รพ.โคกสูง",ROW('ค่าเสื่อม 2564'!$E$3:$E$399)-ROW('ค่าเสื่อม 2564'!$E$3)+1),$A12)))</f>
        <v/>
      </c>
      <c r="Q12" s="10" t="str">
        <f t="array" ref="Q12">IF(COUNTIF('ค่าเสื่อม 2564'!$E$3:$E$399,"28850-รพ.โคกสูง")&lt;$A12,"",INDEX('ค่าเสื่อม 2564'!Q$3:Q$399,SMALL(IF('ค่าเสื่อม 2564'!$E$3:$E$399="28850-รพ.โคกสูง",ROW('ค่าเสื่อม 2564'!$E$3:$E$399)-ROW('ค่าเสื่อม 2564'!$E$3)+1),$A12)))</f>
        <v/>
      </c>
      <c r="R12" s="7" t="str">
        <f t="array" ref="R12">IF(COUNTIF('ค่าเสื่อม 2564'!$E$3:$E$399,"28850-รพ.โคกสูง")&lt;$A12,"",INDEX('ค่าเสื่อม 2564'!R$3:R$399,SMALL(IF('ค่าเสื่อม 2564'!$E$3:$E$399="28850-รพ.โคกสูง",ROW('ค่าเสื่อม 2564'!$E$3:$E$399)-ROW('ค่าเสื่อม 2564'!$E$3)+1),$A12)))</f>
        <v/>
      </c>
      <c r="S12" s="4" t="str">
        <f t="array" ref="S12">IF(COUNTIF('ค่าเสื่อม 2564'!$E$3:$E$399,"28850-รพ.โคกสูง")&lt;$A12,"",INDEX('ค่าเสื่อม 2564'!S$3:S$399,SMALL(IF('ค่าเสื่อม 2564'!$E$3:$E$399="28850-รพ.โคกสูง",ROW('ค่าเสื่อม 2564'!$E$3:$E$399)-ROW('ค่าเสื่อม 2564'!$E$3)+1),$A12)))</f>
        <v/>
      </c>
      <c r="T12" s="10" t="str">
        <f t="array" ref="T12">IF(COUNTIF('ค่าเสื่อม 2564'!$E$3:$E$399,"28850-รพ.โคกสูง")&lt;$A12,"",INDEX('ค่าเสื่อม 2564'!T$3:T$399,SMALL(IF('ค่าเสื่อม 2564'!$E$3:$E$399="28850-รพ.โคกสูง",ROW('ค่าเสื่อม 2564'!$E$3:$E$399)-ROW('ค่าเสื่อม 2564'!$E$3)+1),$A12)))</f>
        <v/>
      </c>
      <c r="U12" s="10" t="str">
        <f t="array" ref="U12">IF(COUNTIF('ค่าเสื่อม 2564'!$E$3:$E$399,"28850-รพ.โคกสูง")&lt;$A12,"",INDEX('ค่าเสื่อม 2564'!U$3:U$399,SMALL(IF('ค่าเสื่อม 2564'!$E$3:$E$399="28850-รพ.โคกสูง",ROW('ค่าเสื่อม 2564'!$E$3:$E$399)-ROW('ค่าเสื่อม 2564'!$E$3)+1),$A12)))</f>
        <v/>
      </c>
      <c r="V12" s="7" t="str">
        <f t="array" ref="V12">IF(COUNTIF('ค่าเสื่อม 2564'!$E$3:$E$399,"28850-รพ.โคกสูง")&lt;$A12,"",INDEX('ค่าเสื่อม 2564'!V$3:V$399,SMALL(IF('ค่าเสื่อม 2564'!$E$3:$E$399="28850-รพ.โคกสูง",ROW('ค่าเสื่อม 2564'!$E$3:$E$399)-ROW('ค่าเสื่อม 2564'!$E$3)+1),$A12)))</f>
        <v/>
      </c>
      <c r="W12" s="7" t="str">
        <f t="array" ref="W12">IF(COUNTIF('ค่าเสื่อม 2564'!$E$3:$E$399,"28850-รพ.โคกสูง")&lt;$A12,"",INDEX('ค่าเสื่อม 2564'!W$3:W$399,SMALL(IF('ค่าเสื่อม 2564'!$E$3:$E$399="28850-รพ.โคกสูง",ROW('ค่าเสื่อม 2564'!$E$3:$E$399)-ROW('ค่าเสื่อม 2564'!$E$3)+1),$A12)))</f>
        <v/>
      </c>
    </row>
    <row r="13" spans="1:23" ht="43.5" customHeight="1">
      <c r="A13" s="3">
        <v>10</v>
      </c>
      <c r="B13" s="7" t="str">
        <f t="array" ref="B13">IF(COUNTIF('ค่าเสื่อม 2564'!$E$3:$E$399,"28850-รพ.โคกสูง")&lt;$A13,"",INDEX('ค่าเสื่อม 2564'!B$3:B$399,SMALL(IF('ค่าเสื่อม 2564'!$E$3:$E$399="28850-รพ.โคกสูง",ROW('ค่าเสื่อม 2564'!$E$3:$E$399)-ROW('ค่าเสื่อม 2564'!$E$3)+1),$A13)))</f>
        <v/>
      </c>
      <c r="C13" s="7" t="str">
        <f t="array" ref="C13">IF(COUNTIF('ค่าเสื่อม 2564'!$E$3:$E$399,"28850-รพ.โคกสูง")&lt;$A13,"",INDEX('ค่าเสื่อม 2564'!C$3:C$399,SMALL(IF('ค่าเสื่อม 2564'!$E$3:$E$399="28850-รพ.โคกสูง",ROW('ค่าเสื่อม 2564'!$E$3:$E$399)-ROW('ค่าเสื่อม 2564'!$E$3)+1),$A13)))</f>
        <v/>
      </c>
      <c r="D13" s="7" t="str">
        <f t="array" ref="D13">IF(COUNTIF('ค่าเสื่อม 2564'!$E$3:$E$399,"28850-รพ.โคกสูง")&lt;$A13,"",INDEX('ค่าเสื่อม 2564'!D$3:D$399,SMALL(IF('ค่าเสื่อม 2564'!$E$3:$E$399="28850-รพ.โคกสูง",ROW('ค่าเสื่อม 2564'!$E$3:$E$399)-ROW('ค่าเสื่อม 2564'!$E$3)+1),$A13)))</f>
        <v/>
      </c>
      <c r="E13" s="7" t="str">
        <f t="array" ref="E13">IF(COUNTIF('ค่าเสื่อม 2564'!$E$3:$E$399,"28850-รพ.โคกสูง")&lt;$A13,"",INDEX('ค่าเสื่อม 2564'!E$3:E$399,SMALL(IF('ค่าเสื่อม 2564'!$E$3:$E$399="28850-รพ.โคกสูง",ROW('ค่าเสื่อม 2564'!$E$3:$E$399)-ROW('ค่าเสื่อม 2564'!$E$3)+1),$A13)))</f>
        <v/>
      </c>
      <c r="F13" s="7" t="str">
        <f t="array" ref="F13">IF(COUNTIF('ค่าเสื่อม 2564'!$E$3:$E$399,"28850-รพ.โคกสูง")&lt;$A13,"",INDEX('ค่าเสื่อม 2564'!F$3:F$399,SMALL(IF('ค่าเสื่อม 2564'!$E$3:$E$399="28850-รพ.โคกสูง",ROW('ค่าเสื่อม 2564'!$E$3:$E$399)-ROW('ค่าเสื่อม 2564'!$E$3)+1),$A13)))</f>
        <v/>
      </c>
      <c r="G13" s="7" t="str">
        <f t="array" ref="G13">IF(COUNTIF('ค่าเสื่อม 2564'!$E$3:$E$399,"28850-รพ.โคกสูง")&lt;$A13,"",INDEX('ค่าเสื่อม 2564'!G$3:G$399,SMALL(IF('ค่าเสื่อม 2564'!$E$3:$E$399="28850-รพ.โคกสูง",ROW('ค่าเสื่อม 2564'!$E$3:$E$399)-ROW('ค่าเสื่อม 2564'!$E$3)+1),$A13)))</f>
        <v/>
      </c>
      <c r="H13" s="7" t="str">
        <f t="array" ref="H13">IF(COUNTIF('ค่าเสื่อม 2564'!$E$3:$E$399,"28850-รพ.โคกสูง")&lt;$A13,"",INDEX('ค่าเสื่อม 2564'!H$3:H$399,SMALL(IF('ค่าเสื่อม 2564'!$E$3:$E$399="28850-รพ.โคกสูง",ROW('ค่าเสื่อม 2564'!$E$3:$E$399)-ROW('ค่าเสื่อม 2564'!$E$3)+1),$A13)))</f>
        <v/>
      </c>
      <c r="I13" s="7" t="str">
        <f t="array" ref="I13">IF(COUNTIF('ค่าเสื่อม 2564'!$E$3:$E$399,"28850-รพ.โคกสูง")&lt;$A13,"",INDEX('ค่าเสื่อม 2564'!I$3:I$399,SMALL(IF('ค่าเสื่อม 2564'!$E$3:$E$399="28850-รพ.โคกสูง",ROW('ค่าเสื่อม 2564'!$E$3:$E$399)-ROW('ค่าเสื่อม 2564'!$E$3)+1),$A13)))</f>
        <v/>
      </c>
      <c r="J13" s="7" t="str">
        <f t="array" ref="J13">IF(COUNTIF('ค่าเสื่อม 2564'!$E$3:$E$399,"28850-รพ.โคกสูง")&lt;$A13,"",INDEX('ค่าเสื่อม 2564'!J$3:J$399,SMALL(IF('ค่าเสื่อม 2564'!$E$3:$E$399="28850-รพ.โคกสูง",ROW('ค่าเสื่อม 2564'!$E$3:$E$399)-ROW('ค่าเสื่อม 2564'!$E$3)+1),$A13)))</f>
        <v/>
      </c>
      <c r="K13" s="7" t="str">
        <f t="array" ref="K13">IF(COUNTIF('ค่าเสื่อม 2564'!$E$3:$E$399,"28850-รพ.โคกสูง")&lt;$A13,"",INDEX('ค่าเสื่อม 2564'!K$3:K$399,SMALL(IF('ค่าเสื่อม 2564'!$E$3:$E$399="28850-รพ.โคกสูง",ROW('ค่าเสื่อม 2564'!$E$3:$E$399)-ROW('ค่าเสื่อม 2564'!$E$3)+1),$A13)))</f>
        <v/>
      </c>
      <c r="L13" s="4" t="str">
        <f t="array" ref="L13">IF(COUNTIF('ค่าเสื่อม 2564'!$E$3:$E$399,"28850-รพ.โคกสูง")&lt;$A13,"",INDEX('ค่าเสื่อม 2564'!L$3:L$399,SMALL(IF('ค่าเสื่อม 2564'!$E$3:$E$399="28850-รพ.โคกสูง",ROW('ค่าเสื่อม 2564'!$E$3:$E$399)-ROW('ค่าเสื่อม 2564'!$E$3)+1),$A13)))</f>
        <v/>
      </c>
      <c r="M13" s="7" t="str">
        <f t="array" ref="M13">IF(COUNTIF('ค่าเสื่อม 2564'!$E$3:$E$399,"28850-รพ.โคกสูง")&lt;$A13,"",INDEX('ค่าเสื่อม 2564'!M$3:M$399,SMALL(IF('ค่าเสื่อม 2564'!$E$3:$E$399="28850-รพ.โคกสูง",ROW('ค่าเสื่อม 2564'!$E$3:$E$399)-ROW('ค่าเสื่อม 2564'!$E$3)+1),$A13)))</f>
        <v/>
      </c>
      <c r="N13" s="10" t="str">
        <f t="array" ref="N13">IF(COUNTIF('ค่าเสื่อม 2564'!$E$3:$E$399,"28850-รพ.โคกสูง")&lt;$A13,"",INDEX('ค่าเสื่อม 2564'!N$3:N$399,SMALL(IF('ค่าเสื่อม 2564'!$E$3:$E$399="28850-รพ.โคกสูง",ROW('ค่าเสื่อม 2564'!$E$3:$E$399)-ROW('ค่าเสื่อม 2564'!$E$3)+1),$A13)))</f>
        <v/>
      </c>
      <c r="O13" s="10" t="str">
        <f t="array" ref="O13">IF(COUNTIF('ค่าเสื่อม 2564'!$E$3:$E$399,"28850-รพ.โคกสูง")&lt;$A13,"",INDEX('ค่าเสื่อม 2564'!O$3:O$399,SMALL(IF('ค่าเสื่อม 2564'!$E$3:$E$399="28850-รพ.โคกสูง",ROW('ค่าเสื่อม 2564'!$E$3:$E$399)-ROW('ค่าเสื่อม 2564'!$E$3)+1),$A13)))</f>
        <v/>
      </c>
      <c r="P13" s="10" t="str">
        <f t="array" ref="P13">IF(COUNTIF('ค่าเสื่อม 2564'!$E$3:$E$399,"28850-รพ.โคกสูง")&lt;$A13,"",INDEX('ค่าเสื่อม 2564'!P$3:P$399,SMALL(IF('ค่าเสื่อม 2564'!$E$3:$E$399="28850-รพ.โคกสูง",ROW('ค่าเสื่อม 2564'!$E$3:$E$399)-ROW('ค่าเสื่อม 2564'!$E$3)+1),$A13)))</f>
        <v/>
      </c>
      <c r="Q13" s="10" t="str">
        <f t="array" ref="Q13">IF(COUNTIF('ค่าเสื่อม 2564'!$E$3:$E$399,"28850-รพ.โคกสูง")&lt;$A13,"",INDEX('ค่าเสื่อม 2564'!Q$3:Q$399,SMALL(IF('ค่าเสื่อม 2564'!$E$3:$E$399="28850-รพ.โคกสูง",ROW('ค่าเสื่อม 2564'!$E$3:$E$399)-ROW('ค่าเสื่อม 2564'!$E$3)+1),$A13)))</f>
        <v/>
      </c>
      <c r="R13" s="7" t="str">
        <f t="array" ref="R13">IF(COUNTIF('ค่าเสื่อม 2564'!$E$3:$E$399,"28850-รพ.โคกสูง")&lt;$A13,"",INDEX('ค่าเสื่อม 2564'!R$3:R$399,SMALL(IF('ค่าเสื่อม 2564'!$E$3:$E$399="28850-รพ.โคกสูง",ROW('ค่าเสื่อม 2564'!$E$3:$E$399)-ROW('ค่าเสื่อม 2564'!$E$3)+1),$A13)))</f>
        <v/>
      </c>
      <c r="S13" s="4" t="str">
        <f t="array" ref="S13">IF(COUNTIF('ค่าเสื่อม 2564'!$E$3:$E$399,"28850-รพ.โคกสูง")&lt;$A13,"",INDEX('ค่าเสื่อม 2564'!S$3:S$399,SMALL(IF('ค่าเสื่อม 2564'!$E$3:$E$399="28850-รพ.โคกสูง",ROW('ค่าเสื่อม 2564'!$E$3:$E$399)-ROW('ค่าเสื่อม 2564'!$E$3)+1),$A13)))</f>
        <v/>
      </c>
      <c r="T13" s="10" t="str">
        <f t="array" ref="T13">IF(COUNTIF('ค่าเสื่อม 2564'!$E$3:$E$399,"28850-รพ.โคกสูง")&lt;$A13,"",INDEX('ค่าเสื่อม 2564'!T$3:T$399,SMALL(IF('ค่าเสื่อม 2564'!$E$3:$E$399="28850-รพ.โคกสูง",ROW('ค่าเสื่อม 2564'!$E$3:$E$399)-ROW('ค่าเสื่อม 2564'!$E$3)+1),$A13)))</f>
        <v/>
      </c>
      <c r="U13" s="10" t="str">
        <f t="array" ref="U13">IF(COUNTIF('ค่าเสื่อม 2564'!$E$3:$E$399,"28850-รพ.โคกสูง")&lt;$A13,"",INDEX('ค่าเสื่อม 2564'!U$3:U$399,SMALL(IF('ค่าเสื่อม 2564'!$E$3:$E$399="28850-รพ.โคกสูง",ROW('ค่าเสื่อม 2564'!$E$3:$E$399)-ROW('ค่าเสื่อม 2564'!$E$3)+1),$A13)))</f>
        <v/>
      </c>
      <c r="V13" s="7" t="str">
        <f t="array" ref="V13">IF(COUNTIF('ค่าเสื่อม 2564'!$E$3:$E$399,"28850-รพ.โคกสูง")&lt;$A13,"",INDEX('ค่าเสื่อม 2564'!V$3:V$399,SMALL(IF('ค่าเสื่อม 2564'!$E$3:$E$399="28850-รพ.โคกสูง",ROW('ค่าเสื่อม 2564'!$E$3:$E$399)-ROW('ค่าเสื่อม 2564'!$E$3)+1),$A13)))</f>
        <v/>
      </c>
      <c r="W13" s="7" t="str">
        <f t="array" ref="W13">IF(COUNTIF('ค่าเสื่อม 2564'!$E$3:$E$399,"28850-รพ.โคกสูง")&lt;$A13,"",INDEX('ค่าเสื่อม 2564'!W$3:W$399,SMALL(IF('ค่าเสื่อม 2564'!$E$3:$E$399="28850-รพ.โคกสูง",ROW('ค่าเสื่อม 2564'!$E$3:$E$399)-ROW('ค่าเสื่อม 2564'!$E$3)+1),$A13)))</f>
        <v/>
      </c>
    </row>
    <row r="14" spans="1:23" ht="43.5" customHeight="1">
      <c r="A14" s="3">
        <v>11</v>
      </c>
      <c r="B14" s="7" t="str">
        <f t="array" ref="B14">IF(COUNTIF('ค่าเสื่อม 2564'!$E$3:$E$399,"28850-รพ.โคกสูง")&lt;$A14,"",INDEX('ค่าเสื่อม 2564'!B$3:B$399,SMALL(IF('ค่าเสื่อม 2564'!$E$3:$E$399="28850-รพ.โคกสูง",ROW('ค่าเสื่อม 2564'!$E$3:$E$399)-ROW('ค่าเสื่อม 2564'!$E$3)+1),$A14)))</f>
        <v/>
      </c>
      <c r="C14" s="7" t="str">
        <f t="array" ref="C14">IF(COUNTIF('ค่าเสื่อม 2564'!$E$3:$E$399,"28850-รพ.โคกสูง")&lt;$A14,"",INDEX('ค่าเสื่อม 2564'!C$3:C$399,SMALL(IF('ค่าเสื่อม 2564'!$E$3:$E$399="28850-รพ.โคกสูง",ROW('ค่าเสื่อม 2564'!$E$3:$E$399)-ROW('ค่าเสื่อม 2564'!$E$3)+1),$A14)))</f>
        <v/>
      </c>
      <c r="D14" s="7" t="str">
        <f t="array" ref="D14">IF(COUNTIF('ค่าเสื่อม 2564'!$E$3:$E$399,"28850-รพ.โคกสูง")&lt;$A14,"",INDEX('ค่าเสื่อม 2564'!D$3:D$399,SMALL(IF('ค่าเสื่อม 2564'!$E$3:$E$399="28850-รพ.โคกสูง",ROW('ค่าเสื่อม 2564'!$E$3:$E$399)-ROW('ค่าเสื่อม 2564'!$E$3)+1),$A14)))</f>
        <v/>
      </c>
      <c r="E14" s="7" t="str">
        <f t="array" ref="E14">IF(COUNTIF('ค่าเสื่อม 2564'!$E$3:$E$399,"28850-รพ.โคกสูง")&lt;$A14,"",INDEX('ค่าเสื่อม 2564'!E$3:E$399,SMALL(IF('ค่าเสื่อม 2564'!$E$3:$E$399="28850-รพ.โคกสูง",ROW('ค่าเสื่อม 2564'!$E$3:$E$399)-ROW('ค่าเสื่อม 2564'!$E$3)+1),$A14)))</f>
        <v/>
      </c>
      <c r="F14" s="7" t="str">
        <f t="array" ref="F14">IF(COUNTIF('ค่าเสื่อม 2564'!$E$3:$E$399,"28850-รพ.โคกสูง")&lt;$A14,"",INDEX('ค่าเสื่อม 2564'!F$3:F$399,SMALL(IF('ค่าเสื่อม 2564'!$E$3:$E$399="28850-รพ.โคกสูง",ROW('ค่าเสื่อม 2564'!$E$3:$E$399)-ROW('ค่าเสื่อม 2564'!$E$3)+1),$A14)))</f>
        <v/>
      </c>
      <c r="G14" s="7" t="str">
        <f t="array" ref="G14">IF(COUNTIF('ค่าเสื่อม 2564'!$E$3:$E$399,"28850-รพ.โคกสูง")&lt;$A14,"",INDEX('ค่าเสื่อม 2564'!G$3:G$399,SMALL(IF('ค่าเสื่อม 2564'!$E$3:$E$399="28850-รพ.โคกสูง",ROW('ค่าเสื่อม 2564'!$E$3:$E$399)-ROW('ค่าเสื่อม 2564'!$E$3)+1),$A14)))</f>
        <v/>
      </c>
      <c r="H14" s="7" t="str">
        <f t="array" ref="H14">IF(COUNTIF('ค่าเสื่อม 2564'!$E$3:$E$399,"28850-รพ.โคกสูง")&lt;$A14,"",INDEX('ค่าเสื่อม 2564'!H$3:H$399,SMALL(IF('ค่าเสื่อม 2564'!$E$3:$E$399="28850-รพ.โคกสูง",ROW('ค่าเสื่อม 2564'!$E$3:$E$399)-ROW('ค่าเสื่อม 2564'!$E$3)+1),$A14)))</f>
        <v/>
      </c>
      <c r="I14" s="7" t="str">
        <f t="array" ref="I14">IF(COUNTIF('ค่าเสื่อม 2564'!$E$3:$E$399,"28850-รพ.โคกสูง")&lt;$A14,"",INDEX('ค่าเสื่อม 2564'!I$3:I$399,SMALL(IF('ค่าเสื่อม 2564'!$E$3:$E$399="28850-รพ.โคกสูง",ROW('ค่าเสื่อม 2564'!$E$3:$E$399)-ROW('ค่าเสื่อม 2564'!$E$3)+1),$A14)))</f>
        <v/>
      </c>
      <c r="J14" s="7" t="str">
        <f t="array" ref="J14">IF(COUNTIF('ค่าเสื่อม 2564'!$E$3:$E$399,"28850-รพ.โคกสูง")&lt;$A14,"",INDEX('ค่าเสื่อม 2564'!J$3:J$399,SMALL(IF('ค่าเสื่อม 2564'!$E$3:$E$399="28850-รพ.โคกสูง",ROW('ค่าเสื่อม 2564'!$E$3:$E$399)-ROW('ค่าเสื่อม 2564'!$E$3)+1),$A14)))</f>
        <v/>
      </c>
      <c r="K14" s="7" t="str">
        <f t="array" ref="K14">IF(COUNTIF('ค่าเสื่อม 2564'!$E$3:$E$399,"28850-รพ.โคกสูง")&lt;$A14,"",INDEX('ค่าเสื่อม 2564'!K$3:K$399,SMALL(IF('ค่าเสื่อม 2564'!$E$3:$E$399="28850-รพ.โคกสูง",ROW('ค่าเสื่อม 2564'!$E$3:$E$399)-ROW('ค่าเสื่อม 2564'!$E$3)+1),$A14)))</f>
        <v/>
      </c>
      <c r="L14" s="4" t="str">
        <f t="array" ref="L14">IF(COUNTIF('ค่าเสื่อม 2564'!$E$3:$E$399,"28850-รพ.โคกสูง")&lt;$A14,"",INDEX('ค่าเสื่อม 2564'!L$3:L$399,SMALL(IF('ค่าเสื่อม 2564'!$E$3:$E$399="28850-รพ.โคกสูง",ROW('ค่าเสื่อม 2564'!$E$3:$E$399)-ROW('ค่าเสื่อม 2564'!$E$3)+1),$A14)))</f>
        <v/>
      </c>
      <c r="M14" s="7" t="str">
        <f t="array" ref="M14">IF(COUNTIF('ค่าเสื่อม 2564'!$E$3:$E$399,"28850-รพ.โคกสูง")&lt;$A14,"",INDEX('ค่าเสื่อม 2564'!M$3:M$399,SMALL(IF('ค่าเสื่อม 2564'!$E$3:$E$399="28850-รพ.โคกสูง",ROW('ค่าเสื่อม 2564'!$E$3:$E$399)-ROW('ค่าเสื่อม 2564'!$E$3)+1),$A14)))</f>
        <v/>
      </c>
      <c r="N14" s="10" t="str">
        <f t="array" ref="N14">IF(COUNTIF('ค่าเสื่อม 2564'!$E$3:$E$399,"28850-รพ.โคกสูง")&lt;$A14,"",INDEX('ค่าเสื่อม 2564'!N$3:N$399,SMALL(IF('ค่าเสื่อม 2564'!$E$3:$E$399="28850-รพ.โคกสูง",ROW('ค่าเสื่อม 2564'!$E$3:$E$399)-ROW('ค่าเสื่อม 2564'!$E$3)+1),$A14)))</f>
        <v/>
      </c>
      <c r="O14" s="10" t="str">
        <f t="array" ref="O14">IF(COUNTIF('ค่าเสื่อม 2564'!$E$3:$E$399,"28850-รพ.โคกสูง")&lt;$A14,"",INDEX('ค่าเสื่อม 2564'!O$3:O$399,SMALL(IF('ค่าเสื่อม 2564'!$E$3:$E$399="28850-รพ.โคกสูง",ROW('ค่าเสื่อม 2564'!$E$3:$E$399)-ROW('ค่าเสื่อม 2564'!$E$3)+1),$A14)))</f>
        <v/>
      </c>
      <c r="P14" s="10" t="str">
        <f t="array" ref="P14">IF(COUNTIF('ค่าเสื่อม 2564'!$E$3:$E$399,"28850-รพ.โคกสูง")&lt;$A14,"",INDEX('ค่าเสื่อม 2564'!P$3:P$399,SMALL(IF('ค่าเสื่อม 2564'!$E$3:$E$399="28850-รพ.โคกสูง",ROW('ค่าเสื่อม 2564'!$E$3:$E$399)-ROW('ค่าเสื่อม 2564'!$E$3)+1),$A14)))</f>
        <v/>
      </c>
      <c r="Q14" s="10" t="str">
        <f t="array" ref="Q14">IF(COUNTIF('ค่าเสื่อม 2564'!$E$3:$E$399,"28850-รพ.โคกสูง")&lt;$A14,"",INDEX('ค่าเสื่อม 2564'!Q$3:Q$399,SMALL(IF('ค่าเสื่อม 2564'!$E$3:$E$399="28850-รพ.โคกสูง",ROW('ค่าเสื่อม 2564'!$E$3:$E$399)-ROW('ค่าเสื่อม 2564'!$E$3)+1),$A14)))</f>
        <v/>
      </c>
      <c r="R14" s="7" t="str">
        <f t="array" ref="R14">IF(COUNTIF('ค่าเสื่อม 2564'!$E$3:$E$399,"28850-รพ.โคกสูง")&lt;$A14,"",INDEX('ค่าเสื่อม 2564'!R$3:R$399,SMALL(IF('ค่าเสื่อม 2564'!$E$3:$E$399="28850-รพ.โคกสูง",ROW('ค่าเสื่อม 2564'!$E$3:$E$399)-ROW('ค่าเสื่อม 2564'!$E$3)+1),$A14)))</f>
        <v/>
      </c>
      <c r="S14" s="4" t="str">
        <f t="array" ref="S14">IF(COUNTIF('ค่าเสื่อม 2564'!$E$3:$E$399,"28850-รพ.โคกสูง")&lt;$A14,"",INDEX('ค่าเสื่อม 2564'!S$3:S$399,SMALL(IF('ค่าเสื่อม 2564'!$E$3:$E$399="28850-รพ.โคกสูง",ROW('ค่าเสื่อม 2564'!$E$3:$E$399)-ROW('ค่าเสื่อม 2564'!$E$3)+1),$A14)))</f>
        <v/>
      </c>
      <c r="T14" s="10" t="str">
        <f t="array" ref="T14">IF(COUNTIF('ค่าเสื่อม 2564'!$E$3:$E$399,"28850-รพ.โคกสูง")&lt;$A14,"",INDEX('ค่าเสื่อม 2564'!T$3:T$399,SMALL(IF('ค่าเสื่อม 2564'!$E$3:$E$399="28850-รพ.โคกสูง",ROW('ค่าเสื่อม 2564'!$E$3:$E$399)-ROW('ค่าเสื่อม 2564'!$E$3)+1),$A14)))</f>
        <v/>
      </c>
      <c r="U14" s="10" t="str">
        <f t="array" ref="U14">IF(COUNTIF('ค่าเสื่อม 2564'!$E$3:$E$399,"28850-รพ.โคกสูง")&lt;$A14,"",INDEX('ค่าเสื่อม 2564'!U$3:U$399,SMALL(IF('ค่าเสื่อม 2564'!$E$3:$E$399="28850-รพ.โคกสูง",ROW('ค่าเสื่อม 2564'!$E$3:$E$399)-ROW('ค่าเสื่อม 2564'!$E$3)+1),$A14)))</f>
        <v/>
      </c>
      <c r="V14" s="7" t="str">
        <f t="array" ref="V14">IF(COUNTIF('ค่าเสื่อม 2564'!$E$3:$E$399,"28850-รพ.โคกสูง")&lt;$A14,"",INDEX('ค่าเสื่อม 2564'!V$3:V$399,SMALL(IF('ค่าเสื่อม 2564'!$E$3:$E$399="28850-รพ.โคกสูง",ROW('ค่าเสื่อม 2564'!$E$3:$E$399)-ROW('ค่าเสื่อม 2564'!$E$3)+1),$A14)))</f>
        <v/>
      </c>
      <c r="W14" s="7" t="str">
        <f t="array" ref="W14">IF(COUNTIF('ค่าเสื่อม 2564'!$E$3:$E$399,"28850-รพ.โคกสูง")&lt;$A14,"",INDEX('ค่าเสื่อม 2564'!W$3:W$399,SMALL(IF('ค่าเสื่อม 2564'!$E$3:$E$399="28850-รพ.โคกสูง",ROW('ค่าเสื่อม 2564'!$E$3:$E$399)-ROW('ค่าเสื่อม 2564'!$E$3)+1),$A14)))</f>
        <v/>
      </c>
    </row>
    <row r="15" spans="1:23" ht="43.5" customHeight="1">
      <c r="A15" s="3">
        <v>12</v>
      </c>
      <c r="B15" s="7" t="str">
        <f t="array" ref="B15">IF(COUNTIF('ค่าเสื่อม 2564'!$E$3:$E$399,"28850-รพ.โคกสูง")&lt;$A15,"",INDEX('ค่าเสื่อม 2564'!B$3:B$399,SMALL(IF('ค่าเสื่อม 2564'!$E$3:$E$399="28850-รพ.โคกสูง",ROW('ค่าเสื่อม 2564'!$E$3:$E$399)-ROW('ค่าเสื่อม 2564'!$E$3)+1),$A15)))</f>
        <v/>
      </c>
      <c r="C15" s="7" t="str">
        <f t="array" ref="C15">IF(COUNTIF('ค่าเสื่อม 2564'!$E$3:$E$399,"28850-รพ.โคกสูง")&lt;$A15,"",INDEX('ค่าเสื่อม 2564'!C$3:C$399,SMALL(IF('ค่าเสื่อม 2564'!$E$3:$E$399="28850-รพ.โคกสูง",ROW('ค่าเสื่อม 2564'!$E$3:$E$399)-ROW('ค่าเสื่อม 2564'!$E$3)+1),$A15)))</f>
        <v/>
      </c>
      <c r="D15" s="7" t="str">
        <f t="array" ref="D15">IF(COUNTIF('ค่าเสื่อม 2564'!$E$3:$E$399,"28850-รพ.โคกสูง")&lt;$A15,"",INDEX('ค่าเสื่อม 2564'!D$3:D$399,SMALL(IF('ค่าเสื่อม 2564'!$E$3:$E$399="28850-รพ.โคกสูง",ROW('ค่าเสื่อม 2564'!$E$3:$E$399)-ROW('ค่าเสื่อม 2564'!$E$3)+1),$A15)))</f>
        <v/>
      </c>
      <c r="E15" s="7" t="str">
        <f t="array" ref="E15">IF(COUNTIF('ค่าเสื่อม 2564'!$E$3:$E$399,"28850-รพ.โคกสูง")&lt;$A15,"",INDEX('ค่าเสื่อม 2564'!E$3:E$399,SMALL(IF('ค่าเสื่อม 2564'!$E$3:$E$399="28850-รพ.โคกสูง",ROW('ค่าเสื่อม 2564'!$E$3:$E$399)-ROW('ค่าเสื่อม 2564'!$E$3)+1),$A15)))</f>
        <v/>
      </c>
      <c r="F15" s="7" t="str">
        <f t="array" ref="F15">IF(COUNTIF('ค่าเสื่อม 2564'!$E$3:$E$399,"28850-รพ.โคกสูง")&lt;$A15,"",INDEX('ค่าเสื่อม 2564'!F$3:F$399,SMALL(IF('ค่าเสื่อม 2564'!$E$3:$E$399="28850-รพ.โคกสูง",ROW('ค่าเสื่อม 2564'!$E$3:$E$399)-ROW('ค่าเสื่อม 2564'!$E$3)+1),$A15)))</f>
        <v/>
      </c>
      <c r="G15" s="7" t="str">
        <f t="array" ref="G15">IF(COUNTIF('ค่าเสื่อม 2564'!$E$3:$E$399,"28850-รพ.โคกสูง")&lt;$A15,"",INDEX('ค่าเสื่อม 2564'!G$3:G$399,SMALL(IF('ค่าเสื่อม 2564'!$E$3:$E$399="28850-รพ.โคกสูง",ROW('ค่าเสื่อม 2564'!$E$3:$E$399)-ROW('ค่าเสื่อม 2564'!$E$3)+1),$A15)))</f>
        <v/>
      </c>
      <c r="H15" s="7" t="str">
        <f t="array" ref="H15">IF(COUNTIF('ค่าเสื่อม 2564'!$E$3:$E$399,"28850-รพ.โคกสูง")&lt;$A15,"",INDEX('ค่าเสื่อม 2564'!H$3:H$399,SMALL(IF('ค่าเสื่อม 2564'!$E$3:$E$399="28850-รพ.โคกสูง",ROW('ค่าเสื่อม 2564'!$E$3:$E$399)-ROW('ค่าเสื่อม 2564'!$E$3)+1),$A15)))</f>
        <v/>
      </c>
      <c r="I15" s="7" t="str">
        <f t="array" ref="I15">IF(COUNTIF('ค่าเสื่อม 2564'!$E$3:$E$399,"28850-รพ.โคกสูง")&lt;$A15,"",INDEX('ค่าเสื่อม 2564'!I$3:I$399,SMALL(IF('ค่าเสื่อม 2564'!$E$3:$E$399="28850-รพ.โคกสูง",ROW('ค่าเสื่อม 2564'!$E$3:$E$399)-ROW('ค่าเสื่อม 2564'!$E$3)+1),$A15)))</f>
        <v/>
      </c>
      <c r="J15" s="7" t="str">
        <f t="array" ref="J15">IF(COUNTIF('ค่าเสื่อม 2564'!$E$3:$E$399,"28850-รพ.โคกสูง")&lt;$A15,"",INDEX('ค่าเสื่อม 2564'!J$3:J$399,SMALL(IF('ค่าเสื่อม 2564'!$E$3:$E$399="28850-รพ.โคกสูง",ROW('ค่าเสื่อม 2564'!$E$3:$E$399)-ROW('ค่าเสื่อม 2564'!$E$3)+1),$A15)))</f>
        <v/>
      </c>
      <c r="K15" s="7" t="str">
        <f t="array" ref="K15">IF(COUNTIF('ค่าเสื่อม 2564'!$E$3:$E$399,"28850-รพ.โคกสูง")&lt;$A15,"",INDEX('ค่าเสื่อม 2564'!K$3:K$399,SMALL(IF('ค่าเสื่อม 2564'!$E$3:$E$399="28850-รพ.โคกสูง",ROW('ค่าเสื่อม 2564'!$E$3:$E$399)-ROW('ค่าเสื่อม 2564'!$E$3)+1),$A15)))</f>
        <v/>
      </c>
      <c r="L15" s="4" t="str">
        <f t="array" ref="L15">IF(COUNTIF('ค่าเสื่อม 2564'!$E$3:$E$399,"28850-รพ.โคกสูง")&lt;$A15,"",INDEX('ค่าเสื่อม 2564'!L$3:L$399,SMALL(IF('ค่าเสื่อม 2564'!$E$3:$E$399="28850-รพ.โคกสูง",ROW('ค่าเสื่อม 2564'!$E$3:$E$399)-ROW('ค่าเสื่อม 2564'!$E$3)+1),$A15)))</f>
        <v/>
      </c>
      <c r="M15" s="7" t="str">
        <f t="array" ref="M15">IF(COUNTIF('ค่าเสื่อม 2564'!$E$3:$E$399,"28850-รพ.โคกสูง")&lt;$A15,"",INDEX('ค่าเสื่อม 2564'!M$3:M$399,SMALL(IF('ค่าเสื่อม 2564'!$E$3:$E$399="28850-รพ.โคกสูง",ROW('ค่าเสื่อม 2564'!$E$3:$E$399)-ROW('ค่าเสื่อม 2564'!$E$3)+1),$A15)))</f>
        <v/>
      </c>
      <c r="N15" s="10" t="str">
        <f t="array" ref="N15">IF(COUNTIF('ค่าเสื่อม 2564'!$E$3:$E$399,"28850-รพ.โคกสูง")&lt;$A15,"",INDEX('ค่าเสื่อม 2564'!N$3:N$399,SMALL(IF('ค่าเสื่อม 2564'!$E$3:$E$399="28850-รพ.โคกสูง",ROW('ค่าเสื่อม 2564'!$E$3:$E$399)-ROW('ค่าเสื่อม 2564'!$E$3)+1),$A15)))</f>
        <v/>
      </c>
      <c r="O15" s="10" t="str">
        <f t="array" ref="O15">IF(COUNTIF('ค่าเสื่อม 2564'!$E$3:$E$399,"28850-รพ.โคกสูง")&lt;$A15,"",INDEX('ค่าเสื่อม 2564'!O$3:O$399,SMALL(IF('ค่าเสื่อม 2564'!$E$3:$E$399="28850-รพ.โคกสูง",ROW('ค่าเสื่อม 2564'!$E$3:$E$399)-ROW('ค่าเสื่อม 2564'!$E$3)+1),$A15)))</f>
        <v/>
      </c>
      <c r="P15" s="10" t="str">
        <f t="array" ref="P15">IF(COUNTIF('ค่าเสื่อม 2564'!$E$3:$E$399,"28850-รพ.โคกสูง")&lt;$A15,"",INDEX('ค่าเสื่อม 2564'!P$3:P$399,SMALL(IF('ค่าเสื่อม 2564'!$E$3:$E$399="28850-รพ.โคกสูง",ROW('ค่าเสื่อม 2564'!$E$3:$E$399)-ROW('ค่าเสื่อม 2564'!$E$3)+1),$A15)))</f>
        <v/>
      </c>
      <c r="Q15" s="10" t="str">
        <f t="array" ref="Q15">IF(COUNTIF('ค่าเสื่อม 2564'!$E$3:$E$399,"28850-รพ.โคกสูง")&lt;$A15,"",INDEX('ค่าเสื่อม 2564'!Q$3:Q$399,SMALL(IF('ค่าเสื่อม 2564'!$E$3:$E$399="28850-รพ.โคกสูง",ROW('ค่าเสื่อม 2564'!$E$3:$E$399)-ROW('ค่าเสื่อม 2564'!$E$3)+1),$A15)))</f>
        <v/>
      </c>
      <c r="R15" s="7" t="str">
        <f t="array" ref="R15">IF(COUNTIF('ค่าเสื่อม 2564'!$E$3:$E$399,"28850-รพ.โคกสูง")&lt;$A15,"",INDEX('ค่าเสื่อม 2564'!R$3:R$399,SMALL(IF('ค่าเสื่อม 2564'!$E$3:$E$399="28850-รพ.โคกสูง",ROW('ค่าเสื่อม 2564'!$E$3:$E$399)-ROW('ค่าเสื่อม 2564'!$E$3)+1),$A15)))</f>
        <v/>
      </c>
      <c r="S15" s="4" t="str">
        <f t="array" ref="S15">IF(COUNTIF('ค่าเสื่อม 2564'!$E$3:$E$399,"28850-รพ.โคกสูง")&lt;$A15,"",INDEX('ค่าเสื่อม 2564'!S$3:S$399,SMALL(IF('ค่าเสื่อม 2564'!$E$3:$E$399="28850-รพ.โคกสูง",ROW('ค่าเสื่อม 2564'!$E$3:$E$399)-ROW('ค่าเสื่อม 2564'!$E$3)+1),$A15)))</f>
        <v/>
      </c>
      <c r="T15" s="10" t="str">
        <f t="array" ref="T15">IF(COUNTIF('ค่าเสื่อม 2564'!$E$3:$E$399,"28850-รพ.โคกสูง")&lt;$A15,"",INDEX('ค่าเสื่อม 2564'!T$3:T$399,SMALL(IF('ค่าเสื่อม 2564'!$E$3:$E$399="28850-รพ.โคกสูง",ROW('ค่าเสื่อม 2564'!$E$3:$E$399)-ROW('ค่าเสื่อม 2564'!$E$3)+1),$A15)))</f>
        <v/>
      </c>
      <c r="U15" s="10" t="str">
        <f t="array" ref="U15">IF(COUNTIF('ค่าเสื่อม 2564'!$E$3:$E$399,"28850-รพ.โคกสูง")&lt;$A15,"",INDEX('ค่าเสื่อม 2564'!U$3:U$399,SMALL(IF('ค่าเสื่อม 2564'!$E$3:$E$399="28850-รพ.โคกสูง",ROW('ค่าเสื่อม 2564'!$E$3:$E$399)-ROW('ค่าเสื่อม 2564'!$E$3)+1),$A15)))</f>
        <v/>
      </c>
      <c r="V15" s="7" t="str">
        <f t="array" ref="V15">IF(COUNTIF('ค่าเสื่อม 2564'!$E$3:$E$399,"28850-รพ.โคกสูง")&lt;$A15,"",INDEX('ค่าเสื่อม 2564'!V$3:V$399,SMALL(IF('ค่าเสื่อม 2564'!$E$3:$E$399="28850-รพ.โคกสูง",ROW('ค่าเสื่อม 2564'!$E$3:$E$399)-ROW('ค่าเสื่อม 2564'!$E$3)+1),$A15)))</f>
        <v/>
      </c>
      <c r="W15" s="7" t="str">
        <f t="array" ref="W15">IF(COUNTIF('ค่าเสื่อม 2564'!$E$3:$E$399,"28850-รพ.โคกสูง")&lt;$A15,"",INDEX('ค่าเสื่อม 2564'!W$3:W$399,SMALL(IF('ค่าเสื่อม 2564'!$E$3:$E$399="28850-รพ.โคกสูง",ROW('ค่าเสื่อม 2564'!$E$3:$E$399)-ROW('ค่าเสื่อม 2564'!$E$3)+1),$A15)))</f>
        <v/>
      </c>
    </row>
    <row r="16" spans="1:23" ht="43.5" customHeight="1">
      <c r="A16" s="3">
        <v>13</v>
      </c>
      <c r="B16" s="7" t="str">
        <f t="array" ref="B16">IF(COUNTIF('ค่าเสื่อม 2564'!$E$3:$E$399,"28850-รพ.โคกสูง")&lt;$A16,"",INDEX('ค่าเสื่อม 2564'!B$3:B$399,SMALL(IF('ค่าเสื่อม 2564'!$E$3:$E$399="28850-รพ.โคกสูง",ROW('ค่าเสื่อม 2564'!$E$3:$E$399)-ROW('ค่าเสื่อม 2564'!$E$3)+1),$A16)))</f>
        <v/>
      </c>
      <c r="C16" s="7" t="str">
        <f t="array" ref="C16">IF(COUNTIF('ค่าเสื่อม 2564'!$E$3:$E$399,"28850-รพ.โคกสูง")&lt;$A16,"",INDEX('ค่าเสื่อม 2564'!C$3:C$399,SMALL(IF('ค่าเสื่อม 2564'!$E$3:$E$399="28850-รพ.โคกสูง",ROW('ค่าเสื่อม 2564'!$E$3:$E$399)-ROW('ค่าเสื่อม 2564'!$E$3)+1),$A16)))</f>
        <v/>
      </c>
      <c r="D16" s="7" t="str">
        <f t="array" ref="D16">IF(COUNTIF('ค่าเสื่อม 2564'!$E$3:$E$399,"28850-รพ.โคกสูง")&lt;$A16,"",INDEX('ค่าเสื่อม 2564'!D$3:D$399,SMALL(IF('ค่าเสื่อม 2564'!$E$3:$E$399="28850-รพ.โคกสูง",ROW('ค่าเสื่อม 2564'!$E$3:$E$399)-ROW('ค่าเสื่อม 2564'!$E$3)+1),$A16)))</f>
        <v/>
      </c>
      <c r="E16" s="7" t="str">
        <f t="array" ref="E16">IF(COUNTIF('ค่าเสื่อม 2564'!$E$3:$E$399,"28850-รพ.โคกสูง")&lt;$A16,"",INDEX('ค่าเสื่อม 2564'!E$3:E$399,SMALL(IF('ค่าเสื่อม 2564'!$E$3:$E$399="28850-รพ.โคกสูง",ROW('ค่าเสื่อม 2564'!$E$3:$E$399)-ROW('ค่าเสื่อม 2564'!$E$3)+1),$A16)))</f>
        <v/>
      </c>
      <c r="F16" s="7" t="str">
        <f t="array" ref="F16">IF(COUNTIF('ค่าเสื่อม 2564'!$E$3:$E$399,"28850-รพ.โคกสูง")&lt;$A16,"",INDEX('ค่าเสื่อม 2564'!F$3:F$399,SMALL(IF('ค่าเสื่อม 2564'!$E$3:$E$399="28850-รพ.โคกสูง",ROW('ค่าเสื่อม 2564'!$E$3:$E$399)-ROW('ค่าเสื่อม 2564'!$E$3)+1),$A16)))</f>
        <v/>
      </c>
      <c r="G16" s="7" t="str">
        <f t="array" ref="G16">IF(COUNTIF('ค่าเสื่อม 2564'!$E$3:$E$399,"28850-รพ.โคกสูง")&lt;$A16,"",INDEX('ค่าเสื่อม 2564'!G$3:G$399,SMALL(IF('ค่าเสื่อม 2564'!$E$3:$E$399="28850-รพ.โคกสูง",ROW('ค่าเสื่อม 2564'!$E$3:$E$399)-ROW('ค่าเสื่อม 2564'!$E$3)+1),$A16)))</f>
        <v/>
      </c>
      <c r="H16" s="7" t="str">
        <f t="array" ref="H16">IF(COUNTIF('ค่าเสื่อม 2564'!$E$3:$E$399,"28850-รพ.โคกสูง")&lt;$A16,"",INDEX('ค่าเสื่อม 2564'!H$3:H$399,SMALL(IF('ค่าเสื่อม 2564'!$E$3:$E$399="28850-รพ.โคกสูง",ROW('ค่าเสื่อม 2564'!$E$3:$E$399)-ROW('ค่าเสื่อม 2564'!$E$3)+1),$A16)))</f>
        <v/>
      </c>
      <c r="I16" s="7" t="str">
        <f t="array" ref="I16">IF(COUNTIF('ค่าเสื่อม 2564'!$E$3:$E$399,"28850-รพ.โคกสูง")&lt;$A16,"",INDEX('ค่าเสื่อม 2564'!I$3:I$399,SMALL(IF('ค่าเสื่อม 2564'!$E$3:$E$399="28850-รพ.โคกสูง",ROW('ค่าเสื่อม 2564'!$E$3:$E$399)-ROW('ค่าเสื่อม 2564'!$E$3)+1),$A16)))</f>
        <v/>
      </c>
      <c r="J16" s="7" t="str">
        <f t="array" ref="J16">IF(COUNTIF('ค่าเสื่อม 2564'!$E$3:$E$399,"28850-รพ.โคกสูง")&lt;$A16,"",INDEX('ค่าเสื่อม 2564'!J$3:J$399,SMALL(IF('ค่าเสื่อม 2564'!$E$3:$E$399="28850-รพ.โคกสูง",ROW('ค่าเสื่อม 2564'!$E$3:$E$399)-ROW('ค่าเสื่อม 2564'!$E$3)+1),$A16)))</f>
        <v/>
      </c>
      <c r="K16" s="7" t="str">
        <f t="array" ref="K16">IF(COUNTIF('ค่าเสื่อม 2564'!$E$3:$E$399,"28850-รพ.โคกสูง")&lt;$A16,"",INDEX('ค่าเสื่อม 2564'!K$3:K$399,SMALL(IF('ค่าเสื่อม 2564'!$E$3:$E$399="28850-รพ.โคกสูง",ROW('ค่าเสื่อม 2564'!$E$3:$E$399)-ROW('ค่าเสื่อม 2564'!$E$3)+1),$A16)))</f>
        <v/>
      </c>
      <c r="L16" s="4" t="str">
        <f t="array" ref="L16">IF(COUNTIF('ค่าเสื่อม 2564'!$E$3:$E$399,"28850-รพ.โคกสูง")&lt;$A16,"",INDEX('ค่าเสื่อม 2564'!L$3:L$399,SMALL(IF('ค่าเสื่อม 2564'!$E$3:$E$399="28850-รพ.โคกสูง",ROW('ค่าเสื่อม 2564'!$E$3:$E$399)-ROW('ค่าเสื่อม 2564'!$E$3)+1),$A16)))</f>
        <v/>
      </c>
      <c r="M16" s="7" t="str">
        <f t="array" ref="M16">IF(COUNTIF('ค่าเสื่อม 2564'!$E$3:$E$399,"28850-รพ.โคกสูง")&lt;$A16,"",INDEX('ค่าเสื่อม 2564'!M$3:M$399,SMALL(IF('ค่าเสื่อม 2564'!$E$3:$E$399="28850-รพ.โคกสูง",ROW('ค่าเสื่อม 2564'!$E$3:$E$399)-ROW('ค่าเสื่อม 2564'!$E$3)+1),$A16)))</f>
        <v/>
      </c>
      <c r="N16" s="10" t="str">
        <f t="array" ref="N16">IF(COUNTIF('ค่าเสื่อม 2564'!$E$3:$E$399,"28850-รพ.โคกสูง")&lt;$A16,"",INDEX('ค่าเสื่อม 2564'!N$3:N$399,SMALL(IF('ค่าเสื่อม 2564'!$E$3:$E$399="28850-รพ.โคกสูง",ROW('ค่าเสื่อม 2564'!$E$3:$E$399)-ROW('ค่าเสื่อม 2564'!$E$3)+1),$A16)))</f>
        <v/>
      </c>
      <c r="O16" s="10" t="str">
        <f t="array" ref="O16">IF(COUNTIF('ค่าเสื่อม 2564'!$E$3:$E$399,"28850-รพ.โคกสูง")&lt;$A16,"",INDEX('ค่าเสื่อม 2564'!O$3:O$399,SMALL(IF('ค่าเสื่อม 2564'!$E$3:$E$399="28850-รพ.โคกสูง",ROW('ค่าเสื่อม 2564'!$E$3:$E$399)-ROW('ค่าเสื่อม 2564'!$E$3)+1),$A16)))</f>
        <v/>
      </c>
      <c r="P16" s="10" t="str">
        <f t="array" ref="P16">IF(COUNTIF('ค่าเสื่อม 2564'!$E$3:$E$399,"28850-รพ.โคกสูง")&lt;$A16,"",INDEX('ค่าเสื่อม 2564'!P$3:P$399,SMALL(IF('ค่าเสื่อม 2564'!$E$3:$E$399="28850-รพ.โคกสูง",ROW('ค่าเสื่อม 2564'!$E$3:$E$399)-ROW('ค่าเสื่อม 2564'!$E$3)+1),$A16)))</f>
        <v/>
      </c>
      <c r="Q16" s="10" t="str">
        <f t="array" ref="Q16">IF(COUNTIF('ค่าเสื่อม 2564'!$E$3:$E$399,"28850-รพ.โคกสูง")&lt;$A16,"",INDEX('ค่าเสื่อม 2564'!Q$3:Q$399,SMALL(IF('ค่าเสื่อม 2564'!$E$3:$E$399="28850-รพ.โคกสูง",ROW('ค่าเสื่อม 2564'!$E$3:$E$399)-ROW('ค่าเสื่อม 2564'!$E$3)+1),$A16)))</f>
        <v/>
      </c>
      <c r="R16" s="7" t="str">
        <f t="array" ref="R16">IF(COUNTIF('ค่าเสื่อม 2564'!$E$3:$E$399,"28850-รพ.โคกสูง")&lt;$A16,"",INDEX('ค่าเสื่อม 2564'!R$3:R$399,SMALL(IF('ค่าเสื่อม 2564'!$E$3:$E$399="28850-รพ.โคกสูง",ROW('ค่าเสื่อม 2564'!$E$3:$E$399)-ROW('ค่าเสื่อม 2564'!$E$3)+1),$A16)))</f>
        <v/>
      </c>
      <c r="S16" s="4" t="str">
        <f t="array" ref="S16">IF(COUNTIF('ค่าเสื่อม 2564'!$E$3:$E$399,"28850-รพ.โคกสูง")&lt;$A16,"",INDEX('ค่าเสื่อม 2564'!S$3:S$399,SMALL(IF('ค่าเสื่อม 2564'!$E$3:$E$399="28850-รพ.โคกสูง",ROW('ค่าเสื่อม 2564'!$E$3:$E$399)-ROW('ค่าเสื่อม 2564'!$E$3)+1),$A16)))</f>
        <v/>
      </c>
      <c r="T16" s="10" t="str">
        <f t="array" ref="T16">IF(COUNTIF('ค่าเสื่อม 2564'!$E$3:$E$399,"28850-รพ.โคกสูง")&lt;$A16,"",INDEX('ค่าเสื่อม 2564'!T$3:T$399,SMALL(IF('ค่าเสื่อม 2564'!$E$3:$E$399="28850-รพ.โคกสูง",ROW('ค่าเสื่อม 2564'!$E$3:$E$399)-ROW('ค่าเสื่อม 2564'!$E$3)+1),$A16)))</f>
        <v/>
      </c>
      <c r="U16" s="10" t="str">
        <f t="array" ref="U16">IF(COUNTIF('ค่าเสื่อม 2564'!$E$3:$E$399,"28850-รพ.โคกสูง")&lt;$A16,"",INDEX('ค่าเสื่อม 2564'!U$3:U$399,SMALL(IF('ค่าเสื่อม 2564'!$E$3:$E$399="28850-รพ.โคกสูง",ROW('ค่าเสื่อม 2564'!$E$3:$E$399)-ROW('ค่าเสื่อม 2564'!$E$3)+1),$A16)))</f>
        <v/>
      </c>
      <c r="V16" s="7" t="str">
        <f t="array" ref="V16">IF(COUNTIF('ค่าเสื่อม 2564'!$E$3:$E$399,"28850-รพ.โคกสูง")&lt;$A16,"",INDEX('ค่าเสื่อม 2564'!V$3:V$399,SMALL(IF('ค่าเสื่อม 2564'!$E$3:$E$399="28850-รพ.โคกสูง",ROW('ค่าเสื่อม 2564'!$E$3:$E$399)-ROW('ค่าเสื่อม 2564'!$E$3)+1),$A16)))</f>
        <v/>
      </c>
      <c r="W16" s="7" t="str">
        <f t="array" ref="W16">IF(COUNTIF('ค่าเสื่อม 2564'!$E$3:$E$399,"28850-รพ.โคกสูง")&lt;$A16,"",INDEX('ค่าเสื่อม 2564'!W$3:W$399,SMALL(IF('ค่าเสื่อม 2564'!$E$3:$E$399="28850-รพ.โคกสูง",ROW('ค่าเสื่อม 2564'!$E$3:$E$399)-ROW('ค่าเสื่อม 2564'!$E$3)+1),$A16)))</f>
        <v/>
      </c>
    </row>
    <row r="17" spans="1:23" ht="43.5" customHeight="1">
      <c r="A17" s="3">
        <v>14</v>
      </c>
      <c r="B17" s="7" t="str">
        <f t="array" ref="B17">IF(COUNTIF('ค่าเสื่อม 2564'!$E$3:$E$399,"28850-รพ.โคกสูง")&lt;$A17,"",INDEX('ค่าเสื่อม 2564'!B$3:B$399,SMALL(IF('ค่าเสื่อม 2564'!$E$3:$E$399="28850-รพ.โคกสูง",ROW('ค่าเสื่อม 2564'!$E$3:$E$399)-ROW('ค่าเสื่อม 2564'!$E$3)+1),$A17)))</f>
        <v/>
      </c>
      <c r="C17" s="7" t="str">
        <f t="array" ref="C17">IF(COUNTIF('ค่าเสื่อม 2564'!$E$3:$E$399,"28850-รพ.โคกสูง")&lt;$A17,"",INDEX('ค่าเสื่อม 2564'!C$3:C$399,SMALL(IF('ค่าเสื่อม 2564'!$E$3:$E$399="28850-รพ.โคกสูง",ROW('ค่าเสื่อม 2564'!$E$3:$E$399)-ROW('ค่าเสื่อม 2564'!$E$3)+1),$A17)))</f>
        <v/>
      </c>
      <c r="D17" s="7" t="str">
        <f t="array" ref="D17">IF(COUNTIF('ค่าเสื่อม 2564'!$E$3:$E$399,"28850-รพ.โคกสูง")&lt;$A17,"",INDEX('ค่าเสื่อม 2564'!D$3:D$399,SMALL(IF('ค่าเสื่อม 2564'!$E$3:$E$399="28850-รพ.โคกสูง",ROW('ค่าเสื่อม 2564'!$E$3:$E$399)-ROW('ค่าเสื่อม 2564'!$E$3)+1),$A17)))</f>
        <v/>
      </c>
      <c r="E17" s="7" t="str">
        <f t="array" ref="E17">IF(COUNTIF('ค่าเสื่อม 2564'!$E$3:$E$399,"28850-รพ.โคกสูง")&lt;$A17,"",INDEX('ค่าเสื่อม 2564'!E$3:E$399,SMALL(IF('ค่าเสื่อม 2564'!$E$3:$E$399="28850-รพ.โคกสูง",ROW('ค่าเสื่อม 2564'!$E$3:$E$399)-ROW('ค่าเสื่อม 2564'!$E$3)+1),$A17)))</f>
        <v/>
      </c>
      <c r="F17" s="7" t="str">
        <f t="array" ref="F17">IF(COUNTIF('ค่าเสื่อม 2564'!$E$3:$E$399,"28850-รพ.โคกสูง")&lt;$A17,"",INDEX('ค่าเสื่อม 2564'!F$3:F$399,SMALL(IF('ค่าเสื่อม 2564'!$E$3:$E$399="28850-รพ.โคกสูง",ROW('ค่าเสื่อม 2564'!$E$3:$E$399)-ROW('ค่าเสื่อม 2564'!$E$3)+1),$A17)))</f>
        <v/>
      </c>
      <c r="G17" s="7" t="str">
        <f t="array" ref="G17">IF(COUNTIF('ค่าเสื่อม 2564'!$E$3:$E$399,"28850-รพ.โคกสูง")&lt;$A17,"",INDEX('ค่าเสื่อม 2564'!G$3:G$399,SMALL(IF('ค่าเสื่อม 2564'!$E$3:$E$399="28850-รพ.โคกสูง",ROW('ค่าเสื่อม 2564'!$E$3:$E$399)-ROW('ค่าเสื่อม 2564'!$E$3)+1),$A17)))</f>
        <v/>
      </c>
      <c r="H17" s="7" t="str">
        <f t="array" ref="H17">IF(COUNTIF('ค่าเสื่อม 2564'!$E$3:$E$399,"28850-รพ.โคกสูง")&lt;$A17,"",INDEX('ค่าเสื่อม 2564'!H$3:H$399,SMALL(IF('ค่าเสื่อม 2564'!$E$3:$E$399="28850-รพ.โคกสูง",ROW('ค่าเสื่อม 2564'!$E$3:$E$399)-ROW('ค่าเสื่อม 2564'!$E$3)+1),$A17)))</f>
        <v/>
      </c>
      <c r="I17" s="7" t="str">
        <f t="array" ref="I17">IF(COUNTIF('ค่าเสื่อม 2564'!$E$3:$E$399,"28850-รพ.โคกสูง")&lt;$A17,"",INDEX('ค่าเสื่อม 2564'!I$3:I$399,SMALL(IF('ค่าเสื่อม 2564'!$E$3:$E$399="28850-รพ.โคกสูง",ROW('ค่าเสื่อม 2564'!$E$3:$E$399)-ROW('ค่าเสื่อม 2564'!$E$3)+1),$A17)))</f>
        <v/>
      </c>
      <c r="J17" s="7" t="str">
        <f t="array" ref="J17">IF(COUNTIF('ค่าเสื่อม 2564'!$E$3:$E$399,"28850-รพ.โคกสูง")&lt;$A17,"",INDEX('ค่าเสื่อม 2564'!J$3:J$399,SMALL(IF('ค่าเสื่อม 2564'!$E$3:$E$399="28850-รพ.โคกสูง",ROW('ค่าเสื่อม 2564'!$E$3:$E$399)-ROW('ค่าเสื่อม 2564'!$E$3)+1),$A17)))</f>
        <v/>
      </c>
      <c r="K17" s="7" t="str">
        <f t="array" ref="K17">IF(COUNTIF('ค่าเสื่อม 2564'!$E$3:$E$399,"28850-รพ.โคกสูง")&lt;$A17,"",INDEX('ค่าเสื่อม 2564'!K$3:K$399,SMALL(IF('ค่าเสื่อม 2564'!$E$3:$E$399="28850-รพ.โคกสูง",ROW('ค่าเสื่อม 2564'!$E$3:$E$399)-ROW('ค่าเสื่อม 2564'!$E$3)+1),$A17)))</f>
        <v/>
      </c>
      <c r="L17" s="4" t="str">
        <f t="array" ref="L17">IF(COUNTIF('ค่าเสื่อม 2564'!$E$3:$E$399,"28850-รพ.โคกสูง")&lt;$A17,"",INDEX('ค่าเสื่อม 2564'!L$3:L$399,SMALL(IF('ค่าเสื่อม 2564'!$E$3:$E$399="28850-รพ.โคกสูง",ROW('ค่าเสื่อม 2564'!$E$3:$E$399)-ROW('ค่าเสื่อม 2564'!$E$3)+1),$A17)))</f>
        <v/>
      </c>
      <c r="M17" s="7" t="str">
        <f t="array" ref="M17">IF(COUNTIF('ค่าเสื่อม 2564'!$E$3:$E$399,"28850-รพ.โคกสูง")&lt;$A17,"",INDEX('ค่าเสื่อม 2564'!M$3:M$399,SMALL(IF('ค่าเสื่อม 2564'!$E$3:$E$399="28850-รพ.โคกสูง",ROW('ค่าเสื่อม 2564'!$E$3:$E$399)-ROW('ค่าเสื่อม 2564'!$E$3)+1),$A17)))</f>
        <v/>
      </c>
      <c r="N17" s="10" t="str">
        <f t="array" ref="N17">IF(COUNTIF('ค่าเสื่อม 2564'!$E$3:$E$399,"28850-รพ.โคกสูง")&lt;$A17,"",INDEX('ค่าเสื่อม 2564'!N$3:N$399,SMALL(IF('ค่าเสื่อม 2564'!$E$3:$E$399="28850-รพ.โคกสูง",ROW('ค่าเสื่อม 2564'!$E$3:$E$399)-ROW('ค่าเสื่อม 2564'!$E$3)+1),$A17)))</f>
        <v/>
      </c>
      <c r="O17" s="10" t="str">
        <f t="array" ref="O17">IF(COUNTIF('ค่าเสื่อม 2564'!$E$3:$E$399,"28850-รพ.โคกสูง")&lt;$A17,"",INDEX('ค่าเสื่อม 2564'!O$3:O$399,SMALL(IF('ค่าเสื่อม 2564'!$E$3:$E$399="28850-รพ.โคกสูง",ROW('ค่าเสื่อม 2564'!$E$3:$E$399)-ROW('ค่าเสื่อม 2564'!$E$3)+1),$A17)))</f>
        <v/>
      </c>
      <c r="P17" s="10" t="str">
        <f t="array" ref="P17">IF(COUNTIF('ค่าเสื่อม 2564'!$E$3:$E$399,"28850-รพ.โคกสูง")&lt;$A17,"",INDEX('ค่าเสื่อม 2564'!P$3:P$399,SMALL(IF('ค่าเสื่อม 2564'!$E$3:$E$399="28850-รพ.โคกสูง",ROW('ค่าเสื่อม 2564'!$E$3:$E$399)-ROW('ค่าเสื่อม 2564'!$E$3)+1),$A17)))</f>
        <v/>
      </c>
      <c r="Q17" s="10" t="str">
        <f t="array" ref="Q17">IF(COUNTIF('ค่าเสื่อม 2564'!$E$3:$E$399,"28850-รพ.โคกสูง")&lt;$A17,"",INDEX('ค่าเสื่อม 2564'!Q$3:Q$399,SMALL(IF('ค่าเสื่อม 2564'!$E$3:$E$399="28850-รพ.โคกสูง",ROW('ค่าเสื่อม 2564'!$E$3:$E$399)-ROW('ค่าเสื่อม 2564'!$E$3)+1),$A17)))</f>
        <v/>
      </c>
      <c r="R17" s="7" t="str">
        <f t="array" ref="R17">IF(COUNTIF('ค่าเสื่อม 2564'!$E$3:$E$399,"28850-รพ.โคกสูง")&lt;$A17,"",INDEX('ค่าเสื่อม 2564'!R$3:R$399,SMALL(IF('ค่าเสื่อม 2564'!$E$3:$E$399="28850-รพ.โคกสูง",ROW('ค่าเสื่อม 2564'!$E$3:$E$399)-ROW('ค่าเสื่อม 2564'!$E$3)+1),$A17)))</f>
        <v/>
      </c>
      <c r="S17" s="4" t="str">
        <f t="array" ref="S17">IF(COUNTIF('ค่าเสื่อม 2564'!$E$3:$E$399,"28850-รพ.โคกสูง")&lt;$A17,"",INDEX('ค่าเสื่อม 2564'!S$3:S$399,SMALL(IF('ค่าเสื่อม 2564'!$E$3:$E$399="28850-รพ.โคกสูง",ROW('ค่าเสื่อม 2564'!$E$3:$E$399)-ROW('ค่าเสื่อม 2564'!$E$3)+1),$A17)))</f>
        <v/>
      </c>
      <c r="T17" s="10" t="str">
        <f t="array" ref="T17">IF(COUNTIF('ค่าเสื่อม 2564'!$E$3:$E$399,"28850-รพ.โคกสูง")&lt;$A17,"",INDEX('ค่าเสื่อม 2564'!T$3:T$399,SMALL(IF('ค่าเสื่อม 2564'!$E$3:$E$399="28850-รพ.โคกสูง",ROW('ค่าเสื่อม 2564'!$E$3:$E$399)-ROW('ค่าเสื่อม 2564'!$E$3)+1),$A17)))</f>
        <v/>
      </c>
      <c r="U17" s="10" t="str">
        <f t="array" ref="U17">IF(COUNTIF('ค่าเสื่อม 2564'!$E$3:$E$399,"28850-รพ.โคกสูง")&lt;$A17,"",INDEX('ค่าเสื่อม 2564'!U$3:U$399,SMALL(IF('ค่าเสื่อม 2564'!$E$3:$E$399="28850-รพ.โคกสูง",ROW('ค่าเสื่อม 2564'!$E$3:$E$399)-ROW('ค่าเสื่อม 2564'!$E$3)+1),$A17)))</f>
        <v/>
      </c>
      <c r="V17" s="7" t="str">
        <f t="array" ref="V17">IF(COUNTIF('ค่าเสื่อม 2564'!$E$3:$E$399,"28850-รพ.โคกสูง")&lt;$A17,"",INDEX('ค่าเสื่อม 2564'!V$3:V$399,SMALL(IF('ค่าเสื่อม 2564'!$E$3:$E$399="28850-รพ.โคกสูง",ROW('ค่าเสื่อม 2564'!$E$3:$E$399)-ROW('ค่าเสื่อม 2564'!$E$3)+1),$A17)))</f>
        <v/>
      </c>
      <c r="W17" s="7" t="str">
        <f t="array" ref="W17">IF(COUNTIF('ค่าเสื่อม 2564'!$E$3:$E$399,"28850-รพ.โคกสูง")&lt;$A17,"",INDEX('ค่าเสื่อม 2564'!W$3:W$399,SMALL(IF('ค่าเสื่อม 2564'!$E$3:$E$399="28850-รพ.โคกสูง",ROW('ค่าเสื่อม 2564'!$E$3:$E$399)-ROW('ค่าเสื่อม 2564'!$E$3)+1),$A17)))</f>
        <v/>
      </c>
    </row>
    <row r="18" spans="1:23" ht="43.5" customHeight="1">
      <c r="A18" s="3">
        <v>15</v>
      </c>
      <c r="B18" s="7" t="str">
        <f t="array" ref="B18">IF(COUNTIF('ค่าเสื่อม 2564'!$E$3:$E$399,"28850-รพ.โคกสูง")&lt;$A18,"",INDEX('ค่าเสื่อม 2564'!B$3:B$399,SMALL(IF('ค่าเสื่อม 2564'!$E$3:$E$399="28850-รพ.โคกสูง",ROW('ค่าเสื่อม 2564'!$E$3:$E$399)-ROW('ค่าเสื่อม 2564'!$E$3)+1),$A18)))</f>
        <v/>
      </c>
      <c r="C18" s="7" t="str">
        <f t="array" ref="C18">IF(COUNTIF('ค่าเสื่อม 2564'!$E$3:$E$399,"28850-รพ.โคกสูง")&lt;$A18,"",INDEX('ค่าเสื่อม 2564'!C$3:C$399,SMALL(IF('ค่าเสื่อม 2564'!$E$3:$E$399="28850-รพ.โคกสูง",ROW('ค่าเสื่อม 2564'!$E$3:$E$399)-ROW('ค่าเสื่อม 2564'!$E$3)+1),$A18)))</f>
        <v/>
      </c>
      <c r="D18" s="7" t="str">
        <f t="array" ref="D18">IF(COUNTIF('ค่าเสื่อม 2564'!$E$3:$E$399,"28850-รพ.โคกสูง")&lt;$A18,"",INDEX('ค่าเสื่อม 2564'!D$3:D$399,SMALL(IF('ค่าเสื่อม 2564'!$E$3:$E$399="28850-รพ.โคกสูง",ROW('ค่าเสื่อม 2564'!$E$3:$E$399)-ROW('ค่าเสื่อม 2564'!$E$3)+1),$A18)))</f>
        <v/>
      </c>
      <c r="E18" s="7" t="str">
        <f t="array" ref="E18">IF(COUNTIF('ค่าเสื่อม 2564'!$E$3:$E$399,"28850-รพ.โคกสูง")&lt;$A18,"",INDEX('ค่าเสื่อม 2564'!E$3:E$399,SMALL(IF('ค่าเสื่อม 2564'!$E$3:$E$399="28850-รพ.โคกสูง",ROW('ค่าเสื่อม 2564'!$E$3:$E$399)-ROW('ค่าเสื่อม 2564'!$E$3)+1),$A18)))</f>
        <v/>
      </c>
      <c r="F18" s="7" t="str">
        <f t="array" ref="F18">IF(COUNTIF('ค่าเสื่อม 2564'!$E$3:$E$399,"28850-รพ.โคกสูง")&lt;$A18,"",INDEX('ค่าเสื่อม 2564'!F$3:F$399,SMALL(IF('ค่าเสื่อม 2564'!$E$3:$E$399="28850-รพ.โคกสูง",ROW('ค่าเสื่อม 2564'!$E$3:$E$399)-ROW('ค่าเสื่อม 2564'!$E$3)+1),$A18)))</f>
        <v/>
      </c>
      <c r="G18" s="7" t="str">
        <f t="array" ref="G18">IF(COUNTIF('ค่าเสื่อม 2564'!$E$3:$E$399,"28850-รพ.โคกสูง")&lt;$A18,"",INDEX('ค่าเสื่อม 2564'!G$3:G$399,SMALL(IF('ค่าเสื่อม 2564'!$E$3:$E$399="28850-รพ.โคกสูง",ROW('ค่าเสื่อม 2564'!$E$3:$E$399)-ROW('ค่าเสื่อม 2564'!$E$3)+1),$A18)))</f>
        <v/>
      </c>
      <c r="H18" s="7" t="str">
        <f t="array" ref="H18">IF(COUNTIF('ค่าเสื่อม 2564'!$E$3:$E$399,"28850-รพ.โคกสูง")&lt;$A18,"",INDEX('ค่าเสื่อม 2564'!H$3:H$399,SMALL(IF('ค่าเสื่อม 2564'!$E$3:$E$399="28850-รพ.โคกสูง",ROW('ค่าเสื่อม 2564'!$E$3:$E$399)-ROW('ค่าเสื่อม 2564'!$E$3)+1),$A18)))</f>
        <v/>
      </c>
      <c r="I18" s="7" t="str">
        <f t="array" ref="I18">IF(COUNTIF('ค่าเสื่อม 2564'!$E$3:$E$399,"28850-รพ.โคกสูง")&lt;$A18,"",INDEX('ค่าเสื่อม 2564'!I$3:I$399,SMALL(IF('ค่าเสื่อม 2564'!$E$3:$E$399="28850-รพ.โคกสูง",ROW('ค่าเสื่อม 2564'!$E$3:$E$399)-ROW('ค่าเสื่อม 2564'!$E$3)+1),$A18)))</f>
        <v/>
      </c>
      <c r="J18" s="7" t="str">
        <f t="array" ref="J18">IF(COUNTIF('ค่าเสื่อม 2564'!$E$3:$E$399,"28850-รพ.โคกสูง")&lt;$A18,"",INDEX('ค่าเสื่อม 2564'!J$3:J$399,SMALL(IF('ค่าเสื่อม 2564'!$E$3:$E$399="28850-รพ.โคกสูง",ROW('ค่าเสื่อม 2564'!$E$3:$E$399)-ROW('ค่าเสื่อม 2564'!$E$3)+1),$A18)))</f>
        <v/>
      </c>
      <c r="K18" s="7" t="str">
        <f t="array" ref="K18">IF(COUNTIF('ค่าเสื่อม 2564'!$E$3:$E$399,"28850-รพ.โคกสูง")&lt;$A18,"",INDEX('ค่าเสื่อม 2564'!K$3:K$399,SMALL(IF('ค่าเสื่อม 2564'!$E$3:$E$399="28850-รพ.โคกสูง",ROW('ค่าเสื่อม 2564'!$E$3:$E$399)-ROW('ค่าเสื่อม 2564'!$E$3)+1),$A18)))</f>
        <v/>
      </c>
      <c r="L18" s="4" t="str">
        <f t="array" ref="L18">IF(COUNTIF('ค่าเสื่อม 2564'!$E$3:$E$399,"28850-รพ.โคกสูง")&lt;$A18,"",INDEX('ค่าเสื่อม 2564'!L$3:L$399,SMALL(IF('ค่าเสื่อม 2564'!$E$3:$E$399="28850-รพ.โคกสูง",ROW('ค่าเสื่อม 2564'!$E$3:$E$399)-ROW('ค่าเสื่อม 2564'!$E$3)+1),$A18)))</f>
        <v/>
      </c>
      <c r="M18" s="7" t="str">
        <f t="array" ref="M18">IF(COUNTIF('ค่าเสื่อม 2564'!$E$3:$E$399,"28850-รพ.โคกสูง")&lt;$A18,"",INDEX('ค่าเสื่อม 2564'!M$3:M$399,SMALL(IF('ค่าเสื่อม 2564'!$E$3:$E$399="28850-รพ.โคกสูง",ROW('ค่าเสื่อม 2564'!$E$3:$E$399)-ROW('ค่าเสื่อม 2564'!$E$3)+1),$A18)))</f>
        <v/>
      </c>
      <c r="N18" s="10" t="str">
        <f t="array" ref="N18">IF(COUNTIF('ค่าเสื่อม 2564'!$E$3:$E$399,"28850-รพ.โคกสูง")&lt;$A18,"",INDEX('ค่าเสื่อม 2564'!N$3:N$399,SMALL(IF('ค่าเสื่อม 2564'!$E$3:$E$399="28850-รพ.โคกสูง",ROW('ค่าเสื่อม 2564'!$E$3:$E$399)-ROW('ค่าเสื่อม 2564'!$E$3)+1),$A18)))</f>
        <v/>
      </c>
      <c r="O18" s="10" t="str">
        <f t="array" ref="O18">IF(COUNTIF('ค่าเสื่อม 2564'!$E$3:$E$399,"28850-รพ.โคกสูง")&lt;$A18,"",INDEX('ค่าเสื่อม 2564'!O$3:O$399,SMALL(IF('ค่าเสื่อม 2564'!$E$3:$E$399="28850-รพ.โคกสูง",ROW('ค่าเสื่อม 2564'!$E$3:$E$399)-ROW('ค่าเสื่อม 2564'!$E$3)+1),$A18)))</f>
        <v/>
      </c>
      <c r="P18" s="10" t="str">
        <f t="array" ref="P18">IF(COUNTIF('ค่าเสื่อม 2564'!$E$3:$E$399,"28850-รพ.โคกสูง")&lt;$A18,"",INDEX('ค่าเสื่อม 2564'!P$3:P$399,SMALL(IF('ค่าเสื่อม 2564'!$E$3:$E$399="28850-รพ.โคกสูง",ROW('ค่าเสื่อม 2564'!$E$3:$E$399)-ROW('ค่าเสื่อม 2564'!$E$3)+1),$A18)))</f>
        <v/>
      </c>
      <c r="Q18" s="10" t="str">
        <f t="array" ref="Q18">IF(COUNTIF('ค่าเสื่อม 2564'!$E$3:$E$399,"28850-รพ.โคกสูง")&lt;$A18,"",INDEX('ค่าเสื่อม 2564'!Q$3:Q$399,SMALL(IF('ค่าเสื่อม 2564'!$E$3:$E$399="28850-รพ.โคกสูง",ROW('ค่าเสื่อม 2564'!$E$3:$E$399)-ROW('ค่าเสื่อม 2564'!$E$3)+1),$A18)))</f>
        <v/>
      </c>
      <c r="R18" s="7" t="str">
        <f t="array" ref="R18">IF(COUNTIF('ค่าเสื่อม 2564'!$E$3:$E$399,"28850-รพ.โคกสูง")&lt;$A18,"",INDEX('ค่าเสื่อม 2564'!R$3:R$399,SMALL(IF('ค่าเสื่อม 2564'!$E$3:$E$399="28850-รพ.โคกสูง",ROW('ค่าเสื่อม 2564'!$E$3:$E$399)-ROW('ค่าเสื่อม 2564'!$E$3)+1),$A18)))</f>
        <v/>
      </c>
      <c r="S18" s="4" t="str">
        <f t="array" ref="S18">IF(COUNTIF('ค่าเสื่อม 2564'!$E$3:$E$399,"28850-รพ.โคกสูง")&lt;$A18,"",INDEX('ค่าเสื่อม 2564'!S$3:S$399,SMALL(IF('ค่าเสื่อม 2564'!$E$3:$E$399="28850-รพ.โคกสูง",ROW('ค่าเสื่อม 2564'!$E$3:$E$399)-ROW('ค่าเสื่อม 2564'!$E$3)+1),$A18)))</f>
        <v/>
      </c>
      <c r="T18" s="10" t="str">
        <f t="array" ref="T18">IF(COUNTIF('ค่าเสื่อม 2564'!$E$3:$E$399,"28850-รพ.โคกสูง")&lt;$A18,"",INDEX('ค่าเสื่อม 2564'!T$3:T$399,SMALL(IF('ค่าเสื่อม 2564'!$E$3:$E$399="28850-รพ.โคกสูง",ROW('ค่าเสื่อม 2564'!$E$3:$E$399)-ROW('ค่าเสื่อม 2564'!$E$3)+1),$A18)))</f>
        <v/>
      </c>
      <c r="U18" s="10" t="str">
        <f t="array" ref="U18">IF(COUNTIF('ค่าเสื่อม 2564'!$E$3:$E$399,"28850-รพ.โคกสูง")&lt;$A18,"",INDEX('ค่าเสื่อม 2564'!U$3:U$399,SMALL(IF('ค่าเสื่อม 2564'!$E$3:$E$399="28850-รพ.โคกสูง",ROW('ค่าเสื่อม 2564'!$E$3:$E$399)-ROW('ค่าเสื่อม 2564'!$E$3)+1),$A18)))</f>
        <v/>
      </c>
      <c r="V18" s="7" t="str">
        <f t="array" ref="V18">IF(COUNTIF('ค่าเสื่อม 2564'!$E$3:$E$399,"28850-รพ.โคกสูง")&lt;$A18,"",INDEX('ค่าเสื่อม 2564'!V$3:V$399,SMALL(IF('ค่าเสื่อม 2564'!$E$3:$E$399="28850-รพ.โคกสูง",ROW('ค่าเสื่อม 2564'!$E$3:$E$399)-ROW('ค่าเสื่อม 2564'!$E$3)+1),$A18)))</f>
        <v/>
      </c>
      <c r="W18" s="7" t="str">
        <f t="array" ref="W18">IF(COUNTIF('ค่าเสื่อม 2564'!$E$3:$E$399,"28850-รพ.โคกสูง")&lt;$A18,"",INDEX('ค่าเสื่อม 2564'!W$3:W$399,SMALL(IF('ค่าเสื่อม 2564'!$E$3:$E$399="28850-รพ.โคกสูง",ROW('ค่าเสื่อม 2564'!$E$3:$E$399)-ROW('ค่าเสื่อม 2564'!$E$3)+1),$A18)))</f>
        <v/>
      </c>
    </row>
    <row r="19" spans="1:23" ht="43.5" customHeight="1">
      <c r="A19" s="3">
        <v>16</v>
      </c>
      <c r="B19" s="7" t="str">
        <f t="array" ref="B19">IF(COUNTIF('ค่าเสื่อม 2564'!$E$3:$E$399,"28850-รพ.โคกสูง")&lt;$A19,"",INDEX('ค่าเสื่อม 2564'!B$3:B$399,SMALL(IF('ค่าเสื่อม 2564'!$E$3:$E$399="28850-รพ.โคกสูง",ROW('ค่าเสื่อม 2564'!$E$3:$E$399)-ROW('ค่าเสื่อม 2564'!$E$3)+1),$A19)))</f>
        <v/>
      </c>
      <c r="C19" s="7" t="str">
        <f t="array" ref="C19">IF(COUNTIF('ค่าเสื่อม 2564'!$E$3:$E$399,"28850-รพ.โคกสูง")&lt;$A19,"",INDEX('ค่าเสื่อม 2564'!C$3:C$399,SMALL(IF('ค่าเสื่อม 2564'!$E$3:$E$399="28850-รพ.โคกสูง",ROW('ค่าเสื่อม 2564'!$E$3:$E$399)-ROW('ค่าเสื่อม 2564'!$E$3)+1),$A19)))</f>
        <v/>
      </c>
      <c r="D19" s="7" t="str">
        <f t="array" ref="D19">IF(COUNTIF('ค่าเสื่อม 2564'!$E$3:$E$399,"28850-รพ.โคกสูง")&lt;$A19,"",INDEX('ค่าเสื่อม 2564'!D$3:D$399,SMALL(IF('ค่าเสื่อม 2564'!$E$3:$E$399="28850-รพ.โคกสูง",ROW('ค่าเสื่อม 2564'!$E$3:$E$399)-ROW('ค่าเสื่อม 2564'!$E$3)+1),$A19)))</f>
        <v/>
      </c>
      <c r="E19" s="7" t="str">
        <f t="array" ref="E19">IF(COUNTIF('ค่าเสื่อม 2564'!$E$3:$E$399,"28850-รพ.โคกสูง")&lt;$A19,"",INDEX('ค่าเสื่อม 2564'!E$3:E$399,SMALL(IF('ค่าเสื่อม 2564'!$E$3:$E$399="28850-รพ.โคกสูง",ROW('ค่าเสื่อม 2564'!$E$3:$E$399)-ROW('ค่าเสื่อม 2564'!$E$3)+1),$A19)))</f>
        <v/>
      </c>
      <c r="F19" s="7" t="str">
        <f t="array" ref="F19">IF(COUNTIF('ค่าเสื่อม 2564'!$E$3:$E$399,"28850-รพ.โคกสูง")&lt;$A19,"",INDEX('ค่าเสื่อม 2564'!F$3:F$399,SMALL(IF('ค่าเสื่อม 2564'!$E$3:$E$399="28850-รพ.โคกสูง",ROW('ค่าเสื่อม 2564'!$E$3:$E$399)-ROW('ค่าเสื่อม 2564'!$E$3)+1),$A19)))</f>
        <v/>
      </c>
      <c r="G19" s="7" t="str">
        <f t="array" ref="G19">IF(COUNTIF('ค่าเสื่อม 2564'!$E$3:$E$399,"28850-รพ.โคกสูง")&lt;$A19,"",INDEX('ค่าเสื่อม 2564'!G$3:G$399,SMALL(IF('ค่าเสื่อม 2564'!$E$3:$E$399="28850-รพ.โคกสูง",ROW('ค่าเสื่อม 2564'!$E$3:$E$399)-ROW('ค่าเสื่อม 2564'!$E$3)+1),$A19)))</f>
        <v/>
      </c>
      <c r="H19" s="7" t="str">
        <f t="array" ref="H19">IF(COUNTIF('ค่าเสื่อม 2564'!$E$3:$E$399,"28850-รพ.โคกสูง")&lt;$A19,"",INDEX('ค่าเสื่อม 2564'!H$3:H$399,SMALL(IF('ค่าเสื่อม 2564'!$E$3:$E$399="28850-รพ.โคกสูง",ROW('ค่าเสื่อม 2564'!$E$3:$E$399)-ROW('ค่าเสื่อม 2564'!$E$3)+1),$A19)))</f>
        <v/>
      </c>
      <c r="I19" s="7" t="str">
        <f t="array" ref="I19">IF(COUNTIF('ค่าเสื่อม 2564'!$E$3:$E$399,"28850-รพ.โคกสูง")&lt;$A19,"",INDEX('ค่าเสื่อม 2564'!I$3:I$399,SMALL(IF('ค่าเสื่อม 2564'!$E$3:$E$399="28850-รพ.โคกสูง",ROW('ค่าเสื่อม 2564'!$E$3:$E$399)-ROW('ค่าเสื่อม 2564'!$E$3)+1),$A19)))</f>
        <v/>
      </c>
      <c r="J19" s="7" t="str">
        <f t="array" ref="J19">IF(COUNTIF('ค่าเสื่อม 2564'!$E$3:$E$399,"28850-รพ.โคกสูง")&lt;$A19,"",INDEX('ค่าเสื่อม 2564'!J$3:J$399,SMALL(IF('ค่าเสื่อม 2564'!$E$3:$E$399="28850-รพ.โคกสูง",ROW('ค่าเสื่อม 2564'!$E$3:$E$399)-ROW('ค่าเสื่อม 2564'!$E$3)+1),$A19)))</f>
        <v/>
      </c>
      <c r="K19" s="7" t="str">
        <f t="array" ref="K19">IF(COUNTIF('ค่าเสื่อม 2564'!$E$3:$E$399,"28850-รพ.โคกสูง")&lt;$A19,"",INDEX('ค่าเสื่อม 2564'!K$3:K$399,SMALL(IF('ค่าเสื่อม 2564'!$E$3:$E$399="28850-รพ.โคกสูง",ROW('ค่าเสื่อม 2564'!$E$3:$E$399)-ROW('ค่าเสื่อม 2564'!$E$3)+1),$A19)))</f>
        <v/>
      </c>
      <c r="L19" s="4" t="str">
        <f t="array" ref="L19">IF(COUNTIF('ค่าเสื่อม 2564'!$E$3:$E$399,"28850-รพ.โคกสูง")&lt;$A19,"",INDEX('ค่าเสื่อม 2564'!L$3:L$399,SMALL(IF('ค่าเสื่อม 2564'!$E$3:$E$399="28850-รพ.โคกสูง",ROW('ค่าเสื่อม 2564'!$E$3:$E$399)-ROW('ค่าเสื่อม 2564'!$E$3)+1),$A19)))</f>
        <v/>
      </c>
      <c r="M19" s="7" t="str">
        <f t="array" ref="M19">IF(COUNTIF('ค่าเสื่อม 2564'!$E$3:$E$399,"28850-รพ.โคกสูง")&lt;$A19,"",INDEX('ค่าเสื่อม 2564'!M$3:M$399,SMALL(IF('ค่าเสื่อม 2564'!$E$3:$E$399="28850-รพ.โคกสูง",ROW('ค่าเสื่อม 2564'!$E$3:$E$399)-ROW('ค่าเสื่อม 2564'!$E$3)+1),$A19)))</f>
        <v/>
      </c>
      <c r="N19" s="10" t="str">
        <f t="array" ref="N19">IF(COUNTIF('ค่าเสื่อม 2564'!$E$3:$E$399,"28850-รพ.โคกสูง")&lt;$A19,"",INDEX('ค่าเสื่อม 2564'!N$3:N$399,SMALL(IF('ค่าเสื่อม 2564'!$E$3:$E$399="28850-รพ.โคกสูง",ROW('ค่าเสื่อม 2564'!$E$3:$E$399)-ROW('ค่าเสื่อม 2564'!$E$3)+1),$A19)))</f>
        <v/>
      </c>
      <c r="O19" s="10" t="str">
        <f t="array" ref="O19">IF(COUNTIF('ค่าเสื่อม 2564'!$E$3:$E$399,"28850-รพ.โคกสูง")&lt;$A19,"",INDEX('ค่าเสื่อม 2564'!O$3:O$399,SMALL(IF('ค่าเสื่อม 2564'!$E$3:$E$399="28850-รพ.โคกสูง",ROW('ค่าเสื่อม 2564'!$E$3:$E$399)-ROW('ค่าเสื่อม 2564'!$E$3)+1),$A19)))</f>
        <v/>
      </c>
      <c r="P19" s="10" t="str">
        <f t="array" ref="P19">IF(COUNTIF('ค่าเสื่อม 2564'!$E$3:$E$399,"28850-รพ.โคกสูง")&lt;$A19,"",INDEX('ค่าเสื่อม 2564'!P$3:P$399,SMALL(IF('ค่าเสื่อม 2564'!$E$3:$E$399="28850-รพ.โคกสูง",ROW('ค่าเสื่อม 2564'!$E$3:$E$399)-ROW('ค่าเสื่อม 2564'!$E$3)+1),$A19)))</f>
        <v/>
      </c>
      <c r="Q19" s="10" t="str">
        <f t="array" ref="Q19">IF(COUNTIF('ค่าเสื่อม 2564'!$E$3:$E$399,"28850-รพ.โคกสูง")&lt;$A19,"",INDEX('ค่าเสื่อม 2564'!Q$3:Q$399,SMALL(IF('ค่าเสื่อม 2564'!$E$3:$E$399="28850-รพ.โคกสูง",ROW('ค่าเสื่อม 2564'!$E$3:$E$399)-ROW('ค่าเสื่อม 2564'!$E$3)+1),$A19)))</f>
        <v/>
      </c>
      <c r="R19" s="7" t="str">
        <f t="array" ref="R19">IF(COUNTIF('ค่าเสื่อม 2564'!$E$3:$E$399,"28850-รพ.โคกสูง")&lt;$A19,"",INDEX('ค่าเสื่อม 2564'!R$3:R$399,SMALL(IF('ค่าเสื่อม 2564'!$E$3:$E$399="28850-รพ.โคกสูง",ROW('ค่าเสื่อม 2564'!$E$3:$E$399)-ROW('ค่าเสื่อม 2564'!$E$3)+1),$A19)))</f>
        <v/>
      </c>
      <c r="S19" s="4" t="str">
        <f t="array" ref="S19">IF(COUNTIF('ค่าเสื่อม 2564'!$E$3:$E$399,"28850-รพ.โคกสูง")&lt;$A19,"",INDEX('ค่าเสื่อม 2564'!S$3:S$399,SMALL(IF('ค่าเสื่อม 2564'!$E$3:$E$399="28850-รพ.โคกสูง",ROW('ค่าเสื่อม 2564'!$E$3:$E$399)-ROW('ค่าเสื่อม 2564'!$E$3)+1),$A19)))</f>
        <v/>
      </c>
      <c r="T19" s="10" t="str">
        <f t="array" ref="T19">IF(COUNTIF('ค่าเสื่อม 2564'!$E$3:$E$399,"28850-รพ.โคกสูง")&lt;$A19,"",INDEX('ค่าเสื่อม 2564'!T$3:T$399,SMALL(IF('ค่าเสื่อม 2564'!$E$3:$E$399="28850-รพ.โคกสูง",ROW('ค่าเสื่อม 2564'!$E$3:$E$399)-ROW('ค่าเสื่อม 2564'!$E$3)+1),$A19)))</f>
        <v/>
      </c>
      <c r="U19" s="10" t="str">
        <f t="array" ref="U19">IF(COUNTIF('ค่าเสื่อม 2564'!$E$3:$E$399,"28850-รพ.โคกสูง")&lt;$A19,"",INDEX('ค่าเสื่อม 2564'!U$3:U$399,SMALL(IF('ค่าเสื่อม 2564'!$E$3:$E$399="28850-รพ.โคกสูง",ROW('ค่าเสื่อม 2564'!$E$3:$E$399)-ROW('ค่าเสื่อม 2564'!$E$3)+1),$A19)))</f>
        <v/>
      </c>
      <c r="V19" s="7" t="str">
        <f t="array" ref="V19">IF(COUNTIF('ค่าเสื่อม 2564'!$E$3:$E$399,"28850-รพ.โคกสูง")&lt;$A19,"",INDEX('ค่าเสื่อม 2564'!V$3:V$399,SMALL(IF('ค่าเสื่อม 2564'!$E$3:$E$399="28850-รพ.โคกสูง",ROW('ค่าเสื่อม 2564'!$E$3:$E$399)-ROW('ค่าเสื่อม 2564'!$E$3)+1),$A19)))</f>
        <v/>
      </c>
      <c r="W19" s="7" t="str">
        <f t="array" ref="W19">IF(COUNTIF('ค่าเสื่อม 2564'!$E$3:$E$399,"28850-รพ.โคกสูง")&lt;$A19,"",INDEX('ค่าเสื่อม 2564'!W$3:W$399,SMALL(IF('ค่าเสื่อม 2564'!$E$3:$E$399="28850-รพ.โคกสูง",ROW('ค่าเสื่อม 2564'!$E$3:$E$399)-ROW('ค่าเสื่อม 2564'!$E$3)+1),$A19)))</f>
        <v/>
      </c>
    </row>
    <row r="20" spans="1:23" ht="43.5" customHeight="1">
      <c r="A20" s="3">
        <v>17</v>
      </c>
      <c r="B20" s="7" t="str">
        <f t="array" ref="B20">IF(COUNTIF('ค่าเสื่อม 2564'!$E$3:$E$399,"28850-รพ.โคกสูง")&lt;$A20,"",INDEX('ค่าเสื่อม 2564'!B$3:B$399,SMALL(IF('ค่าเสื่อม 2564'!$E$3:$E$399="28850-รพ.โคกสูง",ROW('ค่าเสื่อม 2564'!$E$3:$E$399)-ROW('ค่าเสื่อม 2564'!$E$3)+1),$A20)))</f>
        <v/>
      </c>
      <c r="C20" s="7" t="str">
        <f t="array" ref="C20">IF(COUNTIF('ค่าเสื่อม 2564'!$E$3:$E$399,"28850-รพ.โคกสูง")&lt;$A20,"",INDEX('ค่าเสื่อม 2564'!C$3:C$399,SMALL(IF('ค่าเสื่อม 2564'!$E$3:$E$399="28850-รพ.โคกสูง",ROW('ค่าเสื่อม 2564'!$E$3:$E$399)-ROW('ค่าเสื่อม 2564'!$E$3)+1),$A20)))</f>
        <v/>
      </c>
      <c r="D20" s="7" t="str">
        <f t="array" ref="D20">IF(COUNTIF('ค่าเสื่อม 2564'!$E$3:$E$399,"28850-รพ.โคกสูง")&lt;$A20,"",INDEX('ค่าเสื่อม 2564'!D$3:D$399,SMALL(IF('ค่าเสื่อม 2564'!$E$3:$E$399="28850-รพ.โคกสูง",ROW('ค่าเสื่อม 2564'!$E$3:$E$399)-ROW('ค่าเสื่อม 2564'!$E$3)+1),$A20)))</f>
        <v/>
      </c>
      <c r="E20" s="7" t="str">
        <f t="array" ref="E20">IF(COUNTIF('ค่าเสื่อม 2564'!$E$3:$E$399,"28850-รพ.โคกสูง")&lt;$A20,"",INDEX('ค่าเสื่อม 2564'!E$3:E$399,SMALL(IF('ค่าเสื่อม 2564'!$E$3:$E$399="28850-รพ.โคกสูง",ROW('ค่าเสื่อม 2564'!$E$3:$E$399)-ROW('ค่าเสื่อม 2564'!$E$3)+1),$A20)))</f>
        <v/>
      </c>
      <c r="F20" s="7" t="str">
        <f t="array" ref="F20">IF(COUNTIF('ค่าเสื่อม 2564'!$E$3:$E$399,"28850-รพ.โคกสูง")&lt;$A20,"",INDEX('ค่าเสื่อม 2564'!F$3:F$399,SMALL(IF('ค่าเสื่อม 2564'!$E$3:$E$399="28850-รพ.โคกสูง",ROW('ค่าเสื่อม 2564'!$E$3:$E$399)-ROW('ค่าเสื่อม 2564'!$E$3)+1),$A20)))</f>
        <v/>
      </c>
      <c r="G20" s="7" t="str">
        <f t="array" ref="G20">IF(COUNTIF('ค่าเสื่อม 2564'!$E$3:$E$399,"28850-รพ.โคกสูง")&lt;$A20,"",INDEX('ค่าเสื่อม 2564'!G$3:G$399,SMALL(IF('ค่าเสื่อม 2564'!$E$3:$E$399="28850-รพ.โคกสูง",ROW('ค่าเสื่อม 2564'!$E$3:$E$399)-ROW('ค่าเสื่อม 2564'!$E$3)+1),$A20)))</f>
        <v/>
      </c>
      <c r="H20" s="7" t="str">
        <f t="array" ref="H20">IF(COUNTIF('ค่าเสื่อม 2564'!$E$3:$E$399,"28850-รพ.โคกสูง")&lt;$A20,"",INDEX('ค่าเสื่อม 2564'!H$3:H$399,SMALL(IF('ค่าเสื่อม 2564'!$E$3:$E$399="28850-รพ.โคกสูง",ROW('ค่าเสื่อม 2564'!$E$3:$E$399)-ROW('ค่าเสื่อม 2564'!$E$3)+1),$A20)))</f>
        <v/>
      </c>
      <c r="I20" s="7" t="str">
        <f t="array" ref="I20">IF(COUNTIF('ค่าเสื่อม 2564'!$E$3:$E$399,"28850-รพ.โคกสูง")&lt;$A20,"",INDEX('ค่าเสื่อม 2564'!I$3:I$399,SMALL(IF('ค่าเสื่อม 2564'!$E$3:$E$399="28850-รพ.โคกสูง",ROW('ค่าเสื่อม 2564'!$E$3:$E$399)-ROW('ค่าเสื่อม 2564'!$E$3)+1),$A20)))</f>
        <v/>
      </c>
      <c r="J20" s="7" t="str">
        <f t="array" ref="J20">IF(COUNTIF('ค่าเสื่อม 2564'!$E$3:$E$399,"28850-รพ.โคกสูง")&lt;$A20,"",INDEX('ค่าเสื่อม 2564'!J$3:J$399,SMALL(IF('ค่าเสื่อม 2564'!$E$3:$E$399="28850-รพ.โคกสูง",ROW('ค่าเสื่อม 2564'!$E$3:$E$399)-ROW('ค่าเสื่อม 2564'!$E$3)+1),$A20)))</f>
        <v/>
      </c>
      <c r="K20" s="7" t="str">
        <f t="array" ref="K20">IF(COUNTIF('ค่าเสื่อม 2564'!$E$3:$E$399,"28850-รพ.โคกสูง")&lt;$A20,"",INDEX('ค่าเสื่อม 2564'!K$3:K$399,SMALL(IF('ค่าเสื่อม 2564'!$E$3:$E$399="28850-รพ.โคกสูง",ROW('ค่าเสื่อม 2564'!$E$3:$E$399)-ROW('ค่าเสื่อม 2564'!$E$3)+1),$A20)))</f>
        <v/>
      </c>
      <c r="L20" s="4" t="str">
        <f t="array" ref="L20">IF(COUNTIF('ค่าเสื่อม 2564'!$E$3:$E$399,"28850-รพ.โคกสูง")&lt;$A20,"",INDEX('ค่าเสื่อม 2564'!L$3:L$399,SMALL(IF('ค่าเสื่อม 2564'!$E$3:$E$399="28850-รพ.โคกสูง",ROW('ค่าเสื่อม 2564'!$E$3:$E$399)-ROW('ค่าเสื่อม 2564'!$E$3)+1),$A20)))</f>
        <v/>
      </c>
      <c r="M20" s="7" t="str">
        <f t="array" ref="M20">IF(COUNTIF('ค่าเสื่อม 2564'!$E$3:$E$399,"28850-รพ.โคกสูง")&lt;$A20,"",INDEX('ค่าเสื่อม 2564'!M$3:M$399,SMALL(IF('ค่าเสื่อม 2564'!$E$3:$E$399="28850-รพ.โคกสูง",ROW('ค่าเสื่อม 2564'!$E$3:$E$399)-ROW('ค่าเสื่อม 2564'!$E$3)+1),$A20)))</f>
        <v/>
      </c>
      <c r="N20" s="10" t="str">
        <f t="array" ref="N20">IF(COUNTIF('ค่าเสื่อม 2564'!$E$3:$E$399,"28850-รพ.โคกสูง")&lt;$A20,"",INDEX('ค่าเสื่อม 2564'!N$3:N$399,SMALL(IF('ค่าเสื่อม 2564'!$E$3:$E$399="28850-รพ.โคกสูง",ROW('ค่าเสื่อม 2564'!$E$3:$E$399)-ROW('ค่าเสื่อม 2564'!$E$3)+1),$A20)))</f>
        <v/>
      </c>
      <c r="O20" s="10" t="str">
        <f t="array" ref="O20">IF(COUNTIF('ค่าเสื่อม 2564'!$E$3:$E$399,"28850-รพ.โคกสูง")&lt;$A20,"",INDEX('ค่าเสื่อม 2564'!O$3:O$399,SMALL(IF('ค่าเสื่อม 2564'!$E$3:$E$399="28850-รพ.โคกสูง",ROW('ค่าเสื่อม 2564'!$E$3:$E$399)-ROW('ค่าเสื่อม 2564'!$E$3)+1),$A20)))</f>
        <v/>
      </c>
      <c r="P20" s="10" t="str">
        <f t="array" ref="P20">IF(COUNTIF('ค่าเสื่อม 2564'!$E$3:$E$399,"28850-รพ.โคกสูง")&lt;$A20,"",INDEX('ค่าเสื่อม 2564'!P$3:P$399,SMALL(IF('ค่าเสื่อม 2564'!$E$3:$E$399="28850-รพ.โคกสูง",ROW('ค่าเสื่อม 2564'!$E$3:$E$399)-ROW('ค่าเสื่อม 2564'!$E$3)+1),$A20)))</f>
        <v/>
      </c>
      <c r="Q20" s="10" t="str">
        <f t="array" ref="Q20">IF(COUNTIF('ค่าเสื่อม 2564'!$E$3:$E$399,"28850-รพ.โคกสูง")&lt;$A20,"",INDEX('ค่าเสื่อม 2564'!Q$3:Q$399,SMALL(IF('ค่าเสื่อม 2564'!$E$3:$E$399="28850-รพ.โคกสูง",ROW('ค่าเสื่อม 2564'!$E$3:$E$399)-ROW('ค่าเสื่อม 2564'!$E$3)+1),$A20)))</f>
        <v/>
      </c>
      <c r="R20" s="7" t="str">
        <f t="array" ref="R20">IF(COUNTIF('ค่าเสื่อม 2564'!$E$3:$E$399,"28850-รพ.โคกสูง")&lt;$A20,"",INDEX('ค่าเสื่อม 2564'!R$3:R$399,SMALL(IF('ค่าเสื่อม 2564'!$E$3:$E$399="28850-รพ.โคกสูง",ROW('ค่าเสื่อม 2564'!$E$3:$E$399)-ROW('ค่าเสื่อม 2564'!$E$3)+1),$A20)))</f>
        <v/>
      </c>
      <c r="S20" s="4" t="str">
        <f t="array" ref="S20">IF(COUNTIF('ค่าเสื่อม 2564'!$E$3:$E$399,"28850-รพ.โคกสูง")&lt;$A20,"",INDEX('ค่าเสื่อม 2564'!S$3:S$399,SMALL(IF('ค่าเสื่อม 2564'!$E$3:$E$399="28850-รพ.โคกสูง",ROW('ค่าเสื่อม 2564'!$E$3:$E$399)-ROW('ค่าเสื่อม 2564'!$E$3)+1),$A20)))</f>
        <v/>
      </c>
      <c r="T20" s="10" t="str">
        <f t="array" ref="T20">IF(COUNTIF('ค่าเสื่อม 2564'!$E$3:$E$399,"28850-รพ.โคกสูง")&lt;$A20,"",INDEX('ค่าเสื่อม 2564'!T$3:T$399,SMALL(IF('ค่าเสื่อม 2564'!$E$3:$E$399="28850-รพ.โคกสูง",ROW('ค่าเสื่อม 2564'!$E$3:$E$399)-ROW('ค่าเสื่อม 2564'!$E$3)+1),$A20)))</f>
        <v/>
      </c>
      <c r="U20" s="10" t="str">
        <f t="array" ref="U20">IF(COUNTIF('ค่าเสื่อม 2564'!$E$3:$E$399,"28850-รพ.โคกสูง")&lt;$A20,"",INDEX('ค่าเสื่อม 2564'!U$3:U$399,SMALL(IF('ค่าเสื่อม 2564'!$E$3:$E$399="28850-รพ.โคกสูง",ROW('ค่าเสื่อม 2564'!$E$3:$E$399)-ROW('ค่าเสื่อม 2564'!$E$3)+1),$A20)))</f>
        <v/>
      </c>
      <c r="V20" s="7" t="str">
        <f t="array" ref="V20">IF(COUNTIF('ค่าเสื่อม 2564'!$E$3:$E$399,"28850-รพ.โคกสูง")&lt;$A20,"",INDEX('ค่าเสื่อม 2564'!V$3:V$399,SMALL(IF('ค่าเสื่อม 2564'!$E$3:$E$399="28850-รพ.โคกสูง",ROW('ค่าเสื่อม 2564'!$E$3:$E$399)-ROW('ค่าเสื่อม 2564'!$E$3)+1),$A20)))</f>
        <v/>
      </c>
      <c r="W20" s="7" t="str">
        <f t="array" ref="W20">IF(COUNTIF('ค่าเสื่อม 2564'!$E$3:$E$399,"28850-รพ.โคกสูง")&lt;$A20,"",INDEX('ค่าเสื่อม 2564'!W$3:W$399,SMALL(IF('ค่าเสื่อม 2564'!$E$3:$E$399="28850-รพ.โคกสูง",ROW('ค่าเสื่อม 2564'!$E$3:$E$399)-ROW('ค่าเสื่อม 2564'!$E$3)+1),$A20)))</f>
        <v/>
      </c>
    </row>
    <row r="21" spans="1:23" ht="43.5" customHeight="1">
      <c r="A21" s="3">
        <v>18</v>
      </c>
      <c r="B21" s="7" t="str">
        <f t="array" ref="B21">IF(COUNTIF('ค่าเสื่อม 2564'!$E$3:$E$399,"28850-รพ.โคกสูง")&lt;$A21,"",INDEX('ค่าเสื่อม 2564'!B$3:B$399,SMALL(IF('ค่าเสื่อม 2564'!$E$3:$E$399="28850-รพ.โคกสูง",ROW('ค่าเสื่อม 2564'!$E$3:$E$399)-ROW('ค่าเสื่อม 2564'!$E$3)+1),$A21)))</f>
        <v/>
      </c>
      <c r="C21" s="7" t="str">
        <f t="array" ref="C21">IF(COUNTIF('ค่าเสื่อม 2564'!$E$3:$E$399,"28850-รพ.โคกสูง")&lt;$A21,"",INDEX('ค่าเสื่อม 2564'!C$3:C$399,SMALL(IF('ค่าเสื่อม 2564'!$E$3:$E$399="28850-รพ.โคกสูง",ROW('ค่าเสื่อม 2564'!$E$3:$E$399)-ROW('ค่าเสื่อม 2564'!$E$3)+1),$A21)))</f>
        <v/>
      </c>
      <c r="D21" s="7" t="str">
        <f t="array" ref="D21">IF(COUNTIF('ค่าเสื่อม 2564'!$E$3:$E$399,"28850-รพ.โคกสูง")&lt;$A21,"",INDEX('ค่าเสื่อม 2564'!D$3:D$399,SMALL(IF('ค่าเสื่อม 2564'!$E$3:$E$399="28850-รพ.โคกสูง",ROW('ค่าเสื่อม 2564'!$E$3:$E$399)-ROW('ค่าเสื่อม 2564'!$E$3)+1),$A21)))</f>
        <v/>
      </c>
      <c r="E21" s="7" t="str">
        <f t="array" ref="E21">IF(COUNTIF('ค่าเสื่อม 2564'!$E$3:$E$399,"28850-รพ.โคกสูง")&lt;$A21,"",INDEX('ค่าเสื่อม 2564'!E$3:E$399,SMALL(IF('ค่าเสื่อม 2564'!$E$3:$E$399="28850-รพ.โคกสูง",ROW('ค่าเสื่อม 2564'!$E$3:$E$399)-ROW('ค่าเสื่อม 2564'!$E$3)+1),$A21)))</f>
        <v/>
      </c>
      <c r="F21" s="7" t="str">
        <f t="array" ref="F21">IF(COUNTIF('ค่าเสื่อม 2564'!$E$3:$E$399,"28850-รพ.โคกสูง")&lt;$A21,"",INDEX('ค่าเสื่อม 2564'!F$3:F$399,SMALL(IF('ค่าเสื่อม 2564'!$E$3:$E$399="28850-รพ.โคกสูง",ROW('ค่าเสื่อม 2564'!$E$3:$E$399)-ROW('ค่าเสื่อม 2564'!$E$3)+1),$A21)))</f>
        <v/>
      </c>
      <c r="G21" s="7" t="str">
        <f t="array" ref="G21">IF(COUNTIF('ค่าเสื่อม 2564'!$E$3:$E$399,"28850-รพ.โคกสูง")&lt;$A21,"",INDEX('ค่าเสื่อม 2564'!G$3:G$399,SMALL(IF('ค่าเสื่อม 2564'!$E$3:$E$399="28850-รพ.โคกสูง",ROW('ค่าเสื่อม 2564'!$E$3:$E$399)-ROW('ค่าเสื่อม 2564'!$E$3)+1),$A21)))</f>
        <v/>
      </c>
      <c r="H21" s="7" t="str">
        <f t="array" ref="H21">IF(COUNTIF('ค่าเสื่อม 2564'!$E$3:$E$399,"28850-รพ.โคกสูง")&lt;$A21,"",INDEX('ค่าเสื่อม 2564'!H$3:H$399,SMALL(IF('ค่าเสื่อม 2564'!$E$3:$E$399="28850-รพ.โคกสูง",ROW('ค่าเสื่อม 2564'!$E$3:$E$399)-ROW('ค่าเสื่อม 2564'!$E$3)+1),$A21)))</f>
        <v/>
      </c>
      <c r="I21" s="7" t="str">
        <f t="array" ref="I21">IF(COUNTIF('ค่าเสื่อม 2564'!$E$3:$E$399,"28850-รพ.โคกสูง")&lt;$A21,"",INDEX('ค่าเสื่อม 2564'!I$3:I$399,SMALL(IF('ค่าเสื่อม 2564'!$E$3:$E$399="28850-รพ.โคกสูง",ROW('ค่าเสื่อม 2564'!$E$3:$E$399)-ROW('ค่าเสื่อม 2564'!$E$3)+1),$A21)))</f>
        <v/>
      </c>
      <c r="J21" s="7" t="str">
        <f t="array" ref="J21">IF(COUNTIF('ค่าเสื่อม 2564'!$E$3:$E$399,"28850-รพ.โคกสูง")&lt;$A21,"",INDEX('ค่าเสื่อม 2564'!J$3:J$399,SMALL(IF('ค่าเสื่อม 2564'!$E$3:$E$399="28850-รพ.โคกสูง",ROW('ค่าเสื่อม 2564'!$E$3:$E$399)-ROW('ค่าเสื่อม 2564'!$E$3)+1),$A21)))</f>
        <v/>
      </c>
      <c r="K21" s="7" t="str">
        <f t="array" ref="K21">IF(COUNTIF('ค่าเสื่อม 2564'!$E$3:$E$399,"28850-รพ.โคกสูง")&lt;$A21,"",INDEX('ค่าเสื่อม 2564'!K$3:K$399,SMALL(IF('ค่าเสื่อม 2564'!$E$3:$E$399="28850-รพ.โคกสูง",ROW('ค่าเสื่อม 2564'!$E$3:$E$399)-ROW('ค่าเสื่อม 2564'!$E$3)+1),$A21)))</f>
        <v/>
      </c>
      <c r="L21" s="4" t="str">
        <f t="array" ref="L21">IF(COUNTIF('ค่าเสื่อม 2564'!$E$3:$E$399,"28850-รพ.โคกสูง")&lt;$A21,"",INDEX('ค่าเสื่อม 2564'!L$3:L$399,SMALL(IF('ค่าเสื่อม 2564'!$E$3:$E$399="28850-รพ.โคกสูง",ROW('ค่าเสื่อม 2564'!$E$3:$E$399)-ROW('ค่าเสื่อม 2564'!$E$3)+1),$A21)))</f>
        <v/>
      </c>
      <c r="M21" s="7" t="str">
        <f t="array" ref="M21">IF(COUNTIF('ค่าเสื่อม 2564'!$E$3:$E$399,"28850-รพ.โคกสูง")&lt;$A21,"",INDEX('ค่าเสื่อม 2564'!M$3:M$399,SMALL(IF('ค่าเสื่อม 2564'!$E$3:$E$399="28850-รพ.โคกสูง",ROW('ค่าเสื่อม 2564'!$E$3:$E$399)-ROW('ค่าเสื่อม 2564'!$E$3)+1),$A21)))</f>
        <v/>
      </c>
      <c r="N21" s="10" t="str">
        <f t="array" ref="N21">IF(COUNTIF('ค่าเสื่อม 2564'!$E$3:$E$399,"28850-รพ.โคกสูง")&lt;$A21,"",INDEX('ค่าเสื่อม 2564'!N$3:N$399,SMALL(IF('ค่าเสื่อม 2564'!$E$3:$E$399="28850-รพ.โคกสูง",ROW('ค่าเสื่อม 2564'!$E$3:$E$399)-ROW('ค่าเสื่อม 2564'!$E$3)+1),$A21)))</f>
        <v/>
      </c>
      <c r="O21" s="10" t="str">
        <f t="array" ref="O21">IF(COUNTIF('ค่าเสื่อม 2564'!$E$3:$E$399,"28850-รพ.โคกสูง")&lt;$A21,"",INDEX('ค่าเสื่อม 2564'!O$3:O$399,SMALL(IF('ค่าเสื่อม 2564'!$E$3:$E$399="28850-รพ.โคกสูง",ROW('ค่าเสื่อม 2564'!$E$3:$E$399)-ROW('ค่าเสื่อม 2564'!$E$3)+1),$A21)))</f>
        <v/>
      </c>
      <c r="P21" s="10" t="str">
        <f t="array" ref="P21">IF(COUNTIF('ค่าเสื่อม 2564'!$E$3:$E$399,"28850-รพ.โคกสูง")&lt;$A21,"",INDEX('ค่าเสื่อม 2564'!P$3:P$399,SMALL(IF('ค่าเสื่อม 2564'!$E$3:$E$399="28850-รพ.โคกสูง",ROW('ค่าเสื่อม 2564'!$E$3:$E$399)-ROW('ค่าเสื่อม 2564'!$E$3)+1),$A21)))</f>
        <v/>
      </c>
      <c r="Q21" s="10" t="str">
        <f t="array" ref="Q21">IF(COUNTIF('ค่าเสื่อม 2564'!$E$3:$E$399,"28850-รพ.โคกสูง")&lt;$A21,"",INDEX('ค่าเสื่อม 2564'!Q$3:Q$399,SMALL(IF('ค่าเสื่อม 2564'!$E$3:$E$399="28850-รพ.โคกสูง",ROW('ค่าเสื่อม 2564'!$E$3:$E$399)-ROW('ค่าเสื่อม 2564'!$E$3)+1),$A21)))</f>
        <v/>
      </c>
      <c r="R21" s="7" t="str">
        <f t="array" ref="R21">IF(COUNTIF('ค่าเสื่อม 2564'!$E$3:$E$399,"28850-รพ.โคกสูง")&lt;$A21,"",INDEX('ค่าเสื่อม 2564'!R$3:R$399,SMALL(IF('ค่าเสื่อม 2564'!$E$3:$E$399="28850-รพ.โคกสูง",ROW('ค่าเสื่อม 2564'!$E$3:$E$399)-ROW('ค่าเสื่อม 2564'!$E$3)+1),$A21)))</f>
        <v/>
      </c>
      <c r="S21" s="4" t="str">
        <f t="array" ref="S21">IF(COUNTIF('ค่าเสื่อม 2564'!$E$3:$E$399,"28850-รพ.โคกสูง")&lt;$A21,"",INDEX('ค่าเสื่อม 2564'!S$3:S$399,SMALL(IF('ค่าเสื่อม 2564'!$E$3:$E$399="28850-รพ.โคกสูง",ROW('ค่าเสื่อม 2564'!$E$3:$E$399)-ROW('ค่าเสื่อม 2564'!$E$3)+1),$A21)))</f>
        <v/>
      </c>
      <c r="T21" s="10" t="str">
        <f t="array" ref="T21">IF(COUNTIF('ค่าเสื่อม 2564'!$E$3:$E$399,"28850-รพ.โคกสูง")&lt;$A21,"",INDEX('ค่าเสื่อม 2564'!T$3:T$399,SMALL(IF('ค่าเสื่อม 2564'!$E$3:$E$399="28850-รพ.โคกสูง",ROW('ค่าเสื่อม 2564'!$E$3:$E$399)-ROW('ค่าเสื่อม 2564'!$E$3)+1),$A21)))</f>
        <v/>
      </c>
      <c r="U21" s="10" t="str">
        <f t="array" ref="U21">IF(COUNTIF('ค่าเสื่อม 2564'!$E$3:$E$399,"28850-รพ.โคกสูง")&lt;$A21,"",INDEX('ค่าเสื่อม 2564'!U$3:U$399,SMALL(IF('ค่าเสื่อม 2564'!$E$3:$E$399="28850-รพ.โคกสูง",ROW('ค่าเสื่อม 2564'!$E$3:$E$399)-ROW('ค่าเสื่อม 2564'!$E$3)+1),$A21)))</f>
        <v/>
      </c>
      <c r="V21" s="7" t="str">
        <f t="array" ref="V21">IF(COUNTIF('ค่าเสื่อม 2564'!$E$3:$E$399,"28850-รพ.โคกสูง")&lt;$A21,"",INDEX('ค่าเสื่อม 2564'!V$3:V$399,SMALL(IF('ค่าเสื่อม 2564'!$E$3:$E$399="28850-รพ.โคกสูง",ROW('ค่าเสื่อม 2564'!$E$3:$E$399)-ROW('ค่าเสื่อม 2564'!$E$3)+1),$A21)))</f>
        <v/>
      </c>
      <c r="W21" s="7" t="str">
        <f t="array" ref="W21">IF(COUNTIF('ค่าเสื่อม 2564'!$E$3:$E$399,"28850-รพ.โคกสูง")&lt;$A21,"",INDEX('ค่าเสื่อม 2564'!W$3:W$399,SMALL(IF('ค่าเสื่อม 2564'!$E$3:$E$399="28850-รพ.โคกสูง",ROW('ค่าเสื่อม 2564'!$E$3:$E$399)-ROW('ค่าเสื่อม 2564'!$E$3)+1),$A21)))</f>
        <v/>
      </c>
    </row>
    <row r="22" spans="1:23" ht="43.5" customHeight="1">
      <c r="A22" s="3">
        <v>19</v>
      </c>
      <c r="B22" s="7" t="str">
        <f t="array" ref="B22">IF(COUNTIF('ค่าเสื่อม 2564'!$E$3:$E$399,"28850-รพ.โคกสูง")&lt;$A22,"",INDEX('ค่าเสื่อม 2564'!B$3:B$399,SMALL(IF('ค่าเสื่อม 2564'!$E$3:$E$399="28850-รพ.โคกสูง",ROW('ค่าเสื่อม 2564'!$E$3:$E$399)-ROW('ค่าเสื่อม 2564'!$E$3)+1),$A22)))</f>
        <v/>
      </c>
      <c r="C22" s="7" t="str">
        <f t="array" ref="C22">IF(COUNTIF('ค่าเสื่อม 2564'!$E$3:$E$399,"28850-รพ.โคกสูง")&lt;$A22,"",INDEX('ค่าเสื่อม 2564'!C$3:C$399,SMALL(IF('ค่าเสื่อม 2564'!$E$3:$E$399="28850-รพ.โคกสูง",ROW('ค่าเสื่อม 2564'!$E$3:$E$399)-ROW('ค่าเสื่อม 2564'!$E$3)+1),$A22)))</f>
        <v/>
      </c>
      <c r="D22" s="7" t="str">
        <f t="array" ref="D22">IF(COUNTIF('ค่าเสื่อม 2564'!$E$3:$E$399,"28850-รพ.โคกสูง")&lt;$A22,"",INDEX('ค่าเสื่อม 2564'!D$3:D$399,SMALL(IF('ค่าเสื่อม 2564'!$E$3:$E$399="28850-รพ.โคกสูง",ROW('ค่าเสื่อม 2564'!$E$3:$E$399)-ROW('ค่าเสื่อม 2564'!$E$3)+1),$A22)))</f>
        <v/>
      </c>
      <c r="E22" s="7" t="str">
        <f t="array" ref="E22">IF(COUNTIF('ค่าเสื่อม 2564'!$E$3:$E$399,"28850-รพ.โคกสูง")&lt;$A22,"",INDEX('ค่าเสื่อม 2564'!E$3:E$399,SMALL(IF('ค่าเสื่อม 2564'!$E$3:$E$399="28850-รพ.โคกสูง",ROW('ค่าเสื่อม 2564'!$E$3:$E$399)-ROW('ค่าเสื่อม 2564'!$E$3)+1),$A22)))</f>
        <v/>
      </c>
      <c r="F22" s="7" t="str">
        <f t="array" ref="F22">IF(COUNTIF('ค่าเสื่อม 2564'!$E$3:$E$399,"28850-รพ.โคกสูง")&lt;$A22,"",INDEX('ค่าเสื่อม 2564'!F$3:F$399,SMALL(IF('ค่าเสื่อม 2564'!$E$3:$E$399="28850-รพ.โคกสูง",ROW('ค่าเสื่อม 2564'!$E$3:$E$399)-ROW('ค่าเสื่อม 2564'!$E$3)+1),$A22)))</f>
        <v/>
      </c>
      <c r="G22" s="7" t="str">
        <f t="array" ref="G22">IF(COUNTIF('ค่าเสื่อม 2564'!$E$3:$E$399,"28850-รพ.โคกสูง")&lt;$A22,"",INDEX('ค่าเสื่อม 2564'!G$3:G$399,SMALL(IF('ค่าเสื่อม 2564'!$E$3:$E$399="28850-รพ.โคกสูง",ROW('ค่าเสื่อม 2564'!$E$3:$E$399)-ROW('ค่าเสื่อม 2564'!$E$3)+1),$A22)))</f>
        <v/>
      </c>
      <c r="H22" s="7" t="str">
        <f t="array" ref="H22">IF(COUNTIF('ค่าเสื่อม 2564'!$E$3:$E$399,"28850-รพ.โคกสูง")&lt;$A22,"",INDEX('ค่าเสื่อม 2564'!H$3:H$399,SMALL(IF('ค่าเสื่อม 2564'!$E$3:$E$399="28850-รพ.โคกสูง",ROW('ค่าเสื่อม 2564'!$E$3:$E$399)-ROW('ค่าเสื่อม 2564'!$E$3)+1),$A22)))</f>
        <v/>
      </c>
      <c r="I22" s="7" t="str">
        <f t="array" ref="I22">IF(COUNTIF('ค่าเสื่อม 2564'!$E$3:$E$399,"28850-รพ.โคกสูง")&lt;$A22,"",INDEX('ค่าเสื่อม 2564'!I$3:I$399,SMALL(IF('ค่าเสื่อม 2564'!$E$3:$E$399="28850-รพ.โคกสูง",ROW('ค่าเสื่อม 2564'!$E$3:$E$399)-ROW('ค่าเสื่อม 2564'!$E$3)+1),$A22)))</f>
        <v/>
      </c>
      <c r="J22" s="7" t="str">
        <f t="array" ref="J22">IF(COUNTIF('ค่าเสื่อม 2564'!$E$3:$E$399,"28850-รพ.โคกสูง")&lt;$A22,"",INDEX('ค่าเสื่อม 2564'!J$3:J$399,SMALL(IF('ค่าเสื่อม 2564'!$E$3:$E$399="28850-รพ.โคกสูง",ROW('ค่าเสื่อม 2564'!$E$3:$E$399)-ROW('ค่าเสื่อม 2564'!$E$3)+1),$A22)))</f>
        <v/>
      </c>
      <c r="K22" s="7" t="str">
        <f t="array" ref="K22">IF(COUNTIF('ค่าเสื่อม 2564'!$E$3:$E$399,"28850-รพ.โคกสูง")&lt;$A22,"",INDEX('ค่าเสื่อม 2564'!K$3:K$399,SMALL(IF('ค่าเสื่อม 2564'!$E$3:$E$399="28850-รพ.โคกสูง",ROW('ค่าเสื่อม 2564'!$E$3:$E$399)-ROW('ค่าเสื่อม 2564'!$E$3)+1),$A22)))</f>
        <v/>
      </c>
      <c r="L22" s="4" t="str">
        <f t="array" ref="L22">IF(COUNTIF('ค่าเสื่อม 2564'!$E$3:$E$399,"28850-รพ.โคกสูง")&lt;$A22,"",INDEX('ค่าเสื่อม 2564'!L$3:L$399,SMALL(IF('ค่าเสื่อม 2564'!$E$3:$E$399="28850-รพ.โคกสูง",ROW('ค่าเสื่อม 2564'!$E$3:$E$399)-ROW('ค่าเสื่อม 2564'!$E$3)+1),$A22)))</f>
        <v/>
      </c>
      <c r="M22" s="7" t="str">
        <f t="array" ref="M22">IF(COUNTIF('ค่าเสื่อม 2564'!$E$3:$E$399,"28850-รพ.โคกสูง")&lt;$A22,"",INDEX('ค่าเสื่อม 2564'!M$3:M$399,SMALL(IF('ค่าเสื่อม 2564'!$E$3:$E$399="28850-รพ.โคกสูง",ROW('ค่าเสื่อม 2564'!$E$3:$E$399)-ROW('ค่าเสื่อม 2564'!$E$3)+1),$A22)))</f>
        <v/>
      </c>
      <c r="N22" s="10" t="str">
        <f t="array" ref="N22">IF(COUNTIF('ค่าเสื่อม 2564'!$E$3:$E$399,"28850-รพ.โคกสูง")&lt;$A22,"",INDEX('ค่าเสื่อม 2564'!N$3:N$399,SMALL(IF('ค่าเสื่อม 2564'!$E$3:$E$399="28850-รพ.โคกสูง",ROW('ค่าเสื่อม 2564'!$E$3:$E$399)-ROW('ค่าเสื่อม 2564'!$E$3)+1),$A22)))</f>
        <v/>
      </c>
      <c r="O22" s="10" t="str">
        <f t="array" ref="O22">IF(COUNTIF('ค่าเสื่อม 2564'!$E$3:$E$399,"28850-รพ.โคกสูง")&lt;$A22,"",INDEX('ค่าเสื่อม 2564'!O$3:O$399,SMALL(IF('ค่าเสื่อม 2564'!$E$3:$E$399="28850-รพ.โคกสูง",ROW('ค่าเสื่อม 2564'!$E$3:$E$399)-ROW('ค่าเสื่อม 2564'!$E$3)+1),$A22)))</f>
        <v/>
      </c>
      <c r="P22" s="10" t="str">
        <f t="array" ref="P22">IF(COUNTIF('ค่าเสื่อม 2564'!$E$3:$E$399,"28850-รพ.โคกสูง")&lt;$A22,"",INDEX('ค่าเสื่อม 2564'!P$3:P$399,SMALL(IF('ค่าเสื่อม 2564'!$E$3:$E$399="28850-รพ.โคกสูง",ROW('ค่าเสื่อม 2564'!$E$3:$E$399)-ROW('ค่าเสื่อม 2564'!$E$3)+1),$A22)))</f>
        <v/>
      </c>
      <c r="Q22" s="10" t="str">
        <f t="array" ref="Q22">IF(COUNTIF('ค่าเสื่อม 2564'!$E$3:$E$399,"28850-รพ.โคกสูง")&lt;$A22,"",INDEX('ค่าเสื่อม 2564'!Q$3:Q$399,SMALL(IF('ค่าเสื่อม 2564'!$E$3:$E$399="28850-รพ.โคกสูง",ROW('ค่าเสื่อม 2564'!$E$3:$E$399)-ROW('ค่าเสื่อม 2564'!$E$3)+1),$A22)))</f>
        <v/>
      </c>
      <c r="R22" s="7" t="str">
        <f t="array" ref="R22">IF(COUNTIF('ค่าเสื่อม 2564'!$E$3:$E$399,"28850-รพ.โคกสูง")&lt;$A22,"",INDEX('ค่าเสื่อม 2564'!R$3:R$399,SMALL(IF('ค่าเสื่อม 2564'!$E$3:$E$399="28850-รพ.โคกสูง",ROW('ค่าเสื่อม 2564'!$E$3:$E$399)-ROW('ค่าเสื่อม 2564'!$E$3)+1),$A22)))</f>
        <v/>
      </c>
      <c r="S22" s="4" t="str">
        <f t="array" ref="S22">IF(COUNTIF('ค่าเสื่อม 2564'!$E$3:$E$399,"28850-รพ.โคกสูง")&lt;$A22,"",INDEX('ค่าเสื่อม 2564'!S$3:S$399,SMALL(IF('ค่าเสื่อม 2564'!$E$3:$E$399="28850-รพ.โคกสูง",ROW('ค่าเสื่อม 2564'!$E$3:$E$399)-ROW('ค่าเสื่อม 2564'!$E$3)+1),$A22)))</f>
        <v/>
      </c>
      <c r="T22" s="10" t="str">
        <f t="array" ref="T22">IF(COUNTIF('ค่าเสื่อม 2564'!$E$3:$E$399,"28850-รพ.โคกสูง")&lt;$A22,"",INDEX('ค่าเสื่อม 2564'!T$3:T$399,SMALL(IF('ค่าเสื่อม 2564'!$E$3:$E$399="28850-รพ.โคกสูง",ROW('ค่าเสื่อม 2564'!$E$3:$E$399)-ROW('ค่าเสื่อม 2564'!$E$3)+1),$A22)))</f>
        <v/>
      </c>
      <c r="U22" s="10" t="str">
        <f t="array" ref="U22">IF(COUNTIF('ค่าเสื่อม 2564'!$E$3:$E$399,"28850-รพ.โคกสูง")&lt;$A22,"",INDEX('ค่าเสื่อม 2564'!U$3:U$399,SMALL(IF('ค่าเสื่อม 2564'!$E$3:$E$399="28850-รพ.โคกสูง",ROW('ค่าเสื่อม 2564'!$E$3:$E$399)-ROW('ค่าเสื่อม 2564'!$E$3)+1),$A22)))</f>
        <v/>
      </c>
      <c r="V22" s="7" t="str">
        <f t="array" ref="V22">IF(COUNTIF('ค่าเสื่อม 2564'!$E$3:$E$399,"28850-รพ.โคกสูง")&lt;$A22,"",INDEX('ค่าเสื่อม 2564'!V$3:V$399,SMALL(IF('ค่าเสื่อม 2564'!$E$3:$E$399="28850-รพ.โคกสูง",ROW('ค่าเสื่อม 2564'!$E$3:$E$399)-ROW('ค่าเสื่อม 2564'!$E$3)+1),$A22)))</f>
        <v/>
      </c>
      <c r="W22" s="7" t="str">
        <f t="array" ref="W22">IF(COUNTIF('ค่าเสื่อม 2564'!$E$3:$E$399,"28850-รพ.โคกสูง")&lt;$A22,"",INDEX('ค่าเสื่อม 2564'!W$3:W$399,SMALL(IF('ค่าเสื่อม 2564'!$E$3:$E$399="28850-รพ.โคกสูง",ROW('ค่าเสื่อม 2564'!$E$3:$E$399)-ROW('ค่าเสื่อม 2564'!$E$3)+1),$A22)))</f>
        <v/>
      </c>
    </row>
    <row r="23" spans="1:23" ht="43.5" customHeight="1">
      <c r="A23" s="3">
        <v>20</v>
      </c>
      <c r="B23" s="7" t="str">
        <f t="array" ref="B23">IF(COUNTIF('ค่าเสื่อม 2564'!$E$3:$E$399,"28850-รพ.โคกสูง")&lt;$A23,"",INDEX('ค่าเสื่อม 2564'!B$3:B$399,SMALL(IF('ค่าเสื่อม 2564'!$E$3:$E$399="28850-รพ.โคกสูง",ROW('ค่าเสื่อม 2564'!$E$3:$E$399)-ROW('ค่าเสื่อม 2564'!$E$3)+1),$A23)))</f>
        <v/>
      </c>
      <c r="C23" s="7" t="str">
        <f t="array" ref="C23">IF(COUNTIF('ค่าเสื่อม 2564'!$E$3:$E$399,"28850-รพ.โคกสูง")&lt;$A23,"",INDEX('ค่าเสื่อม 2564'!C$3:C$399,SMALL(IF('ค่าเสื่อม 2564'!$E$3:$E$399="28850-รพ.โคกสูง",ROW('ค่าเสื่อม 2564'!$E$3:$E$399)-ROW('ค่าเสื่อม 2564'!$E$3)+1),$A23)))</f>
        <v/>
      </c>
      <c r="D23" s="7" t="str">
        <f t="array" ref="D23">IF(COUNTIF('ค่าเสื่อม 2564'!$E$3:$E$399,"28850-รพ.โคกสูง")&lt;$A23,"",INDEX('ค่าเสื่อม 2564'!D$3:D$399,SMALL(IF('ค่าเสื่อม 2564'!$E$3:$E$399="28850-รพ.โคกสูง",ROW('ค่าเสื่อม 2564'!$E$3:$E$399)-ROW('ค่าเสื่อม 2564'!$E$3)+1),$A23)))</f>
        <v/>
      </c>
      <c r="E23" s="7" t="str">
        <f t="array" ref="E23">IF(COUNTIF('ค่าเสื่อม 2564'!$E$3:$E$399,"28850-รพ.โคกสูง")&lt;$A23,"",INDEX('ค่าเสื่อม 2564'!E$3:E$399,SMALL(IF('ค่าเสื่อม 2564'!$E$3:$E$399="28850-รพ.โคกสูง",ROW('ค่าเสื่อม 2564'!$E$3:$E$399)-ROW('ค่าเสื่อม 2564'!$E$3)+1),$A23)))</f>
        <v/>
      </c>
      <c r="F23" s="7" t="str">
        <f t="array" ref="F23">IF(COUNTIF('ค่าเสื่อม 2564'!$E$3:$E$399,"28850-รพ.โคกสูง")&lt;$A23,"",INDEX('ค่าเสื่อม 2564'!F$3:F$399,SMALL(IF('ค่าเสื่อม 2564'!$E$3:$E$399="28850-รพ.โคกสูง",ROW('ค่าเสื่อม 2564'!$E$3:$E$399)-ROW('ค่าเสื่อม 2564'!$E$3)+1),$A23)))</f>
        <v/>
      </c>
      <c r="G23" s="7" t="str">
        <f t="array" ref="G23">IF(COUNTIF('ค่าเสื่อม 2564'!$E$3:$E$399,"28850-รพ.โคกสูง")&lt;$A23,"",INDEX('ค่าเสื่อม 2564'!G$3:G$399,SMALL(IF('ค่าเสื่อม 2564'!$E$3:$E$399="28850-รพ.โคกสูง",ROW('ค่าเสื่อม 2564'!$E$3:$E$399)-ROW('ค่าเสื่อม 2564'!$E$3)+1),$A23)))</f>
        <v/>
      </c>
      <c r="H23" s="7" t="str">
        <f t="array" ref="H23">IF(COUNTIF('ค่าเสื่อม 2564'!$E$3:$E$399,"28850-รพ.โคกสูง")&lt;$A23,"",INDEX('ค่าเสื่อม 2564'!H$3:H$399,SMALL(IF('ค่าเสื่อม 2564'!$E$3:$E$399="28850-รพ.โคกสูง",ROW('ค่าเสื่อม 2564'!$E$3:$E$399)-ROW('ค่าเสื่อม 2564'!$E$3)+1),$A23)))</f>
        <v/>
      </c>
      <c r="I23" s="7" t="str">
        <f t="array" ref="I23">IF(COUNTIF('ค่าเสื่อม 2564'!$E$3:$E$399,"28850-รพ.โคกสูง")&lt;$A23,"",INDEX('ค่าเสื่อม 2564'!I$3:I$399,SMALL(IF('ค่าเสื่อม 2564'!$E$3:$E$399="28850-รพ.โคกสูง",ROW('ค่าเสื่อม 2564'!$E$3:$E$399)-ROW('ค่าเสื่อม 2564'!$E$3)+1),$A23)))</f>
        <v/>
      </c>
      <c r="J23" s="7" t="str">
        <f t="array" ref="J23">IF(COUNTIF('ค่าเสื่อม 2564'!$E$3:$E$399,"28850-รพ.โคกสูง")&lt;$A23,"",INDEX('ค่าเสื่อม 2564'!J$3:J$399,SMALL(IF('ค่าเสื่อม 2564'!$E$3:$E$399="28850-รพ.โคกสูง",ROW('ค่าเสื่อม 2564'!$E$3:$E$399)-ROW('ค่าเสื่อม 2564'!$E$3)+1),$A23)))</f>
        <v/>
      </c>
      <c r="K23" s="7" t="str">
        <f t="array" ref="K23">IF(COUNTIF('ค่าเสื่อม 2564'!$E$3:$E$399,"28850-รพ.โคกสูง")&lt;$A23,"",INDEX('ค่าเสื่อม 2564'!K$3:K$399,SMALL(IF('ค่าเสื่อม 2564'!$E$3:$E$399="28850-รพ.โคกสูง",ROW('ค่าเสื่อม 2564'!$E$3:$E$399)-ROW('ค่าเสื่อม 2564'!$E$3)+1),$A23)))</f>
        <v/>
      </c>
      <c r="L23" s="4" t="str">
        <f t="array" ref="L23">IF(COUNTIF('ค่าเสื่อม 2564'!$E$3:$E$399,"28850-รพ.โคกสูง")&lt;$A23,"",INDEX('ค่าเสื่อม 2564'!L$3:L$399,SMALL(IF('ค่าเสื่อม 2564'!$E$3:$E$399="28850-รพ.โคกสูง",ROW('ค่าเสื่อม 2564'!$E$3:$E$399)-ROW('ค่าเสื่อม 2564'!$E$3)+1),$A23)))</f>
        <v/>
      </c>
      <c r="M23" s="7" t="str">
        <f t="array" ref="M23">IF(COUNTIF('ค่าเสื่อม 2564'!$E$3:$E$399,"28850-รพ.โคกสูง")&lt;$A23,"",INDEX('ค่าเสื่อม 2564'!M$3:M$399,SMALL(IF('ค่าเสื่อม 2564'!$E$3:$E$399="28850-รพ.โคกสูง",ROW('ค่าเสื่อม 2564'!$E$3:$E$399)-ROW('ค่าเสื่อม 2564'!$E$3)+1),$A23)))</f>
        <v/>
      </c>
      <c r="N23" s="10" t="str">
        <f t="array" ref="N23">IF(COUNTIF('ค่าเสื่อม 2564'!$E$3:$E$399,"28850-รพ.โคกสูง")&lt;$A23,"",INDEX('ค่าเสื่อม 2564'!N$3:N$399,SMALL(IF('ค่าเสื่อม 2564'!$E$3:$E$399="28850-รพ.โคกสูง",ROW('ค่าเสื่อม 2564'!$E$3:$E$399)-ROW('ค่าเสื่อม 2564'!$E$3)+1),$A23)))</f>
        <v/>
      </c>
      <c r="O23" s="10" t="str">
        <f t="array" ref="O23">IF(COUNTIF('ค่าเสื่อม 2564'!$E$3:$E$399,"28850-รพ.โคกสูง")&lt;$A23,"",INDEX('ค่าเสื่อม 2564'!O$3:O$399,SMALL(IF('ค่าเสื่อม 2564'!$E$3:$E$399="28850-รพ.โคกสูง",ROW('ค่าเสื่อม 2564'!$E$3:$E$399)-ROW('ค่าเสื่อม 2564'!$E$3)+1),$A23)))</f>
        <v/>
      </c>
      <c r="P23" s="10" t="str">
        <f t="array" ref="P23">IF(COUNTIF('ค่าเสื่อม 2564'!$E$3:$E$399,"28850-รพ.โคกสูง")&lt;$A23,"",INDEX('ค่าเสื่อม 2564'!P$3:P$399,SMALL(IF('ค่าเสื่อม 2564'!$E$3:$E$399="28850-รพ.โคกสูง",ROW('ค่าเสื่อม 2564'!$E$3:$E$399)-ROW('ค่าเสื่อม 2564'!$E$3)+1),$A23)))</f>
        <v/>
      </c>
      <c r="Q23" s="10" t="str">
        <f t="array" ref="Q23">IF(COUNTIF('ค่าเสื่อม 2564'!$E$3:$E$399,"28850-รพ.โคกสูง")&lt;$A23,"",INDEX('ค่าเสื่อม 2564'!Q$3:Q$399,SMALL(IF('ค่าเสื่อม 2564'!$E$3:$E$399="28850-รพ.โคกสูง",ROW('ค่าเสื่อม 2564'!$E$3:$E$399)-ROW('ค่าเสื่อม 2564'!$E$3)+1),$A23)))</f>
        <v/>
      </c>
      <c r="R23" s="7" t="str">
        <f t="array" ref="R23">IF(COUNTIF('ค่าเสื่อม 2564'!$E$3:$E$399,"28850-รพ.โคกสูง")&lt;$A23,"",INDEX('ค่าเสื่อม 2564'!R$3:R$399,SMALL(IF('ค่าเสื่อม 2564'!$E$3:$E$399="28850-รพ.โคกสูง",ROW('ค่าเสื่อม 2564'!$E$3:$E$399)-ROW('ค่าเสื่อม 2564'!$E$3)+1),$A23)))</f>
        <v/>
      </c>
      <c r="S23" s="4" t="str">
        <f t="array" ref="S23">IF(COUNTIF('ค่าเสื่อม 2564'!$E$3:$E$399,"28850-รพ.โคกสูง")&lt;$A23,"",INDEX('ค่าเสื่อม 2564'!S$3:S$399,SMALL(IF('ค่าเสื่อม 2564'!$E$3:$E$399="28850-รพ.โคกสูง",ROW('ค่าเสื่อม 2564'!$E$3:$E$399)-ROW('ค่าเสื่อม 2564'!$E$3)+1),$A23)))</f>
        <v/>
      </c>
      <c r="T23" s="10" t="str">
        <f t="array" ref="T23">IF(COUNTIF('ค่าเสื่อม 2564'!$E$3:$E$399,"28850-รพ.โคกสูง")&lt;$A23,"",INDEX('ค่าเสื่อม 2564'!T$3:T$399,SMALL(IF('ค่าเสื่อม 2564'!$E$3:$E$399="28850-รพ.โคกสูง",ROW('ค่าเสื่อม 2564'!$E$3:$E$399)-ROW('ค่าเสื่อม 2564'!$E$3)+1),$A23)))</f>
        <v/>
      </c>
      <c r="U23" s="10" t="str">
        <f t="array" ref="U23">IF(COUNTIF('ค่าเสื่อม 2564'!$E$3:$E$399,"28850-รพ.โคกสูง")&lt;$A23,"",INDEX('ค่าเสื่อม 2564'!U$3:U$399,SMALL(IF('ค่าเสื่อม 2564'!$E$3:$E$399="28850-รพ.โคกสูง",ROW('ค่าเสื่อม 2564'!$E$3:$E$399)-ROW('ค่าเสื่อม 2564'!$E$3)+1),$A23)))</f>
        <v/>
      </c>
      <c r="V23" s="7" t="str">
        <f t="array" ref="V23">IF(COUNTIF('ค่าเสื่อม 2564'!$E$3:$E$399,"28850-รพ.โคกสูง")&lt;$A23,"",INDEX('ค่าเสื่อม 2564'!V$3:V$399,SMALL(IF('ค่าเสื่อม 2564'!$E$3:$E$399="28850-รพ.โคกสูง",ROW('ค่าเสื่อม 2564'!$E$3:$E$399)-ROW('ค่าเสื่อม 2564'!$E$3)+1),$A23)))</f>
        <v/>
      </c>
      <c r="W23" s="7" t="str">
        <f t="array" ref="W23">IF(COUNTIF('ค่าเสื่อม 2564'!$E$3:$E$399,"28850-รพ.โคกสูง")&lt;$A23,"",INDEX('ค่าเสื่อม 2564'!W$3:W$399,SMALL(IF('ค่าเสื่อม 2564'!$E$3:$E$399="28850-รพ.โคกสูง",ROW('ค่าเสื่อม 2564'!$E$3:$E$399)-ROW('ค่าเสื่อม 2564'!$E$3)+1),$A23)))</f>
        <v/>
      </c>
    </row>
    <row r="24" spans="1:23" ht="43.5" customHeight="1">
      <c r="A24" s="3">
        <v>21</v>
      </c>
      <c r="B24" s="7"/>
      <c r="C24" s="7"/>
      <c r="D24" s="7"/>
      <c r="E24" s="7" t="str">
        <f t="array" ref="E24">IF(COUNTIF('ค่าเสื่อม 2564'!$E$3:$E$399,"28850-รพ.โคกสูง")&lt;$A24,"",INDEX('ค่าเสื่อม 2564'!E$3:E$399,SMALL(IF('ค่าเสื่อม 2564'!$E$3:$E$399="28850-รพ.โคกสูง",ROW('ค่าเสื่อม 2564'!$E$3:$E$399)-ROW('ค่าเสื่อม 2564'!$E$3)+1),$A24)))</f>
        <v/>
      </c>
      <c r="F24" s="7" t="str">
        <f t="array" ref="F24">IF(COUNTIF('ค่าเสื่อม 2564'!$E$3:$E$399,"28850-รพ.โคกสูง")&lt;$A24,"",INDEX('ค่าเสื่อม 2564'!F$3:F$399,SMALL(IF('ค่าเสื่อม 2564'!$E$3:$E$399="28850-รพ.โคกสูง",ROW('ค่าเสื่อม 2564'!$E$3:$E$399)-ROW('ค่าเสื่อม 2564'!$E$3)+1),$A24)))</f>
        <v/>
      </c>
      <c r="G24" s="7" t="str">
        <f t="array" ref="G24">IF(COUNTIF('ค่าเสื่อม 2564'!$E$3:$E$399,"28850-รพ.โคกสูง")&lt;$A24,"",INDEX('ค่าเสื่อม 2564'!G$3:G$399,SMALL(IF('ค่าเสื่อม 2564'!$E$3:$E$399="28850-รพ.โคกสูง",ROW('ค่าเสื่อม 2564'!$E$3:$E$399)-ROW('ค่าเสื่อม 2564'!$E$3)+1),$A24)))</f>
        <v/>
      </c>
      <c r="H24" s="7" t="str">
        <f t="array" ref="H24">IF(COUNTIF('ค่าเสื่อม 2564'!$E$3:$E$399,"28850-รพ.โคกสูง")&lt;$A24,"",INDEX('ค่าเสื่อม 2564'!H$3:H$399,SMALL(IF('ค่าเสื่อม 2564'!$E$3:$E$399="28850-รพ.โคกสูง",ROW('ค่าเสื่อม 2564'!$E$3:$E$399)-ROW('ค่าเสื่อม 2564'!$E$3)+1),$A24)))</f>
        <v/>
      </c>
      <c r="I24" s="7" t="str">
        <f t="array" ref="I24">IF(COUNTIF('ค่าเสื่อม 2564'!$E$3:$E$399,"28850-รพ.โคกสูง")&lt;$A24,"",INDEX('ค่าเสื่อม 2564'!I$3:I$399,SMALL(IF('ค่าเสื่อม 2564'!$E$3:$E$399="28850-รพ.โคกสูง",ROW('ค่าเสื่อม 2564'!$E$3:$E$399)-ROW('ค่าเสื่อม 2564'!$E$3)+1),$A24)))</f>
        <v/>
      </c>
      <c r="J24" s="7" t="str">
        <f t="array" ref="J24">IF(COUNTIF('ค่าเสื่อม 2564'!$E$3:$E$399,"28850-รพ.โคกสูง")&lt;$A24,"",INDEX('ค่าเสื่อม 2564'!J$3:J$399,SMALL(IF('ค่าเสื่อม 2564'!$E$3:$E$399="28850-รพ.โคกสูง",ROW('ค่าเสื่อม 2564'!$E$3:$E$399)-ROW('ค่าเสื่อม 2564'!$E$3)+1),$A24)))</f>
        <v/>
      </c>
      <c r="K24" s="7" t="str">
        <f t="array" ref="K24">IF(COUNTIF('ค่าเสื่อม 2564'!$E$3:$E$399,"28850-รพ.โคกสูง")&lt;$A24,"",INDEX('ค่าเสื่อม 2564'!K$3:K$399,SMALL(IF('ค่าเสื่อม 2564'!$E$3:$E$399="28850-รพ.โคกสูง",ROW('ค่าเสื่อม 2564'!$E$3:$E$399)-ROW('ค่าเสื่อม 2564'!$E$3)+1),$A24)))</f>
        <v/>
      </c>
      <c r="L24" s="4" t="str">
        <f t="array" ref="L24">IF(COUNTIF('ค่าเสื่อม 2564'!$E$3:$E$399,"28850-รพ.โคกสูง")&lt;$A24,"",INDEX('ค่าเสื่อม 2564'!L$3:L$399,SMALL(IF('ค่าเสื่อม 2564'!$E$3:$E$399="28850-รพ.โคกสูง",ROW('ค่าเสื่อม 2564'!$E$3:$E$399)-ROW('ค่าเสื่อม 2564'!$E$3)+1),$A24)))</f>
        <v/>
      </c>
      <c r="M24" s="7" t="str">
        <f t="array" ref="M24">IF(COUNTIF('ค่าเสื่อม 2564'!$E$3:$E$399,"28850-รพ.โคกสูง")&lt;$A24,"",INDEX('ค่าเสื่อม 2564'!M$3:M$399,SMALL(IF('ค่าเสื่อม 2564'!$E$3:$E$399="28850-รพ.โคกสูง",ROW('ค่าเสื่อม 2564'!$E$3:$E$399)-ROW('ค่าเสื่อม 2564'!$E$3)+1),$A24)))</f>
        <v/>
      </c>
      <c r="N24" s="10" t="str">
        <f t="array" ref="N24">IF(COUNTIF('ค่าเสื่อม 2564'!$E$3:$E$399,"28850-รพ.โคกสูง")&lt;$A24,"",INDEX('ค่าเสื่อม 2564'!N$3:N$399,SMALL(IF('ค่าเสื่อม 2564'!$E$3:$E$399="28850-รพ.โคกสูง",ROW('ค่าเสื่อม 2564'!$E$3:$E$399)-ROW('ค่าเสื่อม 2564'!$E$3)+1),$A24)))</f>
        <v/>
      </c>
      <c r="O24" s="10" t="str">
        <f t="array" ref="O24">IF(COUNTIF('ค่าเสื่อม 2564'!$E$3:$E$399,"28850-รพ.โคกสูง")&lt;$A24,"",INDEX('ค่าเสื่อม 2564'!O$3:O$399,SMALL(IF('ค่าเสื่อม 2564'!$E$3:$E$399="28850-รพ.โคกสูง",ROW('ค่าเสื่อม 2564'!$E$3:$E$399)-ROW('ค่าเสื่อม 2564'!$E$3)+1),$A24)))</f>
        <v/>
      </c>
      <c r="P24" s="10" t="str">
        <f t="array" ref="P24">IF(COUNTIF('ค่าเสื่อม 2564'!$E$3:$E$399,"28850-รพ.โคกสูง")&lt;$A24,"",INDEX('ค่าเสื่อม 2564'!P$3:P$399,SMALL(IF('ค่าเสื่อม 2564'!$E$3:$E$399="28850-รพ.โคกสูง",ROW('ค่าเสื่อม 2564'!$E$3:$E$399)-ROW('ค่าเสื่อม 2564'!$E$3)+1),$A24)))</f>
        <v/>
      </c>
      <c r="Q24" s="10" t="str">
        <f t="array" ref="Q24">IF(COUNTIF('ค่าเสื่อม 2564'!$E$3:$E$399,"28850-รพ.โคกสูง")&lt;$A24,"",INDEX('ค่าเสื่อม 2564'!Q$3:Q$399,SMALL(IF('ค่าเสื่อม 2564'!$E$3:$E$399="28850-รพ.โคกสูง",ROW('ค่าเสื่อม 2564'!$E$3:$E$399)-ROW('ค่าเสื่อม 2564'!$E$3)+1),$A24)))</f>
        <v/>
      </c>
      <c r="R24" s="7" t="str">
        <f t="array" ref="R24">IF(COUNTIF('ค่าเสื่อม 2564'!$E$3:$E$399,"28850-รพ.โคกสูง")&lt;$A24,"",INDEX('ค่าเสื่อม 2564'!R$3:R$399,SMALL(IF('ค่าเสื่อม 2564'!$E$3:$E$399="28850-รพ.โคกสูง",ROW('ค่าเสื่อม 2564'!$E$3:$E$399)-ROW('ค่าเสื่อม 2564'!$E$3)+1),$A24)))</f>
        <v/>
      </c>
      <c r="S24" s="4" t="str">
        <f t="array" ref="S24">IF(COUNTIF('ค่าเสื่อม 2564'!$E$3:$E$399,"28850-รพ.โคกสูง")&lt;$A24,"",INDEX('ค่าเสื่อม 2564'!S$3:S$399,SMALL(IF('ค่าเสื่อม 2564'!$E$3:$E$399="28850-รพ.โคกสูง",ROW('ค่าเสื่อม 2564'!$E$3:$E$399)-ROW('ค่าเสื่อม 2564'!$E$3)+1),$A24)))</f>
        <v/>
      </c>
      <c r="T24" s="10" t="str">
        <f t="array" ref="T24">IF(COUNTIF('ค่าเสื่อม 2564'!$E$3:$E$399,"28850-รพ.โคกสูง")&lt;$A24,"",INDEX('ค่าเสื่อม 2564'!T$3:T$399,SMALL(IF('ค่าเสื่อม 2564'!$E$3:$E$399="28850-รพ.โคกสูง",ROW('ค่าเสื่อม 2564'!$E$3:$E$399)-ROW('ค่าเสื่อม 2564'!$E$3)+1),$A24)))</f>
        <v/>
      </c>
      <c r="U24" s="10" t="str">
        <f t="array" ref="U24">IF(COUNTIF('ค่าเสื่อม 2564'!$E$3:$E$399,"28850-รพ.โคกสูง")&lt;$A24,"",INDEX('ค่าเสื่อม 2564'!U$3:U$399,SMALL(IF('ค่าเสื่อม 2564'!$E$3:$E$399="28850-รพ.โคกสูง",ROW('ค่าเสื่อม 2564'!$E$3:$E$399)-ROW('ค่าเสื่อม 2564'!$E$3)+1),$A24)))</f>
        <v/>
      </c>
      <c r="V24" s="7"/>
      <c r="W24" s="7"/>
    </row>
    <row r="25" spans="1:23" ht="43.5" customHeight="1">
      <c r="A25" s="3">
        <v>22</v>
      </c>
      <c r="B25" s="7"/>
      <c r="C25" s="7"/>
      <c r="D25" s="7"/>
      <c r="E25" s="7" t="str">
        <f t="array" ref="E25">IF(COUNTIF('ค่าเสื่อม 2564'!$E$3:$E$399,"28850-รพ.โคกสูง")&lt;$A25,"",INDEX('ค่าเสื่อม 2564'!E$3:E$399,SMALL(IF('ค่าเสื่อม 2564'!$E$3:$E$399="28850-รพ.โคกสูง",ROW('ค่าเสื่อม 2564'!$E$3:$E$399)-ROW('ค่าเสื่อม 2564'!$E$3)+1),$A25)))</f>
        <v/>
      </c>
      <c r="F25" s="7" t="str">
        <f t="array" ref="F25">IF(COUNTIF('ค่าเสื่อม 2564'!$E$3:$E$399,"28850-รพ.โคกสูง")&lt;$A25,"",INDEX('ค่าเสื่อม 2564'!F$3:F$399,SMALL(IF('ค่าเสื่อม 2564'!$E$3:$E$399="28850-รพ.โคกสูง",ROW('ค่าเสื่อม 2564'!$E$3:$E$399)-ROW('ค่าเสื่อม 2564'!$E$3)+1),$A25)))</f>
        <v/>
      </c>
      <c r="G25" s="7" t="str">
        <f t="array" ref="G25">IF(COUNTIF('ค่าเสื่อม 2564'!$E$3:$E$399,"28850-รพ.โคกสูง")&lt;$A25,"",INDEX('ค่าเสื่อม 2564'!G$3:G$399,SMALL(IF('ค่าเสื่อม 2564'!$E$3:$E$399="28850-รพ.โคกสูง",ROW('ค่าเสื่อม 2564'!$E$3:$E$399)-ROW('ค่าเสื่อม 2564'!$E$3)+1),$A25)))</f>
        <v/>
      </c>
      <c r="H25" s="7" t="str">
        <f t="array" ref="H25">IF(COUNTIF('ค่าเสื่อม 2564'!$E$3:$E$399,"28850-รพ.โคกสูง")&lt;$A25,"",INDEX('ค่าเสื่อม 2564'!H$3:H$399,SMALL(IF('ค่าเสื่อม 2564'!$E$3:$E$399="28850-รพ.โคกสูง",ROW('ค่าเสื่อม 2564'!$E$3:$E$399)-ROW('ค่าเสื่อม 2564'!$E$3)+1),$A25)))</f>
        <v/>
      </c>
      <c r="I25" s="7" t="str">
        <f t="array" ref="I25">IF(COUNTIF('ค่าเสื่อม 2564'!$E$3:$E$399,"28850-รพ.โคกสูง")&lt;$A25,"",INDEX('ค่าเสื่อม 2564'!I$3:I$399,SMALL(IF('ค่าเสื่อม 2564'!$E$3:$E$399="28850-รพ.โคกสูง",ROW('ค่าเสื่อม 2564'!$E$3:$E$399)-ROW('ค่าเสื่อม 2564'!$E$3)+1),$A25)))</f>
        <v/>
      </c>
      <c r="J25" s="7" t="str">
        <f t="array" ref="J25">IF(COUNTIF('ค่าเสื่อม 2564'!$E$3:$E$399,"28850-รพ.โคกสูง")&lt;$A25,"",INDEX('ค่าเสื่อม 2564'!J$3:J$399,SMALL(IF('ค่าเสื่อม 2564'!$E$3:$E$399="28850-รพ.โคกสูง",ROW('ค่าเสื่อม 2564'!$E$3:$E$399)-ROW('ค่าเสื่อม 2564'!$E$3)+1),$A25)))</f>
        <v/>
      </c>
      <c r="K25" s="7" t="str">
        <f t="array" ref="K25">IF(COUNTIF('ค่าเสื่อม 2564'!$E$3:$E$399,"28850-รพ.โคกสูง")&lt;$A25,"",INDEX('ค่าเสื่อม 2564'!K$3:K$399,SMALL(IF('ค่าเสื่อม 2564'!$E$3:$E$399="28850-รพ.โคกสูง",ROW('ค่าเสื่อม 2564'!$E$3:$E$399)-ROW('ค่าเสื่อม 2564'!$E$3)+1),$A25)))</f>
        <v/>
      </c>
      <c r="L25" s="4" t="str">
        <f t="array" ref="L25">IF(COUNTIF('ค่าเสื่อม 2564'!$E$3:$E$399,"28850-รพ.โคกสูง")&lt;$A25,"",INDEX('ค่าเสื่อม 2564'!L$3:L$399,SMALL(IF('ค่าเสื่อม 2564'!$E$3:$E$399="28850-รพ.โคกสูง",ROW('ค่าเสื่อม 2564'!$E$3:$E$399)-ROW('ค่าเสื่อม 2564'!$E$3)+1),$A25)))</f>
        <v/>
      </c>
      <c r="M25" s="7" t="str">
        <f t="array" ref="M25">IF(COUNTIF('ค่าเสื่อม 2564'!$E$3:$E$399,"28850-รพ.โคกสูง")&lt;$A25,"",INDEX('ค่าเสื่อม 2564'!M$3:M$399,SMALL(IF('ค่าเสื่อม 2564'!$E$3:$E$399="28850-รพ.โคกสูง",ROW('ค่าเสื่อม 2564'!$E$3:$E$399)-ROW('ค่าเสื่อม 2564'!$E$3)+1),$A25)))</f>
        <v/>
      </c>
      <c r="N25" s="10" t="str">
        <f t="array" ref="N25">IF(COUNTIF('ค่าเสื่อม 2564'!$E$3:$E$399,"28850-รพ.โคกสูง")&lt;$A25,"",INDEX('ค่าเสื่อม 2564'!N$3:N$399,SMALL(IF('ค่าเสื่อม 2564'!$E$3:$E$399="28850-รพ.โคกสูง",ROW('ค่าเสื่อม 2564'!$E$3:$E$399)-ROW('ค่าเสื่อม 2564'!$E$3)+1),$A25)))</f>
        <v/>
      </c>
      <c r="O25" s="10" t="str">
        <f t="array" ref="O25">IF(COUNTIF('ค่าเสื่อม 2564'!$E$3:$E$399,"28850-รพ.โคกสูง")&lt;$A25,"",INDEX('ค่าเสื่อม 2564'!O$3:O$399,SMALL(IF('ค่าเสื่อม 2564'!$E$3:$E$399="28850-รพ.โคกสูง",ROW('ค่าเสื่อม 2564'!$E$3:$E$399)-ROW('ค่าเสื่อม 2564'!$E$3)+1),$A25)))</f>
        <v/>
      </c>
      <c r="P25" s="10" t="str">
        <f t="array" ref="P25">IF(COUNTIF('ค่าเสื่อม 2564'!$E$3:$E$399,"28850-รพ.โคกสูง")&lt;$A25,"",INDEX('ค่าเสื่อม 2564'!P$3:P$399,SMALL(IF('ค่าเสื่อม 2564'!$E$3:$E$399="28850-รพ.โคกสูง",ROW('ค่าเสื่อม 2564'!$E$3:$E$399)-ROW('ค่าเสื่อม 2564'!$E$3)+1),$A25)))</f>
        <v/>
      </c>
      <c r="Q25" s="10" t="str">
        <f t="array" ref="Q25">IF(COUNTIF('ค่าเสื่อม 2564'!$E$3:$E$399,"28850-รพ.โคกสูง")&lt;$A25,"",INDEX('ค่าเสื่อม 2564'!Q$3:Q$399,SMALL(IF('ค่าเสื่อม 2564'!$E$3:$E$399="28850-รพ.โคกสูง",ROW('ค่าเสื่อม 2564'!$E$3:$E$399)-ROW('ค่าเสื่อม 2564'!$E$3)+1),$A25)))</f>
        <v/>
      </c>
      <c r="R25" s="7" t="str">
        <f t="array" ref="R25">IF(COUNTIF('ค่าเสื่อม 2564'!$E$3:$E$399,"28850-รพ.โคกสูง")&lt;$A25,"",INDEX('ค่าเสื่อม 2564'!R$3:R$399,SMALL(IF('ค่าเสื่อม 2564'!$E$3:$E$399="28850-รพ.โคกสูง",ROW('ค่าเสื่อม 2564'!$E$3:$E$399)-ROW('ค่าเสื่อม 2564'!$E$3)+1),$A25)))</f>
        <v/>
      </c>
      <c r="S25" s="4" t="str">
        <f t="array" ref="S25">IF(COUNTIF('ค่าเสื่อม 2564'!$E$3:$E$399,"28850-รพ.โคกสูง")&lt;$A25,"",INDEX('ค่าเสื่อม 2564'!S$3:S$399,SMALL(IF('ค่าเสื่อม 2564'!$E$3:$E$399="28850-รพ.โคกสูง",ROW('ค่าเสื่อม 2564'!$E$3:$E$399)-ROW('ค่าเสื่อม 2564'!$E$3)+1),$A25)))</f>
        <v/>
      </c>
      <c r="T25" s="10" t="str">
        <f t="array" ref="T25">IF(COUNTIF('ค่าเสื่อม 2564'!$E$3:$E$399,"28850-รพ.โคกสูง")&lt;$A25,"",INDEX('ค่าเสื่อม 2564'!T$3:T$399,SMALL(IF('ค่าเสื่อม 2564'!$E$3:$E$399="28850-รพ.โคกสูง",ROW('ค่าเสื่อม 2564'!$E$3:$E$399)-ROW('ค่าเสื่อม 2564'!$E$3)+1),$A25)))</f>
        <v/>
      </c>
      <c r="U25" s="10" t="str">
        <f t="array" ref="U25">IF(COUNTIF('ค่าเสื่อม 2564'!$E$3:$E$399,"28850-รพ.โคกสูง")&lt;$A25,"",INDEX('ค่าเสื่อม 2564'!U$3:U$399,SMALL(IF('ค่าเสื่อม 2564'!$E$3:$E$399="28850-รพ.โคกสูง",ROW('ค่าเสื่อม 2564'!$E$3:$E$399)-ROW('ค่าเสื่อม 2564'!$E$3)+1),$A25)))</f>
        <v/>
      </c>
      <c r="V25" s="7"/>
      <c r="W25" s="7"/>
    </row>
    <row r="26" spans="1:23" ht="43.5" customHeight="1">
      <c r="A26" s="3">
        <v>23</v>
      </c>
      <c r="B26" s="7"/>
      <c r="C26" s="7"/>
      <c r="D26" s="7"/>
      <c r="E26" s="7" t="str">
        <f t="array" ref="E26">IF(COUNTIF('ค่าเสื่อม 2564'!$E$3:$E$399,"28850-รพ.โคกสูง")&lt;$A26,"",INDEX('ค่าเสื่อม 2564'!E$3:E$399,SMALL(IF('ค่าเสื่อม 2564'!$E$3:$E$399="28850-รพ.โคกสูง",ROW('ค่าเสื่อม 2564'!$E$3:$E$399)-ROW('ค่าเสื่อม 2564'!$E$3)+1),$A26)))</f>
        <v/>
      </c>
      <c r="F26" s="7" t="str">
        <f t="array" ref="F26">IF(COUNTIF('ค่าเสื่อม 2564'!$E$3:$E$399,"28850-รพ.โคกสูง")&lt;$A26,"",INDEX('ค่าเสื่อม 2564'!F$3:F$399,SMALL(IF('ค่าเสื่อม 2564'!$E$3:$E$399="28850-รพ.โคกสูง",ROW('ค่าเสื่อม 2564'!$E$3:$E$399)-ROW('ค่าเสื่อม 2564'!$E$3)+1),$A26)))</f>
        <v/>
      </c>
      <c r="G26" s="7" t="str">
        <f t="array" ref="G26">IF(COUNTIF('ค่าเสื่อม 2564'!$E$3:$E$399,"28850-รพ.โคกสูง")&lt;$A26,"",INDEX('ค่าเสื่อม 2564'!G$3:G$399,SMALL(IF('ค่าเสื่อม 2564'!$E$3:$E$399="28850-รพ.โคกสูง",ROW('ค่าเสื่อม 2564'!$E$3:$E$399)-ROW('ค่าเสื่อม 2564'!$E$3)+1),$A26)))</f>
        <v/>
      </c>
      <c r="H26" s="7" t="str">
        <f t="array" ref="H26">IF(COUNTIF('ค่าเสื่อม 2564'!$E$3:$E$399,"28850-รพ.โคกสูง")&lt;$A26,"",INDEX('ค่าเสื่อม 2564'!H$3:H$399,SMALL(IF('ค่าเสื่อม 2564'!$E$3:$E$399="28850-รพ.โคกสูง",ROW('ค่าเสื่อม 2564'!$E$3:$E$399)-ROW('ค่าเสื่อม 2564'!$E$3)+1),$A26)))</f>
        <v/>
      </c>
      <c r="I26" s="7" t="str">
        <f t="array" ref="I26">IF(COUNTIF('ค่าเสื่อม 2564'!$E$3:$E$399,"28850-รพ.โคกสูง")&lt;$A26,"",INDEX('ค่าเสื่อม 2564'!I$3:I$399,SMALL(IF('ค่าเสื่อม 2564'!$E$3:$E$399="28850-รพ.โคกสูง",ROW('ค่าเสื่อม 2564'!$E$3:$E$399)-ROW('ค่าเสื่อม 2564'!$E$3)+1),$A26)))</f>
        <v/>
      </c>
      <c r="J26" s="7" t="str">
        <f t="array" ref="J26">IF(COUNTIF('ค่าเสื่อม 2564'!$E$3:$E$399,"28850-รพ.โคกสูง")&lt;$A26,"",INDEX('ค่าเสื่อม 2564'!J$3:J$399,SMALL(IF('ค่าเสื่อม 2564'!$E$3:$E$399="28850-รพ.โคกสูง",ROW('ค่าเสื่อม 2564'!$E$3:$E$399)-ROW('ค่าเสื่อม 2564'!$E$3)+1),$A26)))</f>
        <v/>
      </c>
      <c r="K26" s="7" t="str">
        <f t="array" ref="K26">IF(COUNTIF('ค่าเสื่อม 2564'!$E$3:$E$399,"28850-รพ.โคกสูง")&lt;$A26,"",INDEX('ค่าเสื่อม 2564'!K$3:K$399,SMALL(IF('ค่าเสื่อม 2564'!$E$3:$E$399="28850-รพ.โคกสูง",ROW('ค่าเสื่อม 2564'!$E$3:$E$399)-ROW('ค่าเสื่อม 2564'!$E$3)+1),$A26)))</f>
        <v/>
      </c>
      <c r="L26" s="4" t="str">
        <f t="array" ref="L26">IF(COUNTIF('ค่าเสื่อม 2564'!$E$3:$E$399,"28850-รพ.โคกสูง")&lt;$A26,"",INDEX('ค่าเสื่อม 2564'!L$3:L$399,SMALL(IF('ค่าเสื่อม 2564'!$E$3:$E$399="28850-รพ.โคกสูง",ROW('ค่าเสื่อม 2564'!$E$3:$E$399)-ROW('ค่าเสื่อม 2564'!$E$3)+1),$A26)))</f>
        <v/>
      </c>
      <c r="M26" s="7" t="str">
        <f t="array" ref="M26">IF(COUNTIF('ค่าเสื่อม 2564'!$E$3:$E$399,"28850-รพ.โคกสูง")&lt;$A26,"",INDEX('ค่าเสื่อม 2564'!M$3:M$399,SMALL(IF('ค่าเสื่อม 2564'!$E$3:$E$399="28850-รพ.โคกสูง",ROW('ค่าเสื่อม 2564'!$E$3:$E$399)-ROW('ค่าเสื่อม 2564'!$E$3)+1),$A26)))</f>
        <v/>
      </c>
      <c r="N26" s="10" t="str">
        <f t="array" ref="N26">IF(COUNTIF('ค่าเสื่อม 2564'!$E$3:$E$399,"28850-รพ.โคกสูง")&lt;$A26,"",INDEX('ค่าเสื่อม 2564'!N$3:N$399,SMALL(IF('ค่าเสื่อม 2564'!$E$3:$E$399="28850-รพ.โคกสูง",ROW('ค่าเสื่อม 2564'!$E$3:$E$399)-ROW('ค่าเสื่อม 2564'!$E$3)+1),$A26)))</f>
        <v/>
      </c>
      <c r="O26" s="10" t="str">
        <f t="array" ref="O26">IF(COUNTIF('ค่าเสื่อม 2564'!$E$3:$E$399,"28850-รพ.โคกสูง")&lt;$A26,"",INDEX('ค่าเสื่อม 2564'!O$3:O$399,SMALL(IF('ค่าเสื่อม 2564'!$E$3:$E$399="28850-รพ.โคกสูง",ROW('ค่าเสื่อม 2564'!$E$3:$E$399)-ROW('ค่าเสื่อม 2564'!$E$3)+1),$A26)))</f>
        <v/>
      </c>
      <c r="P26" s="10" t="str">
        <f t="array" ref="P26">IF(COUNTIF('ค่าเสื่อม 2564'!$E$3:$E$399,"28850-รพ.โคกสูง")&lt;$A26,"",INDEX('ค่าเสื่อม 2564'!P$3:P$399,SMALL(IF('ค่าเสื่อม 2564'!$E$3:$E$399="28850-รพ.โคกสูง",ROW('ค่าเสื่อม 2564'!$E$3:$E$399)-ROW('ค่าเสื่อม 2564'!$E$3)+1),$A26)))</f>
        <v/>
      </c>
      <c r="Q26" s="10" t="str">
        <f t="array" ref="Q26">IF(COUNTIF('ค่าเสื่อม 2564'!$E$3:$E$399,"28850-รพ.โคกสูง")&lt;$A26,"",INDEX('ค่าเสื่อม 2564'!Q$3:Q$399,SMALL(IF('ค่าเสื่อม 2564'!$E$3:$E$399="28850-รพ.โคกสูง",ROW('ค่าเสื่อม 2564'!$E$3:$E$399)-ROW('ค่าเสื่อม 2564'!$E$3)+1),$A26)))</f>
        <v/>
      </c>
      <c r="R26" s="7" t="str">
        <f t="array" ref="R26">IF(COUNTIF('ค่าเสื่อม 2564'!$E$3:$E$399,"28850-รพ.โคกสูง")&lt;$A26,"",INDEX('ค่าเสื่อม 2564'!R$3:R$399,SMALL(IF('ค่าเสื่อม 2564'!$E$3:$E$399="28850-รพ.โคกสูง",ROW('ค่าเสื่อม 2564'!$E$3:$E$399)-ROW('ค่าเสื่อม 2564'!$E$3)+1),$A26)))</f>
        <v/>
      </c>
      <c r="S26" s="4" t="str">
        <f t="array" ref="S26">IF(COUNTIF('ค่าเสื่อม 2564'!$E$3:$E$399,"28850-รพ.โคกสูง")&lt;$A26,"",INDEX('ค่าเสื่อม 2564'!S$3:S$399,SMALL(IF('ค่าเสื่อม 2564'!$E$3:$E$399="28850-รพ.โคกสูง",ROW('ค่าเสื่อม 2564'!$E$3:$E$399)-ROW('ค่าเสื่อม 2564'!$E$3)+1),$A26)))</f>
        <v/>
      </c>
      <c r="T26" s="10" t="str">
        <f t="array" ref="T26">IF(COUNTIF('ค่าเสื่อม 2564'!$E$3:$E$399,"28850-รพ.โคกสูง")&lt;$A26,"",INDEX('ค่าเสื่อม 2564'!T$3:T$399,SMALL(IF('ค่าเสื่อม 2564'!$E$3:$E$399="28850-รพ.โคกสูง",ROW('ค่าเสื่อม 2564'!$E$3:$E$399)-ROW('ค่าเสื่อม 2564'!$E$3)+1),$A26)))</f>
        <v/>
      </c>
      <c r="U26" s="10" t="str">
        <f t="array" ref="U26">IF(COUNTIF('ค่าเสื่อม 2564'!$E$3:$E$399,"28850-รพ.โคกสูง")&lt;$A26,"",INDEX('ค่าเสื่อม 2564'!U$3:U$399,SMALL(IF('ค่าเสื่อม 2564'!$E$3:$E$399="28850-รพ.โคกสูง",ROW('ค่าเสื่อม 2564'!$E$3:$E$399)-ROW('ค่าเสื่อม 2564'!$E$3)+1),$A26)))</f>
        <v/>
      </c>
      <c r="V26" s="7"/>
      <c r="W26" s="7"/>
    </row>
    <row r="27" spans="1:23" ht="43.5" customHeight="1">
      <c r="A27" s="3">
        <v>24</v>
      </c>
      <c r="B27" s="7"/>
      <c r="C27" s="7"/>
      <c r="D27" s="7"/>
      <c r="E27" s="7" t="str">
        <f t="array" ref="E27">IF(COUNTIF('ค่าเสื่อม 2564'!$E$3:$E$399,"28850-รพ.โคกสูง")&lt;$A27,"",INDEX('ค่าเสื่อม 2564'!E$3:E$399,SMALL(IF('ค่าเสื่อม 2564'!$E$3:$E$399="28850-รพ.โคกสูง",ROW('ค่าเสื่อม 2564'!$E$3:$E$399)-ROW('ค่าเสื่อม 2564'!$E$3)+1),$A27)))</f>
        <v/>
      </c>
      <c r="F27" s="7" t="str">
        <f t="array" ref="F27">IF(COUNTIF('ค่าเสื่อม 2564'!$E$3:$E$399,"28850-รพ.โคกสูง")&lt;$A27,"",INDEX('ค่าเสื่อม 2564'!F$3:F$399,SMALL(IF('ค่าเสื่อม 2564'!$E$3:$E$399="28850-รพ.โคกสูง",ROW('ค่าเสื่อม 2564'!$E$3:$E$399)-ROW('ค่าเสื่อม 2564'!$E$3)+1),$A27)))</f>
        <v/>
      </c>
      <c r="G27" s="7" t="str">
        <f t="array" ref="G27">IF(COUNTIF('ค่าเสื่อม 2564'!$E$3:$E$399,"28850-รพ.โคกสูง")&lt;$A27,"",INDEX('ค่าเสื่อม 2564'!G$3:G$399,SMALL(IF('ค่าเสื่อม 2564'!$E$3:$E$399="28850-รพ.โคกสูง",ROW('ค่าเสื่อม 2564'!$E$3:$E$399)-ROW('ค่าเสื่อม 2564'!$E$3)+1),$A27)))</f>
        <v/>
      </c>
      <c r="H27" s="7" t="str">
        <f t="array" ref="H27">IF(COUNTIF('ค่าเสื่อม 2564'!$E$3:$E$399,"28850-รพ.โคกสูง")&lt;$A27,"",INDEX('ค่าเสื่อม 2564'!H$3:H$399,SMALL(IF('ค่าเสื่อม 2564'!$E$3:$E$399="28850-รพ.โคกสูง",ROW('ค่าเสื่อม 2564'!$E$3:$E$399)-ROW('ค่าเสื่อม 2564'!$E$3)+1),$A27)))</f>
        <v/>
      </c>
      <c r="I27" s="7" t="str">
        <f t="array" ref="I27">IF(COUNTIF('ค่าเสื่อม 2564'!$E$3:$E$399,"28850-รพ.โคกสูง")&lt;$A27,"",INDEX('ค่าเสื่อม 2564'!I$3:I$399,SMALL(IF('ค่าเสื่อม 2564'!$E$3:$E$399="28850-รพ.โคกสูง",ROW('ค่าเสื่อม 2564'!$E$3:$E$399)-ROW('ค่าเสื่อม 2564'!$E$3)+1),$A27)))</f>
        <v/>
      </c>
      <c r="J27" s="7" t="str">
        <f t="array" ref="J27">IF(COUNTIF('ค่าเสื่อม 2564'!$E$3:$E$399,"28850-รพ.โคกสูง")&lt;$A27,"",INDEX('ค่าเสื่อม 2564'!J$3:J$399,SMALL(IF('ค่าเสื่อม 2564'!$E$3:$E$399="28850-รพ.โคกสูง",ROW('ค่าเสื่อม 2564'!$E$3:$E$399)-ROW('ค่าเสื่อม 2564'!$E$3)+1),$A27)))</f>
        <v/>
      </c>
      <c r="K27" s="7" t="str">
        <f t="array" ref="K27">IF(COUNTIF('ค่าเสื่อม 2564'!$E$3:$E$399,"28850-รพ.โคกสูง")&lt;$A27,"",INDEX('ค่าเสื่อม 2564'!K$3:K$399,SMALL(IF('ค่าเสื่อม 2564'!$E$3:$E$399="28850-รพ.โคกสูง",ROW('ค่าเสื่อม 2564'!$E$3:$E$399)-ROW('ค่าเสื่อม 2564'!$E$3)+1),$A27)))</f>
        <v/>
      </c>
      <c r="L27" s="4" t="str">
        <f t="array" ref="L27">IF(COUNTIF('ค่าเสื่อม 2564'!$E$3:$E$399,"28850-รพ.โคกสูง")&lt;$A27,"",INDEX('ค่าเสื่อม 2564'!L$3:L$399,SMALL(IF('ค่าเสื่อม 2564'!$E$3:$E$399="28850-รพ.โคกสูง",ROW('ค่าเสื่อม 2564'!$E$3:$E$399)-ROW('ค่าเสื่อม 2564'!$E$3)+1),$A27)))</f>
        <v/>
      </c>
      <c r="M27" s="7" t="str">
        <f t="array" ref="M27">IF(COUNTIF('ค่าเสื่อม 2564'!$E$3:$E$399,"28850-รพ.โคกสูง")&lt;$A27,"",INDEX('ค่าเสื่อม 2564'!M$3:M$399,SMALL(IF('ค่าเสื่อม 2564'!$E$3:$E$399="28850-รพ.โคกสูง",ROW('ค่าเสื่อม 2564'!$E$3:$E$399)-ROW('ค่าเสื่อม 2564'!$E$3)+1),$A27)))</f>
        <v/>
      </c>
      <c r="N27" s="10" t="str">
        <f t="array" ref="N27">IF(COUNTIF('ค่าเสื่อม 2564'!$E$3:$E$399,"28850-รพ.โคกสูง")&lt;$A27,"",INDEX('ค่าเสื่อม 2564'!N$3:N$399,SMALL(IF('ค่าเสื่อม 2564'!$E$3:$E$399="28850-รพ.โคกสูง",ROW('ค่าเสื่อม 2564'!$E$3:$E$399)-ROW('ค่าเสื่อม 2564'!$E$3)+1),$A27)))</f>
        <v/>
      </c>
      <c r="O27" s="10" t="str">
        <f t="array" ref="O27">IF(COUNTIF('ค่าเสื่อม 2564'!$E$3:$E$399,"28850-รพ.โคกสูง")&lt;$A27,"",INDEX('ค่าเสื่อม 2564'!O$3:O$399,SMALL(IF('ค่าเสื่อม 2564'!$E$3:$E$399="28850-รพ.โคกสูง",ROW('ค่าเสื่อม 2564'!$E$3:$E$399)-ROW('ค่าเสื่อม 2564'!$E$3)+1),$A27)))</f>
        <v/>
      </c>
      <c r="P27" s="10" t="str">
        <f t="array" ref="P27">IF(COUNTIF('ค่าเสื่อม 2564'!$E$3:$E$399,"28850-รพ.โคกสูง")&lt;$A27,"",INDEX('ค่าเสื่อม 2564'!P$3:P$399,SMALL(IF('ค่าเสื่อม 2564'!$E$3:$E$399="28850-รพ.โคกสูง",ROW('ค่าเสื่อม 2564'!$E$3:$E$399)-ROW('ค่าเสื่อม 2564'!$E$3)+1),$A27)))</f>
        <v/>
      </c>
      <c r="Q27" s="10" t="str">
        <f t="array" ref="Q27">IF(COUNTIF('ค่าเสื่อม 2564'!$E$3:$E$399,"28850-รพ.โคกสูง")&lt;$A27,"",INDEX('ค่าเสื่อม 2564'!Q$3:Q$399,SMALL(IF('ค่าเสื่อม 2564'!$E$3:$E$399="28850-รพ.โคกสูง",ROW('ค่าเสื่อม 2564'!$E$3:$E$399)-ROW('ค่าเสื่อม 2564'!$E$3)+1),$A27)))</f>
        <v/>
      </c>
      <c r="R27" s="7" t="str">
        <f t="array" ref="R27">IF(COUNTIF('ค่าเสื่อม 2564'!$E$3:$E$399,"28850-รพ.โคกสูง")&lt;$A27,"",INDEX('ค่าเสื่อม 2564'!R$3:R$399,SMALL(IF('ค่าเสื่อม 2564'!$E$3:$E$399="28850-รพ.โคกสูง",ROW('ค่าเสื่อม 2564'!$E$3:$E$399)-ROW('ค่าเสื่อม 2564'!$E$3)+1),$A27)))</f>
        <v/>
      </c>
      <c r="S27" s="4" t="str">
        <f t="array" ref="S27">IF(COUNTIF('ค่าเสื่อม 2564'!$E$3:$E$399,"28850-รพ.โคกสูง")&lt;$A27,"",INDEX('ค่าเสื่อม 2564'!S$3:S$399,SMALL(IF('ค่าเสื่อม 2564'!$E$3:$E$399="28850-รพ.โคกสูง",ROW('ค่าเสื่อม 2564'!$E$3:$E$399)-ROW('ค่าเสื่อม 2564'!$E$3)+1),$A27)))</f>
        <v/>
      </c>
      <c r="T27" s="10" t="str">
        <f t="array" ref="T27">IF(COUNTIF('ค่าเสื่อม 2564'!$E$3:$E$399,"28850-รพ.โคกสูง")&lt;$A27,"",INDEX('ค่าเสื่อม 2564'!T$3:T$399,SMALL(IF('ค่าเสื่อม 2564'!$E$3:$E$399="28850-รพ.โคกสูง",ROW('ค่าเสื่อม 2564'!$E$3:$E$399)-ROW('ค่าเสื่อม 2564'!$E$3)+1),$A27)))</f>
        <v/>
      </c>
      <c r="U27" s="10" t="str">
        <f t="array" ref="U27">IF(COUNTIF('ค่าเสื่อม 2564'!$E$3:$E$399,"28850-รพ.โคกสูง")&lt;$A27,"",INDEX('ค่าเสื่อม 2564'!U$3:U$399,SMALL(IF('ค่าเสื่อม 2564'!$E$3:$E$399="28850-รพ.โคกสูง",ROW('ค่าเสื่อม 2564'!$E$3:$E$399)-ROW('ค่าเสื่อม 2564'!$E$3)+1),$A27)))</f>
        <v/>
      </c>
      <c r="V27" s="7"/>
      <c r="W27" s="7"/>
    </row>
    <row r="28" spans="1:23" ht="43.5" customHeight="1">
      <c r="A28" s="3">
        <v>25</v>
      </c>
      <c r="B28" s="7"/>
      <c r="C28" s="7"/>
      <c r="D28" s="7"/>
      <c r="E28" s="7" t="str">
        <f t="array" ref="E28">IF(COUNTIF('ค่าเสื่อม 2564'!$E$3:$E$399,"28850-รพ.โคกสูง")&lt;$A28,"",INDEX('ค่าเสื่อม 2564'!E$3:E$399,SMALL(IF('ค่าเสื่อม 2564'!$E$3:$E$399="28850-รพ.โคกสูง",ROW('ค่าเสื่อม 2564'!$E$3:$E$399)-ROW('ค่าเสื่อม 2564'!$E$3)+1),$A28)))</f>
        <v/>
      </c>
      <c r="F28" s="7" t="str">
        <f t="array" ref="F28">IF(COUNTIF('ค่าเสื่อม 2564'!$E$3:$E$399,"28850-รพ.โคกสูง")&lt;$A28,"",INDEX('ค่าเสื่อม 2564'!F$3:F$399,SMALL(IF('ค่าเสื่อม 2564'!$E$3:$E$399="28850-รพ.โคกสูง",ROW('ค่าเสื่อม 2564'!$E$3:$E$399)-ROW('ค่าเสื่อม 2564'!$E$3)+1),$A28)))</f>
        <v/>
      </c>
      <c r="G28" s="7" t="str">
        <f t="array" ref="G28">IF(COUNTIF('ค่าเสื่อม 2564'!$E$3:$E$399,"28850-รพ.โคกสูง")&lt;$A28,"",INDEX('ค่าเสื่อม 2564'!G$3:G$399,SMALL(IF('ค่าเสื่อม 2564'!$E$3:$E$399="28850-รพ.โคกสูง",ROW('ค่าเสื่อม 2564'!$E$3:$E$399)-ROW('ค่าเสื่อม 2564'!$E$3)+1),$A28)))</f>
        <v/>
      </c>
      <c r="H28" s="7" t="str">
        <f t="array" ref="H28">IF(COUNTIF('ค่าเสื่อม 2564'!$E$3:$E$399,"28850-รพ.โคกสูง")&lt;$A28,"",INDEX('ค่าเสื่อม 2564'!H$3:H$399,SMALL(IF('ค่าเสื่อม 2564'!$E$3:$E$399="28850-รพ.โคกสูง",ROW('ค่าเสื่อม 2564'!$E$3:$E$399)-ROW('ค่าเสื่อม 2564'!$E$3)+1),$A28)))</f>
        <v/>
      </c>
      <c r="I28" s="7" t="str">
        <f t="array" ref="I28">IF(COUNTIF('ค่าเสื่อม 2564'!$E$3:$E$399,"28850-รพ.โคกสูง")&lt;$A28,"",INDEX('ค่าเสื่อม 2564'!I$3:I$399,SMALL(IF('ค่าเสื่อม 2564'!$E$3:$E$399="28850-รพ.โคกสูง",ROW('ค่าเสื่อม 2564'!$E$3:$E$399)-ROW('ค่าเสื่อม 2564'!$E$3)+1),$A28)))</f>
        <v/>
      </c>
      <c r="J28" s="7" t="str">
        <f t="array" ref="J28">IF(COUNTIF('ค่าเสื่อม 2564'!$E$3:$E$399,"28850-รพ.โคกสูง")&lt;$A28,"",INDEX('ค่าเสื่อม 2564'!J$3:J$399,SMALL(IF('ค่าเสื่อม 2564'!$E$3:$E$399="28850-รพ.โคกสูง",ROW('ค่าเสื่อม 2564'!$E$3:$E$399)-ROW('ค่าเสื่อม 2564'!$E$3)+1),$A28)))</f>
        <v/>
      </c>
      <c r="K28" s="7" t="str">
        <f t="array" ref="K28">IF(COUNTIF('ค่าเสื่อม 2564'!$E$3:$E$399,"28850-รพ.โคกสูง")&lt;$A28,"",INDEX('ค่าเสื่อม 2564'!K$3:K$399,SMALL(IF('ค่าเสื่อม 2564'!$E$3:$E$399="28850-รพ.โคกสูง",ROW('ค่าเสื่อม 2564'!$E$3:$E$399)-ROW('ค่าเสื่อม 2564'!$E$3)+1),$A28)))</f>
        <v/>
      </c>
      <c r="L28" s="4" t="str">
        <f t="array" ref="L28">IF(COUNTIF('ค่าเสื่อม 2564'!$E$3:$E$399,"28850-รพ.โคกสูง")&lt;$A28,"",INDEX('ค่าเสื่อม 2564'!L$3:L$399,SMALL(IF('ค่าเสื่อม 2564'!$E$3:$E$399="28850-รพ.โคกสูง",ROW('ค่าเสื่อม 2564'!$E$3:$E$399)-ROW('ค่าเสื่อม 2564'!$E$3)+1),$A28)))</f>
        <v/>
      </c>
      <c r="M28" s="7" t="str">
        <f t="array" ref="M28">IF(COUNTIF('ค่าเสื่อม 2564'!$E$3:$E$399,"28850-รพ.โคกสูง")&lt;$A28,"",INDEX('ค่าเสื่อม 2564'!M$3:M$399,SMALL(IF('ค่าเสื่อม 2564'!$E$3:$E$399="28850-รพ.โคกสูง",ROW('ค่าเสื่อม 2564'!$E$3:$E$399)-ROW('ค่าเสื่อม 2564'!$E$3)+1),$A28)))</f>
        <v/>
      </c>
      <c r="N28" s="10" t="str">
        <f t="array" ref="N28">IF(COUNTIF('ค่าเสื่อม 2564'!$E$3:$E$399,"28850-รพ.โคกสูง")&lt;$A28,"",INDEX('ค่าเสื่อม 2564'!N$3:N$399,SMALL(IF('ค่าเสื่อม 2564'!$E$3:$E$399="28850-รพ.โคกสูง",ROW('ค่าเสื่อม 2564'!$E$3:$E$399)-ROW('ค่าเสื่อม 2564'!$E$3)+1),$A28)))</f>
        <v/>
      </c>
      <c r="O28" s="10" t="str">
        <f t="array" ref="O28">IF(COUNTIF('ค่าเสื่อม 2564'!$E$3:$E$399,"28850-รพ.โคกสูง")&lt;$A28,"",INDEX('ค่าเสื่อม 2564'!O$3:O$399,SMALL(IF('ค่าเสื่อม 2564'!$E$3:$E$399="28850-รพ.โคกสูง",ROW('ค่าเสื่อม 2564'!$E$3:$E$399)-ROW('ค่าเสื่อม 2564'!$E$3)+1),$A28)))</f>
        <v/>
      </c>
      <c r="P28" s="10" t="str">
        <f t="array" ref="P28">IF(COUNTIF('ค่าเสื่อม 2564'!$E$3:$E$399,"28850-รพ.โคกสูง")&lt;$A28,"",INDEX('ค่าเสื่อม 2564'!P$3:P$399,SMALL(IF('ค่าเสื่อม 2564'!$E$3:$E$399="28850-รพ.โคกสูง",ROW('ค่าเสื่อม 2564'!$E$3:$E$399)-ROW('ค่าเสื่อม 2564'!$E$3)+1),$A28)))</f>
        <v/>
      </c>
      <c r="Q28" s="10" t="str">
        <f t="array" ref="Q28">IF(COUNTIF('ค่าเสื่อม 2564'!$E$3:$E$399,"28850-รพ.โคกสูง")&lt;$A28,"",INDEX('ค่าเสื่อม 2564'!Q$3:Q$399,SMALL(IF('ค่าเสื่อม 2564'!$E$3:$E$399="28850-รพ.โคกสูง",ROW('ค่าเสื่อม 2564'!$E$3:$E$399)-ROW('ค่าเสื่อม 2564'!$E$3)+1),$A28)))</f>
        <v/>
      </c>
      <c r="R28" s="7" t="str">
        <f t="array" ref="R28">IF(COUNTIF('ค่าเสื่อม 2564'!$E$3:$E$399,"28850-รพ.โคกสูง")&lt;$A28,"",INDEX('ค่าเสื่อม 2564'!R$3:R$399,SMALL(IF('ค่าเสื่อม 2564'!$E$3:$E$399="28850-รพ.โคกสูง",ROW('ค่าเสื่อม 2564'!$E$3:$E$399)-ROW('ค่าเสื่อม 2564'!$E$3)+1),$A28)))</f>
        <v/>
      </c>
      <c r="S28" s="4" t="str">
        <f t="array" ref="S28">IF(COUNTIF('ค่าเสื่อม 2564'!$E$3:$E$399,"28850-รพ.โคกสูง")&lt;$A28,"",INDEX('ค่าเสื่อม 2564'!S$3:S$399,SMALL(IF('ค่าเสื่อม 2564'!$E$3:$E$399="28850-รพ.โคกสูง",ROW('ค่าเสื่อม 2564'!$E$3:$E$399)-ROW('ค่าเสื่อม 2564'!$E$3)+1),$A28)))</f>
        <v/>
      </c>
      <c r="T28" s="10" t="str">
        <f t="array" ref="T28">IF(COUNTIF('ค่าเสื่อม 2564'!$E$3:$E$399,"28850-รพ.โคกสูง")&lt;$A28,"",INDEX('ค่าเสื่อม 2564'!T$3:T$399,SMALL(IF('ค่าเสื่อม 2564'!$E$3:$E$399="28850-รพ.โคกสูง",ROW('ค่าเสื่อม 2564'!$E$3:$E$399)-ROW('ค่าเสื่อม 2564'!$E$3)+1),$A28)))</f>
        <v/>
      </c>
      <c r="U28" s="10" t="str">
        <f t="array" ref="U28">IF(COUNTIF('ค่าเสื่อม 2564'!$E$3:$E$399,"28850-รพ.โคกสูง")&lt;$A28,"",INDEX('ค่าเสื่อม 2564'!U$3:U$399,SMALL(IF('ค่าเสื่อม 2564'!$E$3:$E$399="28850-รพ.โคกสูง",ROW('ค่าเสื่อม 2564'!$E$3:$E$399)-ROW('ค่าเสื่อม 2564'!$E$3)+1),$A28)))</f>
        <v/>
      </c>
      <c r="V28" s="7"/>
      <c r="W28" s="7"/>
    </row>
    <row r="29" spans="1:23" ht="43.5" customHeight="1">
      <c r="A29" s="3">
        <v>26</v>
      </c>
      <c r="B29" s="7"/>
      <c r="C29" s="7"/>
      <c r="D29" s="7"/>
      <c r="E29" s="7" t="str">
        <f t="array" ref="E29">IF(COUNTIF('ค่าเสื่อม 2564'!$E$3:$E$399,"28850-รพ.โคกสูง")&lt;$A29,"",INDEX('ค่าเสื่อม 2564'!E$3:E$399,SMALL(IF('ค่าเสื่อม 2564'!$E$3:$E$399="28850-รพ.โคกสูง",ROW('ค่าเสื่อม 2564'!$E$3:$E$399)-ROW('ค่าเสื่อม 2564'!$E$3)+1),$A29)))</f>
        <v/>
      </c>
      <c r="F29" s="7" t="str">
        <f t="array" ref="F29">IF(COUNTIF('ค่าเสื่อม 2564'!$E$3:$E$399,"28850-รพ.โคกสูง")&lt;$A29,"",INDEX('ค่าเสื่อม 2564'!F$3:F$399,SMALL(IF('ค่าเสื่อม 2564'!$E$3:$E$399="28850-รพ.โคกสูง",ROW('ค่าเสื่อม 2564'!$E$3:$E$399)-ROW('ค่าเสื่อม 2564'!$E$3)+1),$A29)))</f>
        <v/>
      </c>
      <c r="G29" s="7" t="str">
        <f t="array" ref="G29">IF(COUNTIF('ค่าเสื่อม 2564'!$E$3:$E$399,"28850-รพ.โคกสูง")&lt;$A29,"",INDEX('ค่าเสื่อม 2564'!G$3:G$399,SMALL(IF('ค่าเสื่อม 2564'!$E$3:$E$399="28850-รพ.โคกสูง",ROW('ค่าเสื่อม 2564'!$E$3:$E$399)-ROW('ค่าเสื่อม 2564'!$E$3)+1),$A29)))</f>
        <v/>
      </c>
      <c r="H29" s="7" t="str">
        <f t="array" ref="H29">IF(COUNTIF('ค่าเสื่อม 2564'!$E$3:$E$399,"28850-รพ.โคกสูง")&lt;$A29,"",INDEX('ค่าเสื่อม 2564'!H$3:H$399,SMALL(IF('ค่าเสื่อม 2564'!$E$3:$E$399="28850-รพ.โคกสูง",ROW('ค่าเสื่อม 2564'!$E$3:$E$399)-ROW('ค่าเสื่อม 2564'!$E$3)+1),$A29)))</f>
        <v/>
      </c>
      <c r="I29" s="7" t="str">
        <f t="array" ref="I29">IF(COUNTIF('ค่าเสื่อม 2564'!$E$3:$E$399,"28850-รพ.โคกสูง")&lt;$A29,"",INDEX('ค่าเสื่อม 2564'!I$3:I$399,SMALL(IF('ค่าเสื่อม 2564'!$E$3:$E$399="28850-รพ.โคกสูง",ROW('ค่าเสื่อม 2564'!$E$3:$E$399)-ROW('ค่าเสื่อม 2564'!$E$3)+1),$A29)))</f>
        <v/>
      </c>
      <c r="J29" s="7" t="str">
        <f t="array" ref="J29">IF(COUNTIF('ค่าเสื่อม 2564'!$E$3:$E$399,"28850-รพ.โคกสูง")&lt;$A29,"",INDEX('ค่าเสื่อม 2564'!J$3:J$399,SMALL(IF('ค่าเสื่อม 2564'!$E$3:$E$399="28850-รพ.โคกสูง",ROW('ค่าเสื่อม 2564'!$E$3:$E$399)-ROW('ค่าเสื่อม 2564'!$E$3)+1),$A29)))</f>
        <v/>
      </c>
      <c r="K29" s="7" t="str">
        <f t="array" ref="K29">IF(COUNTIF('ค่าเสื่อม 2564'!$E$3:$E$399,"28850-รพ.โคกสูง")&lt;$A29,"",INDEX('ค่าเสื่อม 2564'!K$3:K$399,SMALL(IF('ค่าเสื่อม 2564'!$E$3:$E$399="28850-รพ.โคกสูง",ROW('ค่าเสื่อม 2564'!$E$3:$E$399)-ROW('ค่าเสื่อม 2564'!$E$3)+1),$A29)))</f>
        <v/>
      </c>
      <c r="L29" s="4" t="str">
        <f t="array" ref="L29">IF(COUNTIF('ค่าเสื่อม 2564'!$E$3:$E$399,"28850-รพ.โคกสูง")&lt;$A29,"",INDEX('ค่าเสื่อม 2564'!L$3:L$399,SMALL(IF('ค่าเสื่อม 2564'!$E$3:$E$399="28850-รพ.โคกสูง",ROW('ค่าเสื่อม 2564'!$E$3:$E$399)-ROW('ค่าเสื่อม 2564'!$E$3)+1),$A29)))</f>
        <v/>
      </c>
      <c r="M29" s="7" t="str">
        <f t="array" ref="M29">IF(COUNTIF('ค่าเสื่อม 2564'!$E$3:$E$399,"28850-รพ.โคกสูง")&lt;$A29,"",INDEX('ค่าเสื่อม 2564'!M$3:M$399,SMALL(IF('ค่าเสื่อม 2564'!$E$3:$E$399="28850-รพ.โคกสูง",ROW('ค่าเสื่อม 2564'!$E$3:$E$399)-ROW('ค่าเสื่อม 2564'!$E$3)+1),$A29)))</f>
        <v/>
      </c>
      <c r="N29" s="10" t="str">
        <f t="array" ref="N29">IF(COUNTIF('ค่าเสื่อม 2564'!$E$3:$E$399,"28850-รพ.โคกสูง")&lt;$A29,"",INDEX('ค่าเสื่อม 2564'!N$3:N$399,SMALL(IF('ค่าเสื่อม 2564'!$E$3:$E$399="28850-รพ.โคกสูง",ROW('ค่าเสื่อม 2564'!$E$3:$E$399)-ROW('ค่าเสื่อม 2564'!$E$3)+1),$A29)))</f>
        <v/>
      </c>
      <c r="O29" s="10" t="str">
        <f t="array" ref="O29">IF(COUNTIF('ค่าเสื่อม 2564'!$E$3:$E$399,"28850-รพ.โคกสูง")&lt;$A29,"",INDEX('ค่าเสื่อม 2564'!O$3:O$399,SMALL(IF('ค่าเสื่อม 2564'!$E$3:$E$399="28850-รพ.โคกสูง",ROW('ค่าเสื่อม 2564'!$E$3:$E$399)-ROW('ค่าเสื่อม 2564'!$E$3)+1),$A29)))</f>
        <v/>
      </c>
      <c r="P29" s="10" t="str">
        <f t="array" ref="P29">IF(COUNTIF('ค่าเสื่อม 2564'!$E$3:$E$399,"28850-รพ.โคกสูง")&lt;$A29,"",INDEX('ค่าเสื่อม 2564'!P$3:P$399,SMALL(IF('ค่าเสื่อม 2564'!$E$3:$E$399="28850-รพ.โคกสูง",ROW('ค่าเสื่อม 2564'!$E$3:$E$399)-ROW('ค่าเสื่อม 2564'!$E$3)+1),$A29)))</f>
        <v/>
      </c>
      <c r="Q29" s="10" t="str">
        <f t="array" ref="Q29">IF(COUNTIF('ค่าเสื่อม 2564'!$E$3:$E$399,"28850-รพ.โคกสูง")&lt;$A29,"",INDEX('ค่าเสื่อม 2564'!Q$3:Q$399,SMALL(IF('ค่าเสื่อม 2564'!$E$3:$E$399="28850-รพ.โคกสูง",ROW('ค่าเสื่อม 2564'!$E$3:$E$399)-ROW('ค่าเสื่อม 2564'!$E$3)+1),$A29)))</f>
        <v/>
      </c>
      <c r="R29" s="7" t="str">
        <f t="array" ref="R29">IF(COUNTIF('ค่าเสื่อม 2564'!$E$3:$E$399,"28850-รพ.โคกสูง")&lt;$A29,"",INDEX('ค่าเสื่อม 2564'!R$3:R$399,SMALL(IF('ค่าเสื่อม 2564'!$E$3:$E$399="28850-รพ.โคกสูง",ROW('ค่าเสื่อม 2564'!$E$3:$E$399)-ROW('ค่าเสื่อม 2564'!$E$3)+1),$A29)))</f>
        <v/>
      </c>
      <c r="S29" s="4" t="str">
        <f t="array" ref="S29">IF(COUNTIF('ค่าเสื่อม 2564'!$E$3:$E$399,"28850-รพ.โคกสูง")&lt;$A29,"",INDEX('ค่าเสื่อม 2564'!S$3:S$399,SMALL(IF('ค่าเสื่อม 2564'!$E$3:$E$399="28850-รพ.โคกสูง",ROW('ค่าเสื่อม 2564'!$E$3:$E$399)-ROW('ค่าเสื่อม 2564'!$E$3)+1),$A29)))</f>
        <v/>
      </c>
      <c r="T29" s="10" t="str">
        <f t="array" ref="T29">IF(COUNTIF('ค่าเสื่อม 2564'!$E$3:$E$399,"28850-รพ.โคกสูง")&lt;$A29,"",INDEX('ค่าเสื่อม 2564'!T$3:T$399,SMALL(IF('ค่าเสื่อม 2564'!$E$3:$E$399="28850-รพ.โคกสูง",ROW('ค่าเสื่อม 2564'!$E$3:$E$399)-ROW('ค่าเสื่อม 2564'!$E$3)+1),$A29)))</f>
        <v/>
      </c>
      <c r="U29" s="10" t="str">
        <f t="array" ref="U29">IF(COUNTIF('ค่าเสื่อม 2564'!$E$3:$E$399,"28850-รพ.โคกสูง")&lt;$A29,"",INDEX('ค่าเสื่อม 2564'!U$3:U$399,SMALL(IF('ค่าเสื่อม 2564'!$E$3:$E$399="28850-รพ.โคกสูง",ROW('ค่าเสื่อม 2564'!$E$3:$E$399)-ROW('ค่าเสื่อม 2564'!$E$3)+1),$A29)))</f>
        <v/>
      </c>
      <c r="V29" s="7"/>
      <c r="W29" s="7"/>
    </row>
    <row r="30" spans="1:23" ht="43.5" customHeight="1">
      <c r="A30" s="3">
        <v>27</v>
      </c>
      <c r="B30" s="7"/>
      <c r="C30" s="7"/>
      <c r="D30" s="7"/>
      <c r="E30" s="7" t="str">
        <f t="array" ref="E30">IF(COUNTIF('ค่าเสื่อม 2564'!$E$3:$E$399,"28850-รพ.โคกสูง")&lt;$A30,"",INDEX('ค่าเสื่อม 2564'!E$3:E$399,SMALL(IF('ค่าเสื่อม 2564'!$E$3:$E$399="28850-รพ.โคกสูง",ROW('ค่าเสื่อม 2564'!$E$3:$E$399)-ROW('ค่าเสื่อม 2564'!$E$3)+1),$A30)))</f>
        <v/>
      </c>
      <c r="F30" s="7" t="str">
        <f t="array" ref="F30">IF(COUNTIF('ค่าเสื่อม 2564'!$E$3:$E$399,"28850-รพ.โคกสูง")&lt;$A30,"",INDEX('ค่าเสื่อม 2564'!F$3:F$399,SMALL(IF('ค่าเสื่อม 2564'!$E$3:$E$399="28850-รพ.โคกสูง",ROW('ค่าเสื่อม 2564'!$E$3:$E$399)-ROW('ค่าเสื่อม 2564'!$E$3)+1),$A30)))</f>
        <v/>
      </c>
      <c r="G30" s="7" t="str">
        <f t="array" ref="G30">IF(COUNTIF('ค่าเสื่อม 2564'!$E$3:$E$399,"28850-รพ.โคกสูง")&lt;$A30,"",INDEX('ค่าเสื่อม 2564'!G$3:G$399,SMALL(IF('ค่าเสื่อม 2564'!$E$3:$E$399="28850-รพ.โคกสูง",ROW('ค่าเสื่อม 2564'!$E$3:$E$399)-ROW('ค่าเสื่อม 2564'!$E$3)+1),$A30)))</f>
        <v/>
      </c>
      <c r="H30" s="7" t="str">
        <f t="array" ref="H30">IF(COUNTIF('ค่าเสื่อม 2564'!$E$3:$E$399,"28850-รพ.โคกสูง")&lt;$A30,"",INDEX('ค่าเสื่อม 2564'!H$3:H$399,SMALL(IF('ค่าเสื่อม 2564'!$E$3:$E$399="28850-รพ.โคกสูง",ROW('ค่าเสื่อม 2564'!$E$3:$E$399)-ROW('ค่าเสื่อม 2564'!$E$3)+1),$A30)))</f>
        <v/>
      </c>
      <c r="I30" s="7" t="str">
        <f t="array" ref="I30">IF(COUNTIF('ค่าเสื่อม 2564'!$E$3:$E$399,"28850-รพ.โคกสูง")&lt;$A30,"",INDEX('ค่าเสื่อม 2564'!I$3:I$399,SMALL(IF('ค่าเสื่อม 2564'!$E$3:$E$399="28850-รพ.โคกสูง",ROW('ค่าเสื่อม 2564'!$E$3:$E$399)-ROW('ค่าเสื่อม 2564'!$E$3)+1),$A30)))</f>
        <v/>
      </c>
      <c r="J30" s="7" t="str">
        <f t="array" ref="J30">IF(COUNTIF('ค่าเสื่อม 2564'!$E$3:$E$399,"28850-รพ.โคกสูง")&lt;$A30,"",INDEX('ค่าเสื่อม 2564'!J$3:J$399,SMALL(IF('ค่าเสื่อม 2564'!$E$3:$E$399="28850-รพ.โคกสูง",ROW('ค่าเสื่อม 2564'!$E$3:$E$399)-ROW('ค่าเสื่อม 2564'!$E$3)+1),$A30)))</f>
        <v/>
      </c>
      <c r="K30" s="7" t="str">
        <f t="array" ref="K30">IF(COUNTIF('ค่าเสื่อม 2564'!$E$3:$E$399,"28850-รพ.โคกสูง")&lt;$A30,"",INDEX('ค่าเสื่อม 2564'!K$3:K$399,SMALL(IF('ค่าเสื่อม 2564'!$E$3:$E$399="28850-รพ.โคกสูง",ROW('ค่าเสื่อม 2564'!$E$3:$E$399)-ROW('ค่าเสื่อม 2564'!$E$3)+1),$A30)))</f>
        <v/>
      </c>
      <c r="L30" s="4" t="str">
        <f t="array" ref="L30">IF(COUNTIF('ค่าเสื่อม 2564'!$E$3:$E$399,"28850-รพ.โคกสูง")&lt;$A30,"",INDEX('ค่าเสื่อม 2564'!L$3:L$399,SMALL(IF('ค่าเสื่อม 2564'!$E$3:$E$399="28850-รพ.โคกสูง",ROW('ค่าเสื่อม 2564'!$E$3:$E$399)-ROW('ค่าเสื่อม 2564'!$E$3)+1),$A30)))</f>
        <v/>
      </c>
      <c r="M30" s="7" t="str">
        <f t="array" ref="M30">IF(COUNTIF('ค่าเสื่อม 2564'!$E$3:$E$399,"28850-รพ.โคกสูง")&lt;$A30,"",INDEX('ค่าเสื่อม 2564'!M$3:M$399,SMALL(IF('ค่าเสื่อม 2564'!$E$3:$E$399="28850-รพ.โคกสูง",ROW('ค่าเสื่อม 2564'!$E$3:$E$399)-ROW('ค่าเสื่อม 2564'!$E$3)+1),$A30)))</f>
        <v/>
      </c>
      <c r="N30" s="10" t="str">
        <f t="array" ref="N30">IF(COUNTIF('ค่าเสื่อม 2564'!$E$3:$E$399,"28850-รพ.โคกสูง")&lt;$A30,"",INDEX('ค่าเสื่อม 2564'!N$3:N$399,SMALL(IF('ค่าเสื่อม 2564'!$E$3:$E$399="28850-รพ.โคกสูง",ROW('ค่าเสื่อม 2564'!$E$3:$E$399)-ROW('ค่าเสื่อม 2564'!$E$3)+1),$A30)))</f>
        <v/>
      </c>
      <c r="O30" s="10" t="str">
        <f t="array" ref="O30">IF(COUNTIF('ค่าเสื่อม 2564'!$E$3:$E$399,"28850-รพ.โคกสูง")&lt;$A30,"",INDEX('ค่าเสื่อม 2564'!O$3:O$399,SMALL(IF('ค่าเสื่อม 2564'!$E$3:$E$399="28850-รพ.โคกสูง",ROW('ค่าเสื่อม 2564'!$E$3:$E$399)-ROW('ค่าเสื่อม 2564'!$E$3)+1),$A30)))</f>
        <v/>
      </c>
      <c r="P30" s="10" t="str">
        <f t="array" ref="P30">IF(COUNTIF('ค่าเสื่อม 2564'!$E$3:$E$399,"28850-รพ.โคกสูง")&lt;$A30,"",INDEX('ค่าเสื่อม 2564'!P$3:P$399,SMALL(IF('ค่าเสื่อม 2564'!$E$3:$E$399="28850-รพ.โคกสูง",ROW('ค่าเสื่อม 2564'!$E$3:$E$399)-ROW('ค่าเสื่อม 2564'!$E$3)+1),$A30)))</f>
        <v/>
      </c>
      <c r="Q30" s="10" t="str">
        <f t="array" ref="Q30">IF(COUNTIF('ค่าเสื่อม 2564'!$E$3:$E$399,"28850-รพ.โคกสูง")&lt;$A30,"",INDEX('ค่าเสื่อม 2564'!Q$3:Q$399,SMALL(IF('ค่าเสื่อม 2564'!$E$3:$E$399="28850-รพ.โคกสูง",ROW('ค่าเสื่อม 2564'!$E$3:$E$399)-ROW('ค่าเสื่อม 2564'!$E$3)+1),$A30)))</f>
        <v/>
      </c>
      <c r="R30" s="7" t="str">
        <f t="array" ref="R30">IF(COUNTIF('ค่าเสื่อม 2564'!$E$3:$E$399,"28850-รพ.โคกสูง")&lt;$A30,"",INDEX('ค่าเสื่อม 2564'!R$3:R$399,SMALL(IF('ค่าเสื่อม 2564'!$E$3:$E$399="28850-รพ.โคกสูง",ROW('ค่าเสื่อม 2564'!$E$3:$E$399)-ROW('ค่าเสื่อม 2564'!$E$3)+1),$A30)))</f>
        <v/>
      </c>
      <c r="S30" s="4" t="str">
        <f t="array" ref="S30">IF(COUNTIF('ค่าเสื่อม 2564'!$E$3:$E$399,"28850-รพ.โคกสูง")&lt;$A30,"",INDEX('ค่าเสื่อม 2564'!S$3:S$399,SMALL(IF('ค่าเสื่อม 2564'!$E$3:$E$399="28850-รพ.โคกสูง",ROW('ค่าเสื่อม 2564'!$E$3:$E$399)-ROW('ค่าเสื่อม 2564'!$E$3)+1),$A30)))</f>
        <v/>
      </c>
      <c r="T30" s="10" t="str">
        <f t="array" ref="T30">IF(COUNTIF('ค่าเสื่อม 2564'!$E$3:$E$399,"28850-รพ.โคกสูง")&lt;$A30,"",INDEX('ค่าเสื่อม 2564'!T$3:T$399,SMALL(IF('ค่าเสื่อม 2564'!$E$3:$E$399="28850-รพ.โคกสูง",ROW('ค่าเสื่อม 2564'!$E$3:$E$399)-ROW('ค่าเสื่อม 2564'!$E$3)+1),$A30)))</f>
        <v/>
      </c>
      <c r="U30" s="10" t="str">
        <f t="array" ref="U30">IF(COUNTIF('ค่าเสื่อม 2564'!$E$3:$E$399,"28850-รพ.โคกสูง")&lt;$A30,"",INDEX('ค่าเสื่อม 2564'!U$3:U$399,SMALL(IF('ค่าเสื่อม 2564'!$E$3:$E$399="28850-รพ.โคกสูง",ROW('ค่าเสื่อม 2564'!$E$3:$E$399)-ROW('ค่าเสื่อม 2564'!$E$3)+1),$A30)))</f>
        <v/>
      </c>
      <c r="V30" s="7"/>
      <c r="W30" s="7"/>
    </row>
    <row r="31" spans="1:23" ht="43.5" customHeight="1">
      <c r="A31" s="3">
        <v>28</v>
      </c>
      <c r="B31" s="7"/>
      <c r="C31" s="7"/>
      <c r="D31" s="7"/>
      <c r="E31" s="7" t="str">
        <f t="array" ref="E31">IF(COUNTIF('ค่าเสื่อม 2564'!$E$3:$E$399,"28850-รพ.โคกสูง")&lt;$A31,"",INDEX('ค่าเสื่อม 2564'!E$3:E$399,SMALL(IF('ค่าเสื่อม 2564'!$E$3:$E$399="28850-รพ.โคกสูง",ROW('ค่าเสื่อม 2564'!$E$3:$E$399)-ROW('ค่าเสื่อม 2564'!$E$3)+1),$A31)))</f>
        <v/>
      </c>
      <c r="F31" s="7" t="str">
        <f t="array" ref="F31">IF(COUNTIF('ค่าเสื่อม 2564'!$E$3:$E$399,"28850-รพ.โคกสูง")&lt;$A31,"",INDEX('ค่าเสื่อม 2564'!F$3:F$399,SMALL(IF('ค่าเสื่อม 2564'!$E$3:$E$399="28850-รพ.โคกสูง",ROW('ค่าเสื่อม 2564'!$E$3:$E$399)-ROW('ค่าเสื่อม 2564'!$E$3)+1),$A31)))</f>
        <v/>
      </c>
      <c r="G31" s="7" t="str">
        <f t="array" ref="G31">IF(COUNTIF('ค่าเสื่อม 2564'!$E$3:$E$399,"28850-รพ.โคกสูง")&lt;$A31,"",INDEX('ค่าเสื่อม 2564'!G$3:G$399,SMALL(IF('ค่าเสื่อม 2564'!$E$3:$E$399="28850-รพ.โคกสูง",ROW('ค่าเสื่อม 2564'!$E$3:$E$399)-ROW('ค่าเสื่อม 2564'!$E$3)+1),$A31)))</f>
        <v/>
      </c>
      <c r="H31" s="7" t="str">
        <f t="array" ref="H31">IF(COUNTIF('ค่าเสื่อม 2564'!$E$3:$E$399,"28850-รพ.โคกสูง")&lt;$A31,"",INDEX('ค่าเสื่อม 2564'!H$3:H$399,SMALL(IF('ค่าเสื่อม 2564'!$E$3:$E$399="28850-รพ.โคกสูง",ROW('ค่าเสื่อม 2564'!$E$3:$E$399)-ROW('ค่าเสื่อม 2564'!$E$3)+1),$A31)))</f>
        <v/>
      </c>
      <c r="I31" s="7" t="str">
        <f t="array" ref="I31">IF(COUNTIF('ค่าเสื่อม 2564'!$E$3:$E$399,"28850-รพ.โคกสูง")&lt;$A31,"",INDEX('ค่าเสื่อม 2564'!I$3:I$399,SMALL(IF('ค่าเสื่อม 2564'!$E$3:$E$399="28850-รพ.โคกสูง",ROW('ค่าเสื่อม 2564'!$E$3:$E$399)-ROW('ค่าเสื่อม 2564'!$E$3)+1),$A31)))</f>
        <v/>
      </c>
      <c r="J31" s="7" t="str">
        <f t="array" ref="J31">IF(COUNTIF('ค่าเสื่อม 2564'!$E$3:$E$399,"28850-รพ.โคกสูง")&lt;$A31,"",INDEX('ค่าเสื่อม 2564'!J$3:J$399,SMALL(IF('ค่าเสื่อม 2564'!$E$3:$E$399="28850-รพ.โคกสูง",ROW('ค่าเสื่อม 2564'!$E$3:$E$399)-ROW('ค่าเสื่อม 2564'!$E$3)+1),$A31)))</f>
        <v/>
      </c>
      <c r="K31" s="7" t="str">
        <f t="array" ref="K31">IF(COUNTIF('ค่าเสื่อม 2564'!$E$3:$E$399,"28850-รพ.โคกสูง")&lt;$A31,"",INDEX('ค่าเสื่อม 2564'!K$3:K$399,SMALL(IF('ค่าเสื่อม 2564'!$E$3:$E$399="28850-รพ.โคกสูง",ROW('ค่าเสื่อม 2564'!$E$3:$E$399)-ROW('ค่าเสื่อม 2564'!$E$3)+1),$A31)))</f>
        <v/>
      </c>
      <c r="L31" s="4" t="str">
        <f t="array" ref="L31">IF(COUNTIF('ค่าเสื่อม 2564'!$E$3:$E$399,"28850-รพ.โคกสูง")&lt;$A31,"",INDEX('ค่าเสื่อม 2564'!L$3:L$399,SMALL(IF('ค่าเสื่อม 2564'!$E$3:$E$399="28850-รพ.โคกสูง",ROW('ค่าเสื่อม 2564'!$E$3:$E$399)-ROW('ค่าเสื่อม 2564'!$E$3)+1),$A31)))</f>
        <v/>
      </c>
      <c r="M31" s="7" t="str">
        <f t="array" ref="M31">IF(COUNTIF('ค่าเสื่อม 2564'!$E$3:$E$399,"28850-รพ.โคกสูง")&lt;$A31,"",INDEX('ค่าเสื่อม 2564'!M$3:M$399,SMALL(IF('ค่าเสื่อม 2564'!$E$3:$E$399="28850-รพ.โคกสูง",ROW('ค่าเสื่อม 2564'!$E$3:$E$399)-ROW('ค่าเสื่อม 2564'!$E$3)+1),$A31)))</f>
        <v/>
      </c>
      <c r="N31" s="10" t="str">
        <f t="array" ref="N31">IF(COUNTIF('ค่าเสื่อม 2564'!$E$3:$E$399,"28850-รพ.โคกสูง")&lt;$A31,"",INDEX('ค่าเสื่อม 2564'!N$3:N$399,SMALL(IF('ค่าเสื่อม 2564'!$E$3:$E$399="28850-รพ.โคกสูง",ROW('ค่าเสื่อม 2564'!$E$3:$E$399)-ROW('ค่าเสื่อม 2564'!$E$3)+1),$A31)))</f>
        <v/>
      </c>
      <c r="O31" s="10" t="str">
        <f t="array" ref="O31">IF(COUNTIF('ค่าเสื่อม 2564'!$E$3:$E$399,"28850-รพ.โคกสูง")&lt;$A31,"",INDEX('ค่าเสื่อม 2564'!O$3:O$399,SMALL(IF('ค่าเสื่อม 2564'!$E$3:$E$399="28850-รพ.โคกสูง",ROW('ค่าเสื่อม 2564'!$E$3:$E$399)-ROW('ค่าเสื่อม 2564'!$E$3)+1),$A31)))</f>
        <v/>
      </c>
      <c r="P31" s="10" t="str">
        <f t="array" ref="P31">IF(COUNTIF('ค่าเสื่อม 2564'!$E$3:$E$399,"28850-รพ.โคกสูง")&lt;$A31,"",INDEX('ค่าเสื่อม 2564'!P$3:P$399,SMALL(IF('ค่าเสื่อม 2564'!$E$3:$E$399="28850-รพ.โคกสูง",ROW('ค่าเสื่อม 2564'!$E$3:$E$399)-ROW('ค่าเสื่อม 2564'!$E$3)+1),$A31)))</f>
        <v/>
      </c>
      <c r="Q31" s="10" t="str">
        <f t="array" ref="Q31">IF(COUNTIF('ค่าเสื่อม 2564'!$E$3:$E$399,"28850-รพ.โคกสูง")&lt;$A31,"",INDEX('ค่าเสื่อม 2564'!Q$3:Q$399,SMALL(IF('ค่าเสื่อม 2564'!$E$3:$E$399="28850-รพ.โคกสูง",ROW('ค่าเสื่อม 2564'!$E$3:$E$399)-ROW('ค่าเสื่อม 2564'!$E$3)+1),$A31)))</f>
        <v/>
      </c>
      <c r="R31" s="7" t="str">
        <f t="array" ref="R31">IF(COUNTIF('ค่าเสื่อม 2564'!$E$3:$E$399,"28850-รพ.โคกสูง")&lt;$A31,"",INDEX('ค่าเสื่อม 2564'!R$3:R$399,SMALL(IF('ค่าเสื่อม 2564'!$E$3:$E$399="28850-รพ.โคกสูง",ROW('ค่าเสื่อม 2564'!$E$3:$E$399)-ROW('ค่าเสื่อม 2564'!$E$3)+1),$A31)))</f>
        <v/>
      </c>
      <c r="S31" s="4" t="str">
        <f t="array" ref="S31">IF(COUNTIF('ค่าเสื่อม 2564'!$E$3:$E$399,"28850-รพ.โคกสูง")&lt;$A31,"",INDEX('ค่าเสื่อม 2564'!S$3:S$399,SMALL(IF('ค่าเสื่อม 2564'!$E$3:$E$399="28850-รพ.โคกสูง",ROW('ค่าเสื่อม 2564'!$E$3:$E$399)-ROW('ค่าเสื่อม 2564'!$E$3)+1),$A31)))</f>
        <v/>
      </c>
      <c r="T31" s="10" t="str">
        <f t="array" ref="T31">IF(COUNTIF('ค่าเสื่อม 2564'!$E$3:$E$399,"28850-รพ.โคกสูง")&lt;$A31,"",INDEX('ค่าเสื่อม 2564'!T$3:T$399,SMALL(IF('ค่าเสื่อม 2564'!$E$3:$E$399="28850-รพ.โคกสูง",ROW('ค่าเสื่อม 2564'!$E$3:$E$399)-ROW('ค่าเสื่อม 2564'!$E$3)+1),$A31)))</f>
        <v/>
      </c>
      <c r="U31" s="10" t="str">
        <f t="array" ref="U31">IF(COUNTIF('ค่าเสื่อม 2564'!$E$3:$E$399,"28850-รพ.โคกสูง")&lt;$A31,"",INDEX('ค่าเสื่อม 2564'!U$3:U$399,SMALL(IF('ค่าเสื่อม 2564'!$E$3:$E$399="28850-รพ.โคกสูง",ROW('ค่าเสื่อม 2564'!$E$3:$E$399)-ROW('ค่าเสื่อม 2564'!$E$3)+1),$A31)))</f>
        <v/>
      </c>
      <c r="V31" s="7"/>
      <c r="W31" s="7"/>
    </row>
    <row r="32" spans="1:23" ht="43.5" customHeight="1">
      <c r="A32" s="3">
        <v>29</v>
      </c>
      <c r="B32" s="7"/>
      <c r="C32" s="7"/>
      <c r="D32" s="7"/>
      <c r="E32" s="7" t="str">
        <f t="array" ref="E32">IF(COUNTIF('ค่าเสื่อม 2564'!$E$3:$E$399,"28850-รพ.โคกสูง")&lt;$A32,"",INDEX('ค่าเสื่อม 2564'!E$3:E$399,SMALL(IF('ค่าเสื่อม 2564'!$E$3:$E$399="28850-รพ.โคกสูง",ROW('ค่าเสื่อม 2564'!$E$3:$E$399)-ROW('ค่าเสื่อม 2564'!$E$3)+1),$A32)))</f>
        <v/>
      </c>
      <c r="F32" s="7" t="str">
        <f t="array" ref="F32">IF(COUNTIF('ค่าเสื่อม 2564'!$E$3:$E$399,"28850-รพ.โคกสูง")&lt;$A32,"",INDEX('ค่าเสื่อม 2564'!F$3:F$399,SMALL(IF('ค่าเสื่อม 2564'!$E$3:$E$399="28850-รพ.โคกสูง",ROW('ค่าเสื่อม 2564'!$E$3:$E$399)-ROW('ค่าเสื่อม 2564'!$E$3)+1),$A32)))</f>
        <v/>
      </c>
      <c r="G32" s="7" t="str">
        <f t="array" ref="G32">IF(COUNTIF('ค่าเสื่อม 2564'!$E$3:$E$399,"28850-รพ.โคกสูง")&lt;$A32,"",INDEX('ค่าเสื่อม 2564'!G$3:G$399,SMALL(IF('ค่าเสื่อม 2564'!$E$3:$E$399="28850-รพ.โคกสูง",ROW('ค่าเสื่อม 2564'!$E$3:$E$399)-ROW('ค่าเสื่อม 2564'!$E$3)+1),$A32)))</f>
        <v/>
      </c>
      <c r="H32" s="7" t="str">
        <f t="array" ref="H32">IF(COUNTIF('ค่าเสื่อม 2564'!$E$3:$E$399,"28850-รพ.โคกสูง")&lt;$A32,"",INDEX('ค่าเสื่อม 2564'!H$3:H$399,SMALL(IF('ค่าเสื่อม 2564'!$E$3:$E$399="28850-รพ.โคกสูง",ROW('ค่าเสื่อม 2564'!$E$3:$E$399)-ROW('ค่าเสื่อม 2564'!$E$3)+1),$A32)))</f>
        <v/>
      </c>
      <c r="I32" s="7" t="str">
        <f t="array" ref="I32">IF(COUNTIF('ค่าเสื่อม 2564'!$E$3:$E$399,"28850-รพ.โคกสูง")&lt;$A32,"",INDEX('ค่าเสื่อม 2564'!I$3:I$399,SMALL(IF('ค่าเสื่อม 2564'!$E$3:$E$399="28850-รพ.โคกสูง",ROW('ค่าเสื่อม 2564'!$E$3:$E$399)-ROW('ค่าเสื่อม 2564'!$E$3)+1),$A32)))</f>
        <v/>
      </c>
      <c r="J32" s="7" t="str">
        <f t="array" ref="J32">IF(COUNTIF('ค่าเสื่อม 2564'!$E$3:$E$399,"28850-รพ.โคกสูง")&lt;$A32,"",INDEX('ค่าเสื่อม 2564'!J$3:J$399,SMALL(IF('ค่าเสื่อม 2564'!$E$3:$E$399="28850-รพ.โคกสูง",ROW('ค่าเสื่อม 2564'!$E$3:$E$399)-ROW('ค่าเสื่อม 2564'!$E$3)+1),$A32)))</f>
        <v/>
      </c>
      <c r="K32" s="7" t="str">
        <f t="array" ref="K32">IF(COUNTIF('ค่าเสื่อม 2564'!$E$3:$E$399,"28850-รพ.โคกสูง")&lt;$A32,"",INDEX('ค่าเสื่อม 2564'!K$3:K$399,SMALL(IF('ค่าเสื่อม 2564'!$E$3:$E$399="28850-รพ.โคกสูง",ROW('ค่าเสื่อม 2564'!$E$3:$E$399)-ROW('ค่าเสื่อม 2564'!$E$3)+1),$A32)))</f>
        <v/>
      </c>
      <c r="L32" s="4" t="str">
        <f t="array" ref="L32">IF(COUNTIF('ค่าเสื่อม 2564'!$E$3:$E$399,"28850-รพ.โคกสูง")&lt;$A32,"",INDEX('ค่าเสื่อม 2564'!L$3:L$399,SMALL(IF('ค่าเสื่อม 2564'!$E$3:$E$399="28850-รพ.โคกสูง",ROW('ค่าเสื่อม 2564'!$E$3:$E$399)-ROW('ค่าเสื่อม 2564'!$E$3)+1),$A32)))</f>
        <v/>
      </c>
      <c r="M32" s="7" t="str">
        <f t="array" ref="M32">IF(COUNTIF('ค่าเสื่อม 2564'!$E$3:$E$399,"28850-รพ.โคกสูง")&lt;$A32,"",INDEX('ค่าเสื่อม 2564'!M$3:M$399,SMALL(IF('ค่าเสื่อม 2564'!$E$3:$E$399="28850-รพ.โคกสูง",ROW('ค่าเสื่อม 2564'!$E$3:$E$399)-ROW('ค่าเสื่อม 2564'!$E$3)+1),$A32)))</f>
        <v/>
      </c>
      <c r="N32" s="10" t="str">
        <f t="array" ref="N32">IF(COUNTIF('ค่าเสื่อม 2564'!$E$3:$E$399,"28850-รพ.โคกสูง")&lt;$A32,"",INDEX('ค่าเสื่อม 2564'!N$3:N$399,SMALL(IF('ค่าเสื่อม 2564'!$E$3:$E$399="28850-รพ.โคกสูง",ROW('ค่าเสื่อม 2564'!$E$3:$E$399)-ROW('ค่าเสื่อม 2564'!$E$3)+1),$A32)))</f>
        <v/>
      </c>
      <c r="O32" s="10" t="str">
        <f t="array" ref="O32">IF(COUNTIF('ค่าเสื่อม 2564'!$E$3:$E$399,"28850-รพ.โคกสูง")&lt;$A32,"",INDEX('ค่าเสื่อม 2564'!O$3:O$399,SMALL(IF('ค่าเสื่อม 2564'!$E$3:$E$399="28850-รพ.โคกสูง",ROW('ค่าเสื่อม 2564'!$E$3:$E$399)-ROW('ค่าเสื่อม 2564'!$E$3)+1),$A32)))</f>
        <v/>
      </c>
      <c r="P32" s="10" t="str">
        <f t="array" ref="P32">IF(COUNTIF('ค่าเสื่อม 2564'!$E$3:$E$399,"28850-รพ.โคกสูง")&lt;$A32,"",INDEX('ค่าเสื่อม 2564'!P$3:P$399,SMALL(IF('ค่าเสื่อม 2564'!$E$3:$E$399="28850-รพ.โคกสูง",ROW('ค่าเสื่อม 2564'!$E$3:$E$399)-ROW('ค่าเสื่อม 2564'!$E$3)+1),$A32)))</f>
        <v/>
      </c>
      <c r="Q32" s="10" t="str">
        <f t="array" ref="Q32">IF(COUNTIF('ค่าเสื่อม 2564'!$E$3:$E$399,"28850-รพ.โคกสูง")&lt;$A32,"",INDEX('ค่าเสื่อม 2564'!Q$3:Q$399,SMALL(IF('ค่าเสื่อม 2564'!$E$3:$E$399="28850-รพ.โคกสูง",ROW('ค่าเสื่อม 2564'!$E$3:$E$399)-ROW('ค่าเสื่อม 2564'!$E$3)+1),$A32)))</f>
        <v/>
      </c>
      <c r="R32" s="7" t="str">
        <f t="array" ref="R32">IF(COUNTIF('ค่าเสื่อม 2564'!$E$3:$E$399,"28850-รพ.โคกสูง")&lt;$A32,"",INDEX('ค่าเสื่อม 2564'!R$3:R$399,SMALL(IF('ค่าเสื่อม 2564'!$E$3:$E$399="28850-รพ.โคกสูง",ROW('ค่าเสื่อม 2564'!$E$3:$E$399)-ROW('ค่าเสื่อม 2564'!$E$3)+1),$A32)))</f>
        <v/>
      </c>
      <c r="S32" s="4" t="str">
        <f t="array" ref="S32">IF(COUNTIF('ค่าเสื่อม 2564'!$E$3:$E$399,"28850-รพ.โคกสูง")&lt;$A32,"",INDEX('ค่าเสื่อม 2564'!S$3:S$399,SMALL(IF('ค่าเสื่อม 2564'!$E$3:$E$399="28850-รพ.โคกสูง",ROW('ค่าเสื่อม 2564'!$E$3:$E$399)-ROW('ค่าเสื่อม 2564'!$E$3)+1),$A32)))</f>
        <v/>
      </c>
      <c r="T32" s="10" t="str">
        <f t="array" ref="T32">IF(COUNTIF('ค่าเสื่อม 2564'!$E$3:$E$399,"28850-รพ.โคกสูง")&lt;$A32,"",INDEX('ค่าเสื่อม 2564'!T$3:T$399,SMALL(IF('ค่าเสื่อม 2564'!$E$3:$E$399="28850-รพ.โคกสูง",ROW('ค่าเสื่อม 2564'!$E$3:$E$399)-ROW('ค่าเสื่อม 2564'!$E$3)+1),$A32)))</f>
        <v/>
      </c>
      <c r="U32" s="10" t="str">
        <f t="array" ref="U32">IF(COUNTIF('ค่าเสื่อม 2564'!$E$3:$E$399,"28850-รพ.โคกสูง")&lt;$A32,"",INDEX('ค่าเสื่อม 2564'!U$3:U$399,SMALL(IF('ค่าเสื่อม 2564'!$E$3:$E$399="28850-รพ.โคกสูง",ROW('ค่าเสื่อม 2564'!$E$3:$E$399)-ROW('ค่าเสื่อม 2564'!$E$3)+1),$A32)))</f>
        <v/>
      </c>
      <c r="V32" s="7"/>
      <c r="W32" s="7"/>
    </row>
    <row r="33" spans="1:24" ht="43.5" customHeight="1">
      <c r="A33" s="3">
        <v>30</v>
      </c>
      <c r="B33" s="7"/>
      <c r="C33" s="7"/>
      <c r="D33" s="7"/>
      <c r="E33" s="7" t="str">
        <f t="array" ref="E33">IF(COUNTIF('ค่าเสื่อม 2564'!$E$3:$E$399,"28850-รพ.โคกสูง")&lt;$A33,"",INDEX('ค่าเสื่อม 2564'!E$3:E$399,SMALL(IF('ค่าเสื่อม 2564'!$E$3:$E$399="28850-รพ.โคกสูง",ROW('ค่าเสื่อม 2564'!$E$3:$E$399)-ROW('ค่าเสื่อม 2564'!$E$3)+1),$A33)))</f>
        <v/>
      </c>
      <c r="F33" s="7" t="str">
        <f t="array" ref="F33">IF(COUNTIF('ค่าเสื่อม 2564'!$E$3:$E$399,"28850-รพ.โคกสูง")&lt;$A33,"",INDEX('ค่าเสื่อม 2564'!F$3:F$399,SMALL(IF('ค่าเสื่อม 2564'!$E$3:$E$399="28850-รพ.โคกสูง",ROW('ค่าเสื่อม 2564'!$E$3:$E$399)-ROW('ค่าเสื่อม 2564'!$E$3)+1),$A33)))</f>
        <v/>
      </c>
      <c r="G33" s="7" t="str">
        <f t="array" ref="G33">IF(COUNTIF('ค่าเสื่อม 2564'!$E$3:$E$399,"28850-รพ.โคกสูง")&lt;$A33,"",INDEX('ค่าเสื่อม 2564'!G$3:G$399,SMALL(IF('ค่าเสื่อม 2564'!$E$3:$E$399="28850-รพ.โคกสูง",ROW('ค่าเสื่อม 2564'!$E$3:$E$399)-ROW('ค่าเสื่อม 2564'!$E$3)+1),$A33)))</f>
        <v/>
      </c>
      <c r="H33" s="7" t="str">
        <f t="array" ref="H33">IF(COUNTIF('ค่าเสื่อม 2564'!$E$3:$E$399,"28850-รพ.โคกสูง")&lt;$A33,"",INDEX('ค่าเสื่อม 2564'!H$3:H$399,SMALL(IF('ค่าเสื่อม 2564'!$E$3:$E$399="28850-รพ.โคกสูง",ROW('ค่าเสื่อม 2564'!$E$3:$E$399)-ROW('ค่าเสื่อม 2564'!$E$3)+1),$A33)))</f>
        <v/>
      </c>
      <c r="I33" s="7" t="str">
        <f t="array" ref="I33">IF(COUNTIF('ค่าเสื่อม 2564'!$E$3:$E$399,"28850-รพ.โคกสูง")&lt;$A33,"",INDEX('ค่าเสื่อม 2564'!I$3:I$399,SMALL(IF('ค่าเสื่อม 2564'!$E$3:$E$399="28850-รพ.โคกสูง",ROW('ค่าเสื่อม 2564'!$E$3:$E$399)-ROW('ค่าเสื่อม 2564'!$E$3)+1),$A33)))</f>
        <v/>
      </c>
      <c r="J33" s="7" t="str">
        <f t="array" ref="J33">IF(COUNTIF('ค่าเสื่อม 2564'!$E$3:$E$399,"28850-รพ.โคกสูง")&lt;$A33,"",INDEX('ค่าเสื่อม 2564'!J$3:J$399,SMALL(IF('ค่าเสื่อม 2564'!$E$3:$E$399="28850-รพ.โคกสูง",ROW('ค่าเสื่อม 2564'!$E$3:$E$399)-ROW('ค่าเสื่อม 2564'!$E$3)+1),$A33)))</f>
        <v/>
      </c>
      <c r="K33" s="7" t="str">
        <f t="array" ref="K33">IF(COUNTIF('ค่าเสื่อม 2564'!$E$3:$E$399,"28850-รพ.โคกสูง")&lt;$A33,"",INDEX('ค่าเสื่อม 2564'!K$3:K$399,SMALL(IF('ค่าเสื่อม 2564'!$E$3:$E$399="28850-รพ.โคกสูง",ROW('ค่าเสื่อม 2564'!$E$3:$E$399)-ROW('ค่าเสื่อม 2564'!$E$3)+1),$A33)))</f>
        <v/>
      </c>
      <c r="L33" s="4" t="str">
        <f t="array" ref="L33">IF(COUNTIF('ค่าเสื่อม 2564'!$E$3:$E$399,"28850-รพ.โคกสูง")&lt;$A33,"",INDEX('ค่าเสื่อม 2564'!L$3:L$399,SMALL(IF('ค่าเสื่อม 2564'!$E$3:$E$399="28850-รพ.โคกสูง",ROW('ค่าเสื่อม 2564'!$E$3:$E$399)-ROW('ค่าเสื่อม 2564'!$E$3)+1),$A33)))</f>
        <v/>
      </c>
      <c r="M33" s="7" t="str">
        <f t="array" ref="M33">IF(COUNTIF('ค่าเสื่อม 2564'!$E$3:$E$399,"28850-รพ.โคกสูง")&lt;$A33,"",INDEX('ค่าเสื่อม 2564'!M$3:M$399,SMALL(IF('ค่าเสื่อม 2564'!$E$3:$E$399="28850-รพ.โคกสูง",ROW('ค่าเสื่อม 2564'!$E$3:$E$399)-ROW('ค่าเสื่อม 2564'!$E$3)+1),$A33)))</f>
        <v/>
      </c>
      <c r="N33" s="10" t="str">
        <f t="array" ref="N33">IF(COUNTIF('ค่าเสื่อม 2564'!$E$3:$E$399,"28850-รพ.โคกสูง")&lt;$A33,"",INDEX('ค่าเสื่อม 2564'!N$3:N$399,SMALL(IF('ค่าเสื่อม 2564'!$E$3:$E$399="28850-รพ.โคกสูง",ROW('ค่าเสื่อม 2564'!$E$3:$E$399)-ROW('ค่าเสื่อม 2564'!$E$3)+1),$A33)))</f>
        <v/>
      </c>
      <c r="O33" s="10" t="str">
        <f t="array" ref="O33">IF(COUNTIF('ค่าเสื่อม 2564'!$E$3:$E$399,"28850-รพ.โคกสูง")&lt;$A33,"",INDEX('ค่าเสื่อม 2564'!O$3:O$399,SMALL(IF('ค่าเสื่อม 2564'!$E$3:$E$399="28850-รพ.โคกสูง",ROW('ค่าเสื่อม 2564'!$E$3:$E$399)-ROW('ค่าเสื่อม 2564'!$E$3)+1),$A33)))</f>
        <v/>
      </c>
      <c r="P33" s="10" t="str">
        <f t="array" ref="P33">IF(COUNTIF('ค่าเสื่อม 2564'!$E$3:$E$399,"28850-รพ.โคกสูง")&lt;$A33,"",INDEX('ค่าเสื่อม 2564'!P$3:P$399,SMALL(IF('ค่าเสื่อม 2564'!$E$3:$E$399="28850-รพ.โคกสูง",ROW('ค่าเสื่อม 2564'!$E$3:$E$399)-ROW('ค่าเสื่อม 2564'!$E$3)+1),$A33)))</f>
        <v/>
      </c>
      <c r="Q33" s="10" t="str">
        <f t="array" ref="Q33">IF(COUNTIF('ค่าเสื่อม 2564'!$E$3:$E$399,"28850-รพ.โคกสูง")&lt;$A33,"",INDEX('ค่าเสื่อม 2564'!Q$3:Q$399,SMALL(IF('ค่าเสื่อม 2564'!$E$3:$E$399="28850-รพ.โคกสูง",ROW('ค่าเสื่อม 2564'!$E$3:$E$399)-ROW('ค่าเสื่อม 2564'!$E$3)+1),$A33)))</f>
        <v/>
      </c>
      <c r="R33" s="7" t="str">
        <f t="array" ref="R33">IF(COUNTIF('ค่าเสื่อม 2564'!$E$3:$E$399,"28850-รพ.โคกสูง")&lt;$A33,"",INDEX('ค่าเสื่อม 2564'!R$3:R$399,SMALL(IF('ค่าเสื่อม 2564'!$E$3:$E$399="28850-รพ.โคกสูง",ROW('ค่าเสื่อม 2564'!$E$3:$E$399)-ROW('ค่าเสื่อม 2564'!$E$3)+1),$A33)))</f>
        <v/>
      </c>
      <c r="S33" s="4" t="str">
        <f t="array" ref="S33">IF(COUNTIF('ค่าเสื่อม 2564'!$E$3:$E$399,"28850-รพ.โคกสูง")&lt;$A33,"",INDEX('ค่าเสื่อม 2564'!S$3:S$399,SMALL(IF('ค่าเสื่อม 2564'!$E$3:$E$399="28850-รพ.โคกสูง",ROW('ค่าเสื่อม 2564'!$E$3:$E$399)-ROW('ค่าเสื่อม 2564'!$E$3)+1),$A33)))</f>
        <v/>
      </c>
      <c r="T33" s="10" t="str">
        <f t="array" ref="T33">IF(COUNTIF('ค่าเสื่อม 2564'!$E$3:$E$399,"28850-รพ.โคกสูง")&lt;$A33,"",INDEX('ค่าเสื่อม 2564'!T$3:T$399,SMALL(IF('ค่าเสื่อม 2564'!$E$3:$E$399="28850-รพ.โคกสูง",ROW('ค่าเสื่อม 2564'!$E$3:$E$399)-ROW('ค่าเสื่อม 2564'!$E$3)+1),$A33)))</f>
        <v/>
      </c>
      <c r="U33" s="10" t="str">
        <f t="array" ref="U33">IF(COUNTIF('ค่าเสื่อม 2564'!$E$3:$E$399,"28850-รพ.โคกสูง")&lt;$A33,"",INDEX('ค่าเสื่อม 2564'!U$3:U$399,SMALL(IF('ค่าเสื่อม 2564'!$E$3:$E$399="28850-รพ.โคกสูง",ROW('ค่าเสื่อม 2564'!$E$3:$E$399)-ROW('ค่าเสื่อม 2564'!$E$3)+1),$A33)))</f>
        <v/>
      </c>
      <c r="V33" s="7"/>
      <c r="W33" s="7"/>
    </row>
    <row r="34" spans="1:24" ht="43.5" customHeight="1">
      <c r="A34" s="3">
        <v>31</v>
      </c>
      <c r="B34" s="7"/>
      <c r="C34" s="7"/>
      <c r="D34" s="7"/>
      <c r="E34" s="7" t="str">
        <f t="array" ref="E34">IF(COUNTIF('ค่าเสื่อม 2564'!$E$3:$E$399,"28850-รพ.โคกสูง")&lt;$A34,"",INDEX('ค่าเสื่อม 2564'!E$3:E$399,SMALL(IF('ค่าเสื่อม 2564'!$E$3:$E$399="28850-รพ.โคกสูง",ROW('ค่าเสื่อม 2564'!$E$3:$E$399)-ROW('ค่าเสื่อม 2564'!$E$3)+1),$A34)))</f>
        <v/>
      </c>
      <c r="F34" s="7" t="str">
        <f t="array" ref="F34">IF(COUNTIF('ค่าเสื่อม 2564'!$E$3:$E$399,"28850-รพ.โคกสูง")&lt;$A34,"",INDEX('ค่าเสื่อม 2564'!F$3:F$399,SMALL(IF('ค่าเสื่อม 2564'!$E$3:$E$399="28850-รพ.โคกสูง",ROW('ค่าเสื่อม 2564'!$E$3:$E$399)-ROW('ค่าเสื่อม 2564'!$E$3)+1),$A34)))</f>
        <v/>
      </c>
      <c r="G34" s="7" t="str">
        <f t="array" ref="G34">IF(COUNTIF('ค่าเสื่อม 2564'!$E$3:$E$399,"28850-รพ.โคกสูง")&lt;$A34,"",INDEX('ค่าเสื่อม 2564'!G$3:G$399,SMALL(IF('ค่าเสื่อม 2564'!$E$3:$E$399="28850-รพ.โคกสูง",ROW('ค่าเสื่อม 2564'!$E$3:$E$399)-ROW('ค่าเสื่อม 2564'!$E$3)+1),$A34)))</f>
        <v/>
      </c>
      <c r="H34" s="7" t="str">
        <f t="array" ref="H34">IF(COUNTIF('ค่าเสื่อม 2564'!$E$3:$E$399,"28850-รพ.โคกสูง")&lt;$A34,"",INDEX('ค่าเสื่อม 2564'!H$3:H$399,SMALL(IF('ค่าเสื่อม 2564'!$E$3:$E$399="28850-รพ.โคกสูง",ROW('ค่าเสื่อม 2564'!$E$3:$E$399)-ROW('ค่าเสื่อม 2564'!$E$3)+1),$A34)))</f>
        <v/>
      </c>
      <c r="I34" s="7" t="str">
        <f t="array" ref="I34">IF(COUNTIF('ค่าเสื่อม 2564'!$E$3:$E$399,"28850-รพ.โคกสูง")&lt;$A34,"",INDEX('ค่าเสื่อม 2564'!I$3:I$399,SMALL(IF('ค่าเสื่อม 2564'!$E$3:$E$399="28850-รพ.โคกสูง",ROW('ค่าเสื่อม 2564'!$E$3:$E$399)-ROW('ค่าเสื่อม 2564'!$E$3)+1),$A34)))</f>
        <v/>
      </c>
      <c r="J34" s="7" t="str">
        <f t="array" ref="J34">IF(COUNTIF('ค่าเสื่อม 2564'!$E$3:$E$399,"28850-รพ.โคกสูง")&lt;$A34,"",INDEX('ค่าเสื่อม 2564'!J$3:J$399,SMALL(IF('ค่าเสื่อม 2564'!$E$3:$E$399="28850-รพ.โคกสูง",ROW('ค่าเสื่อม 2564'!$E$3:$E$399)-ROW('ค่าเสื่อม 2564'!$E$3)+1),$A34)))</f>
        <v/>
      </c>
      <c r="K34" s="7" t="str">
        <f t="array" ref="K34">IF(COUNTIF('ค่าเสื่อม 2564'!$E$3:$E$399,"28850-รพ.โคกสูง")&lt;$A34,"",INDEX('ค่าเสื่อม 2564'!K$3:K$399,SMALL(IF('ค่าเสื่อม 2564'!$E$3:$E$399="28850-รพ.โคกสูง",ROW('ค่าเสื่อม 2564'!$E$3:$E$399)-ROW('ค่าเสื่อม 2564'!$E$3)+1),$A34)))</f>
        <v/>
      </c>
      <c r="L34" s="4" t="str">
        <f t="array" ref="L34">IF(COUNTIF('ค่าเสื่อม 2564'!$E$3:$E$399,"28850-รพ.โคกสูง")&lt;$A34,"",INDEX('ค่าเสื่อม 2564'!L$3:L$399,SMALL(IF('ค่าเสื่อม 2564'!$E$3:$E$399="28850-รพ.โคกสูง",ROW('ค่าเสื่อม 2564'!$E$3:$E$399)-ROW('ค่าเสื่อม 2564'!$E$3)+1),$A34)))</f>
        <v/>
      </c>
      <c r="M34" s="7" t="str">
        <f t="array" ref="M34">IF(COUNTIF('ค่าเสื่อม 2564'!$E$3:$E$399,"28850-รพ.โคกสูง")&lt;$A34,"",INDEX('ค่าเสื่อม 2564'!M$3:M$399,SMALL(IF('ค่าเสื่อม 2564'!$E$3:$E$399="28850-รพ.โคกสูง",ROW('ค่าเสื่อม 2564'!$E$3:$E$399)-ROW('ค่าเสื่อม 2564'!$E$3)+1),$A34)))</f>
        <v/>
      </c>
      <c r="N34" s="10" t="str">
        <f t="array" ref="N34">IF(COUNTIF('ค่าเสื่อม 2564'!$E$3:$E$399,"28850-รพ.โคกสูง")&lt;$A34,"",INDEX('ค่าเสื่อม 2564'!N$3:N$399,SMALL(IF('ค่าเสื่อม 2564'!$E$3:$E$399="28850-รพ.โคกสูง",ROW('ค่าเสื่อม 2564'!$E$3:$E$399)-ROW('ค่าเสื่อม 2564'!$E$3)+1),$A34)))</f>
        <v/>
      </c>
      <c r="O34" s="10" t="str">
        <f t="array" ref="O34">IF(COUNTIF('ค่าเสื่อม 2564'!$E$3:$E$399,"28850-รพ.โคกสูง")&lt;$A34,"",INDEX('ค่าเสื่อม 2564'!O$3:O$399,SMALL(IF('ค่าเสื่อม 2564'!$E$3:$E$399="28850-รพ.โคกสูง",ROW('ค่าเสื่อม 2564'!$E$3:$E$399)-ROW('ค่าเสื่อม 2564'!$E$3)+1),$A34)))</f>
        <v/>
      </c>
      <c r="P34" s="10" t="str">
        <f t="array" ref="P34">IF(COUNTIF('ค่าเสื่อม 2564'!$E$3:$E$399,"28850-รพ.โคกสูง")&lt;$A34,"",INDEX('ค่าเสื่อม 2564'!P$3:P$399,SMALL(IF('ค่าเสื่อม 2564'!$E$3:$E$399="28850-รพ.โคกสูง",ROW('ค่าเสื่อม 2564'!$E$3:$E$399)-ROW('ค่าเสื่อม 2564'!$E$3)+1),$A34)))</f>
        <v/>
      </c>
      <c r="Q34" s="10" t="str">
        <f t="array" ref="Q34">IF(COUNTIF('ค่าเสื่อม 2564'!$E$3:$E$399,"28850-รพ.โคกสูง")&lt;$A34,"",INDEX('ค่าเสื่อม 2564'!Q$3:Q$399,SMALL(IF('ค่าเสื่อม 2564'!$E$3:$E$399="28850-รพ.โคกสูง",ROW('ค่าเสื่อม 2564'!$E$3:$E$399)-ROW('ค่าเสื่อม 2564'!$E$3)+1),$A34)))</f>
        <v/>
      </c>
      <c r="R34" s="7" t="str">
        <f t="array" ref="R34">IF(COUNTIF('ค่าเสื่อม 2564'!$E$3:$E$399,"28850-รพ.โคกสูง")&lt;$A34,"",INDEX('ค่าเสื่อม 2564'!R$3:R$399,SMALL(IF('ค่าเสื่อม 2564'!$E$3:$E$399="28850-รพ.โคกสูง",ROW('ค่าเสื่อม 2564'!$E$3:$E$399)-ROW('ค่าเสื่อม 2564'!$E$3)+1),$A34)))</f>
        <v/>
      </c>
      <c r="S34" s="4" t="str">
        <f t="array" ref="S34">IF(COUNTIF('ค่าเสื่อม 2564'!$E$3:$E$399,"28850-รพ.โคกสูง")&lt;$A34,"",INDEX('ค่าเสื่อม 2564'!S$3:S$399,SMALL(IF('ค่าเสื่อม 2564'!$E$3:$E$399="28850-รพ.โคกสูง",ROW('ค่าเสื่อม 2564'!$E$3:$E$399)-ROW('ค่าเสื่อม 2564'!$E$3)+1),$A34)))</f>
        <v/>
      </c>
      <c r="T34" s="10" t="str">
        <f t="array" ref="T34">IF(COUNTIF('ค่าเสื่อม 2564'!$E$3:$E$399,"28850-รพ.โคกสูง")&lt;$A34,"",INDEX('ค่าเสื่อม 2564'!T$3:T$399,SMALL(IF('ค่าเสื่อม 2564'!$E$3:$E$399="28850-รพ.โคกสูง",ROW('ค่าเสื่อม 2564'!$E$3:$E$399)-ROW('ค่าเสื่อม 2564'!$E$3)+1),$A34)))</f>
        <v/>
      </c>
      <c r="U34" s="10" t="str">
        <f t="array" ref="U34">IF(COUNTIF('ค่าเสื่อม 2564'!$E$3:$E$399,"28850-รพ.โคกสูง")&lt;$A34,"",INDEX('ค่าเสื่อม 2564'!U$3:U$399,SMALL(IF('ค่าเสื่อม 2564'!$E$3:$E$399="28850-รพ.โคกสูง",ROW('ค่าเสื่อม 2564'!$E$3:$E$399)-ROW('ค่าเสื่อม 2564'!$E$3)+1),$A34)))</f>
        <v/>
      </c>
      <c r="V34" s="7"/>
      <c r="W34" s="7"/>
    </row>
    <row r="35" spans="1:24" ht="43.5" customHeight="1">
      <c r="A35" s="3">
        <v>32</v>
      </c>
      <c r="B35" s="7"/>
      <c r="C35" s="7"/>
      <c r="D35" s="7"/>
      <c r="E35" s="7" t="str">
        <f t="array" ref="E35">IF(COUNTIF('ค่าเสื่อม 2564'!$E$3:$E$399,"28850-รพ.โคกสูง")&lt;$A35,"",INDEX('ค่าเสื่อม 2564'!E$3:E$399,SMALL(IF('ค่าเสื่อม 2564'!$E$3:$E$399="28850-รพ.โคกสูง",ROW('ค่าเสื่อม 2564'!$E$3:$E$399)-ROW('ค่าเสื่อม 2564'!$E$3)+1),$A35)))</f>
        <v/>
      </c>
      <c r="F35" s="7" t="str">
        <f t="array" ref="F35">IF(COUNTIF('ค่าเสื่อม 2564'!$E$3:$E$399,"28850-รพ.โคกสูง")&lt;$A35,"",INDEX('ค่าเสื่อม 2564'!F$3:F$399,SMALL(IF('ค่าเสื่อม 2564'!$E$3:$E$399="28850-รพ.โคกสูง",ROW('ค่าเสื่อม 2564'!$E$3:$E$399)-ROW('ค่าเสื่อม 2564'!$E$3)+1),$A35)))</f>
        <v/>
      </c>
      <c r="G35" s="7" t="str">
        <f t="array" ref="G35">IF(COUNTIF('ค่าเสื่อม 2564'!$E$3:$E$399,"28850-รพ.โคกสูง")&lt;$A35,"",INDEX('ค่าเสื่อม 2564'!G$3:G$399,SMALL(IF('ค่าเสื่อม 2564'!$E$3:$E$399="28850-รพ.โคกสูง",ROW('ค่าเสื่อม 2564'!$E$3:$E$399)-ROW('ค่าเสื่อม 2564'!$E$3)+1),$A35)))</f>
        <v/>
      </c>
      <c r="H35" s="7" t="str">
        <f t="array" ref="H35">IF(COUNTIF('ค่าเสื่อม 2564'!$E$3:$E$399,"28850-รพ.โคกสูง")&lt;$A35,"",INDEX('ค่าเสื่อม 2564'!H$3:H$399,SMALL(IF('ค่าเสื่อม 2564'!$E$3:$E$399="28850-รพ.โคกสูง",ROW('ค่าเสื่อม 2564'!$E$3:$E$399)-ROW('ค่าเสื่อม 2564'!$E$3)+1),$A35)))</f>
        <v/>
      </c>
      <c r="I35" s="7" t="str">
        <f t="array" ref="I35">IF(COUNTIF('ค่าเสื่อม 2564'!$E$3:$E$399,"28850-รพ.โคกสูง")&lt;$A35,"",INDEX('ค่าเสื่อม 2564'!I$3:I$399,SMALL(IF('ค่าเสื่อม 2564'!$E$3:$E$399="28850-รพ.โคกสูง",ROW('ค่าเสื่อม 2564'!$E$3:$E$399)-ROW('ค่าเสื่อม 2564'!$E$3)+1),$A35)))</f>
        <v/>
      </c>
      <c r="J35" s="7" t="str">
        <f t="array" ref="J35">IF(COUNTIF('ค่าเสื่อม 2564'!$E$3:$E$399,"28850-รพ.โคกสูง")&lt;$A35,"",INDEX('ค่าเสื่อม 2564'!J$3:J$399,SMALL(IF('ค่าเสื่อม 2564'!$E$3:$E$399="28850-รพ.โคกสูง",ROW('ค่าเสื่อม 2564'!$E$3:$E$399)-ROW('ค่าเสื่อม 2564'!$E$3)+1),$A35)))</f>
        <v/>
      </c>
      <c r="K35" s="7" t="str">
        <f t="array" ref="K35">IF(COUNTIF('ค่าเสื่อม 2564'!$E$3:$E$399,"28850-รพ.โคกสูง")&lt;$A35,"",INDEX('ค่าเสื่อม 2564'!K$3:K$399,SMALL(IF('ค่าเสื่อม 2564'!$E$3:$E$399="28850-รพ.โคกสูง",ROW('ค่าเสื่อม 2564'!$E$3:$E$399)-ROW('ค่าเสื่อม 2564'!$E$3)+1),$A35)))</f>
        <v/>
      </c>
      <c r="L35" s="4" t="str">
        <f t="array" ref="L35">IF(COUNTIF('ค่าเสื่อม 2564'!$E$3:$E$399,"28850-รพ.โคกสูง")&lt;$A35,"",INDEX('ค่าเสื่อม 2564'!L$3:L$399,SMALL(IF('ค่าเสื่อม 2564'!$E$3:$E$399="28850-รพ.โคกสูง",ROW('ค่าเสื่อม 2564'!$E$3:$E$399)-ROW('ค่าเสื่อม 2564'!$E$3)+1),$A35)))</f>
        <v/>
      </c>
      <c r="M35" s="7" t="str">
        <f t="array" ref="M35">IF(COUNTIF('ค่าเสื่อม 2564'!$E$3:$E$399,"28850-รพ.โคกสูง")&lt;$A35,"",INDEX('ค่าเสื่อม 2564'!M$3:M$399,SMALL(IF('ค่าเสื่อม 2564'!$E$3:$E$399="28850-รพ.โคกสูง",ROW('ค่าเสื่อม 2564'!$E$3:$E$399)-ROW('ค่าเสื่อม 2564'!$E$3)+1),$A35)))</f>
        <v/>
      </c>
      <c r="N35" s="10" t="str">
        <f t="array" ref="N35">IF(COUNTIF('ค่าเสื่อม 2564'!$E$3:$E$399,"28850-รพ.โคกสูง")&lt;$A35,"",INDEX('ค่าเสื่อม 2564'!N$3:N$399,SMALL(IF('ค่าเสื่อม 2564'!$E$3:$E$399="28850-รพ.โคกสูง",ROW('ค่าเสื่อม 2564'!$E$3:$E$399)-ROW('ค่าเสื่อม 2564'!$E$3)+1),$A35)))</f>
        <v/>
      </c>
      <c r="O35" s="10" t="str">
        <f t="array" ref="O35">IF(COUNTIF('ค่าเสื่อม 2564'!$E$3:$E$399,"28850-รพ.โคกสูง")&lt;$A35,"",INDEX('ค่าเสื่อม 2564'!O$3:O$399,SMALL(IF('ค่าเสื่อม 2564'!$E$3:$E$399="28850-รพ.โคกสูง",ROW('ค่าเสื่อม 2564'!$E$3:$E$399)-ROW('ค่าเสื่อม 2564'!$E$3)+1),$A35)))</f>
        <v/>
      </c>
      <c r="P35" s="10" t="str">
        <f t="array" ref="P35">IF(COUNTIF('ค่าเสื่อม 2564'!$E$3:$E$399,"28850-รพ.โคกสูง")&lt;$A35,"",INDEX('ค่าเสื่อม 2564'!P$3:P$399,SMALL(IF('ค่าเสื่อม 2564'!$E$3:$E$399="28850-รพ.โคกสูง",ROW('ค่าเสื่อม 2564'!$E$3:$E$399)-ROW('ค่าเสื่อม 2564'!$E$3)+1),$A35)))</f>
        <v/>
      </c>
      <c r="Q35" s="10" t="str">
        <f t="array" ref="Q35">IF(COUNTIF('ค่าเสื่อม 2564'!$E$3:$E$399,"28850-รพ.โคกสูง")&lt;$A35,"",INDEX('ค่าเสื่อม 2564'!Q$3:Q$399,SMALL(IF('ค่าเสื่อม 2564'!$E$3:$E$399="28850-รพ.โคกสูง",ROW('ค่าเสื่อม 2564'!$E$3:$E$399)-ROW('ค่าเสื่อม 2564'!$E$3)+1),$A35)))</f>
        <v/>
      </c>
      <c r="R35" s="7" t="str">
        <f t="array" ref="R35">IF(COUNTIF('ค่าเสื่อม 2564'!$E$3:$E$399,"28850-รพ.โคกสูง")&lt;$A35,"",INDEX('ค่าเสื่อม 2564'!R$3:R$399,SMALL(IF('ค่าเสื่อม 2564'!$E$3:$E$399="28850-รพ.โคกสูง",ROW('ค่าเสื่อม 2564'!$E$3:$E$399)-ROW('ค่าเสื่อม 2564'!$E$3)+1),$A35)))</f>
        <v/>
      </c>
      <c r="S35" s="4" t="str">
        <f t="array" ref="S35">IF(COUNTIF('ค่าเสื่อม 2564'!$E$3:$E$399,"28850-รพ.โคกสูง")&lt;$A35,"",INDEX('ค่าเสื่อม 2564'!S$3:S$399,SMALL(IF('ค่าเสื่อม 2564'!$E$3:$E$399="28850-รพ.โคกสูง",ROW('ค่าเสื่อม 2564'!$E$3:$E$399)-ROW('ค่าเสื่อม 2564'!$E$3)+1),$A35)))</f>
        <v/>
      </c>
      <c r="T35" s="10" t="str">
        <f t="array" ref="T35">IF(COUNTIF('ค่าเสื่อม 2564'!$E$3:$E$399,"28850-รพ.โคกสูง")&lt;$A35,"",INDEX('ค่าเสื่อม 2564'!T$3:T$399,SMALL(IF('ค่าเสื่อม 2564'!$E$3:$E$399="28850-รพ.โคกสูง",ROW('ค่าเสื่อม 2564'!$E$3:$E$399)-ROW('ค่าเสื่อม 2564'!$E$3)+1),$A35)))</f>
        <v/>
      </c>
      <c r="U35" s="10" t="str">
        <f t="array" ref="U35">IF(COUNTIF('ค่าเสื่อม 2564'!$E$3:$E$399,"28850-รพ.โคกสูง")&lt;$A35,"",INDEX('ค่าเสื่อม 2564'!U$3:U$399,SMALL(IF('ค่าเสื่อม 2564'!$E$3:$E$399="28850-รพ.โคกสูง",ROW('ค่าเสื่อม 2564'!$E$3:$E$399)-ROW('ค่าเสื่อม 2564'!$E$3)+1),$A35)))</f>
        <v/>
      </c>
      <c r="V35" s="7"/>
      <c r="W35" s="7"/>
    </row>
    <row r="36" spans="1:24" ht="43.5" customHeight="1">
      <c r="A36" s="3">
        <v>33</v>
      </c>
      <c r="B36" s="7"/>
      <c r="C36" s="7"/>
      <c r="D36" s="7"/>
      <c r="E36" s="7" t="str">
        <f t="array" ref="E36">IF(COUNTIF('ค่าเสื่อม 2564'!$E$3:$E$399,"28850-รพ.โคกสูง")&lt;$A36,"",INDEX('ค่าเสื่อม 2564'!E$3:E$399,SMALL(IF('ค่าเสื่อม 2564'!$E$3:$E$399="28850-รพ.โคกสูง",ROW('ค่าเสื่อม 2564'!$E$3:$E$399)-ROW('ค่าเสื่อม 2564'!$E$3)+1),$A36)))</f>
        <v/>
      </c>
      <c r="F36" s="7" t="str">
        <f t="array" ref="F36">IF(COUNTIF('ค่าเสื่อม 2564'!$E$3:$E$399,"28850-รพ.โคกสูง")&lt;$A36,"",INDEX('ค่าเสื่อม 2564'!F$3:F$399,SMALL(IF('ค่าเสื่อม 2564'!$E$3:$E$399="28850-รพ.โคกสูง",ROW('ค่าเสื่อม 2564'!$E$3:$E$399)-ROW('ค่าเสื่อม 2564'!$E$3)+1),$A36)))</f>
        <v/>
      </c>
      <c r="G36" s="7" t="str">
        <f t="array" ref="G36">IF(COUNTIF('ค่าเสื่อม 2564'!$E$3:$E$399,"28850-รพ.โคกสูง")&lt;$A36,"",INDEX('ค่าเสื่อม 2564'!G$3:G$399,SMALL(IF('ค่าเสื่อม 2564'!$E$3:$E$399="28850-รพ.โคกสูง",ROW('ค่าเสื่อม 2564'!$E$3:$E$399)-ROW('ค่าเสื่อม 2564'!$E$3)+1),$A36)))</f>
        <v/>
      </c>
      <c r="H36" s="7" t="str">
        <f t="array" ref="H36">IF(COUNTIF('ค่าเสื่อม 2564'!$E$3:$E$399,"28850-รพ.โคกสูง")&lt;$A36,"",INDEX('ค่าเสื่อม 2564'!H$3:H$399,SMALL(IF('ค่าเสื่อม 2564'!$E$3:$E$399="28850-รพ.โคกสูง",ROW('ค่าเสื่อม 2564'!$E$3:$E$399)-ROW('ค่าเสื่อม 2564'!$E$3)+1),$A36)))</f>
        <v/>
      </c>
      <c r="I36" s="7" t="str">
        <f t="array" ref="I36">IF(COUNTIF('ค่าเสื่อม 2564'!$E$3:$E$399,"28850-รพ.โคกสูง")&lt;$A36,"",INDEX('ค่าเสื่อม 2564'!I$3:I$399,SMALL(IF('ค่าเสื่อม 2564'!$E$3:$E$399="28850-รพ.โคกสูง",ROW('ค่าเสื่อม 2564'!$E$3:$E$399)-ROW('ค่าเสื่อม 2564'!$E$3)+1),$A36)))</f>
        <v/>
      </c>
      <c r="J36" s="7" t="str">
        <f t="array" ref="J36">IF(COUNTIF('ค่าเสื่อม 2564'!$E$3:$E$399,"28850-รพ.โคกสูง")&lt;$A36,"",INDEX('ค่าเสื่อม 2564'!J$3:J$399,SMALL(IF('ค่าเสื่อม 2564'!$E$3:$E$399="28850-รพ.โคกสูง",ROW('ค่าเสื่อม 2564'!$E$3:$E$399)-ROW('ค่าเสื่อม 2564'!$E$3)+1),$A36)))</f>
        <v/>
      </c>
      <c r="K36" s="7" t="str">
        <f t="array" ref="K36">IF(COUNTIF('ค่าเสื่อม 2564'!$E$3:$E$399,"28850-รพ.โคกสูง")&lt;$A36,"",INDEX('ค่าเสื่อม 2564'!K$3:K$399,SMALL(IF('ค่าเสื่อม 2564'!$E$3:$E$399="28850-รพ.โคกสูง",ROW('ค่าเสื่อม 2564'!$E$3:$E$399)-ROW('ค่าเสื่อม 2564'!$E$3)+1),$A36)))</f>
        <v/>
      </c>
      <c r="L36" s="4" t="str">
        <f t="array" ref="L36">IF(COUNTIF('ค่าเสื่อม 2564'!$E$3:$E$399,"28850-รพ.โคกสูง")&lt;$A36,"",INDEX('ค่าเสื่อม 2564'!L$3:L$399,SMALL(IF('ค่าเสื่อม 2564'!$E$3:$E$399="28850-รพ.โคกสูง",ROW('ค่าเสื่อม 2564'!$E$3:$E$399)-ROW('ค่าเสื่อม 2564'!$E$3)+1),$A36)))</f>
        <v/>
      </c>
      <c r="M36" s="7" t="str">
        <f t="array" ref="M36">IF(COUNTIF('ค่าเสื่อม 2564'!$E$3:$E$399,"28850-รพ.โคกสูง")&lt;$A36,"",INDEX('ค่าเสื่อม 2564'!M$3:M$399,SMALL(IF('ค่าเสื่อม 2564'!$E$3:$E$399="28850-รพ.โคกสูง",ROW('ค่าเสื่อม 2564'!$E$3:$E$399)-ROW('ค่าเสื่อม 2564'!$E$3)+1),$A36)))</f>
        <v/>
      </c>
      <c r="N36" s="10" t="str">
        <f t="array" ref="N36">IF(COUNTIF('ค่าเสื่อม 2564'!$E$3:$E$399,"28850-รพ.โคกสูง")&lt;$A36,"",INDEX('ค่าเสื่อม 2564'!N$3:N$399,SMALL(IF('ค่าเสื่อม 2564'!$E$3:$E$399="28850-รพ.โคกสูง",ROW('ค่าเสื่อม 2564'!$E$3:$E$399)-ROW('ค่าเสื่อม 2564'!$E$3)+1),$A36)))</f>
        <v/>
      </c>
      <c r="O36" s="10" t="str">
        <f t="array" ref="O36">IF(COUNTIF('ค่าเสื่อม 2564'!$E$3:$E$399,"28850-รพ.โคกสูง")&lt;$A36,"",INDEX('ค่าเสื่อม 2564'!O$3:O$399,SMALL(IF('ค่าเสื่อม 2564'!$E$3:$E$399="28850-รพ.โคกสูง",ROW('ค่าเสื่อม 2564'!$E$3:$E$399)-ROW('ค่าเสื่อม 2564'!$E$3)+1),$A36)))</f>
        <v/>
      </c>
      <c r="P36" s="10" t="str">
        <f t="array" ref="P36">IF(COUNTIF('ค่าเสื่อม 2564'!$E$3:$E$399,"28850-รพ.โคกสูง")&lt;$A36,"",INDEX('ค่าเสื่อม 2564'!P$3:P$399,SMALL(IF('ค่าเสื่อม 2564'!$E$3:$E$399="28850-รพ.โคกสูง",ROW('ค่าเสื่อม 2564'!$E$3:$E$399)-ROW('ค่าเสื่อม 2564'!$E$3)+1),$A36)))</f>
        <v/>
      </c>
      <c r="Q36" s="10" t="str">
        <f t="array" ref="Q36">IF(COUNTIF('ค่าเสื่อม 2564'!$E$3:$E$399,"28850-รพ.โคกสูง")&lt;$A36,"",INDEX('ค่าเสื่อม 2564'!Q$3:Q$399,SMALL(IF('ค่าเสื่อม 2564'!$E$3:$E$399="28850-รพ.โคกสูง",ROW('ค่าเสื่อม 2564'!$E$3:$E$399)-ROW('ค่าเสื่อม 2564'!$E$3)+1),$A36)))</f>
        <v/>
      </c>
      <c r="R36" s="7" t="str">
        <f t="array" ref="R36">IF(COUNTIF('ค่าเสื่อม 2564'!$E$3:$E$399,"28850-รพ.โคกสูง")&lt;$A36,"",INDEX('ค่าเสื่อม 2564'!R$3:R$399,SMALL(IF('ค่าเสื่อม 2564'!$E$3:$E$399="28850-รพ.โคกสูง",ROW('ค่าเสื่อม 2564'!$E$3:$E$399)-ROW('ค่าเสื่อม 2564'!$E$3)+1),$A36)))</f>
        <v/>
      </c>
      <c r="S36" s="4" t="str">
        <f t="array" ref="S36">IF(COUNTIF('ค่าเสื่อม 2564'!$E$3:$E$399,"28850-รพ.โคกสูง")&lt;$A36,"",INDEX('ค่าเสื่อม 2564'!S$3:S$399,SMALL(IF('ค่าเสื่อม 2564'!$E$3:$E$399="28850-รพ.โคกสูง",ROW('ค่าเสื่อม 2564'!$E$3:$E$399)-ROW('ค่าเสื่อม 2564'!$E$3)+1),$A36)))</f>
        <v/>
      </c>
      <c r="T36" s="10" t="str">
        <f t="array" ref="T36">IF(COUNTIF('ค่าเสื่อม 2564'!$E$3:$E$399,"28850-รพ.โคกสูง")&lt;$A36,"",INDEX('ค่าเสื่อม 2564'!T$3:T$399,SMALL(IF('ค่าเสื่อม 2564'!$E$3:$E$399="28850-รพ.โคกสูง",ROW('ค่าเสื่อม 2564'!$E$3:$E$399)-ROW('ค่าเสื่อม 2564'!$E$3)+1),$A36)))</f>
        <v/>
      </c>
      <c r="U36" s="10" t="str">
        <f t="array" ref="U36">IF(COUNTIF('ค่าเสื่อม 2564'!$E$3:$E$399,"28850-รพ.โคกสูง")&lt;$A36,"",INDEX('ค่าเสื่อม 2564'!U$3:U$399,SMALL(IF('ค่าเสื่อม 2564'!$E$3:$E$399="28850-รพ.โคกสูง",ROW('ค่าเสื่อม 2564'!$E$3:$E$399)-ROW('ค่าเสื่อม 2564'!$E$3)+1),$A36)))</f>
        <v/>
      </c>
      <c r="V36" s="7"/>
      <c r="W36" s="7"/>
    </row>
    <row r="37" spans="1:24" ht="43.5" customHeight="1">
      <c r="A37" s="3">
        <v>34</v>
      </c>
      <c r="B37" s="7"/>
      <c r="C37" s="7"/>
      <c r="D37" s="7"/>
      <c r="E37" s="7" t="str">
        <f t="array" ref="E37">IF(COUNTIF('ค่าเสื่อม 2564'!$E$3:$E$399,"28850-รพ.โคกสูง")&lt;$A37,"",INDEX('ค่าเสื่อม 2564'!E$3:E$399,SMALL(IF('ค่าเสื่อม 2564'!$E$3:$E$399="28850-รพ.โคกสูง",ROW('ค่าเสื่อม 2564'!$E$3:$E$399)-ROW('ค่าเสื่อม 2564'!$E$3)+1),$A37)))</f>
        <v/>
      </c>
      <c r="F37" s="7" t="str">
        <f t="array" ref="F37">IF(COUNTIF('ค่าเสื่อม 2564'!$E$3:$E$399,"28850-รพ.โคกสูง")&lt;$A37,"",INDEX('ค่าเสื่อม 2564'!F$3:F$399,SMALL(IF('ค่าเสื่อม 2564'!$E$3:$E$399="28850-รพ.โคกสูง",ROW('ค่าเสื่อม 2564'!$E$3:$E$399)-ROW('ค่าเสื่อม 2564'!$E$3)+1),$A37)))</f>
        <v/>
      </c>
      <c r="G37" s="7" t="str">
        <f t="array" ref="G37">IF(COUNTIF('ค่าเสื่อม 2564'!$E$3:$E$399,"28850-รพ.โคกสูง")&lt;$A37,"",INDEX('ค่าเสื่อม 2564'!G$3:G$399,SMALL(IF('ค่าเสื่อม 2564'!$E$3:$E$399="28850-รพ.โคกสูง",ROW('ค่าเสื่อม 2564'!$E$3:$E$399)-ROW('ค่าเสื่อม 2564'!$E$3)+1),$A37)))</f>
        <v/>
      </c>
      <c r="H37" s="7" t="str">
        <f t="array" ref="H37">IF(COUNTIF('ค่าเสื่อม 2564'!$E$3:$E$399,"28850-รพ.โคกสูง")&lt;$A37,"",INDEX('ค่าเสื่อม 2564'!H$3:H$399,SMALL(IF('ค่าเสื่อม 2564'!$E$3:$E$399="28850-รพ.โคกสูง",ROW('ค่าเสื่อม 2564'!$E$3:$E$399)-ROW('ค่าเสื่อม 2564'!$E$3)+1),$A37)))</f>
        <v/>
      </c>
      <c r="I37" s="7" t="str">
        <f t="array" ref="I37">IF(COUNTIF('ค่าเสื่อม 2564'!$E$3:$E$399,"28850-รพ.โคกสูง")&lt;$A37,"",INDEX('ค่าเสื่อม 2564'!I$3:I$399,SMALL(IF('ค่าเสื่อม 2564'!$E$3:$E$399="28850-รพ.โคกสูง",ROW('ค่าเสื่อม 2564'!$E$3:$E$399)-ROW('ค่าเสื่อม 2564'!$E$3)+1),$A37)))</f>
        <v/>
      </c>
      <c r="J37" s="7" t="str">
        <f t="array" ref="J37">IF(COUNTIF('ค่าเสื่อม 2564'!$E$3:$E$399,"28850-รพ.โคกสูง")&lt;$A37,"",INDEX('ค่าเสื่อม 2564'!J$3:J$399,SMALL(IF('ค่าเสื่อม 2564'!$E$3:$E$399="28850-รพ.โคกสูง",ROW('ค่าเสื่อม 2564'!$E$3:$E$399)-ROW('ค่าเสื่อม 2564'!$E$3)+1),$A37)))</f>
        <v/>
      </c>
      <c r="K37" s="7" t="str">
        <f t="array" ref="K37">IF(COUNTIF('ค่าเสื่อม 2564'!$E$3:$E$399,"28850-รพ.โคกสูง")&lt;$A37,"",INDEX('ค่าเสื่อม 2564'!K$3:K$399,SMALL(IF('ค่าเสื่อม 2564'!$E$3:$E$399="28850-รพ.โคกสูง",ROW('ค่าเสื่อม 2564'!$E$3:$E$399)-ROW('ค่าเสื่อม 2564'!$E$3)+1),$A37)))</f>
        <v/>
      </c>
      <c r="L37" s="4" t="str">
        <f t="array" ref="L37">IF(COUNTIF('ค่าเสื่อม 2564'!$E$3:$E$399,"28850-รพ.โคกสูง")&lt;$A37,"",INDEX('ค่าเสื่อม 2564'!L$3:L$399,SMALL(IF('ค่าเสื่อม 2564'!$E$3:$E$399="28850-รพ.โคกสูง",ROW('ค่าเสื่อม 2564'!$E$3:$E$399)-ROW('ค่าเสื่อม 2564'!$E$3)+1),$A37)))</f>
        <v/>
      </c>
      <c r="M37" s="7" t="str">
        <f t="array" ref="M37">IF(COUNTIF('ค่าเสื่อม 2564'!$E$3:$E$399,"28850-รพ.โคกสูง")&lt;$A37,"",INDEX('ค่าเสื่อม 2564'!M$3:M$399,SMALL(IF('ค่าเสื่อม 2564'!$E$3:$E$399="28850-รพ.โคกสูง",ROW('ค่าเสื่อม 2564'!$E$3:$E$399)-ROW('ค่าเสื่อม 2564'!$E$3)+1),$A37)))</f>
        <v/>
      </c>
      <c r="N37" s="10" t="str">
        <f t="array" ref="N37">IF(COUNTIF('ค่าเสื่อม 2564'!$E$3:$E$399,"28850-รพ.โคกสูง")&lt;$A37,"",INDEX('ค่าเสื่อม 2564'!N$3:N$399,SMALL(IF('ค่าเสื่อม 2564'!$E$3:$E$399="28850-รพ.โคกสูง",ROW('ค่าเสื่อม 2564'!$E$3:$E$399)-ROW('ค่าเสื่อม 2564'!$E$3)+1),$A37)))</f>
        <v/>
      </c>
      <c r="O37" s="10" t="str">
        <f t="array" ref="O37">IF(COUNTIF('ค่าเสื่อม 2564'!$E$3:$E$399,"28850-รพ.โคกสูง")&lt;$A37,"",INDEX('ค่าเสื่อม 2564'!O$3:O$399,SMALL(IF('ค่าเสื่อม 2564'!$E$3:$E$399="28850-รพ.โคกสูง",ROW('ค่าเสื่อม 2564'!$E$3:$E$399)-ROW('ค่าเสื่อม 2564'!$E$3)+1),$A37)))</f>
        <v/>
      </c>
      <c r="P37" s="10" t="str">
        <f t="array" ref="P37">IF(COUNTIF('ค่าเสื่อม 2564'!$E$3:$E$399,"28850-รพ.โคกสูง")&lt;$A37,"",INDEX('ค่าเสื่อม 2564'!P$3:P$399,SMALL(IF('ค่าเสื่อม 2564'!$E$3:$E$399="28850-รพ.โคกสูง",ROW('ค่าเสื่อม 2564'!$E$3:$E$399)-ROW('ค่าเสื่อม 2564'!$E$3)+1),$A37)))</f>
        <v/>
      </c>
      <c r="Q37" s="10" t="str">
        <f t="array" ref="Q37">IF(COUNTIF('ค่าเสื่อม 2564'!$E$3:$E$399,"28850-รพ.โคกสูง")&lt;$A37,"",INDEX('ค่าเสื่อม 2564'!Q$3:Q$399,SMALL(IF('ค่าเสื่อม 2564'!$E$3:$E$399="28850-รพ.โคกสูง",ROW('ค่าเสื่อม 2564'!$E$3:$E$399)-ROW('ค่าเสื่อม 2564'!$E$3)+1),$A37)))</f>
        <v/>
      </c>
      <c r="R37" s="7" t="str">
        <f t="array" ref="R37">IF(COUNTIF('ค่าเสื่อม 2564'!$E$3:$E$399,"28850-รพ.โคกสูง")&lt;$A37,"",INDEX('ค่าเสื่อม 2564'!R$3:R$399,SMALL(IF('ค่าเสื่อม 2564'!$E$3:$E$399="28850-รพ.โคกสูง",ROW('ค่าเสื่อม 2564'!$E$3:$E$399)-ROW('ค่าเสื่อม 2564'!$E$3)+1),$A37)))</f>
        <v/>
      </c>
      <c r="S37" s="4" t="str">
        <f t="array" ref="S37">IF(COUNTIF('ค่าเสื่อม 2564'!$E$3:$E$399,"28850-รพ.โคกสูง")&lt;$A37,"",INDEX('ค่าเสื่อม 2564'!S$3:S$399,SMALL(IF('ค่าเสื่อม 2564'!$E$3:$E$399="28850-รพ.โคกสูง",ROW('ค่าเสื่อม 2564'!$E$3:$E$399)-ROW('ค่าเสื่อม 2564'!$E$3)+1),$A37)))</f>
        <v/>
      </c>
      <c r="T37" s="10" t="str">
        <f t="array" ref="T37">IF(COUNTIF('ค่าเสื่อม 2564'!$E$3:$E$399,"28850-รพ.โคกสูง")&lt;$A37,"",INDEX('ค่าเสื่อม 2564'!T$3:T$399,SMALL(IF('ค่าเสื่อม 2564'!$E$3:$E$399="28850-รพ.โคกสูง",ROW('ค่าเสื่อม 2564'!$E$3:$E$399)-ROW('ค่าเสื่อม 2564'!$E$3)+1),$A37)))</f>
        <v/>
      </c>
      <c r="U37" s="10" t="str">
        <f t="array" ref="U37">IF(COUNTIF('ค่าเสื่อม 2564'!$E$3:$E$399,"28850-รพ.โคกสูง")&lt;$A37,"",INDEX('ค่าเสื่อม 2564'!U$3:U$399,SMALL(IF('ค่าเสื่อม 2564'!$E$3:$E$399="28850-รพ.โคกสูง",ROW('ค่าเสื่อม 2564'!$E$3:$E$399)-ROW('ค่าเสื่อม 2564'!$E$3)+1),$A37)))</f>
        <v/>
      </c>
      <c r="V37" s="7"/>
      <c r="W37" s="7"/>
    </row>
    <row r="38" spans="1:24" ht="43.5" customHeight="1">
      <c r="A38" s="3">
        <v>35</v>
      </c>
      <c r="B38" s="7"/>
      <c r="C38" s="7"/>
      <c r="D38" s="7"/>
      <c r="E38" s="7" t="str">
        <f t="array" ref="E38">IF(COUNTIF('ค่าเสื่อม 2564'!$E$3:$E$399,"28850-รพ.โคกสูง")&lt;$A38,"",INDEX('ค่าเสื่อม 2564'!E$3:E$399,SMALL(IF('ค่าเสื่อม 2564'!$E$3:$E$399="28850-รพ.โคกสูง",ROW('ค่าเสื่อม 2564'!$E$3:$E$399)-ROW('ค่าเสื่อม 2564'!$E$3)+1),$A38)))</f>
        <v/>
      </c>
      <c r="F38" s="7" t="str">
        <f t="array" ref="F38">IF(COUNTIF('ค่าเสื่อม 2564'!$E$3:$E$399,"28850-รพ.โคกสูง")&lt;$A38,"",INDEX('ค่าเสื่อม 2564'!F$3:F$399,SMALL(IF('ค่าเสื่อม 2564'!$E$3:$E$399="28850-รพ.โคกสูง",ROW('ค่าเสื่อม 2564'!$E$3:$E$399)-ROW('ค่าเสื่อม 2564'!$E$3)+1),$A38)))</f>
        <v/>
      </c>
      <c r="G38" s="7" t="str">
        <f t="array" ref="G38">IF(COUNTIF('ค่าเสื่อม 2564'!$E$3:$E$399,"28850-รพ.โคกสูง")&lt;$A38,"",INDEX('ค่าเสื่อม 2564'!G$3:G$399,SMALL(IF('ค่าเสื่อม 2564'!$E$3:$E$399="28850-รพ.โคกสูง",ROW('ค่าเสื่อม 2564'!$E$3:$E$399)-ROW('ค่าเสื่อม 2564'!$E$3)+1),$A38)))</f>
        <v/>
      </c>
      <c r="H38" s="7" t="str">
        <f t="array" ref="H38">IF(COUNTIF('ค่าเสื่อม 2564'!$E$3:$E$399,"28850-รพ.โคกสูง")&lt;$A38,"",INDEX('ค่าเสื่อม 2564'!H$3:H$399,SMALL(IF('ค่าเสื่อม 2564'!$E$3:$E$399="28850-รพ.โคกสูง",ROW('ค่าเสื่อม 2564'!$E$3:$E$399)-ROW('ค่าเสื่อม 2564'!$E$3)+1),$A38)))</f>
        <v/>
      </c>
      <c r="I38" s="7" t="str">
        <f t="array" ref="I38">IF(COUNTIF('ค่าเสื่อม 2564'!$E$3:$E$399,"28850-รพ.โคกสูง")&lt;$A38,"",INDEX('ค่าเสื่อม 2564'!I$3:I$399,SMALL(IF('ค่าเสื่อม 2564'!$E$3:$E$399="28850-รพ.โคกสูง",ROW('ค่าเสื่อม 2564'!$E$3:$E$399)-ROW('ค่าเสื่อม 2564'!$E$3)+1),$A38)))</f>
        <v/>
      </c>
      <c r="J38" s="7" t="str">
        <f t="array" ref="J38">IF(COUNTIF('ค่าเสื่อม 2564'!$E$3:$E$399,"28850-รพ.โคกสูง")&lt;$A38,"",INDEX('ค่าเสื่อม 2564'!J$3:J$399,SMALL(IF('ค่าเสื่อม 2564'!$E$3:$E$399="28850-รพ.โคกสูง",ROW('ค่าเสื่อม 2564'!$E$3:$E$399)-ROW('ค่าเสื่อม 2564'!$E$3)+1),$A38)))</f>
        <v/>
      </c>
      <c r="K38" s="7" t="str">
        <f t="array" ref="K38">IF(COUNTIF('ค่าเสื่อม 2564'!$E$3:$E$399,"28850-รพ.โคกสูง")&lt;$A38,"",INDEX('ค่าเสื่อม 2564'!K$3:K$399,SMALL(IF('ค่าเสื่อม 2564'!$E$3:$E$399="28850-รพ.โคกสูง",ROW('ค่าเสื่อม 2564'!$E$3:$E$399)-ROW('ค่าเสื่อม 2564'!$E$3)+1),$A38)))</f>
        <v/>
      </c>
      <c r="L38" s="4" t="str">
        <f t="array" ref="L38">IF(COUNTIF('ค่าเสื่อม 2564'!$E$3:$E$399,"28850-รพ.โคกสูง")&lt;$A38,"",INDEX('ค่าเสื่อม 2564'!L$3:L$399,SMALL(IF('ค่าเสื่อม 2564'!$E$3:$E$399="28850-รพ.โคกสูง",ROW('ค่าเสื่อม 2564'!$E$3:$E$399)-ROW('ค่าเสื่อม 2564'!$E$3)+1),$A38)))</f>
        <v/>
      </c>
      <c r="M38" s="7" t="str">
        <f t="array" ref="M38">IF(COUNTIF('ค่าเสื่อม 2564'!$E$3:$E$399,"28850-รพ.โคกสูง")&lt;$A38,"",INDEX('ค่าเสื่อม 2564'!M$3:M$399,SMALL(IF('ค่าเสื่อม 2564'!$E$3:$E$399="28850-รพ.โคกสูง",ROW('ค่าเสื่อม 2564'!$E$3:$E$399)-ROW('ค่าเสื่อม 2564'!$E$3)+1),$A38)))</f>
        <v/>
      </c>
      <c r="N38" s="10" t="str">
        <f t="array" ref="N38">IF(COUNTIF('ค่าเสื่อม 2564'!$E$3:$E$399,"28850-รพ.โคกสูง")&lt;$A38,"",INDEX('ค่าเสื่อม 2564'!N$3:N$399,SMALL(IF('ค่าเสื่อม 2564'!$E$3:$E$399="28850-รพ.โคกสูง",ROW('ค่าเสื่อม 2564'!$E$3:$E$399)-ROW('ค่าเสื่อม 2564'!$E$3)+1),$A38)))</f>
        <v/>
      </c>
      <c r="O38" s="10" t="str">
        <f t="array" ref="O38">IF(COUNTIF('ค่าเสื่อม 2564'!$E$3:$E$399,"28850-รพ.โคกสูง")&lt;$A38,"",INDEX('ค่าเสื่อม 2564'!O$3:O$399,SMALL(IF('ค่าเสื่อม 2564'!$E$3:$E$399="28850-รพ.โคกสูง",ROW('ค่าเสื่อม 2564'!$E$3:$E$399)-ROW('ค่าเสื่อม 2564'!$E$3)+1),$A38)))</f>
        <v/>
      </c>
      <c r="P38" s="10" t="str">
        <f t="array" ref="P38">IF(COUNTIF('ค่าเสื่อม 2564'!$E$3:$E$399,"28850-รพ.โคกสูง")&lt;$A38,"",INDEX('ค่าเสื่อม 2564'!P$3:P$399,SMALL(IF('ค่าเสื่อม 2564'!$E$3:$E$399="28850-รพ.โคกสูง",ROW('ค่าเสื่อม 2564'!$E$3:$E$399)-ROW('ค่าเสื่อม 2564'!$E$3)+1),$A38)))</f>
        <v/>
      </c>
      <c r="Q38" s="10" t="str">
        <f t="array" ref="Q38">IF(COUNTIF('ค่าเสื่อม 2564'!$E$3:$E$399,"28850-รพ.โคกสูง")&lt;$A38,"",INDEX('ค่าเสื่อม 2564'!Q$3:Q$399,SMALL(IF('ค่าเสื่อม 2564'!$E$3:$E$399="28850-รพ.โคกสูง",ROW('ค่าเสื่อม 2564'!$E$3:$E$399)-ROW('ค่าเสื่อม 2564'!$E$3)+1),$A38)))</f>
        <v/>
      </c>
      <c r="R38" s="7" t="str">
        <f t="array" ref="R38">IF(COUNTIF('ค่าเสื่อม 2564'!$E$3:$E$399,"28850-รพ.โคกสูง")&lt;$A38,"",INDEX('ค่าเสื่อม 2564'!R$3:R$399,SMALL(IF('ค่าเสื่อม 2564'!$E$3:$E$399="28850-รพ.โคกสูง",ROW('ค่าเสื่อม 2564'!$E$3:$E$399)-ROW('ค่าเสื่อม 2564'!$E$3)+1),$A38)))</f>
        <v/>
      </c>
      <c r="S38" s="4" t="str">
        <f t="array" ref="S38">IF(COUNTIF('ค่าเสื่อม 2564'!$E$3:$E$399,"28850-รพ.โคกสูง")&lt;$A38,"",INDEX('ค่าเสื่อม 2564'!S$3:S$399,SMALL(IF('ค่าเสื่อม 2564'!$E$3:$E$399="28850-รพ.โคกสูง",ROW('ค่าเสื่อม 2564'!$E$3:$E$399)-ROW('ค่าเสื่อม 2564'!$E$3)+1),$A38)))</f>
        <v/>
      </c>
      <c r="T38" s="10" t="str">
        <f t="array" ref="T38">IF(COUNTIF('ค่าเสื่อม 2564'!$E$3:$E$399,"28850-รพ.โคกสูง")&lt;$A38,"",INDEX('ค่าเสื่อม 2564'!T$3:T$399,SMALL(IF('ค่าเสื่อม 2564'!$E$3:$E$399="28850-รพ.โคกสูง",ROW('ค่าเสื่อม 2564'!$E$3:$E$399)-ROW('ค่าเสื่อม 2564'!$E$3)+1),$A38)))</f>
        <v/>
      </c>
      <c r="U38" s="10" t="str">
        <f t="array" ref="U38">IF(COUNTIF('ค่าเสื่อม 2564'!$E$3:$E$399,"28850-รพ.โคกสูง")&lt;$A38,"",INDEX('ค่าเสื่อม 2564'!U$3:U$399,SMALL(IF('ค่าเสื่อม 2564'!$E$3:$E$399="28850-รพ.โคกสูง",ROW('ค่าเสื่อม 2564'!$E$3:$E$399)-ROW('ค่าเสื่อม 2564'!$E$3)+1),$A38)))</f>
        <v/>
      </c>
      <c r="V38" s="7"/>
      <c r="W38" s="7"/>
    </row>
    <row r="39" spans="1:24" ht="43.5" customHeight="1">
      <c r="A39" s="3">
        <v>36</v>
      </c>
      <c r="B39" s="7"/>
      <c r="C39" s="7"/>
      <c r="D39" s="7"/>
      <c r="E39" s="7" t="str">
        <f t="array" ref="E39">IF(COUNTIF('ค่าเสื่อม 2564'!$E$3:$E$399,"28850-รพ.โคกสูง")&lt;$A39,"",INDEX('ค่าเสื่อม 2564'!E$3:E$399,SMALL(IF('ค่าเสื่อม 2564'!$E$3:$E$399="28850-รพ.โคกสูง",ROW('ค่าเสื่อม 2564'!$E$3:$E$399)-ROW('ค่าเสื่อม 2564'!$E$3)+1),$A39)))</f>
        <v/>
      </c>
      <c r="F39" s="7" t="str">
        <f t="array" ref="F39">IF(COUNTIF('ค่าเสื่อม 2564'!$E$3:$E$399,"28850-รพ.โคกสูง")&lt;$A39,"",INDEX('ค่าเสื่อม 2564'!F$3:F$399,SMALL(IF('ค่าเสื่อม 2564'!$E$3:$E$399="28850-รพ.โคกสูง",ROW('ค่าเสื่อม 2564'!$E$3:$E$399)-ROW('ค่าเสื่อม 2564'!$E$3)+1),$A39)))</f>
        <v/>
      </c>
      <c r="G39" s="7" t="str">
        <f t="array" ref="G39">IF(COUNTIF('ค่าเสื่อม 2564'!$E$3:$E$399,"28850-รพ.โคกสูง")&lt;$A39,"",INDEX('ค่าเสื่อม 2564'!G$3:G$399,SMALL(IF('ค่าเสื่อม 2564'!$E$3:$E$399="28850-รพ.โคกสูง",ROW('ค่าเสื่อม 2564'!$E$3:$E$399)-ROW('ค่าเสื่อม 2564'!$E$3)+1),$A39)))</f>
        <v/>
      </c>
      <c r="H39" s="7" t="str">
        <f t="array" ref="H39">IF(COUNTIF('ค่าเสื่อม 2564'!$E$3:$E$399,"28850-รพ.โคกสูง")&lt;$A39,"",INDEX('ค่าเสื่อม 2564'!H$3:H$399,SMALL(IF('ค่าเสื่อม 2564'!$E$3:$E$399="28850-รพ.โคกสูง",ROW('ค่าเสื่อม 2564'!$E$3:$E$399)-ROW('ค่าเสื่อม 2564'!$E$3)+1),$A39)))</f>
        <v/>
      </c>
      <c r="I39" s="7" t="str">
        <f t="array" ref="I39">IF(COUNTIF('ค่าเสื่อม 2564'!$E$3:$E$399,"28850-รพ.โคกสูง")&lt;$A39,"",INDEX('ค่าเสื่อม 2564'!I$3:I$399,SMALL(IF('ค่าเสื่อม 2564'!$E$3:$E$399="28850-รพ.โคกสูง",ROW('ค่าเสื่อม 2564'!$E$3:$E$399)-ROW('ค่าเสื่อม 2564'!$E$3)+1),$A39)))</f>
        <v/>
      </c>
      <c r="J39" s="7" t="str">
        <f t="array" ref="J39">IF(COUNTIF('ค่าเสื่อม 2564'!$E$3:$E$399,"28850-รพ.โคกสูง")&lt;$A39,"",INDEX('ค่าเสื่อม 2564'!J$3:J$399,SMALL(IF('ค่าเสื่อม 2564'!$E$3:$E$399="28850-รพ.โคกสูง",ROW('ค่าเสื่อม 2564'!$E$3:$E$399)-ROW('ค่าเสื่อม 2564'!$E$3)+1),$A39)))</f>
        <v/>
      </c>
      <c r="K39" s="7" t="str">
        <f t="array" ref="K39">IF(COUNTIF('ค่าเสื่อม 2564'!$E$3:$E$399,"28850-รพ.โคกสูง")&lt;$A39,"",INDEX('ค่าเสื่อม 2564'!K$3:K$399,SMALL(IF('ค่าเสื่อม 2564'!$E$3:$E$399="28850-รพ.โคกสูง",ROW('ค่าเสื่อม 2564'!$E$3:$E$399)-ROW('ค่าเสื่อม 2564'!$E$3)+1),$A39)))</f>
        <v/>
      </c>
      <c r="L39" s="4" t="str">
        <f t="array" ref="L39">IF(COUNTIF('ค่าเสื่อม 2564'!$E$3:$E$399,"28850-รพ.โคกสูง")&lt;$A39,"",INDEX('ค่าเสื่อม 2564'!L$3:L$399,SMALL(IF('ค่าเสื่อม 2564'!$E$3:$E$399="28850-รพ.โคกสูง",ROW('ค่าเสื่อม 2564'!$E$3:$E$399)-ROW('ค่าเสื่อม 2564'!$E$3)+1),$A39)))</f>
        <v/>
      </c>
      <c r="M39" s="7" t="str">
        <f t="array" ref="M39">IF(COUNTIF('ค่าเสื่อม 2564'!$E$3:$E$399,"28850-รพ.โคกสูง")&lt;$A39,"",INDEX('ค่าเสื่อม 2564'!M$3:M$399,SMALL(IF('ค่าเสื่อม 2564'!$E$3:$E$399="28850-รพ.โคกสูง",ROW('ค่าเสื่อม 2564'!$E$3:$E$399)-ROW('ค่าเสื่อม 2564'!$E$3)+1),$A39)))</f>
        <v/>
      </c>
      <c r="N39" s="10" t="str">
        <f t="array" ref="N39">IF(COUNTIF('ค่าเสื่อม 2564'!$E$3:$E$399,"28850-รพ.โคกสูง")&lt;$A39,"",INDEX('ค่าเสื่อม 2564'!N$3:N$399,SMALL(IF('ค่าเสื่อม 2564'!$E$3:$E$399="28850-รพ.โคกสูง",ROW('ค่าเสื่อม 2564'!$E$3:$E$399)-ROW('ค่าเสื่อม 2564'!$E$3)+1),$A39)))</f>
        <v/>
      </c>
      <c r="O39" s="10" t="str">
        <f t="array" ref="O39">IF(COUNTIF('ค่าเสื่อม 2564'!$E$3:$E$399,"28850-รพ.โคกสูง")&lt;$A39,"",INDEX('ค่าเสื่อม 2564'!O$3:O$399,SMALL(IF('ค่าเสื่อม 2564'!$E$3:$E$399="28850-รพ.โคกสูง",ROW('ค่าเสื่อม 2564'!$E$3:$E$399)-ROW('ค่าเสื่อม 2564'!$E$3)+1),$A39)))</f>
        <v/>
      </c>
      <c r="P39" s="10" t="str">
        <f t="array" ref="P39">IF(COUNTIF('ค่าเสื่อม 2564'!$E$3:$E$399,"28850-รพ.โคกสูง")&lt;$A39,"",INDEX('ค่าเสื่อม 2564'!P$3:P$399,SMALL(IF('ค่าเสื่อม 2564'!$E$3:$E$399="28850-รพ.โคกสูง",ROW('ค่าเสื่อม 2564'!$E$3:$E$399)-ROW('ค่าเสื่อม 2564'!$E$3)+1),$A39)))</f>
        <v/>
      </c>
      <c r="Q39" s="10" t="str">
        <f t="array" ref="Q39">IF(COUNTIF('ค่าเสื่อม 2564'!$E$3:$E$399,"28850-รพ.โคกสูง")&lt;$A39,"",INDEX('ค่าเสื่อม 2564'!Q$3:Q$399,SMALL(IF('ค่าเสื่อม 2564'!$E$3:$E$399="28850-รพ.โคกสูง",ROW('ค่าเสื่อม 2564'!$E$3:$E$399)-ROW('ค่าเสื่อม 2564'!$E$3)+1),$A39)))</f>
        <v/>
      </c>
      <c r="R39" s="7" t="str">
        <f t="array" ref="R39">IF(COUNTIF('ค่าเสื่อม 2564'!$E$3:$E$399,"28850-รพ.โคกสูง")&lt;$A39,"",INDEX('ค่าเสื่อม 2564'!R$3:R$399,SMALL(IF('ค่าเสื่อม 2564'!$E$3:$E$399="28850-รพ.โคกสูง",ROW('ค่าเสื่อม 2564'!$E$3:$E$399)-ROW('ค่าเสื่อม 2564'!$E$3)+1),$A39)))</f>
        <v/>
      </c>
      <c r="S39" s="4" t="str">
        <f t="array" ref="S39">IF(COUNTIF('ค่าเสื่อม 2564'!$E$3:$E$399,"28850-รพ.โคกสูง")&lt;$A39,"",INDEX('ค่าเสื่อม 2564'!S$3:S$399,SMALL(IF('ค่าเสื่อม 2564'!$E$3:$E$399="28850-รพ.โคกสูง",ROW('ค่าเสื่อม 2564'!$E$3:$E$399)-ROW('ค่าเสื่อม 2564'!$E$3)+1),$A39)))</f>
        <v/>
      </c>
      <c r="T39" s="10" t="str">
        <f t="array" ref="T39">IF(COUNTIF('ค่าเสื่อม 2564'!$E$3:$E$399,"28850-รพ.โคกสูง")&lt;$A39,"",INDEX('ค่าเสื่อม 2564'!T$3:T$399,SMALL(IF('ค่าเสื่อม 2564'!$E$3:$E$399="28850-รพ.โคกสูง",ROW('ค่าเสื่อม 2564'!$E$3:$E$399)-ROW('ค่าเสื่อม 2564'!$E$3)+1),$A39)))</f>
        <v/>
      </c>
      <c r="U39" s="10" t="str">
        <f t="array" ref="U39">IF(COUNTIF('ค่าเสื่อม 2564'!$E$3:$E$399,"28850-รพ.โคกสูง")&lt;$A39,"",INDEX('ค่าเสื่อม 2564'!U$3:U$399,SMALL(IF('ค่าเสื่อม 2564'!$E$3:$E$399="28850-รพ.โคกสูง",ROW('ค่าเสื่อม 2564'!$E$3:$E$399)-ROW('ค่าเสื่อม 2564'!$E$3)+1),$A39)))</f>
        <v/>
      </c>
      <c r="V39" s="7"/>
      <c r="W39" s="7"/>
    </row>
    <row r="40" spans="1:24" ht="43.5" customHeight="1">
      <c r="A40" s="3">
        <v>37</v>
      </c>
      <c r="B40" s="7"/>
      <c r="C40" s="7"/>
      <c r="D40" s="7"/>
      <c r="E40" s="7" t="str">
        <f t="array" ref="E40">IF(COUNTIF('ค่าเสื่อม 2564'!$E$3:$E$399,"28850-รพ.โคกสูง")&lt;$A40,"",INDEX('ค่าเสื่อม 2564'!E$3:E$399,SMALL(IF('ค่าเสื่อม 2564'!$E$3:$E$399="28850-รพ.โคกสูง",ROW('ค่าเสื่อม 2564'!$E$3:$E$399)-ROW('ค่าเสื่อม 2564'!$E$3)+1),$A40)))</f>
        <v/>
      </c>
      <c r="F40" s="7" t="str">
        <f t="array" ref="F40">IF(COUNTIF('ค่าเสื่อม 2564'!$E$3:$E$399,"28850-รพ.โคกสูง")&lt;$A40,"",INDEX('ค่าเสื่อม 2564'!F$3:F$399,SMALL(IF('ค่าเสื่อม 2564'!$E$3:$E$399="28850-รพ.โคกสูง",ROW('ค่าเสื่อม 2564'!$E$3:$E$399)-ROW('ค่าเสื่อม 2564'!$E$3)+1),$A40)))</f>
        <v/>
      </c>
      <c r="G40" s="7" t="str">
        <f t="array" ref="G40">IF(COUNTIF('ค่าเสื่อม 2564'!$E$3:$E$399,"28850-รพ.โคกสูง")&lt;$A40,"",INDEX('ค่าเสื่อม 2564'!G$3:G$399,SMALL(IF('ค่าเสื่อม 2564'!$E$3:$E$399="28850-รพ.โคกสูง",ROW('ค่าเสื่อม 2564'!$E$3:$E$399)-ROW('ค่าเสื่อม 2564'!$E$3)+1),$A40)))</f>
        <v/>
      </c>
      <c r="H40" s="7" t="str">
        <f t="array" ref="H40">IF(COUNTIF('ค่าเสื่อม 2564'!$E$3:$E$399,"28850-รพ.โคกสูง")&lt;$A40,"",INDEX('ค่าเสื่อม 2564'!H$3:H$399,SMALL(IF('ค่าเสื่อม 2564'!$E$3:$E$399="28850-รพ.โคกสูง",ROW('ค่าเสื่อม 2564'!$E$3:$E$399)-ROW('ค่าเสื่อม 2564'!$E$3)+1),$A40)))</f>
        <v/>
      </c>
      <c r="I40" s="7" t="str">
        <f t="array" ref="I40">IF(COUNTIF('ค่าเสื่อม 2564'!$E$3:$E$399,"28850-รพ.โคกสูง")&lt;$A40,"",INDEX('ค่าเสื่อม 2564'!I$3:I$399,SMALL(IF('ค่าเสื่อม 2564'!$E$3:$E$399="28850-รพ.โคกสูง",ROW('ค่าเสื่อม 2564'!$E$3:$E$399)-ROW('ค่าเสื่อม 2564'!$E$3)+1),$A40)))</f>
        <v/>
      </c>
      <c r="J40" s="7" t="str">
        <f t="array" ref="J40">IF(COUNTIF('ค่าเสื่อม 2564'!$E$3:$E$399,"28850-รพ.โคกสูง")&lt;$A40,"",INDEX('ค่าเสื่อม 2564'!J$3:J$399,SMALL(IF('ค่าเสื่อม 2564'!$E$3:$E$399="28850-รพ.โคกสูง",ROW('ค่าเสื่อม 2564'!$E$3:$E$399)-ROW('ค่าเสื่อม 2564'!$E$3)+1),$A40)))</f>
        <v/>
      </c>
      <c r="K40" s="7" t="str">
        <f t="array" ref="K40">IF(COUNTIF('ค่าเสื่อม 2564'!$E$3:$E$399,"28850-รพ.โคกสูง")&lt;$A40,"",INDEX('ค่าเสื่อม 2564'!K$3:K$399,SMALL(IF('ค่าเสื่อม 2564'!$E$3:$E$399="28850-รพ.โคกสูง",ROW('ค่าเสื่อม 2564'!$E$3:$E$399)-ROW('ค่าเสื่อม 2564'!$E$3)+1),$A40)))</f>
        <v/>
      </c>
      <c r="L40" s="4" t="str">
        <f t="array" ref="L40">IF(COUNTIF('ค่าเสื่อม 2564'!$E$3:$E$399,"28850-รพ.โคกสูง")&lt;$A40,"",INDEX('ค่าเสื่อม 2564'!L$3:L$399,SMALL(IF('ค่าเสื่อม 2564'!$E$3:$E$399="28850-รพ.โคกสูง",ROW('ค่าเสื่อม 2564'!$E$3:$E$399)-ROW('ค่าเสื่อม 2564'!$E$3)+1),$A40)))</f>
        <v/>
      </c>
      <c r="M40" s="7" t="str">
        <f t="array" ref="M40">IF(COUNTIF('ค่าเสื่อม 2564'!$E$3:$E$399,"28850-รพ.โคกสูง")&lt;$A40,"",INDEX('ค่าเสื่อม 2564'!M$3:M$399,SMALL(IF('ค่าเสื่อม 2564'!$E$3:$E$399="28850-รพ.โคกสูง",ROW('ค่าเสื่อม 2564'!$E$3:$E$399)-ROW('ค่าเสื่อม 2564'!$E$3)+1),$A40)))</f>
        <v/>
      </c>
      <c r="N40" s="10" t="str">
        <f t="array" ref="N40">IF(COUNTIF('ค่าเสื่อม 2564'!$E$3:$E$399,"28850-รพ.โคกสูง")&lt;$A40,"",INDEX('ค่าเสื่อม 2564'!N$3:N$399,SMALL(IF('ค่าเสื่อม 2564'!$E$3:$E$399="28850-รพ.โคกสูง",ROW('ค่าเสื่อม 2564'!$E$3:$E$399)-ROW('ค่าเสื่อม 2564'!$E$3)+1),$A40)))</f>
        <v/>
      </c>
      <c r="O40" s="10" t="str">
        <f t="array" ref="O40">IF(COUNTIF('ค่าเสื่อม 2564'!$E$3:$E$399,"28850-รพ.โคกสูง")&lt;$A40,"",INDEX('ค่าเสื่อม 2564'!O$3:O$399,SMALL(IF('ค่าเสื่อม 2564'!$E$3:$E$399="28850-รพ.โคกสูง",ROW('ค่าเสื่อม 2564'!$E$3:$E$399)-ROW('ค่าเสื่อม 2564'!$E$3)+1),$A40)))</f>
        <v/>
      </c>
      <c r="P40" s="10" t="str">
        <f t="array" ref="P40">IF(COUNTIF('ค่าเสื่อม 2564'!$E$3:$E$399,"28850-รพ.โคกสูง")&lt;$A40,"",INDEX('ค่าเสื่อม 2564'!P$3:P$399,SMALL(IF('ค่าเสื่อม 2564'!$E$3:$E$399="28850-รพ.โคกสูง",ROW('ค่าเสื่อม 2564'!$E$3:$E$399)-ROW('ค่าเสื่อม 2564'!$E$3)+1),$A40)))</f>
        <v/>
      </c>
      <c r="Q40" s="10" t="str">
        <f t="array" ref="Q40">IF(COUNTIF('ค่าเสื่อม 2564'!$E$3:$E$399,"28850-รพ.โคกสูง")&lt;$A40,"",INDEX('ค่าเสื่อม 2564'!Q$3:Q$399,SMALL(IF('ค่าเสื่อม 2564'!$E$3:$E$399="28850-รพ.โคกสูง",ROW('ค่าเสื่อม 2564'!$E$3:$E$399)-ROW('ค่าเสื่อม 2564'!$E$3)+1),$A40)))</f>
        <v/>
      </c>
      <c r="R40" s="7" t="str">
        <f t="array" ref="R40">IF(COUNTIF('ค่าเสื่อม 2564'!$E$3:$E$399,"28850-รพ.โคกสูง")&lt;$A40,"",INDEX('ค่าเสื่อม 2564'!R$3:R$399,SMALL(IF('ค่าเสื่อม 2564'!$E$3:$E$399="28850-รพ.โคกสูง",ROW('ค่าเสื่อม 2564'!$E$3:$E$399)-ROW('ค่าเสื่อม 2564'!$E$3)+1),$A40)))</f>
        <v/>
      </c>
      <c r="S40" s="4" t="str">
        <f t="array" ref="S40">IF(COUNTIF('ค่าเสื่อม 2564'!$E$3:$E$399,"28850-รพ.โคกสูง")&lt;$A40,"",INDEX('ค่าเสื่อม 2564'!S$3:S$399,SMALL(IF('ค่าเสื่อม 2564'!$E$3:$E$399="28850-รพ.โคกสูง",ROW('ค่าเสื่อม 2564'!$E$3:$E$399)-ROW('ค่าเสื่อม 2564'!$E$3)+1),$A40)))</f>
        <v/>
      </c>
      <c r="T40" s="10" t="str">
        <f t="array" ref="T40">IF(COUNTIF('ค่าเสื่อม 2564'!$E$3:$E$399,"28850-รพ.โคกสูง")&lt;$A40,"",INDEX('ค่าเสื่อม 2564'!T$3:T$399,SMALL(IF('ค่าเสื่อม 2564'!$E$3:$E$399="28850-รพ.โคกสูง",ROW('ค่าเสื่อม 2564'!$E$3:$E$399)-ROW('ค่าเสื่อม 2564'!$E$3)+1),$A40)))</f>
        <v/>
      </c>
      <c r="U40" s="10" t="str">
        <f t="array" ref="U40">IF(COUNTIF('ค่าเสื่อม 2564'!$E$3:$E$399,"28850-รพ.โคกสูง")&lt;$A40,"",INDEX('ค่าเสื่อม 2564'!U$3:U$399,SMALL(IF('ค่าเสื่อม 2564'!$E$3:$E$399="28850-รพ.โคกสูง",ROW('ค่าเสื่อม 2564'!$E$3:$E$399)-ROW('ค่าเสื่อม 2564'!$E$3)+1),$A40)))</f>
        <v/>
      </c>
      <c r="V40" s="7"/>
      <c r="W40" s="7"/>
    </row>
    <row r="41" spans="1:24" ht="43.5" customHeight="1">
      <c r="A41" s="3">
        <v>38</v>
      </c>
      <c r="B41" s="7"/>
      <c r="C41" s="7"/>
      <c r="D41" s="7"/>
      <c r="E41" s="7" t="str">
        <f t="array" ref="E41">IF(COUNTIF('ค่าเสื่อม 2564'!$E$3:$E$399,"28850-รพ.โคกสูง")&lt;$A41,"",INDEX('ค่าเสื่อม 2564'!E$3:E$399,SMALL(IF('ค่าเสื่อม 2564'!$E$3:$E$399="28850-รพ.โคกสูง",ROW('ค่าเสื่อม 2564'!$E$3:$E$399)-ROW('ค่าเสื่อม 2564'!$E$3)+1),$A41)))</f>
        <v/>
      </c>
      <c r="F41" s="7" t="str">
        <f t="array" ref="F41">IF(COUNTIF('ค่าเสื่อม 2564'!$E$3:$E$399,"28850-รพ.โคกสูง")&lt;$A41,"",INDEX('ค่าเสื่อม 2564'!F$3:F$399,SMALL(IF('ค่าเสื่อม 2564'!$E$3:$E$399="28850-รพ.โคกสูง",ROW('ค่าเสื่อม 2564'!$E$3:$E$399)-ROW('ค่าเสื่อม 2564'!$E$3)+1),$A41)))</f>
        <v/>
      </c>
      <c r="G41" s="7" t="str">
        <f t="array" ref="G41">IF(COUNTIF('ค่าเสื่อม 2564'!$E$3:$E$399,"28850-รพ.โคกสูง")&lt;$A41,"",INDEX('ค่าเสื่อม 2564'!G$3:G$399,SMALL(IF('ค่าเสื่อม 2564'!$E$3:$E$399="28850-รพ.โคกสูง",ROW('ค่าเสื่อม 2564'!$E$3:$E$399)-ROW('ค่าเสื่อม 2564'!$E$3)+1),$A41)))</f>
        <v/>
      </c>
      <c r="H41" s="7" t="str">
        <f t="array" ref="H41">IF(COUNTIF('ค่าเสื่อม 2564'!$E$3:$E$399,"28850-รพ.โคกสูง")&lt;$A41,"",INDEX('ค่าเสื่อม 2564'!H$3:H$399,SMALL(IF('ค่าเสื่อม 2564'!$E$3:$E$399="28850-รพ.โคกสูง",ROW('ค่าเสื่อม 2564'!$E$3:$E$399)-ROW('ค่าเสื่อม 2564'!$E$3)+1),$A41)))</f>
        <v/>
      </c>
      <c r="I41" s="7" t="str">
        <f t="array" ref="I41">IF(COUNTIF('ค่าเสื่อม 2564'!$E$3:$E$399,"28850-รพ.โคกสูง")&lt;$A41,"",INDEX('ค่าเสื่อม 2564'!I$3:I$399,SMALL(IF('ค่าเสื่อม 2564'!$E$3:$E$399="28850-รพ.โคกสูง",ROW('ค่าเสื่อม 2564'!$E$3:$E$399)-ROW('ค่าเสื่อม 2564'!$E$3)+1),$A41)))</f>
        <v/>
      </c>
      <c r="J41" s="7" t="str">
        <f t="array" ref="J41">IF(COUNTIF('ค่าเสื่อม 2564'!$E$3:$E$399,"28850-รพ.โคกสูง")&lt;$A41,"",INDEX('ค่าเสื่อม 2564'!J$3:J$399,SMALL(IF('ค่าเสื่อม 2564'!$E$3:$E$399="28850-รพ.โคกสูง",ROW('ค่าเสื่อม 2564'!$E$3:$E$399)-ROW('ค่าเสื่อม 2564'!$E$3)+1),$A41)))</f>
        <v/>
      </c>
      <c r="K41" s="7" t="str">
        <f t="array" ref="K41">IF(COUNTIF('ค่าเสื่อม 2564'!$E$3:$E$399,"28850-รพ.โคกสูง")&lt;$A41,"",INDEX('ค่าเสื่อม 2564'!K$3:K$399,SMALL(IF('ค่าเสื่อม 2564'!$E$3:$E$399="28850-รพ.โคกสูง",ROW('ค่าเสื่อม 2564'!$E$3:$E$399)-ROW('ค่าเสื่อม 2564'!$E$3)+1),$A41)))</f>
        <v/>
      </c>
      <c r="L41" s="4" t="str">
        <f t="array" ref="L41">IF(COUNTIF('ค่าเสื่อม 2564'!$E$3:$E$399,"28850-รพ.โคกสูง")&lt;$A41,"",INDEX('ค่าเสื่อม 2564'!L$3:L$399,SMALL(IF('ค่าเสื่อม 2564'!$E$3:$E$399="28850-รพ.โคกสูง",ROW('ค่าเสื่อม 2564'!$E$3:$E$399)-ROW('ค่าเสื่อม 2564'!$E$3)+1),$A41)))</f>
        <v/>
      </c>
      <c r="M41" s="7" t="str">
        <f t="array" ref="M41">IF(COUNTIF('ค่าเสื่อม 2564'!$E$3:$E$399,"28850-รพ.โคกสูง")&lt;$A41,"",INDEX('ค่าเสื่อม 2564'!M$3:M$399,SMALL(IF('ค่าเสื่อม 2564'!$E$3:$E$399="28850-รพ.โคกสูง",ROW('ค่าเสื่อม 2564'!$E$3:$E$399)-ROW('ค่าเสื่อม 2564'!$E$3)+1),$A41)))</f>
        <v/>
      </c>
      <c r="N41" s="10" t="str">
        <f t="array" ref="N41">IF(COUNTIF('ค่าเสื่อม 2564'!$E$3:$E$399,"28850-รพ.โคกสูง")&lt;$A41,"",INDEX('ค่าเสื่อม 2564'!N$3:N$399,SMALL(IF('ค่าเสื่อม 2564'!$E$3:$E$399="28850-รพ.โคกสูง",ROW('ค่าเสื่อม 2564'!$E$3:$E$399)-ROW('ค่าเสื่อม 2564'!$E$3)+1),$A41)))</f>
        <v/>
      </c>
      <c r="O41" s="10" t="str">
        <f t="array" ref="O41">IF(COUNTIF('ค่าเสื่อม 2564'!$E$3:$E$399,"28850-รพ.โคกสูง")&lt;$A41,"",INDEX('ค่าเสื่อม 2564'!O$3:O$399,SMALL(IF('ค่าเสื่อม 2564'!$E$3:$E$399="28850-รพ.โคกสูง",ROW('ค่าเสื่อม 2564'!$E$3:$E$399)-ROW('ค่าเสื่อม 2564'!$E$3)+1),$A41)))</f>
        <v/>
      </c>
      <c r="P41" s="10" t="str">
        <f t="array" ref="P41">IF(COUNTIF('ค่าเสื่อม 2564'!$E$3:$E$399,"28850-รพ.โคกสูง")&lt;$A41,"",INDEX('ค่าเสื่อม 2564'!P$3:P$399,SMALL(IF('ค่าเสื่อม 2564'!$E$3:$E$399="28850-รพ.โคกสูง",ROW('ค่าเสื่อม 2564'!$E$3:$E$399)-ROW('ค่าเสื่อม 2564'!$E$3)+1),$A41)))</f>
        <v/>
      </c>
      <c r="Q41" s="10" t="str">
        <f t="array" ref="Q41">IF(COUNTIF('ค่าเสื่อม 2564'!$E$3:$E$399,"28850-รพ.โคกสูง")&lt;$A41,"",INDEX('ค่าเสื่อม 2564'!Q$3:Q$399,SMALL(IF('ค่าเสื่อม 2564'!$E$3:$E$399="28850-รพ.โคกสูง",ROW('ค่าเสื่อม 2564'!$E$3:$E$399)-ROW('ค่าเสื่อม 2564'!$E$3)+1),$A41)))</f>
        <v/>
      </c>
      <c r="R41" s="7" t="str">
        <f t="array" ref="R41">IF(COUNTIF('ค่าเสื่อม 2564'!$E$3:$E$399,"28850-รพ.โคกสูง")&lt;$A41,"",INDEX('ค่าเสื่อม 2564'!R$3:R$399,SMALL(IF('ค่าเสื่อม 2564'!$E$3:$E$399="28850-รพ.โคกสูง",ROW('ค่าเสื่อม 2564'!$E$3:$E$399)-ROW('ค่าเสื่อม 2564'!$E$3)+1),$A41)))</f>
        <v/>
      </c>
      <c r="S41" s="4" t="str">
        <f t="array" ref="S41">IF(COUNTIF('ค่าเสื่อม 2564'!$E$3:$E$399,"28850-รพ.โคกสูง")&lt;$A41,"",INDEX('ค่าเสื่อม 2564'!S$3:S$399,SMALL(IF('ค่าเสื่อม 2564'!$E$3:$E$399="28850-รพ.โคกสูง",ROW('ค่าเสื่อม 2564'!$E$3:$E$399)-ROW('ค่าเสื่อม 2564'!$E$3)+1),$A41)))</f>
        <v/>
      </c>
      <c r="T41" s="10" t="str">
        <f t="array" ref="T41">IF(COUNTIF('ค่าเสื่อม 2564'!$E$3:$E$399,"28850-รพ.โคกสูง")&lt;$A41,"",INDEX('ค่าเสื่อม 2564'!T$3:T$399,SMALL(IF('ค่าเสื่อม 2564'!$E$3:$E$399="28850-รพ.โคกสูง",ROW('ค่าเสื่อม 2564'!$E$3:$E$399)-ROW('ค่าเสื่อม 2564'!$E$3)+1),$A41)))</f>
        <v/>
      </c>
      <c r="U41" s="10" t="str">
        <f t="array" ref="U41">IF(COUNTIF('ค่าเสื่อม 2564'!$E$3:$E$399,"28850-รพ.โคกสูง")&lt;$A41,"",INDEX('ค่าเสื่อม 2564'!U$3:U$399,SMALL(IF('ค่าเสื่อม 2564'!$E$3:$E$399="28850-รพ.โคกสูง",ROW('ค่าเสื่อม 2564'!$E$3:$E$399)-ROW('ค่าเสื่อม 2564'!$E$3)+1),$A41)))</f>
        <v/>
      </c>
      <c r="V41" s="7"/>
      <c r="W41" s="7"/>
    </row>
    <row r="42" spans="1:24" ht="43.5" customHeight="1">
      <c r="A42" s="3">
        <v>39</v>
      </c>
      <c r="B42" s="7" t="str">
        <f t="array" ref="B42">IF(COUNTIF('ค่าเสื่อม 2564'!$E$3:$E$399,"28850-รพ.โคกสูง")&lt;$A42,"",INDEX('ค่าเสื่อม 2564'!B$3:B$399,SMALL(IF('ค่าเสื่อม 2564'!$E$3:$E$399="28850-รพ.โคกสูง",ROW('ค่าเสื่อม 2564'!$E$3:$E$399)-ROW('ค่าเสื่อม 2564'!$E$3)+1),$A42)))</f>
        <v/>
      </c>
      <c r="C42" s="7" t="str">
        <f t="array" ref="C42">IF(COUNTIF('ค่าเสื่อม 2564'!$E$3:$E$399,"28850-รพ.โคกสูง")&lt;$A42,"",INDEX('ค่าเสื่อม 2564'!C$3:C$399,SMALL(IF('ค่าเสื่อม 2564'!$E$3:$E$399="28850-รพ.โคกสูง",ROW('ค่าเสื่อม 2564'!$E$3:$E$399)-ROW('ค่าเสื่อม 2564'!$E$3)+1),$A42)))</f>
        <v/>
      </c>
      <c r="D42" s="7" t="str">
        <f t="array" ref="D42">IF(COUNTIF('ค่าเสื่อม 2564'!$E$3:$E$399,"28850-รพ.โคกสูง")&lt;$A42,"",INDEX('ค่าเสื่อม 2564'!D$3:D$399,SMALL(IF('ค่าเสื่อม 2564'!$E$3:$E$399="28850-รพ.โคกสูง",ROW('ค่าเสื่อม 2564'!$E$3:$E$399)-ROW('ค่าเสื่อม 2564'!$E$3)+1),$A42)))</f>
        <v/>
      </c>
      <c r="E42" s="7" t="str">
        <f t="array" ref="E42">IF(COUNTIF('ค่าเสื่อม 2564'!$E$3:$E$399,"28850-รพ.โคกสูง")&lt;$A42,"",INDEX('ค่าเสื่อม 2564'!E$3:E$399,SMALL(IF('ค่าเสื่อม 2564'!$E$3:$E$399="28850-รพ.โคกสูง",ROW('ค่าเสื่อม 2564'!$E$3:$E$399)-ROW('ค่าเสื่อม 2564'!$E$3)+1),$A42)))</f>
        <v/>
      </c>
      <c r="F42" s="7" t="str">
        <f t="array" ref="F42">IF(COUNTIF('ค่าเสื่อม 2564'!$E$3:$E$399,"28850-รพ.โคกสูง")&lt;$A42,"",INDEX('ค่าเสื่อม 2564'!F$3:F$399,SMALL(IF('ค่าเสื่อม 2564'!$E$3:$E$399="28850-รพ.โคกสูง",ROW('ค่าเสื่อม 2564'!$E$3:$E$399)-ROW('ค่าเสื่อม 2564'!$E$3)+1),$A42)))</f>
        <v/>
      </c>
      <c r="G42" s="7" t="str">
        <f t="array" ref="G42">IF(COUNTIF('ค่าเสื่อม 2564'!$E$3:$E$399,"28850-รพ.โคกสูง")&lt;$A42,"",INDEX('ค่าเสื่อม 2564'!G$3:G$399,SMALL(IF('ค่าเสื่อม 2564'!$E$3:$E$399="28850-รพ.โคกสูง",ROW('ค่าเสื่อม 2564'!$E$3:$E$399)-ROW('ค่าเสื่อม 2564'!$E$3)+1),$A42)))</f>
        <v/>
      </c>
      <c r="H42" s="7" t="str">
        <f t="array" ref="H42">IF(COUNTIF('ค่าเสื่อม 2564'!$E$3:$E$399,"28850-รพ.โคกสูง")&lt;$A42,"",INDEX('ค่าเสื่อม 2564'!H$3:H$399,SMALL(IF('ค่าเสื่อม 2564'!$E$3:$E$399="28850-รพ.โคกสูง",ROW('ค่าเสื่อม 2564'!$E$3:$E$399)-ROW('ค่าเสื่อม 2564'!$E$3)+1),$A42)))</f>
        <v/>
      </c>
      <c r="I42" s="7" t="str">
        <f t="array" ref="I42">IF(COUNTIF('ค่าเสื่อม 2564'!$E$3:$E$399,"28850-รพ.โคกสูง")&lt;$A42,"",INDEX('ค่าเสื่อม 2564'!I$3:I$399,SMALL(IF('ค่าเสื่อม 2564'!$E$3:$E$399="28850-รพ.โคกสูง",ROW('ค่าเสื่อม 2564'!$E$3:$E$399)-ROW('ค่าเสื่อม 2564'!$E$3)+1),$A42)))</f>
        <v/>
      </c>
      <c r="J42" s="7" t="str">
        <f t="array" ref="J42">IF(COUNTIF('ค่าเสื่อม 2564'!$E$3:$E$399,"28850-รพ.โคกสูง")&lt;$A42,"",INDEX('ค่าเสื่อม 2564'!J$3:J$399,SMALL(IF('ค่าเสื่อม 2564'!$E$3:$E$399="28850-รพ.โคกสูง",ROW('ค่าเสื่อม 2564'!$E$3:$E$399)-ROW('ค่าเสื่อม 2564'!$E$3)+1),$A42)))</f>
        <v/>
      </c>
      <c r="K42" s="7" t="str">
        <f t="array" ref="K42">IF(COUNTIF('ค่าเสื่อม 2564'!$E$3:$E$399,"28850-รพ.โคกสูง")&lt;$A42,"",INDEX('ค่าเสื่อม 2564'!K$3:K$399,SMALL(IF('ค่าเสื่อม 2564'!$E$3:$E$399="28850-รพ.โคกสูง",ROW('ค่าเสื่อม 2564'!$E$3:$E$399)-ROW('ค่าเสื่อม 2564'!$E$3)+1),$A42)))</f>
        <v/>
      </c>
      <c r="L42" s="4" t="str">
        <f t="array" ref="L42">IF(COUNTIF('ค่าเสื่อม 2564'!$E$3:$E$399,"28850-รพ.โคกสูง")&lt;$A42,"",INDEX('ค่าเสื่อม 2564'!L$3:L$399,SMALL(IF('ค่าเสื่อม 2564'!$E$3:$E$399="28850-รพ.โคกสูง",ROW('ค่าเสื่อม 2564'!$E$3:$E$399)-ROW('ค่าเสื่อม 2564'!$E$3)+1),$A42)))</f>
        <v/>
      </c>
      <c r="M42" s="7" t="str">
        <f t="array" ref="M42">IF(COUNTIF('ค่าเสื่อม 2564'!$E$3:$E$399,"28850-รพ.โคกสูง")&lt;$A42,"",INDEX('ค่าเสื่อม 2564'!M$3:M$399,SMALL(IF('ค่าเสื่อม 2564'!$E$3:$E$399="28850-รพ.โคกสูง",ROW('ค่าเสื่อม 2564'!$E$3:$E$399)-ROW('ค่าเสื่อม 2564'!$E$3)+1),$A42)))</f>
        <v/>
      </c>
      <c r="N42" s="10" t="str">
        <f t="array" ref="N42">IF(COUNTIF('ค่าเสื่อม 2564'!$E$3:$E$399,"28850-รพ.โคกสูง")&lt;$A42,"",INDEX('ค่าเสื่อม 2564'!N$3:N$399,SMALL(IF('ค่าเสื่อม 2564'!$E$3:$E$399="28850-รพ.โคกสูง",ROW('ค่าเสื่อม 2564'!$E$3:$E$399)-ROW('ค่าเสื่อม 2564'!$E$3)+1),$A42)))</f>
        <v/>
      </c>
      <c r="O42" s="10" t="str">
        <f t="array" ref="O42">IF(COUNTIF('ค่าเสื่อม 2564'!$E$3:$E$399,"28850-รพ.โคกสูง")&lt;$A42,"",INDEX('ค่าเสื่อม 2564'!O$3:O$399,SMALL(IF('ค่าเสื่อม 2564'!$E$3:$E$399="28850-รพ.โคกสูง",ROW('ค่าเสื่อม 2564'!$E$3:$E$399)-ROW('ค่าเสื่อม 2564'!$E$3)+1),$A42)))</f>
        <v/>
      </c>
      <c r="P42" s="10" t="str">
        <f t="array" ref="P42">IF(COUNTIF('ค่าเสื่อม 2564'!$E$3:$E$399,"28850-รพ.โคกสูง")&lt;$A42,"",INDEX('ค่าเสื่อม 2564'!P$3:P$399,SMALL(IF('ค่าเสื่อม 2564'!$E$3:$E$399="28850-รพ.โคกสูง",ROW('ค่าเสื่อม 2564'!$E$3:$E$399)-ROW('ค่าเสื่อม 2564'!$E$3)+1),$A42)))</f>
        <v/>
      </c>
      <c r="Q42" s="10" t="str">
        <f t="array" ref="Q42">IF(COUNTIF('ค่าเสื่อม 2564'!$E$3:$E$399,"28850-รพ.โคกสูง")&lt;$A42,"",INDEX('ค่าเสื่อม 2564'!Q$3:Q$399,SMALL(IF('ค่าเสื่อม 2564'!$E$3:$E$399="28850-รพ.โคกสูง",ROW('ค่าเสื่อม 2564'!$E$3:$E$399)-ROW('ค่าเสื่อม 2564'!$E$3)+1),$A42)))</f>
        <v/>
      </c>
      <c r="R42" s="7" t="str">
        <f t="array" ref="R42">IF(COUNTIF('ค่าเสื่อม 2564'!$E$3:$E$399,"28850-รพ.โคกสูง")&lt;$A42,"",INDEX('ค่าเสื่อม 2564'!R$3:R$399,SMALL(IF('ค่าเสื่อม 2564'!$E$3:$E$399="28850-รพ.โคกสูง",ROW('ค่าเสื่อม 2564'!$E$3:$E$399)-ROW('ค่าเสื่อม 2564'!$E$3)+1),$A42)))</f>
        <v/>
      </c>
      <c r="S42" s="4" t="str">
        <f t="array" ref="S42">IF(COUNTIF('ค่าเสื่อม 2564'!$E$3:$E$399,"28850-รพ.โคกสูง")&lt;$A42,"",INDEX('ค่าเสื่อม 2564'!S$3:S$399,SMALL(IF('ค่าเสื่อม 2564'!$E$3:$E$399="28850-รพ.โคกสูง",ROW('ค่าเสื่อม 2564'!$E$3:$E$399)-ROW('ค่าเสื่อม 2564'!$E$3)+1),$A42)))</f>
        <v/>
      </c>
      <c r="T42" s="10" t="str">
        <f t="array" ref="T42">IF(COUNTIF('ค่าเสื่อม 2564'!$E$3:$E$399,"28850-รพ.โคกสูง")&lt;$A42,"",INDEX('ค่าเสื่อม 2564'!T$3:T$399,SMALL(IF('ค่าเสื่อม 2564'!$E$3:$E$399="28850-รพ.โคกสูง",ROW('ค่าเสื่อม 2564'!$E$3:$E$399)-ROW('ค่าเสื่อม 2564'!$E$3)+1),$A42)))</f>
        <v/>
      </c>
      <c r="U42" s="10" t="str">
        <f t="array" ref="U42">IF(COUNTIF('ค่าเสื่อม 2564'!$E$3:$E$399,"28850-รพ.โคกสูง")&lt;$A42,"",INDEX('ค่าเสื่อม 2564'!U$3:U$399,SMALL(IF('ค่าเสื่อม 2564'!$E$3:$E$399="28850-รพ.โคกสูง",ROW('ค่าเสื่อม 2564'!$E$3:$E$399)-ROW('ค่าเสื่อม 2564'!$E$3)+1),$A42)))</f>
        <v/>
      </c>
      <c r="V42" s="7" t="str">
        <f t="array" ref="V42">IF(COUNTIF('ค่าเสื่อม 2564'!$E$3:$E$399,"28850-รพ.โคกสูง")&lt;$A42,"",INDEX('ค่าเสื่อม 2564'!V$3:V$399,SMALL(IF('ค่าเสื่อม 2564'!$E$3:$E$399="28850-รพ.โคกสูง",ROW('ค่าเสื่อม 2564'!$E$3:$E$399)-ROW('ค่าเสื่อม 2564'!$E$3)+1),$A42)))</f>
        <v/>
      </c>
      <c r="W42" s="7" t="str">
        <f t="array" ref="W42">IF(COUNTIF('ค่าเสื่อม 2564'!$E$3:$E$399,"28850-รพ.โคกสูง")&lt;$A42,"",INDEX('ค่าเสื่อม 2564'!W$3:W$399,SMALL(IF('ค่าเสื่อม 2564'!$E$3:$E$399="28850-รพ.โคกสูง",ROW('ค่าเสื่อม 2564'!$E$3:$E$399)-ROW('ค่าเสื่อม 2564'!$E$3)+1),$A42)))</f>
        <v/>
      </c>
    </row>
    <row r="43" spans="1:24" s="65" customFormat="1" ht="63">
      <c r="A43" s="58"/>
      <c r="B43" s="59"/>
      <c r="C43" s="59"/>
      <c r="D43" s="59"/>
      <c r="E43" s="59"/>
      <c r="F43" s="59"/>
      <c r="G43" s="59"/>
      <c r="H43" s="60"/>
      <c r="I43" s="61"/>
      <c r="J43" s="59"/>
      <c r="K43" s="60"/>
      <c r="L43" s="62"/>
      <c r="M43" s="60"/>
      <c r="N43" s="60">
        <f>SUM(N3:N42)</f>
        <v>2280524.12</v>
      </c>
      <c r="O43" s="60">
        <f t="shared" ref="O43:U43" si="0">SUM(O4:O42)</f>
        <v>0</v>
      </c>
      <c r="P43" s="60">
        <f t="shared" si="0"/>
        <v>0</v>
      </c>
      <c r="Q43" s="60">
        <f t="shared" si="0"/>
        <v>2280524.12</v>
      </c>
      <c r="R43" s="60">
        <f t="shared" si="0"/>
        <v>0</v>
      </c>
      <c r="S43" s="62">
        <f t="shared" si="0"/>
        <v>0</v>
      </c>
      <c r="T43" s="60">
        <f t="shared" si="0"/>
        <v>0</v>
      </c>
      <c r="U43" s="60">
        <f t="shared" si="0"/>
        <v>0</v>
      </c>
      <c r="V43" s="63"/>
      <c r="W43" s="61"/>
      <c r="X43" s="64"/>
    </row>
    <row r="44" spans="1:24" ht="12.75" customHeight="1">
      <c r="B44" s="8"/>
    </row>
    <row r="45" spans="1:24">
      <c r="E45" s="6" t="s">
        <v>55</v>
      </c>
    </row>
    <row r="46" spans="1:24">
      <c r="E46" s="6" t="s">
        <v>63</v>
      </c>
    </row>
  </sheetData>
  <printOptions horizontalCentered="1"/>
  <pageMargins left="0.23622047244094491" right="0.23622047244094491" top="0.55118110236220474" bottom="0.35433070866141736" header="0.31496062992125984" footer="0.11811023622047245"/>
  <pageSetup paperSize="9" scale="7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เวิร์กชีต</vt:lpstr>
      </vt:variant>
      <vt:variant>
        <vt:i4>11</vt:i4>
      </vt:variant>
      <vt:variant>
        <vt:lpstr>ช่วงที่มีชื่อ</vt:lpstr>
      </vt:variant>
      <vt:variant>
        <vt:i4>21</vt:i4>
      </vt:variant>
    </vt:vector>
  </HeadingPairs>
  <TitlesOfParts>
    <vt:vector size="32" baseType="lpstr">
      <vt:lpstr>สรุป</vt:lpstr>
      <vt:lpstr>ค่าเสื่อม 2564</vt:lpstr>
      <vt:lpstr>เมืองสระแก้ว</vt:lpstr>
      <vt:lpstr>อรัญประเทศ</vt:lpstr>
      <vt:lpstr>คลองหาด</vt:lpstr>
      <vt:lpstr>ตาพระยา</vt:lpstr>
      <vt:lpstr>วังน้ำเย็น</vt:lpstr>
      <vt:lpstr>วัฒนานคร</vt:lpstr>
      <vt:lpstr>เขาฉกรรจ์</vt:lpstr>
      <vt:lpstr>วังสมบูรณ์</vt:lpstr>
      <vt:lpstr>โคกสูง</vt:lpstr>
      <vt:lpstr>เขาฉกรรจ์!Print_Area</vt:lpstr>
      <vt:lpstr>คลองหาด!Print_Area</vt:lpstr>
      <vt:lpstr>'ค่าเสื่อม 2564'!Print_Area</vt:lpstr>
      <vt:lpstr>โคกสูง!Print_Area</vt:lpstr>
      <vt:lpstr>ตาพระยา!Print_Area</vt:lpstr>
      <vt:lpstr>เมืองสระแก้ว!Print_Area</vt:lpstr>
      <vt:lpstr>วังน้ำเย็น!Print_Area</vt:lpstr>
      <vt:lpstr>วังสมบูรณ์!Print_Area</vt:lpstr>
      <vt:lpstr>วัฒนานคร!Print_Area</vt:lpstr>
      <vt:lpstr>สรุป!Print_Area</vt:lpstr>
      <vt:lpstr>อรัญประเทศ!Print_Area</vt:lpstr>
      <vt:lpstr>เขาฉกรรจ์!Print_Titles</vt:lpstr>
      <vt:lpstr>คลองหาด!Print_Titles</vt:lpstr>
      <vt:lpstr>โคกสูง!Print_Titles</vt:lpstr>
      <vt:lpstr>ตาพระยา!Print_Titles</vt:lpstr>
      <vt:lpstr>เมืองสระแก้ว!Print_Titles</vt:lpstr>
      <vt:lpstr>วังน้ำเย็น!Print_Titles</vt:lpstr>
      <vt:lpstr>วังสมบูรณ์!Print_Titles</vt:lpstr>
      <vt:lpstr>วัฒนานคร!Print_Titles</vt:lpstr>
      <vt:lpstr>สรุป!Print_Titles</vt:lpstr>
      <vt:lpstr>อรัญประเทศ!Print_Titles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ระบบจัดการบริหารจัดการงบค่าเสื่อม</dc:title>
  <dc:creator>den</dc:creator>
  <cp:lastModifiedBy>user</cp:lastModifiedBy>
  <cp:lastPrinted>2020-07-30T06:44:10Z</cp:lastPrinted>
  <dcterms:created xsi:type="dcterms:W3CDTF">2020-04-27T06:58:08Z</dcterms:created>
  <dcterms:modified xsi:type="dcterms:W3CDTF">2021-01-28T02:44:46Z</dcterms:modified>
</cp:coreProperties>
</file>