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 64\เดือนสิงหาคม 64\"/>
    </mc:Choice>
  </mc:AlternateContent>
  <xr:revisionPtr revIDLastSave="0" documentId="8_{3E0BA790-BFC7-4312-A07D-AE134C5FE1F3}" xr6:coauthVersionLast="47" xr6:coauthVersionMax="47" xr10:uidLastSave="{00000000-0000-0000-0000-000000000000}"/>
  <bookViews>
    <workbookView xWindow="645" yWindow="885" windowWidth="14115" windowHeight="13905" tabRatio="699" xr2:uid="{00000000-000D-0000-FFFF-FFFF00000000}"/>
  </bookViews>
  <sheets>
    <sheet name="สรุป" sheetId="3" r:id="rId1"/>
    <sheet name="ค่าเสื่อม 2563" sheetId="1" r:id="rId2"/>
    <sheet name="เมืองสระแก้ว" sheetId="2" r:id="rId3"/>
    <sheet name="อรัญประเทศ" sheetId="27" r:id="rId4"/>
    <sheet name="คลองหาด" sheetId="28" r:id="rId5"/>
    <sheet name="ตาพระยา" sheetId="29" r:id="rId6"/>
    <sheet name="วังน้ำเย็น" sheetId="30" r:id="rId7"/>
    <sheet name="วัฒนานคร" sheetId="31" r:id="rId8"/>
    <sheet name="เขาฉกรรจ์" sheetId="32" r:id="rId9"/>
    <sheet name="วังสมบูรณ์" sheetId="33" r:id="rId10"/>
    <sheet name="โคกสูง" sheetId="34" r:id="rId11"/>
  </sheets>
  <definedNames>
    <definedName name="_xlnm._FilterDatabase" localSheetId="1" hidden="1">'ค่าเสื่อม 2563'!$A$2:$X$276</definedName>
    <definedName name="_xlnm._FilterDatabase" localSheetId="0" hidden="1">สรุป!$A$4:$S$44</definedName>
    <definedName name="_xlnm.Print_Area" localSheetId="8">เขาฉกรรจ์!$A$1:$U$41</definedName>
    <definedName name="_xlnm.Print_Area" localSheetId="4">คลองหาด!$A$1:$U$27</definedName>
    <definedName name="_xlnm.Print_Area" localSheetId="1">'ค่าเสื่อม 2563'!$A$1:$W$253</definedName>
    <definedName name="_xlnm.Print_Area" localSheetId="10">โคกสูง!$A$1:$U$46</definedName>
    <definedName name="_xlnm.Print_Area" localSheetId="5">ตาพระยา!$A$1:$U$17</definedName>
    <definedName name="_xlnm.Print_Area" localSheetId="2">เมืองสระแก้ว!$A$1:$U$37</definedName>
    <definedName name="_xlnm.Print_Area" localSheetId="6">วังน้ำเย็น!$A$1:$U$27</definedName>
    <definedName name="_xlnm.Print_Area" localSheetId="9">วังสมบูรณ์!$A$1:$U$32</definedName>
    <definedName name="_xlnm.Print_Area" localSheetId="7">วัฒนานคร!$A$1:$U$36</definedName>
    <definedName name="_xlnm.Print_Area" localSheetId="0">สรุป!$A$1:$S$44</definedName>
    <definedName name="_xlnm.Print_Area" localSheetId="3">อรัญประเทศ!$A$1:$U$86</definedName>
    <definedName name="_xlnm.Print_Titles" localSheetId="8">เขาฉกรรจ์!$1:$3</definedName>
    <definedName name="_xlnm.Print_Titles" localSheetId="4">คลองหาด!$1:$3</definedName>
    <definedName name="_xlnm.Print_Titles" localSheetId="10">โคกสูง!$1:$3</definedName>
    <definedName name="_xlnm.Print_Titles" localSheetId="5">ตาพระยา!$1:$3</definedName>
    <definedName name="_xlnm.Print_Titles" localSheetId="2">เมืองสระแก้ว!$1:$3</definedName>
    <definedName name="_xlnm.Print_Titles" localSheetId="6">วังน้ำเย็น!$1:$3</definedName>
    <definedName name="_xlnm.Print_Titles" localSheetId="9">วังสมบูรณ์!$1:$3</definedName>
    <definedName name="_xlnm.Print_Titles" localSheetId="7">วัฒนานคร!$1:$3</definedName>
    <definedName name="_xlnm.Print_Titles" localSheetId="0">สรุป!$1:$3</definedName>
    <definedName name="_xlnm.Print_Titles" localSheetId="3">อรัญประเทศ!$1:$3</definedName>
  </definedNames>
  <calcPr calcId="191029"/>
</workbook>
</file>

<file path=xl/calcChain.xml><?xml version="1.0" encoding="utf-8"?>
<calcChain xmlns="http://schemas.openxmlformats.org/spreadsheetml/2006/main">
  <c r="E34" i="34" l="1" a="1"/>
  <c r="E34" i="34" s="1"/>
  <c r="F34" i="34" a="1"/>
  <c r="F34" i="34" s="1"/>
  <c r="G34" i="34" a="1"/>
  <c r="G34" i="34" s="1"/>
  <c r="H34" i="34" a="1"/>
  <c r="H34" i="34" s="1"/>
  <c r="I34" i="34" a="1"/>
  <c r="I34" i="34" s="1"/>
  <c r="J34" i="34" a="1"/>
  <c r="J34" i="34" s="1"/>
  <c r="K34" i="34" a="1"/>
  <c r="K34" i="34" s="1"/>
  <c r="L34" i="34" a="1"/>
  <c r="L34" i="34" s="1"/>
  <c r="M34" i="34" a="1"/>
  <c r="M34" i="34" s="1"/>
  <c r="N34" i="34" a="1"/>
  <c r="N34" i="34" s="1"/>
  <c r="O34" i="34" a="1"/>
  <c r="O34" i="34" s="1"/>
  <c r="P34" i="34" a="1"/>
  <c r="P34" i="34" s="1"/>
  <c r="Q34" i="34" a="1"/>
  <c r="Q34" i="34" s="1"/>
  <c r="R34" i="34" a="1"/>
  <c r="R34" i="34" s="1"/>
  <c r="S34" i="34" a="1"/>
  <c r="S34" i="34" s="1"/>
  <c r="T34" i="34" a="1"/>
  <c r="T34" i="34" s="1"/>
  <c r="U34" i="34" a="1"/>
  <c r="U34" i="34" s="1"/>
  <c r="E35" i="34" a="1"/>
  <c r="E35" i="34" s="1"/>
  <c r="F35" i="34" a="1"/>
  <c r="F35" i="34" s="1"/>
  <c r="G35" i="34" a="1"/>
  <c r="G35" i="34" s="1"/>
  <c r="H35" i="34" a="1"/>
  <c r="H35" i="34" s="1"/>
  <c r="I35" i="34" a="1"/>
  <c r="I35" i="34" s="1"/>
  <c r="J35" i="34" a="1"/>
  <c r="J35" i="34" s="1"/>
  <c r="K35" i="34" a="1"/>
  <c r="K35" i="34" s="1"/>
  <c r="L35" i="34" a="1"/>
  <c r="L35" i="34" s="1"/>
  <c r="M35" i="34" a="1"/>
  <c r="M35" i="34" s="1"/>
  <c r="N35" i="34" a="1"/>
  <c r="N35" i="34" s="1"/>
  <c r="O35" i="34" a="1"/>
  <c r="O35" i="34" s="1"/>
  <c r="P35" i="34" a="1"/>
  <c r="P35" i="34" s="1"/>
  <c r="Q35" i="34" a="1"/>
  <c r="Q35" i="34" s="1"/>
  <c r="R35" i="34" a="1"/>
  <c r="R35" i="34" s="1"/>
  <c r="S35" i="34" a="1"/>
  <c r="S35" i="34" s="1"/>
  <c r="T35" i="34" a="1"/>
  <c r="T35" i="34" s="1"/>
  <c r="U35" i="34" a="1"/>
  <c r="U35" i="34" s="1"/>
  <c r="E36" i="34" a="1"/>
  <c r="E36" i="34" s="1"/>
  <c r="F36" i="34" a="1"/>
  <c r="F36" i="34" s="1"/>
  <c r="G36" i="34" a="1"/>
  <c r="G36" i="34" s="1"/>
  <c r="H36" i="34" a="1"/>
  <c r="H36" i="34" s="1"/>
  <c r="I36" i="34" a="1"/>
  <c r="I36" i="34" s="1"/>
  <c r="J36" i="34" a="1"/>
  <c r="J36" i="34" s="1"/>
  <c r="K36" i="34" a="1"/>
  <c r="K36" i="34" s="1"/>
  <c r="L36" i="34" a="1"/>
  <c r="L36" i="34" s="1"/>
  <c r="M36" i="34" a="1"/>
  <c r="M36" i="34" s="1"/>
  <c r="N36" i="34" a="1"/>
  <c r="N36" i="34" s="1"/>
  <c r="O36" i="34" a="1"/>
  <c r="O36" i="34" s="1"/>
  <c r="P36" i="34" a="1"/>
  <c r="P36" i="34" s="1"/>
  <c r="Q36" i="34" a="1"/>
  <c r="Q36" i="34" s="1"/>
  <c r="R36" i="34" a="1"/>
  <c r="R36" i="34" s="1"/>
  <c r="S36" i="34" a="1"/>
  <c r="S36" i="34" s="1"/>
  <c r="T36" i="34" a="1"/>
  <c r="T36" i="34" s="1"/>
  <c r="U36" i="34" a="1"/>
  <c r="U36" i="34" s="1"/>
  <c r="E37" i="34" a="1"/>
  <c r="E37" i="34" s="1"/>
  <c r="F37" i="34" a="1"/>
  <c r="F37" i="34" s="1"/>
  <c r="G37" i="34" a="1"/>
  <c r="G37" i="34" s="1"/>
  <c r="H37" i="34" a="1"/>
  <c r="H37" i="34" s="1"/>
  <c r="I37" i="34" a="1"/>
  <c r="I37" i="34" s="1"/>
  <c r="J37" i="34" a="1"/>
  <c r="J37" i="34" s="1"/>
  <c r="K37" i="34" a="1"/>
  <c r="K37" i="34" s="1"/>
  <c r="L37" i="34" a="1"/>
  <c r="L37" i="34" s="1"/>
  <c r="M37" i="34" a="1"/>
  <c r="M37" i="34" s="1"/>
  <c r="N37" i="34" a="1"/>
  <c r="N37" i="34" s="1"/>
  <c r="O37" i="34" a="1"/>
  <c r="O37" i="34" s="1"/>
  <c r="P37" i="34" a="1"/>
  <c r="P37" i="34" s="1"/>
  <c r="Q37" i="34" a="1"/>
  <c r="Q37" i="34" s="1"/>
  <c r="R37" i="34" a="1"/>
  <c r="R37" i="34" s="1"/>
  <c r="S37" i="34" a="1"/>
  <c r="S37" i="34" s="1"/>
  <c r="T37" i="34" a="1"/>
  <c r="T37" i="34" s="1"/>
  <c r="U37" i="34" a="1"/>
  <c r="U37" i="34" s="1"/>
  <c r="E38" i="34" a="1"/>
  <c r="E38" i="34" s="1"/>
  <c r="F38" i="34" a="1"/>
  <c r="F38" i="34" s="1"/>
  <c r="G38" i="34" a="1"/>
  <c r="G38" i="34" s="1"/>
  <c r="H38" i="34" a="1"/>
  <c r="H38" i="34" s="1"/>
  <c r="I38" i="34" a="1"/>
  <c r="I38" i="34" s="1"/>
  <c r="J38" i="34" a="1"/>
  <c r="J38" i="34" s="1"/>
  <c r="K38" i="34" a="1"/>
  <c r="K38" i="34" s="1"/>
  <c r="L38" i="34" a="1"/>
  <c r="L38" i="34" s="1"/>
  <c r="M38" i="34" a="1"/>
  <c r="M38" i="34" s="1"/>
  <c r="N38" i="34" a="1"/>
  <c r="N38" i="34" s="1"/>
  <c r="O38" i="34" a="1"/>
  <c r="O38" i="34" s="1"/>
  <c r="P38" i="34" a="1"/>
  <c r="P38" i="34" s="1"/>
  <c r="Q38" i="34" a="1"/>
  <c r="Q38" i="34" s="1"/>
  <c r="R38" i="34" a="1"/>
  <c r="R38" i="34" s="1"/>
  <c r="S38" i="34" a="1"/>
  <c r="S38" i="34" s="1"/>
  <c r="T38" i="34" a="1"/>
  <c r="T38" i="34" s="1"/>
  <c r="U38" i="34" a="1"/>
  <c r="U38" i="34" s="1"/>
  <c r="E39" i="34" a="1"/>
  <c r="E39" i="34" s="1"/>
  <c r="F39" i="34" a="1"/>
  <c r="F39" i="34" s="1"/>
  <c r="G39" i="34" a="1"/>
  <c r="G39" i="34" s="1"/>
  <c r="H39" i="34" a="1"/>
  <c r="H39" i="34" s="1"/>
  <c r="I39" i="34" a="1"/>
  <c r="I39" i="34" s="1"/>
  <c r="J39" i="34" a="1"/>
  <c r="J39" i="34" s="1"/>
  <c r="K39" i="34" a="1"/>
  <c r="K39" i="34" s="1"/>
  <c r="L39" i="34" a="1"/>
  <c r="L39" i="34" s="1"/>
  <c r="M39" i="34" a="1"/>
  <c r="M39" i="34" s="1"/>
  <c r="N39" i="34" a="1"/>
  <c r="N39" i="34" s="1"/>
  <c r="O39" i="34" a="1"/>
  <c r="O39" i="34" s="1"/>
  <c r="P39" i="34" a="1"/>
  <c r="P39" i="34" s="1"/>
  <c r="Q39" i="34" a="1"/>
  <c r="Q39" i="34" s="1"/>
  <c r="R39" i="34" a="1"/>
  <c r="R39" i="34" s="1"/>
  <c r="S39" i="34" a="1"/>
  <c r="S39" i="34" s="1"/>
  <c r="T39" i="34" a="1"/>
  <c r="T39" i="34" s="1"/>
  <c r="U39" i="34" a="1"/>
  <c r="U39" i="34" s="1"/>
  <c r="E40" i="34" a="1"/>
  <c r="E40" i="34" s="1"/>
  <c r="F40" i="34" a="1"/>
  <c r="F40" i="34" s="1"/>
  <c r="G40" i="34" a="1"/>
  <c r="G40" i="34" s="1"/>
  <c r="H40" i="34" a="1"/>
  <c r="H40" i="34" s="1"/>
  <c r="I40" i="34" a="1"/>
  <c r="I40" i="34" s="1"/>
  <c r="J40" i="34" a="1"/>
  <c r="J40" i="34" s="1"/>
  <c r="K40" i="34" a="1"/>
  <c r="K40" i="34" s="1"/>
  <c r="L40" i="34" a="1"/>
  <c r="L40" i="34" s="1"/>
  <c r="M40" i="34" a="1"/>
  <c r="M40" i="34" s="1"/>
  <c r="N40" i="34" a="1"/>
  <c r="N40" i="34" s="1"/>
  <c r="O40" i="34" a="1"/>
  <c r="O40" i="34" s="1"/>
  <c r="P40" i="34" a="1"/>
  <c r="P40" i="34" s="1"/>
  <c r="Q40" i="34" a="1"/>
  <c r="Q40" i="34" s="1"/>
  <c r="R40" i="34" a="1"/>
  <c r="R40" i="34" s="1"/>
  <c r="S40" i="34" a="1"/>
  <c r="S40" i="34" s="1"/>
  <c r="T40" i="34" a="1"/>
  <c r="T40" i="34" s="1"/>
  <c r="U40" i="34" a="1"/>
  <c r="U40" i="34" s="1"/>
  <c r="E41" i="34" a="1"/>
  <c r="E41" i="34" s="1"/>
  <c r="F41" i="34" a="1"/>
  <c r="F41" i="34" s="1"/>
  <c r="G41" i="34" a="1"/>
  <c r="G41" i="34" s="1"/>
  <c r="H41" i="34" a="1"/>
  <c r="H41" i="34" s="1"/>
  <c r="I41" i="34" a="1"/>
  <c r="I41" i="34" s="1"/>
  <c r="J41" i="34" a="1"/>
  <c r="J41" i="34" s="1"/>
  <c r="K41" i="34" a="1"/>
  <c r="K41" i="34" s="1"/>
  <c r="L41" i="34" a="1"/>
  <c r="L41" i="34" s="1"/>
  <c r="M41" i="34" a="1"/>
  <c r="M41" i="34" s="1"/>
  <c r="N41" i="34" a="1"/>
  <c r="N41" i="34" s="1"/>
  <c r="O41" i="34" a="1"/>
  <c r="O41" i="34" s="1"/>
  <c r="P41" i="34" a="1"/>
  <c r="P41" i="34" s="1"/>
  <c r="Q41" i="34" a="1"/>
  <c r="Q41" i="34" s="1"/>
  <c r="R41" i="34" a="1"/>
  <c r="R41" i="34" s="1"/>
  <c r="S41" i="34" a="1"/>
  <c r="S41" i="34" s="1"/>
  <c r="T41" i="34" a="1"/>
  <c r="T41" i="34" s="1"/>
  <c r="U41" i="34" a="1"/>
  <c r="U41" i="34" s="1"/>
  <c r="E42" i="34" a="1"/>
  <c r="E42" i="34" s="1"/>
  <c r="F42" i="34" a="1"/>
  <c r="F42" i="34" s="1"/>
  <c r="G42" i="34" a="1"/>
  <c r="G42" i="34" s="1"/>
  <c r="H42" i="34" a="1"/>
  <c r="H42" i="34" s="1"/>
  <c r="I42" i="34" a="1"/>
  <c r="I42" i="34" s="1"/>
  <c r="J42" i="34" a="1"/>
  <c r="J42" i="34" s="1"/>
  <c r="K42" i="34" a="1"/>
  <c r="K42" i="34" s="1"/>
  <c r="L42" i="34" a="1"/>
  <c r="L42" i="34" s="1"/>
  <c r="M42" i="34" a="1"/>
  <c r="M42" i="34" s="1"/>
  <c r="N42" i="34" a="1"/>
  <c r="N42" i="34" s="1"/>
  <c r="O42" i="34" a="1"/>
  <c r="O42" i="34" s="1"/>
  <c r="P42" i="34" a="1"/>
  <c r="P42" i="34" s="1"/>
  <c r="Q42" i="34" a="1"/>
  <c r="Q42" i="34" s="1"/>
  <c r="R42" i="34" a="1"/>
  <c r="R42" i="34" s="1"/>
  <c r="S42" i="34" a="1"/>
  <c r="S42" i="34" s="1"/>
  <c r="T42" i="34" a="1"/>
  <c r="T42" i="34" s="1"/>
  <c r="U42" i="34" a="1"/>
  <c r="U42" i="34" s="1"/>
  <c r="E14" i="33" a="1"/>
  <c r="E14" i="33" s="1"/>
  <c r="F14" i="33" a="1"/>
  <c r="F14" i="33" s="1"/>
  <c r="G14" i="33" a="1"/>
  <c r="G14" i="33" s="1"/>
  <c r="H14" i="33" a="1"/>
  <c r="H14" i="33" s="1"/>
  <c r="I14" i="33" a="1"/>
  <c r="I14" i="33" s="1"/>
  <c r="J14" i="33" a="1"/>
  <c r="J14" i="33" s="1"/>
  <c r="K14" i="33" a="1"/>
  <c r="K14" i="33" s="1"/>
  <c r="L14" i="33" a="1"/>
  <c r="L14" i="33" s="1"/>
  <c r="M14" i="33" a="1"/>
  <c r="M14" i="33" s="1"/>
  <c r="N14" i="33" a="1"/>
  <c r="N14" i="33" s="1"/>
  <c r="O14" i="33" a="1"/>
  <c r="O14" i="33" s="1"/>
  <c r="P14" i="33" a="1"/>
  <c r="P14" i="33" s="1"/>
  <c r="Q14" i="33" a="1"/>
  <c r="Q14" i="33" s="1"/>
  <c r="R14" i="33" a="1"/>
  <c r="R14" i="33" s="1"/>
  <c r="S14" i="33" a="1"/>
  <c r="S14" i="33" s="1"/>
  <c r="T14" i="33" a="1"/>
  <c r="T14" i="33" s="1"/>
  <c r="U14" i="33" a="1"/>
  <c r="U14" i="33" s="1"/>
  <c r="E15" i="33" a="1"/>
  <c r="E15" i="33" s="1"/>
  <c r="F15" i="33" a="1"/>
  <c r="F15" i="33" s="1"/>
  <c r="G15" i="33" a="1"/>
  <c r="G15" i="33" s="1"/>
  <c r="H15" i="33" a="1"/>
  <c r="H15" i="33" s="1"/>
  <c r="I15" i="33" a="1"/>
  <c r="I15" i="33" s="1"/>
  <c r="J15" i="33" a="1"/>
  <c r="J15" i="33" s="1"/>
  <c r="K15" i="33" a="1"/>
  <c r="K15" i="33" s="1"/>
  <c r="L15" i="33" a="1"/>
  <c r="L15" i="33" s="1"/>
  <c r="M15" i="33" a="1"/>
  <c r="M15" i="33" s="1"/>
  <c r="N15" i="33" a="1"/>
  <c r="N15" i="33" s="1"/>
  <c r="O15" i="33" a="1"/>
  <c r="O15" i="33" s="1"/>
  <c r="P15" i="33" a="1"/>
  <c r="P15" i="33" s="1"/>
  <c r="Q15" i="33" a="1"/>
  <c r="Q15" i="33" s="1"/>
  <c r="R15" i="33" a="1"/>
  <c r="R15" i="33" s="1"/>
  <c r="S15" i="33" a="1"/>
  <c r="S15" i="33" s="1"/>
  <c r="T15" i="33" a="1"/>
  <c r="T15" i="33" s="1"/>
  <c r="U15" i="33" a="1"/>
  <c r="U15" i="33" s="1"/>
  <c r="E16" i="33" a="1"/>
  <c r="E16" i="33" s="1"/>
  <c r="F16" i="33" a="1"/>
  <c r="F16" i="33" s="1"/>
  <c r="G16" i="33" a="1"/>
  <c r="G16" i="33" s="1"/>
  <c r="H16" i="33" a="1"/>
  <c r="H16" i="33" s="1"/>
  <c r="I16" i="33" a="1"/>
  <c r="I16" i="33" s="1"/>
  <c r="J16" i="33" a="1"/>
  <c r="J16" i="33" s="1"/>
  <c r="K16" i="33" a="1"/>
  <c r="K16" i="33" s="1"/>
  <c r="L16" i="33" a="1"/>
  <c r="L16" i="33" s="1"/>
  <c r="M16" i="33" a="1"/>
  <c r="M16" i="33" s="1"/>
  <c r="N16" i="33" a="1"/>
  <c r="N16" i="33" s="1"/>
  <c r="O16" i="33" a="1"/>
  <c r="O16" i="33" s="1"/>
  <c r="P16" i="33" a="1"/>
  <c r="P16" i="33" s="1"/>
  <c r="Q16" i="33" a="1"/>
  <c r="Q16" i="33" s="1"/>
  <c r="R16" i="33" a="1"/>
  <c r="R16" i="33" s="1"/>
  <c r="S16" i="33" a="1"/>
  <c r="S16" i="33" s="1"/>
  <c r="T16" i="33" a="1"/>
  <c r="T16" i="33" s="1"/>
  <c r="U16" i="33" a="1"/>
  <c r="U16" i="33" s="1"/>
  <c r="E17" i="33" a="1"/>
  <c r="E17" i="33" s="1"/>
  <c r="F17" i="33" a="1"/>
  <c r="F17" i="33" s="1"/>
  <c r="G17" i="33" a="1"/>
  <c r="G17" i="33" s="1"/>
  <c r="H17" i="33" a="1"/>
  <c r="H17" i="33" s="1"/>
  <c r="I17" i="33" a="1"/>
  <c r="I17" i="33" s="1"/>
  <c r="J17" i="33" a="1"/>
  <c r="J17" i="33" s="1"/>
  <c r="K17" i="33" a="1"/>
  <c r="K17" i="33" s="1"/>
  <c r="L17" i="33" a="1"/>
  <c r="L17" i="33" s="1"/>
  <c r="M17" i="33" a="1"/>
  <c r="M17" i="33" s="1"/>
  <c r="N17" i="33" a="1"/>
  <c r="N17" i="33" s="1"/>
  <c r="O17" i="33" a="1"/>
  <c r="O17" i="33" s="1"/>
  <c r="P17" i="33" a="1"/>
  <c r="P17" i="33" s="1"/>
  <c r="Q17" i="33" a="1"/>
  <c r="Q17" i="33" s="1"/>
  <c r="R17" i="33" a="1"/>
  <c r="R17" i="33" s="1"/>
  <c r="S17" i="33" a="1"/>
  <c r="S17" i="33" s="1"/>
  <c r="T17" i="33" a="1"/>
  <c r="T17" i="33" s="1"/>
  <c r="U17" i="33" a="1"/>
  <c r="U17" i="33" s="1"/>
  <c r="E18" i="33" a="1"/>
  <c r="E18" i="33" s="1"/>
  <c r="F18" i="33" a="1"/>
  <c r="F18" i="33" s="1"/>
  <c r="G18" i="33" a="1"/>
  <c r="G18" i="33" s="1"/>
  <c r="H18" i="33" a="1"/>
  <c r="H18" i="33" s="1"/>
  <c r="I18" i="33" a="1"/>
  <c r="I18" i="33" s="1"/>
  <c r="J18" i="33" a="1"/>
  <c r="J18" i="33" s="1"/>
  <c r="K18" i="33" a="1"/>
  <c r="K18" i="33" s="1"/>
  <c r="L18" i="33" a="1"/>
  <c r="L18" i="33" s="1"/>
  <c r="M18" i="33" a="1"/>
  <c r="M18" i="33" s="1"/>
  <c r="N18" i="33" a="1"/>
  <c r="N18" i="33" s="1"/>
  <c r="O18" i="33" a="1"/>
  <c r="O18" i="33" s="1"/>
  <c r="P18" i="33" a="1"/>
  <c r="P18" i="33" s="1"/>
  <c r="Q18" i="33" a="1"/>
  <c r="Q18" i="33" s="1"/>
  <c r="R18" i="33" a="1"/>
  <c r="R18" i="33" s="1"/>
  <c r="S18" i="33" a="1"/>
  <c r="S18" i="33" s="1"/>
  <c r="T18" i="33" a="1"/>
  <c r="T18" i="33" s="1"/>
  <c r="U18" i="33" a="1"/>
  <c r="U18" i="33" s="1"/>
  <c r="E19" i="33" a="1"/>
  <c r="E19" i="33" s="1"/>
  <c r="F19" i="33" a="1"/>
  <c r="F19" i="33" s="1"/>
  <c r="G19" i="33" a="1"/>
  <c r="G19" i="33" s="1"/>
  <c r="H19" i="33" a="1"/>
  <c r="H19" i="33" s="1"/>
  <c r="I19" i="33" a="1"/>
  <c r="I19" i="33" s="1"/>
  <c r="J19" i="33" a="1"/>
  <c r="J19" i="33" s="1"/>
  <c r="K19" i="33" a="1"/>
  <c r="K19" i="33" s="1"/>
  <c r="L19" i="33" a="1"/>
  <c r="L19" i="33" s="1"/>
  <c r="M19" i="33" a="1"/>
  <c r="M19" i="33" s="1"/>
  <c r="N19" i="33" a="1"/>
  <c r="N19" i="33" s="1"/>
  <c r="O19" i="33" a="1"/>
  <c r="O19" i="33" s="1"/>
  <c r="P19" i="33" a="1"/>
  <c r="P19" i="33" s="1"/>
  <c r="Q19" i="33" a="1"/>
  <c r="Q19" i="33" s="1"/>
  <c r="R19" i="33" a="1"/>
  <c r="R19" i="33" s="1"/>
  <c r="S19" i="33" a="1"/>
  <c r="S19" i="33" s="1"/>
  <c r="T19" i="33" a="1"/>
  <c r="T19" i="33" s="1"/>
  <c r="U19" i="33" a="1"/>
  <c r="U19" i="33" s="1"/>
  <c r="E20" i="33" a="1"/>
  <c r="E20" i="33" s="1"/>
  <c r="F20" i="33" a="1"/>
  <c r="F20" i="33" s="1"/>
  <c r="G20" i="33" a="1"/>
  <c r="G20" i="33" s="1"/>
  <c r="H20" i="33" a="1"/>
  <c r="H20" i="33" s="1"/>
  <c r="I20" i="33" a="1"/>
  <c r="I20" i="33" s="1"/>
  <c r="J20" i="33" a="1"/>
  <c r="J20" i="33" s="1"/>
  <c r="K20" i="33" a="1"/>
  <c r="K20" i="33" s="1"/>
  <c r="L20" i="33" a="1"/>
  <c r="L20" i="33" s="1"/>
  <c r="M20" i="33" a="1"/>
  <c r="M20" i="33" s="1"/>
  <c r="N20" i="33" a="1"/>
  <c r="N20" i="33" s="1"/>
  <c r="O20" i="33" a="1"/>
  <c r="O20" i="33" s="1"/>
  <c r="P20" i="33" a="1"/>
  <c r="P20" i="33" s="1"/>
  <c r="Q20" i="33" a="1"/>
  <c r="Q20" i="33" s="1"/>
  <c r="R20" i="33" a="1"/>
  <c r="R20" i="33" s="1"/>
  <c r="S20" i="33" a="1"/>
  <c r="S20" i="33" s="1"/>
  <c r="T20" i="33" a="1"/>
  <c r="T20" i="33" s="1"/>
  <c r="U20" i="33" a="1"/>
  <c r="U20" i="33" s="1"/>
  <c r="E21" i="33" a="1"/>
  <c r="E21" i="33" s="1"/>
  <c r="F21" i="33" a="1"/>
  <c r="F21" i="33" s="1"/>
  <c r="G21" i="33" a="1"/>
  <c r="G21" i="33" s="1"/>
  <c r="H21" i="33" a="1"/>
  <c r="H21" i="33" s="1"/>
  <c r="I21" i="33" a="1"/>
  <c r="I21" i="33" s="1"/>
  <c r="J21" i="33" a="1"/>
  <c r="J21" i="33" s="1"/>
  <c r="K21" i="33" a="1"/>
  <c r="K21" i="33" s="1"/>
  <c r="L21" i="33" a="1"/>
  <c r="L21" i="33" s="1"/>
  <c r="M21" i="33" a="1"/>
  <c r="M21" i="33" s="1"/>
  <c r="N21" i="33" a="1"/>
  <c r="N21" i="33" s="1"/>
  <c r="O21" i="33" a="1"/>
  <c r="O21" i="33" s="1"/>
  <c r="P21" i="33" a="1"/>
  <c r="P21" i="33" s="1"/>
  <c r="Q21" i="33" a="1"/>
  <c r="Q21" i="33" s="1"/>
  <c r="R21" i="33" a="1"/>
  <c r="R21" i="33" s="1"/>
  <c r="S21" i="33" a="1"/>
  <c r="S21" i="33" s="1"/>
  <c r="T21" i="33" a="1"/>
  <c r="T21" i="33" s="1"/>
  <c r="U21" i="33" a="1"/>
  <c r="U21" i="33" s="1"/>
  <c r="E22" i="33" a="1"/>
  <c r="E22" i="33" s="1"/>
  <c r="F22" i="33" a="1"/>
  <c r="F22" i="33" s="1"/>
  <c r="G22" i="33" a="1"/>
  <c r="G22" i="33" s="1"/>
  <c r="H22" i="33" a="1"/>
  <c r="H22" i="33" s="1"/>
  <c r="I22" i="33" a="1"/>
  <c r="I22" i="33" s="1"/>
  <c r="J22" i="33" a="1"/>
  <c r="J22" i="33" s="1"/>
  <c r="K22" i="33" a="1"/>
  <c r="K22" i="33" s="1"/>
  <c r="L22" i="33" a="1"/>
  <c r="L22" i="33" s="1"/>
  <c r="M22" i="33" a="1"/>
  <c r="M22" i="33" s="1"/>
  <c r="N22" i="33" a="1"/>
  <c r="N22" i="33" s="1"/>
  <c r="O22" i="33" a="1"/>
  <c r="O22" i="33" s="1"/>
  <c r="P22" i="33" a="1"/>
  <c r="P22" i="33" s="1"/>
  <c r="Q22" i="33" a="1"/>
  <c r="Q22" i="33" s="1"/>
  <c r="R22" i="33" a="1"/>
  <c r="R22" i="33" s="1"/>
  <c r="S22" i="33" a="1"/>
  <c r="S22" i="33" s="1"/>
  <c r="T22" i="33" a="1"/>
  <c r="T22" i="33" s="1"/>
  <c r="U22" i="33" a="1"/>
  <c r="U22" i="33" s="1"/>
  <c r="E23" i="33" a="1"/>
  <c r="E23" i="33" s="1"/>
  <c r="F23" i="33" a="1"/>
  <c r="F23" i="33" s="1"/>
  <c r="G23" i="33" a="1"/>
  <c r="G23" i="33" s="1"/>
  <c r="H23" i="33" a="1"/>
  <c r="H23" i="33" s="1"/>
  <c r="I23" i="33" a="1"/>
  <c r="I23" i="33" s="1"/>
  <c r="J23" i="33" a="1"/>
  <c r="J23" i="33" s="1"/>
  <c r="K23" i="33" a="1"/>
  <c r="K23" i="33" s="1"/>
  <c r="L23" i="33" a="1"/>
  <c r="L23" i="33" s="1"/>
  <c r="M23" i="33" a="1"/>
  <c r="M23" i="33" s="1"/>
  <c r="N23" i="33" a="1"/>
  <c r="N23" i="33" s="1"/>
  <c r="O23" i="33" a="1"/>
  <c r="O23" i="33" s="1"/>
  <c r="P23" i="33" a="1"/>
  <c r="P23" i="33" s="1"/>
  <c r="Q23" i="33" a="1"/>
  <c r="Q23" i="33" s="1"/>
  <c r="R23" i="33" a="1"/>
  <c r="R23" i="33" s="1"/>
  <c r="S23" i="33" a="1"/>
  <c r="S23" i="33" s="1"/>
  <c r="T23" i="33" a="1"/>
  <c r="T23" i="33" s="1"/>
  <c r="U23" i="33" a="1"/>
  <c r="U23" i="33" s="1"/>
  <c r="E24" i="33" a="1"/>
  <c r="E24" i="33" s="1"/>
  <c r="F24" i="33" a="1"/>
  <c r="F24" i="33" s="1"/>
  <c r="G24" i="33" a="1"/>
  <c r="G24" i="33" s="1"/>
  <c r="H24" i="33" a="1"/>
  <c r="H24" i="33" s="1"/>
  <c r="I24" i="33" a="1"/>
  <c r="I24" i="33" s="1"/>
  <c r="J24" i="33" a="1"/>
  <c r="J24" i="33" s="1"/>
  <c r="K24" i="33" a="1"/>
  <c r="K24" i="33" s="1"/>
  <c r="L24" i="33" a="1"/>
  <c r="L24" i="33" s="1"/>
  <c r="M24" i="33" a="1"/>
  <c r="M24" i="33" s="1"/>
  <c r="N24" i="33" a="1"/>
  <c r="N24" i="33" s="1"/>
  <c r="O24" i="33" a="1"/>
  <c r="O24" i="33" s="1"/>
  <c r="P24" i="33" a="1"/>
  <c r="P24" i="33" s="1"/>
  <c r="Q24" i="33" a="1"/>
  <c r="Q24" i="33" s="1"/>
  <c r="R24" i="33" a="1"/>
  <c r="R24" i="33" s="1"/>
  <c r="S24" i="33" a="1"/>
  <c r="S24" i="33" s="1"/>
  <c r="T24" i="33" a="1"/>
  <c r="T24" i="33" s="1"/>
  <c r="U24" i="33" a="1"/>
  <c r="U24" i="33" s="1"/>
  <c r="E25" i="33" a="1"/>
  <c r="E25" i="33" s="1"/>
  <c r="F25" i="33" a="1"/>
  <c r="F25" i="33" s="1"/>
  <c r="G25" i="33" a="1"/>
  <c r="G25" i="33" s="1"/>
  <c r="H25" i="33" a="1"/>
  <c r="H25" i="33" s="1"/>
  <c r="I25" i="33" a="1"/>
  <c r="I25" i="33" s="1"/>
  <c r="J25" i="33" a="1"/>
  <c r="J25" i="33" s="1"/>
  <c r="K25" i="33" a="1"/>
  <c r="K25" i="33" s="1"/>
  <c r="L25" i="33" a="1"/>
  <c r="L25" i="33" s="1"/>
  <c r="M25" i="33" a="1"/>
  <c r="M25" i="33" s="1"/>
  <c r="N25" i="33" a="1"/>
  <c r="N25" i="33" s="1"/>
  <c r="O25" i="33" a="1"/>
  <c r="O25" i="33" s="1"/>
  <c r="P25" i="33" a="1"/>
  <c r="P25" i="33" s="1"/>
  <c r="Q25" i="33" a="1"/>
  <c r="Q25" i="33" s="1"/>
  <c r="R25" i="33" a="1"/>
  <c r="R25" i="33" s="1"/>
  <c r="S25" i="33" a="1"/>
  <c r="S25" i="33" s="1"/>
  <c r="T25" i="33" a="1"/>
  <c r="T25" i="33" s="1"/>
  <c r="U25" i="33" a="1"/>
  <c r="U25" i="33" s="1"/>
  <c r="E26" i="33" a="1"/>
  <c r="E26" i="33" s="1"/>
  <c r="F26" i="33" a="1"/>
  <c r="F26" i="33" s="1"/>
  <c r="G26" i="33" a="1"/>
  <c r="G26" i="33" s="1"/>
  <c r="H26" i="33" a="1"/>
  <c r="H26" i="33" s="1"/>
  <c r="I26" i="33" a="1"/>
  <c r="I26" i="33" s="1"/>
  <c r="J26" i="33" a="1"/>
  <c r="J26" i="33" s="1"/>
  <c r="K26" i="33" a="1"/>
  <c r="K26" i="33" s="1"/>
  <c r="L26" i="33" a="1"/>
  <c r="L26" i="33" s="1"/>
  <c r="M26" i="33" a="1"/>
  <c r="M26" i="33" s="1"/>
  <c r="N26" i="33" a="1"/>
  <c r="N26" i="33" s="1"/>
  <c r="O26" i="33" a="1"/>
  <c r="O26" i="33" s="1"/>
  <c r="P26" i="33" a="1"/>
  <c r="P26" i="33" s="1"/>
  <c r="Q26" i="33" a="1"/>
  <c r="Q26" i="33" s="1"/>
  <c r="R26" i="33" a="1"/>
  <c r="R26" i="33" s="1"/>
  <c r="S26" i="33" a="1"/>
  <c r="S26" i="33" s="1"/>
  <c r="T26" i="33" a="1"/>
  <c r="T26" i="33" s="1"/>
  <c r="U26" i="33" a="1"/>
  <c r="U26" i="33" s="1"/>
  <c r="E27" i="33" a="1"/>
  <c r="E27" i="33" s="1"/>
  <c r="F27" i="33" a="1"/>
  <c r="F27" i="33" s="1"/>
  <c r="G27" i="33" a="1"/>
  <c r="G27" i="33" s="1"/>
  <c r="H27" i="33" a="1"/>
  <c r="H27" i="33" s="1"/>
  <c r="I27" i="33" a="1"/>
  <c r="I27" i="33" s="1"/>
  <c r="J27" i="33" a="1"/>
  <c r="J27" i="33" s="1"/>
  <c r="K27" i="33" a="1"/>
  <c r="K27" i="33" s="1"/>
  <c r="L27" i="33" a="1"/>
  <c r="L27" i="33" s="1"/>
  <c r="M27" i="33" a="1"/>
  <c r="M27" i="33" s="1"/>
  <c r="N27" i="33" a="1"/>
  <c r="N27" i="33" s="1"/>
  <c r="O27" i="33" a="1"/>
  <c r="O27" i="33" s="1"/>
  <c r="P27" i="33" a="1"/>
  <c r="P27" i="33" s="1"/>
  <c r="Q27" i="33" a="1"/>
  <c r="Q27" i="33" s="1"/>
  <c r="R27" i="33" a="1"/>
  <c r="R27" i="33" s="1"/>
  <c r="S27" i="33" a="1"/>
  <c r="S27" i="33" s="1"/>
  <c r="T27" i="33" a="1"/>
  <c r="T27" i="33" s="1"/>
  <c r="U27" i="33" a="1"/>
  <c r="U27" i="33" s="1"/>
  <c r="E28" i="33" a="1"/>
  <c r="E28" i="33" s="1"/>
  <c r="F28" i="33" a="1"/>
  <c r="F28" i="33" s="1"/>
  <c r="G28" i="33" a="1"/>
  <c r="G28" i="33" s="1"/>
  <c r="H28" i="33" a="1"/>
  <c r="H28" i="33" s="1"/>
  <c r="I28" i="33" a="1"/>
  <c r="I28" i="33" s="1"/>
  <c r="J28" i="33" a="1"/>
  <c r="J28" i="33" s="1"/>
  <c r="K28" i="33" a="1"/>
  <c r="K28" i="33" s="1"/>
  <c r="L28" i="33" a="1"/>
  <c r="L28" i="33" s="1"/>
  <c r="M28" i="33" a="1"/>
  <c r="M28" i="33" s="1"/>
  <c r="N28" i="33" a="1"/>
  <c r="N28" i="33" s="1"/>
  <c r="O28" i="33" a="1"/>
  <c r="O28" i="33" s="1"/>
  <c r="P28" i="33" a="1"/>
  <c r="P28" i="33" s="1"/>
  <c r="Q28" i="33" a="1"/>
  <c r="Q28" i="33" s="1"/>
  <c r="R28" i="33" a="1"/>
  <c r="R28" i="33" s="1"/>
  <c r="S28" i="33" a="1"/>
  <c r="S28" i="33" s="1"/>
  <c r="T28" i="33" a="1"/>
  <c r="T28" i="33" s="1"/>
  <c r="U28" i="33" a="1"/>
  <c r="U28" i="33" s="1"/>
  <c r="E14" i="32" a="1"/>
  <c r="E14" i="32" s="1"/>
  <c r="F14" i="32" a="1"/>
  <c r="F14" i="32" s="1"/>
  <c r="G14" i="32" a="1"/>
  <c r="G14" i="32" s="1"/>
  <c r="H14" i="32" a="1"/>
  <c r="H14" i="32" s="1"/>
  <c r="I14" i="32" a="1"/>
  <c r="I14" i="32" s="1"/>
  <c r="J14" i="32" a="1"/>
  <c r="J14" i="32" s="1"/>
  <c r="K14" i="32" a="1"/>
  <c r="K14" i="32" s="1"/>
  <c r="L14" i="32" a="1"/>
  <c r="L14" i="32" s="1"/>
  <c r="M14" i="32" a="1"/>
  <c r="M14" i="32" s="1"/>
  <c r="N14" i="32" a="1"/>
  <c r="N14" i="32" s="1"/>
  <c r="O14" i="32" a="1"/>
  <c r="O14" i="32" s="1"/>
  <c r="P14" i="32" a="1"/>
  <c r="P14" i="32" s="1"/>
  <c r="Q14" i="32" a="1"/>
  <c r="Q14" i="32" s="1"/>
  <c r="R14" i="32" a="1"/>
  <c r="R14" i="32" s="1"/>
  <c r="S14" i="32" a="1"/>
  <c r="S14" i="32" s="1"/>
  <c r="T14" i="32" a="1"/>
  <c r="T14" i="32" s="1"/>
  <c r="U14" i="32" a="1"/>
  <c r="U14" i="32" s="1"/>
  <c r="E15" i="32" a="1"/>
  <c r="E15" i="32" s="1"/>
  <c r="F15" i="32" a="1"/>
  <c r="F15" i="32" s="1"/>
  <c r="G15" i="32" a="1"/>
  <c r="G15" i="32" s="1"/>
  <c r="H15" i="32" a="1"/>
  <c r="H15" i="32" s="1"/>
  <c r="I15" i="32" a="1"/>
  <c r="I15" i="32" s="1"/>
  <c r="J15" i="32" a="1"/>
  <c r="J15" i="32" s="1"/>
  <c r="K15" i="32" a="1"/>
  <c r="K15" i="32" s="1"/>
  <c r="L15" i="32" a="1"/>
  <c r="L15" i="32" s="1"/>
  <c r="M15" i="32" a="1"/>
  <c r="M15" i="32" s="1"/>
  <c r="N15" i="32" a="1"/>
  <c r="N15" i="32" s="1"/>
  <c r="O15" i="32" a="1"/>
  <c r="O15" i="32" s="1"/>
  <c r="P15" i="32" a="1"/>
  <c r="P15" i="32" s="1"/>
  <c r="Q15" i="32" a="1"/>
  <c r="Q15" i="32" s="1"/>
  <c r="R15" i="32" a="1"/>
  <c r="R15" i="32" s="1"/>
  <c r="S15" i="32" a="1"/>
  <c r="S15" i="32" s="1"/>
  <c r="T15" i="32" a="1"/>
  <c r="T15" i="32" s="1"/>
  <c r="U15" i="32" a="1"/>
  <c r="U15" i="32" s="1"/>
  <c r="E16" i="32" a="1"/>
  <c r="E16" i="32" s="1"/>
  <c r="F16" i="32" a="1"/>
  <c r="F16" i="32" s="1"/>
  <c r="G16" i="32" a="1"/>
  <c r="G16" i="32" s="1"/>
  <c r="H16" i="32" a="1"/>
  <c r="H16" i="32" s="1"/>
  <c r="I16" i="32" a="1"/>
  <c r="I16" i="32" s="1"/>
  <c r="J16" i="32" a="1"/>
  <c r="J16" i="32" s="1"/>
  <c r="K16" i="32" a="1"/>
  <c r="K16" i="32" s="1"/>
  <c r="L16" i="32" a="1"/>
  <c r="L16" i="32" s="1"/>
  <c r="M16" i="32" a="1"/>
  <c r="M16" i="32" s="1"/>
  <c r="N16" i="32" a="1"/>
  <c r="N16" i="32" s="1"/>
  <c r="O16" i="32" a="1"/>
  <c r="O16" i="32" s="1"/>
  <c r="P16" i="32" a="1"/>
  <c r="P16" i="32" s="1"/>
  <c r="Q16" i="32" a="1"/>
  <c r="Q16" i="32" s="1"/>
  <c r="R16" i="32" a="1"/>
  <c r="R16" i="32" s="1"/>
  <c r="S16" i="32" a="1"/>
  <c r="S16" i="32" s="1"/>
  <c r="T16" i="32" a="1"/>
  <c r="T16" i="32" s="1"/>
  <c r="U16" i="32" a="1"/>
  <c r="U16" i="32" s="1"/>
  <c r="E17" i="32" a="1"/>
  <c r="E17" i="32" s="1"/>
  <c r="F17" i="32" a="1"/>
  <c r="F17" i="32" s="1"/>
  <c r="G17" i="32" a="1"/>
  <c r="G17" i="32" s="1"/>
  <c r="H17" i="32" a="1"/>
  <c r="H17" i="32" s="1"/>
  <c r="I17" i="32" a="1"/>
  <c r="I17" i="32" s="1"/>
  <c r="J17" i="32" a="1"/>
  <c r="J17" i="32" s="1"/>
  <c r="K17" i="32" a="1"/>
  <c r="K17" i="32" s="1"/>
  <c r="L17" i="32" a="1"/>
  <c r="L17" i="32" s="1"/>
  <c r="M17" i="32" a="1"/>
  <c r="M17" i="32" s="1"/>
  <c r="N17" i="32" a="1"/>
  <c r="N17" i="32" s="1"/>
  <c r="O17" i="32" a="1"/>
  <c r="O17" i="32" s="1"/>
  <c r="P17" i="32" a="1"/>
  <c r="P17" i="32" s="1"/>
  <c r="Q17" i="32" a="1"/>
  <c r="Q17" i="32" s="1"/>
  <c r="R17" i="32" a="1"/>
  <c r="R17" i="32" s="1"/>
  <c r="S17" i="32" a="1"/>
  <c r="S17" i="32" s="1"/>
  <c r="T17" i="32" a="1"/>
  <c r="T17" i="32" s="1"/>
  <c r="U17" i="32" a="1"/>
  <c r="U17" i="32" s="1"/>
  <c r="E18" i="32" a="1"/>
  <c r="E18" i="32" s="1"/>
  <c r="F18" i="32" a="1"/>
  <c r="F18" i="32" s="1"/>
  <c r="G18" i="32" a="1"/>
  <c r="G18" i="32" s="1"/>
  <c r="H18" i="32" a="1"/>
  <c r="H18" i="32" s="1"/>
  <c r="I18" i="32" a="1"/>
  <c r="I18" i="32" s="1"/>
  <c r="J18" i="32" a="1"/>
  <c r="J18" i="32" s="1"/>
  <c r="K18" i="32" a="1"/>
  <c r="K18" i="32" s="1"/>
  <c r="L18" i="32" a="1"/>
  <c r="L18" i="32" s="1"/>
  <c r="M18" i="32" a="1"/>
  <c r="M18" i="32" s="1"/>
  <c r="N18" i="32" a="1"/>
  <c r="N18" i="32" s="1"/>
  <c r="O18" i="32" a="1"/>
  <c r="O18" i="32" s="1"/>
  <c r="P18" i="32" a="1"/>
  <c r="P18" i="32" s="1"/>
  <c r="Q18" i="32" a="1"/>
  <c r="Q18" i="32" s="1"/>
  <c r="R18" i="32" a="1"/>
  <c r="R18" i="32" s="1"/>
  <c r="S18" i="32" a="1"/>
  <c r="S18" i="32" s="1"/>
  <c r="T18" i="32" a="1"/>
  <c r="T18" i="32" s="1"/>
  <c r="U18" i="32" a="1"/>
  <c r="U18" i="32" s="1"/>
  <c r="E19" i="32" a="1"/>
  <c r="E19" i="32" s="1"/>
  <c r="F19" i="32" a="1"/>
  <c r="F19" i="32" s="1"/>
  <c r="G19" i="32" a="1"/>
  <c r="G19" i="32" s="1"/>
  <c r="H19" i="32" a="1"/>
  <c r="H19" i="32" s="1"/>
  <c r="I19" i="32" a="1"/>
  <c r="I19" i="32" s="1"/>
  <c r="J19" i="32" a="1"/>
  <c r="J19" i="32" s="1"/>
  <c r="K19" i="32" a="1"/>
  <c r="K19" i="32" s="1"/>
  <c r="L19" i="32" a="1"/>
  <c r="L19" i="32" s="1"/>
  <c r="M19" i="32" a="1"/>
  <c r="M19" i="32" s="1"/>
  <c r="N19" i="32" a="1"/>
  <c r="N19" i="32" s="1"/>
  <c r="O19" i="32" a="1"/>
  <c r="O19" i="32" s="1"/>
  <c r="P19" i="32" a="1"/>
  <c r="P19" i="32" s="1"/>
  <c r="Q19" i="32" a="1"/>
  <c r="Q19" i="32" s="1"/>
  <c r="R19" i="32" a="1"/>
  <c r="R19" i="32" s="1"/>
  <c r="S19" i="32" a="1"/>
  <c r="S19" i="32" s="1"/>
  <c r="T19" i="32" a="1"/>
  <c r="T19" i="32" s="1"/>
  <c r="U19" i="32" a="1"/>
  <c r="U19" i="32" s="1"/>
  <c r="E20" i="32" a="1"/>
  <c r="E20" i="32" s="1"/>
  <c r="F20" i="32" a="1"/>
  <c r="F20" i="32" s="1"/>
  <c r="G20" i="32" a="1"/>
  <c r="G20" i="32" s="1"/>
  <c r="H20" i="32" a="1"/>
  <c r="H20" i="32" s="1"/>
  <c r="I20" i="32" a="1"/>
  <c r="I20" i="32" s="1"/>
  <c r="J20" i="32" a="1"/>
  <c r="J20" i="32" s="1"/>
  <c r="K20" i="32" a="1"/>
  <c r="K20" i="32" s="1"/>
  <c r="L20" i="32" a="1"/>
  <c r="L20" i="32" s="1"/>
  <c r="M20" i="32" a="1"/>
  <c r="M20" i="32" s="1"/>
  <c r="N20" i="32" a="1"/>
  <c r="N20" i="32" s="1"/>
  <c r="O20" i="32" a="1"/>
  <c r="O20" i="32" s="1"/>
  <c r="P20" i="32" a="1"/>
  <c r="P20" i="32" s="1"/>
  <c r="Q20" i="32" a="1"/>
  <c r="Q20" i="32" s="1"/>
  <c r="R20" i="32" a="1"/>
  <c r="R20" i="32" s="1"/>
  <c r="S20" i="32" a="1"/>
  <c r="S20" i="32" s="1"/>
  <c r="T20" i="32" a="1"/>
  <c r="T20" i="32" s="1"/>
  <c r="U20" i="32" a="1"/>
  <c r="U20" i="32" s="1"/>
  <c r="E21" i="32" a="1"/>
  <c r="E21" i="32" s="1"/>
  <c r="F21" i="32" a="1"/>
  <c r="F21" i="32" s="1"/>
  <c r="G21" i="32" a="1"/>
  <c r="G21" i="32" s="1"/>
  <c r="H21" i="32" a="1"/>
  <c r="H21" i="32" s="1"/>
  <c r="I21" i="32" a="1"/>
  <c r="I21" i="32" s="1"/>
  <c r="J21" i="32" a="1"/>
  <c r="J21" i="32" s="1"/>
  <c r="K21" i="32" a="1"/>
  <c r="K21" i="32" s="1"/>
  <c r="L21" i="32" a="1"/>
  <c r="L21" i="32" s="1"/>
  <c r="M21" i="32" a="1"/>
  <c r="M21" i="32" s="1"/>
  <c r="N21" i="32" a="1"/>
  <c r="N21" i="32" s="1"/>
  <c r="O21" i="32" a="1"/>
  <c r="O21" i="32" s="1"/>
  <c r="P21" i="32" a="1"/>
  <c r="P21" i="32" s="1"/>
  <c r="Q21" i="32" a="1"/>
  <c r="Q21" i="32" s="1"/>
  <c r="R21" i="32" a="1"/>
  <c r="R21" i="32" s="1"/>
  <c r="S21" i="32" a="1"/>
  <c r="S21" i="32" s="1"/>
  <c r="T21" i="32" a="1"/>
  <c r="T21" i="32" s="1"/>
  <c r="U21" i="32" a="1"/>
  <c r="U21" i="32" s="1"/>
  <c r="E22" i="32" a="1"/>
  <c r="E22" i="32" s="1"/>
  <c r="F22" i="32" a="1"/>
  <c r="F22" i="32" s="1"/>
  <c r="G22" i="32" a="1"/>
  <c r="G22" i="32" s="1"/>
  <c r="H22" i="32" a="1"/>
  <c r="H22" i="32" s="1"/>
  <c r="I22" i="32" a="1"/>
  <c r="I22" i="32" s="1"/>
  <c r="J22" i="32" a="1"/>
  <c r="J22" i="32" s="1"/>
  <c r="K22" i="32" a="1"/>
  <c r="K22" i="32" s="1"/>
  <c r="L22" i="32" a="1"/>
  <c r="L22" i="32" s="1"/>
  <c r="M22" i="32" a="1"/>
  <c r="M22" i="32" s="1"/>
  <c r="N22" i="32" a="1"/>
  <c r="N22" i="32" s="1"/>
  <c r="O22" i="32" a="1"/>
  <c r="O22" i="32" s="1"/>
  <c r="P22" i="32" a="1"/>
  <c r="P22" i="32" s="1"/>
  <c r="Q22" i="32" a="1"/>
  <c r="Q22" i="32" s="1"/>
  <c r="R22" i="32" a="1"/>
  <c r="R22" i="32" s="1"/>
  <c r="S22" i="32" a="1"/>
  <c r="S22" i="32" s="1"/>
  <c r="T22" i="32" a="1"/>
  <c r="T22" i="32" s="1"/>
  <c r="U22" i="32" a="1"/>
  <c r="U22" i="32" s="1"/>
  <c r="E23" i="32" a="1"/>
  <c r="E23" i="32" s="1"/>
  <c r="F23" i="32" a="1"/>
  <c r="F23" i="32" s="1"/>
  <c r="G23" i="32" a="1"/>
  <c r="G23" i="32" s="1"/>
  <c r="H23" i="32" a="1"/>
  <c r="H23" i="32" s="1"/>
  <c r="I23" i="32" a="1"/>
  <c r="I23" i="32" s="1"/>
  <c r="J23" i="32" a="1"/>
  <c r="J23" i="32" s="1"/>
  <c r="K23" i="32" a="1"/>
  <c r="K23" i="32" s="1"/>
  <c r="L23" i="32" a="1"/>
  <c r="L23" i="32" s="1"/>
  <c r="M23" i="32" a="1"/>
  <c r="M23" i="32" s="1"/>
  <c r="N23" i="32" a="1"/>
  <c r="N23" i="32" s="1"/>
  <c r="O23" i="32" a="1"/>
  <c r="O23" i="32" s="1"/>
  <c r="P23" i="32" a="1"/>
  <c r="P23" i="32" s="1"/>
  <c r="Q23" i="32" a="1"/>
  <c r="Q23" i="32" s="1"/>
  <c r="R23" i="32" a="1"/>
  <c r="R23" i="32" s="1"/>
  <c r="S23" i="32" a="1"/>
  <c r="S23" i="32" s="1"/>
  <c r="T23" i="32" a="1"/>
  <c r="T23" i="32" s="1"/>
  <c r="U23" i="32" a="1"/>
  <c r="U23" i="32" s="1"/>
  <c r="E24" i="32" a="1"/>
  <c r="E24" i="32" s="1"/>
  <c r="F24" i="32" a="1"/>
  <c r="F24" i="32" s="1"/>
  <c r="G24" i="32" a="1"/>
  <c r="G24" i="32" s="1"/>
  <c r="H24" i="32" a="1"/>
  <c r="H24" i="32" s="1"/>
  <c r="I24" i="32" a="1"/>
  <c r="I24" i="32" s="1"/>
  <c r="J24" i="32" a="1"/>
  <c r="J24" i="32" s="1"/>
  <c r="K24" i="32" a="1"/>
  <c r="K24" i="32" s="1"/>
  <c r="L24" i="32" a="1"/>
  <c r="L24" i="32" s="1"/>
  <c r="M24" i="32" a="1"/>
  <c r="M24" i="32" s="1"/>
  <c r="N24" i="32" a="1"/>
  <c r="N24" i="32" s="1"/>
  <c r="O24" i="32" a="1"/>
  <c r="O24" i="32" s="1"/>
  <c r="P24" i="32" a="1"/>
  <c r="P24" i="32" s="1"/>
  <c r="Q24" i="32" a="1"/>
  <c r="Q24" i="32" s="1"/>
  <c r="R24" i="32" a="1"/>
  <c r="R24" i="32" s="1"/>
  <c r="S24" i="32" a="1"/>
  <c r="S24" i="32" s="1"/>
  <c r="T24" i="32" a="1"/>
  <c r="T24" i="32" s="1"/>
  <c r="U24" i="32" a="1"/>
  <c r="U24" i="32" s="1"/>
  <c r="E25" i="32" a="1"/>
  <c r="E25" i="32" s="1"/>
  <c r="F25" i="32" a="1"/>
  <c r="F25" i="32" s="1"/>
  <c r="G25" i="32" a="1"/>
  <c r="G25" i="32" s="1"/>
  <c r="H25" i="32" a="1"/>
  <c r="H25" i="32" s="1"/>
  <c r="I25" i="32" a="1"/>
  <c r="I25" i="32" s="1"/>
  <c r="J25" i="32" a="1"/>
  <c r="J25" i="32" s="1"/>
  <c r="K25" i="32" a="1"/>
  <c r="K25" i="32" s="1"/>
  <c r="L25" i="32" a="1"/>
  <c r="L25" i="32" s="1"/>
  <c r="M25" i="32" a="1"/>
  <c r="M25" i="32" s="1"/>
  <c r="N25" i="32" a="1"/>
  <c r="N25" i="32" s="1"/>
  <c r="O25" i="32" a="1"/>
  <c r="O25" i="32" s="1"/>
  <c r="P25" i="32" a="1"/>
  <c r="P25" i="32" s="1"/>
  <c r="Q25" i="32" a="1"/>
  <c r="Q25" i="32" s="1"/>
  <c r="R25" i="32" a="1"/>
  <c r="R25" i="32" s="1"/>
  <c r="S25" i="32" a="1"/>
  <c r="S25" i="32" s="1"/>
  <c r="T25" i="32" a="1"/>
  <c r="T25" i="32" s="1"/>
  <c r="U25" i="32" a="1"/>
  <c r="U25" i="32" s="1"/>
  <c r="E26" i="32" a="1"/>
  <c r="E26" i="32" s="1"/>
  <c r="F26" i="32" a="1"/>
  <c r="F26" i="32" s="1"/>
  <c r="G26" i="32" a="1"/>
  <c r="G26" i="32" s="1"/>
  <c r="H26" i="32" a="1"/>
  <c r="H26" i="32" s="1"/>
  <c r="I26" i="32" a="1"/>
  <c r="I26" i="32" s="1"/>
  <c r="J26" i="32" a="1"/>
  <c r="J26" i="32" s="1"/>
  <c r="K26" i="32" a="1"/>
  <c r="K26" i="32" s="1"/>
  <c r="L26" i="32" a="1"/>
  <c r="L26" i="32" s="1"/>
  <c r="M26" i="32" a="1"/>
  <c r="M26" i="32" s="1"/>
  <c r="N26" i="32" a="1"/>
  <c r="N26" i="32" s="1"/>
  <c r="O26" i="32" a="1"/>
  <c r="O26" i="32" s="1"/>
  <c r="P26" i="32" a="1"/>
  <c r="P26" i="32" s="1"/>
  <c r="Q26" i="32" a="1"/>
  <c r="Q26" i="32" s="1"/>
  <c r="R26" i="32" a="1"/>
  <c r="R26" i="32" s="1"/>
  <c r="S26" i="32" a="1"/>
  <c r="S26" i="32" s="1"/>
  <c r="T26" i="32" a="1"/>
  <c r="T26" i="32" s="1"/>
  <c r="U26" i="32" a="1"/>
  <c r="U26" i="32" s="1"/>
  <c r="E27" i="32" a="1"/>
  <c r="E27" i="32" s="1"/>
  <c r="F27" i="32" a="1"/>
  <c r="F27" i="32" s="1"/>
  <c r="G27" i="32" a="1"/>
  <c r="G27" i="32" s="1"/>
  <c r="H27" i="32" a="1"/>
  <c r="H27" i="32" s="1"/>
  <c r="I27" i="32" a="1"/>
  <c r="I27" i="32" s="1"/>
  <c r="J27" i="32" a="1"/>
  <c r="J27" i="32" s="1"/>
  <c r="K27" i="32" a="1"/>
  <c r="K27" i="32" s="1"/>
  <c r="L27" i="32" a="1"/>
  <c r="L27" i="32" s="1"/>
  <c r="M27" i="32" a="1"/>
  <c r="M27" i="32" s="1"/>
  <c r="N27" i="32" a="1"/>
  <c r="N27" i="32" s="1"/>
  <c r="O27" i="32" a="1"/>
  <c r="O27" i="32" s="1"/>
  <c r="P27" i="32" a="1"/>
  <c r="P27" i="32" s="1"/>
  <c r="Q27" i="32" a="1"/>
  <c r="Q27" i="32" s="1"/>
  <c r="R27" i="32" a="1"/>
  <c r="R27" i="32" s="1"/>
  <c r="S27" i="32" a="1"/>
  <c r="S27" i="32" s="1"/>
  <c r="T27" i="32" a="1"/>
  <c r="T27" i="32" s="1"/>
  <c r="U27" i="32" a="1"/>
  <c r="U27" i="32" s="1"/>
  <c r="E28" i="32" a="1"/>
  <c r="E28" i="32" s="1"/>
  <c r="F28" i="32" a="1"/>
  <c r="F28" i="32" s="1"/>
  <c r="G28" i="32" a="1"/>
  <c r="G28" i="32" s="1"/>
  <c r="H28" i="32" a="1"/>
  <c r="H28" i="32" s="1"/>
  <c r="I28" i="32" a="1"/>
  <c r="I28" i="32" s="1"/>
  <c r="J28" i="32" a="1"/>
  <c r="J28" i="32" s="1"/>
  <c r="K28" i="32" a="1"/>
  <c r="K28" i="32" s="1"/>
  <c r="L28" i="32" a="1"/>
  <c r="L28" i="32" s="1"/>
  <c r="M28" i="32" a="1"/>
  <c r="M28" i="32" s="1"/>
  <c r="N28" i="32" a="1"/>
  <c r="N28" i="32" s="1"/>
  <c r="O28" i="32" a="1"/>
  <c r="O28" i="32" s="1"/>
  <c r="P28" i="32" a="1"/>
  <c r="P28" i="32" s="1"/>
  <c r="Q28" i="32" a="1"/>
  <c r="Q28" i="32" s="1"/>
  <c r="R28" i="32" a="1"/>
  <c r="R28" i="32" s="1"/>
  <c r="S28" i="32" a="1"/>
  <c r="S28" i="32" s="1"/>
  <c r="T28" i="32" a="1"/>
  <c r="T28" i="32" s="1"/>
  <c r="U28" i="32" a="1"/>
  <c r="U28" i="32" s="1"/>
  <c r="E29" i="32" a="1"/>
  <c r="E29" i="32" s="1"/>
  <c r="F29" i="32" a="1"/>
  <c r="F29" i="32" s="1"/>
  <c r="G29" i="32" a="1"/>
  <c r="G29" i="32" s="1"/>
  <c r="H29" i="32" a="1"/>
  <c r="H29" i="32" s="1"/>
  <c r="I29" i="32" a="1"/>
  <c r="I29" i="32" s="1"/>
  <c r="J29" i="32" a="1"/>
  <c r="J29" i="32" s="1"/>
  <c r="K29" i="32" a="1"/>
  <c r="K29" i="32" s="1"/>
  <c r="L29" i="32" a="1"/>
  <c r="L29" i="32" s="1"/>
  <c r="M29" i="32" a="1"/>
  <c r="M29" i="32" s="1"/>
  <c r="N29" i="32" a="1"/>
  <c r="N29" i="32" s="1"/>
  <c r="O29" i="32" a="1"/>
  <c r="O29" i="32" s="1"/>
  <c r="P29" i="32" a="1"/>
  <c r="P29" i="32" s="1"/>
  <c r="Q29" i="32" a="1"/>
  <c r="Q29" i="32" s="1"/>
  <c r="R29" i="32" a="1"/>
  <c r="R29" i="32" s="1"/>
  <c r="S29" i="32" a="1"/>
  <c r="S29" i="32" s="1"/>
  <c r="T29" i="32" a="1"/>
  <c r="T29" i="32" s="1"/>
  <c r="U29" i="32" a="1"/>
  <c r="U29" i="32" s="1"/>
  <c r="E30" i="32" a="1"/>
  <c r="E30" i="32" s="1"/>
  <c r="F30" i="32" a="1"/>
  <c r="F30" i="32" s="1"/>
  <c r="G30" i="32" a="1"/>
  <c r="G30" i="32" s="1"/>
  <c r="H30" i="32" a="1"/>
  <c r="H30" i="32" s="1"/>
  <c r="I30" i="32" a="1"/>
  <c r="I30" i="32" s="1"/>
  <c r="J30" i="32" a="1"/>
  <c r="J30" i="32" s="1"/>
  <c r="K30" i="32" a="1"/>
  <c r="K30" i="32" s="1"/>
  <c r="L30" i="32" a="1"/>
  <c r="L30" i="32" s="1"/>
  <c r="M30" i="32" a="1"/>
  <c r="M30" i="32" s="1"/>
  <c r="N30" i="32" a="1"/>
  <c r="N30" i="32" s="1"/>
  <c r="O30" i="32" a="1"/>
  <c r="O30" i="32" s="1"/>
  <c r="P30" i="32" a="1"/>
  <c r="P30" i="32" s="1"/>
  <c r="Q30" i="32" a="1"/>
  <c r="Q30" i="32" s="1"/>
  <c r="R30" i="32" a="1"/>
  <c r="R30" i="32" s="1"/>
  <c r="S30" i="32" a="1"/>
  <c r="S30" i="32" s="1"/>
  <c r="T30" i="32" a="1"/>
  <c r="T30" i="32" s="1"/>
  <c r="U30" i="32" a="1"/>
  <c r="U30" i="32" s="1"/>
  <c r="E31" i="32" a="1"/>
  <c r="E31" i="32" s="1"/>
  <c r="F31" i="32" a="1"/>
  <c r="F31" i="32" s="1"/>
  <c r="G31" i="32" a="1"/>
  <c r="G31" i="32" s="1"/>
  <c r="H31" i="32" a="1"/>
  <c r="H31" i="32" s="1"/>
  <c r="I31" i="32" a="1"/>
  <c r="I31" i="32" s="1"/>
  <c r="J31" i="32" a="1"/>
  <c r="J31" i="32" s="1"/>
  <c r="K31" i="32" a="1"/>
  <c r="K31" i="32" s="1"/>
  <c r="L31" i="32" a="1"/>
  <c r="L31" i="32" s="1"/>
  <c r="M31" i="32" a="1"/>
  <c r="M31" i="32" s="1"/>
  <c r="N31" i="32" a="1"/>
  <c r="N31" i="32" s="1"/>
  <c r="O31" i="32" a="1"/>
  <c r="O31" i="32" s="1"/>
  <c r="P31" i="32" a="1"/>
  <c r="P31" i="32" s="1"/>
  <c r="Q31" i="32" a="1"/>
  <c r="Q31" i="32" s="1"/>
  <c r="R31" i="32" a="1"/>
  <c r="R31" i="32" s="1"/>
  <c r="S31" i="32" a="1"/>
  <c r="S31" i="32" s="1"/>
  <c r="T31" i="32" a="1"/>
  <c r="T31" i="32" s="1"/>
  <c r="U31" i="32" a="1"/>
  <c r="U31" i="32" s="1"/>
  <c r="E32" i="32" a="1"/>
  <c r="E32" i="32" s="1"/>
  <c r="F32" i="32" a="1"/>
  <c r="F32" i="32" s="1"/>
  <c r="G32" i="32" a="1"/>
  <c r="G32" i="32" s="1"/>
  <c r="H32" i="32" a="1"/>
  <c r="H32" i="32" s="1"/>
  <c r="I32" i="32" a="1"/>
  <c r="I32" i="32" s="1"/>
  <c r="J32" i="32" a="1"/>
  <c r="J32" i="32" s="1"/>
  <c r="K32" i="32" a="1"/>
  <c r="K32" i="32" s="1"/>
  <c r="L32" i="32" a="1"/>
  <c r="L32" i="32" s="1"/>
  <c r="M32" i="32" a="1"/>
  <c r="M32" i="32" s="1"/>
  <c r="N32" i="32" a="1"/>
  <c r="N32" i="32" s="1"/>
  <c r="O32" i="32" a="1"/>
  <c r="O32" i="32" s="1"/>
  <c r="P32" i="32" a="1"/>
  <c r="P32" i="32" s="1"/>
  <c r="Q32" i="32" a="1"/>
  <c r="Q32" i="32" s="1"/>
  <c r="R32" i="32" a="1"/>
  <c r="R32" i="32" s="1"/>
  <c r="S32" i="32" a="1"/>
  <c r="S32" i="32" s="1"/>
  <c r="T32" i="32" a="1"/>
  <c r="T32" i="32" s="1"/>
  <c r="U32" i="32" a="1"/>
  <c r="U32" i="32" s="1"/>
  <c r="E33" i="32" a="1"/>
  <c r="E33" i="32" s="1"/>
  <c r="F33" i="32" a="1"/>
  <c r="F33" i="32" s="1"/>
  <c r="G33" i="32" a="1"/>
  <c r="G33" i="32" s="1"/>
  <c r="H33" i="32" a="1"/>
  <c r="H33" i="32" s="1"/>
  <c r="I33" i="32" a="1"/>
  <c r="I33" i="32" s="1"/>
  <c r="J33" i="32" a="1"/>
  <c r="J33" i="32" s="1"/>
  <c r="K33" i="32" a="1"/>
  <c r="K33" i="32" s="1"/>
  <c r="L33" i="32" a="1"/>
  <c r="L33" i="32" s="1"/>
  <c r="M33" i="32" a="1"/>
  <c r="M33" i="32" s="1"/>
  <c r="N33" i="32" a="1"/>
  <c r="N33" i="32" s="1"/>
  <c r="O33" i="32" a="1"/>
  <c r="O33" i="32" s="1"/>
  <c r="P33" i="32" a="1"/>
  <c r="P33" i="32" s="1"/>
  <c r="Q33" i="32" a="1"/>
  <c r="Q33" i="32" s="1"/>
  <c r="R33" i="32" a="1"/>
  <c r="R33" i="32" s="1"/>
  <c r="S33" i="32" a="1"/>
  <c r="S33" i="32" s="1"/>
  <c r="T33" i="32" a="1"/>
  <c r="T33" i="32" s="1"/>
  <c r="U33" i="32" a="1"/>
  <c r="U33" i="32" s="1"/>
  <c r="E34" i="32" a="1"/>
  <c r="E34" i="32" s="1"/>
  <c r="F34" i="32" a="1"/>
  <c r="F34" i="32" s="1"/>
  <c r="G34" i="32" a="1"/>
  <c r="G34" i="32" s="1"/>
  <c r="H34" i="32" a="1"/>
  <c r="H34" i="32" s="1"/>
  <c r="I34" i="32" a="1"/>
  <c r="I34" i="32" s="1"/>
  <c r="J34" i="32" a="1"/>
  <c r="J34" i="32" s="1"/>
  <c r="K34" i="32" a="1"/>
  <c r="K34" i="32" s="1"/>
  <c r="L34" i="32" a="1"/>
  <c r="L34" i="32" s="1"/>
  <c r="M34" i="32" a="1"/>
  <c r="M34" i="32" s="1"/>
  <c r="N34" i="32" a="1"/>
  <c r="N34" i="32" s="1"/>
  <c r="O34" i="32" a="1"/>
  <c r="O34" i="32" s="1"/>
  <c r="P34" i="32" a="1"/>
  <c r="P34" i="32" s="1"/>
  <c r="Q34" i="32" a="1"/>
  <c r="Q34" i="32" s="1"/>
  <c r="R34" i="32" a="1"/>
  <c r="R34" i="32" s="1"/>
  <c r="S34" i="32" a="1"/>
  <c r="S34" i="32" s="1"/>
  <c r="T34" i="32" a="1"/>
  <c r="T34" i="32" s="1"/>
  <c r="U34" i="32" a="1"/>
  <c r="U34" i="32" s="1"/>
  <c r="E35" i="32" a="1"/>
  <c r="E35" i="32" s="1"/>
  <c r="F35" i="32" a="1"/>
  <c r="F35" i="32" s="1"/>
  <c r="G35" i="32" a="1"/>
  <c r="G35" i="32" s="1"/>
  <c r="H35" i="32" a="1"/>
  <c r="H35" i="32" s="1"/>
  <c r="I35" i="32" a="1"/>
  <c r="I35" i="32" s="1"/>
  <c r="J35" i="32" a="1"/>
  <c r="J35" i="32" s="1"/>
  <c r="K35" i="32" a="1"/>
  <c r="K35" i="32" s="1"/>
  <c r="L35" i="32" a="1"/>
  <c r="L35" i="32" s="1"/>
  <c r="M35" i="32" a="1"/>
  <c r="M35" i="32" s="1"/>
  <c r="N35" i="32" a="1"/>
  <c r="N35" i="32" s="1"/>
  <c r="O35" i="32" a="1"/>
  <c r="O35" i="32" s="1"/>
  <c r="P35" i="32" a="1"/>
  <c r="P35" i="32" s="1"/>
  <c r="Q35" i="32" a="1"/>
  <c r="Q35" i="32" s="1"/>
  <c r="R35" i="32" a="1"/>
  <c r="R35" i="32" s="1"/>
  <c r="S35" i="32" a="1"/>
  <c r="S35" i="32" s="1"/>
  <c r="T35" i="32" a="1"/>
  <c r="T35" i="32" s="1"/>
  <c r="U35" i="32" a="1"/>
  <c r="U35" i="32" s="1"/>
  <c r="E36" i="32" a="1"/>
  <c r="E36" i="32" s="1"/>
  <c r="F36" i="32" a="1"/>
  <c r="F36" i="32" s="1"/>
  <c r="G36" i="32" a="1"/>
  <c r="G36" i="32" s="1"/>
  <c r="H36" i="32" a="1"/>
  <c r="H36" i="32" s="1"/>
  <c r="I36" i="32" a="1"/>
  <c r="I36" i="32" s="1"/>
  <c r="J36" i="32" a="1"/>
  <c r="J36" i="32" s="1"/>
  <c r="K36" i="32" a="1"/>
  <c r="K36" i="32" s="1"/>
  <c r="L36" i="32" a="1"/>
  <c r="L36" i="32" s="1"/>
  <c r="M36" i="32" a="1"/>
  <c r="M36" i="32" s="1"/>
  <c r="N36" i="32" a="1"/>
  <c r="N36" i="32" s="1"/>
  <c r="O36" i="32" a="1"/>
  <c r="O36" i="32" s="1"/>
  <c r="P36" i="32" a="1"/>
  <c r="P36" i="32" s="1"/>
  <c r="Q36" i="32" a="1"/>
  <c r="Q36" i="32" s="1"/>
  <c r="R36" i="32" a="1"/>
  <c r="R36" i="32" s="1"/>
  <c r="S36" i="32" a="1"/>
  <c r="S36" i="32" s="1"/>
  <c r="T36" i="32" a="1"/>
  <c r="T36" i="32" s="1"/>
  <c r="U36" i="32" a="1"/>
  <c r="U36" i="32" s="1"/>
  <c r="E37" i="32" a="1"/>
  <c r="E37" i="32" s="1"/>
  <c r="F37" i="32" a="1"/>
  <c r="F37" i="32" s="1"/>
  <c r="G37" i="32" a="1"/>
  <c r="G37" i="32" s="1"/>
  <c r="H37" i="32" a="1"/>
  <c r="H37" i="32" s="1"/>
  <c r="I37" i="32" a="1"/>
  <c r="I37" i="32" s="1"/>
  <c r="J37" i="32" a="1"/>
  <c r="J37" i="32" s="1"/>
  <c r="K37" i="32" a="1"/>
  <c r="K37" i="32" s="1"/>
  <c r="L37" i="32" a="1"/>
  <c r="L37" i="32" s="1"/>
  <c r="M37" i="32" a="1"/>
  <c r="M37" i="32" s="1"/>
  <c r="N37" i="32" a="1"/>
  <c r="N37" i="32" s="1"/>
  <c r="O37" i="32" a="1"/>
  <c r="O37" i="32" s="1"/>
  <c r="P37" i="32" a="1"/>
  <c r="P37" i="32" s="1"/>
  <c r="Q37" i="32" a="1"/>
  <c r="Q37" i="32" s="1"/>
  <c r="R37" i="32" a="1"/>
  <c r="R37" i="32" s="1"/>
  <c r="S37" i="32" a="1"/>
  <c r="S37" i="32" s="1"/>
  <c r="T37" i="32" a="1"/>
  <c r="T37" i="32" s="1"/>
  <c r="U37" i="32" a="1"/>
  <c r="U37" i="32" s="1"/>
  <c r="E14" i="31" a="1"/>
  <c r="E14" i="31" s="1"/>
  <c r="F14" i="31" a="1"/>
  <c r="F14" i="31" s="1"/>
  <c r="G14" i="31" a="1"/>
  <c r="G14" i="31" s="1"/>
  <c r="H14" i="31" a="1"/>
  <c r="H14" i="31" s="1"/>
  <c r="I14" i="31" a="1"/>
  <c r="I14" i="31" s="1"/>
  <c r="J14" i="31" a="1"/>
  <c r="J14" i="31" s="1"/>
  <c r="K14" i="31" a="1"/>
  <c r="K14" i="31" s="1"/>
  <c r="L14" i="31" a="1"/>
  <c r="L14" i="31" s="1"/>
  <c r="M14" i="31" a="1"/>
  <c r="M14" i="31" s="1"/>
  <c r="N14" i="31" a="1"/>
  <c r="N14" i="31" s="1"/>
  <c r="O14" i="31" a="1"/>
  <c r="O14" i="31" s="1"/>
  <c r="P14" i="31" a="1"/>
  <c r="P14" i="31" s="1"/>
  <c r="Q14" i="31" a="1"/>
  <c r="Q14" i="31" s="1"/>
  <c r="R14" i="31" a="1"/>
  <c r="R14" i="31" s="1"/>
  <c r="S14" i="31" a="1"/>
  <c r="S14" i="31" s="1"/>
  <c r="T14" i="31" a="1"/>
  <c r="T14" i="31" s="1"/>
  <c r="U14" i="31" a="1"/>
  <c r="U14" i="31" s="1"/>
  <c r="E15" i="31" a="1"/>
  <c r="E15" i="31" s="1"/>
  <c r="F15" i="31" a="1"/>
  <c r="F15" i="31" s="1"/>
  <c r="G15" i="31" a="1"/>
  <c r="G15" i="31" s="1"/>
  <c r="H15" i="31" a="1"/>
  <c r="H15" i="31" s="1"/>
  <c r="I15" i="31" a="1"/>
  <c r="I15" i="31" s="1"/>
  <c r="J15" i="31" a="1"/>
  <c r="J15" i="31" s="1"/>
  <c r="K15" i="31" a="1"/>
  <c r="K15" i="31" s="1"/>
  <c r="L15" i="31" a="1"/>
  <c r="L15" i="31" s="1"/>
  <c r="M15" i="31" a="1"/>
  <c r="M15" i="31" s="1"/>
  <c r="N15" i="31" a="1"/>
  <c r="N15" i="31" s="1"/>
  <c r="O15" i="31" a="1"/>
  <c r="O15" i="31" s="1"/>
  <c r="P15" i="31" a="1"/>
  <c r="P15" i="31" s="1"/>
  <c r="Q15" i="31" a="1"/>
  <c r="Q15" i="31" s="1"/>
  <c r="R15" i="31" a="1"/>
  <c r="R15" i="31" s="1"/>
  <c r="S15" i="31" a="1"/>
  <c r="S15" i="31" s="1"/>
  <c r="T15" i="31" a="1"/>
  <c r="T15" i="31" s="1"/>
  <c r="U15" i="31" a="1"/>
  <c r="U15" i="31" s="1"/>
  <c r="E16" i="31" a="1"/>
  <c r="E16" i="31" s="1"/>
  <c r="F16" i="31" a="1"/>
  <c r="F16" i="31" s="1"/>
  <c r="G16" i="31" a="1"/>
  <c r="G16" i="31" s="1"/>
  <c r="H16" i="31" a="1"/>
  <c r="H16" i="31" s="1"/>
  <c r="I16" i="31" a="1"/>
  <c r="I16" i="31" s="1"/>
  <c r="J16" i="31" a="1"/>
  <c r="J16" i="31" s="1"/>
  <c r="K16" i="31" a="1"/>
  <c r="K16" i="31" s="1"/>
  <c r="L16" i="31" a="1"/>
  <c r="L16" i="31" s="1"/>
  <c r="M16" i="31" a="1"/>
  <c r="M16" i="31" s="1"/>
  <c r="N16" i="31" a="1"/>
  <c r="N16" i="31" s="1"/>
  <c r="O16" i="31" a="1"/>
  <c r="O16" i="31" s="1"/>
  <c r="P16" i="31" a="1"/>
  <c r="P16" i="31" s="1"/>
  <c r="Q16" i="31" a="1"/>
  <c r="Q16" i="31" s="1"/>
  <c r="R16" i="31" a="1"/>
  <c r="R16" i="31" s="1"/>
  <c r="S16" i="31" a="1"/>
  <c r="S16" i="31" s="1"/>
  <c r="T16" i="31" a="1"/>
  <c r="T16" i="31" s="1"/>
  <c r="U16" i="31" a="1"/>
  <c r="U16" i="31" s="1"/>
  <c r="E17" i="31" a="1"/>
  <c r="E17" i="31" s="1"/>
  <c r="F17" i="31" a="1"/>
  <c r="F17" i="31" s="1"/>
  <c r="G17" i="31" a="1"/>
  <c r="G17" i="31" s="1"/>
  <c r="H17" i="31" a="1"/>
  <c r="H17" i="31" s="1"/>
  <c r="I17" i="31" a="1"/>
  <c r="I17" i="31" s="1"/>
  <c r="J17" i="31" a="1"/>
  <c r="J17" i="31" s="1"/>
  <c r="K17" i="31" a="1"/>
  <c r="K17" i="31" s="1"/>
  <c r="L17" i="31" a="1"/>
  <c r="L17" i="31" s="1"/>
  <c r="M17" i="31" a="1"/>
  <c r="M17" i="31" s="1"/>
  <c r="N17" i="31" a="1"/>
  <c r="N17" i="31" s="1"/>
  <c r="O17" i="31" a="1"/>
  <c r="O17" i="31" s="1"/>
  <c r="P17" i="31" a="1"/>
  <c r="P17" i="31" s="1"/>
  <c r="Q17" i="31" a="1"/>
  <c r="Q17" i="31" s="1"/>
  <c r="R17" i="31" a="1"/>
  <c r="R17" i="31" s="1"/>
  <c r="S17" i="31" a="1"/>
  <c r="S17" i="31" s="1"/>
  <c r="T17" i="31" a="1"/>
  <c r="T17" i="31" s="1"/>
  <c r="U17" i="31" a="1"/>
  <c r="U17" i="31" s="1"/>
  <c r="E18" i="31" a="1"/>
  <c r="E18" i="31" s="1"/>
  <c r="F18" i="31" a="1"/>
  <c r="F18" i="31" s="1"/>
  <c r="G18" i="31" a="1"/>
  <c r="G18" i="31" s="1"/>
  <c r="H18" i="31" a="1"/>
  <c r="H18" i="31" s="1"/>
  <c r="I18" i="31" a="1"/>
  <c r="I18" i="31" s="1"/>
  <c r="J18" i="31" a="1"/>
  <c r="J18" i="31" s="1"/>
  <c r="K18" i="31" a="1"/>
  <c r="K18" i="31" s="1"/>
  <c r="L18" i="31" a="1"/>
  <c r="L18" i="31" s="1"/>
  <c r="M18" i="31" a="1"/>
  <c r="M18" i="31" s="1"/>
  <c r="N18" i="31" a="1"/>
  <c r="N18" i="31" s="1"/>
  <c r="O18" i="31" a="1"/>
  <c r="O18" i="31" s="1"/>
  <c r="P18" i="31" a="1"/>
  <c r="P18" i="31" s="1"/>
  <c r="Q18" i="31" a="1"/>
  <c r="Q18" i="31" s="1"/>
  <c r="R18" i="31" a="1"/>
  <c r="R18" i="31" s="1"/>
  <c r="S18" i="31" a="1"/>
  <c r="S18" i="31" s="1"/>
  <c r="T18" i="31" a="1"/>
  <c r="T18" i="31" s="1"/>
  <c r="U18" i="31" a="1"/>
  <c r="U18" i="31" s="1"/>
  <c r="E19" i="31" a="1"/>
  <c r="E19" i="31" s="1"/>
  <c r="F19" i="31" a="1"/>
  <c r="F19" i="31" s="1"/>
  <c r="G19" i="31" a="1"/>
  <c r="G19" i="31" s="1"/>
  <c r="H19" i="31" a="1"/>
  <c r="H19" i="31" s="1"/>
  <c r="I19" i="31" a="1"/>
  <c r="I19" i="31" s="1"/>
  <c r="J19" i="31" a="1"/>
  <c r="J19" i="31" s="1"/>
  <c r="K19" i="31" a="1"/>
  <c r="K19" i="31" s="1"/>
  <c r="L19" i="31" a="1"/>
  <c r="L19" i="31" s="1"/>
  <c r="M19" i="31" a="1"/>
  <c r="M19" i="31" s="1"/>
  <c r="N19" i="31" a="1"/>
  <c r="N19" i="31" s="1"/>
  <c r="O19" i="31" a="1"/>
  <c r="O19" i="31" s="1"/>
  <c r="P19" i="31" a="1"/>
  <c r="P19" i="31" s="1"/>
  <c r="Q19" i="31" a="1"/>
  <c r="Q19" i="31" s="1"/>
  <c r="R19" i="31" a="1"/>
  <c r="R19" i="31" s="1"/>
  <c r="S19" i="31" a="1"/>
  <c r="S19" i="31" s="1"/>
  <c r="T19" i="31" a="1"/>
  <c r="T19" i="31" s="1"/>
  <c r="U19" i="31" a="1"/>
  <c r="U19" i="31" s="1"/>
  <c r="E20" i="31" a="1"/>
  <c r="E20" i="31" s="1"/>
  <c r="F20" i="31" a="1"/>
  <c r="F20" i="31" s="1"/>
  <c r="G20" i="31" a="1"/>
  <c r="G20" i="31" s="1"/>
  <c r="H20" i="31" a="1"/>
  <c r="H20" i="31" s="1"/>
  <c r="I20" i="31" a="1"/>
  <c r="I20" i="31" s="1"/>
  <c r="J20" i="31" a="1"/>
  <c r="J20" i="31" s="1"/>
  <c r="K20" i="31" a="1"/>
  <c r="K20" i="31" s="1"/>
  <c r="L20" i="31" a="1"/>
  <c r="L20" i="31" s="1"/>
  <c r="M20" i="31" a="1"/>
  <c r="M20" i="31" s="1"/>
  <c r="N20" i="31" a="1"/>
  <c r="N20" i="31" s="1"/>
  <c r="O20" i="31" a="1"/>
  <c r="O20" i="31" s="1"/>
  <c r="P20" i="31" a="1"/>
  <c r="P20" i="31" s="1"/>
  <c r="Q20" i="31" a="1"/>
  <c r="Q20" i="31" s="1"/>
  <c r="R20" i="31" a="1"/>
  <c r="R20" i="31" s="1"/>
  <c r="S20" i="31" a="1"/>
  <c r="S20" i="31" s="1"/>
  <c r="T20" i="31" a="1"/>
  <c r="T20" i="31" s="1"/>
  <c r="U20" i="31" a="1"/>
  <c r="U20" i="31" s="1"/>
  <c r="E21" i="31" a="1"/>
  <c r="E21" i="31" s="1"/>
  <c r="F21" i="31" a="1"/>
  <c r="F21" i="31" s="1"/>
  <c r="G21" i="31" a="1"/>
  <c r="G21" i="31" s="1"/>
  <c r="H21" i="31" a="1"/>
  <c r="H21" i="31" s="1"/>
  <c r="I21" i="31" a="1"/>
  <c r="I21" i="31" s="1"/>
  <c r="J21" i="31" a="1"/>
  <c r="J21" i="31" s="1"/>
  <c r="K21" i="31" a="1"/>
  <c r="K21" i="31" s="1"/>
  <c r="L21" i="31" a="1"/>
  <c r="L21" i="31" s="1"/>
  <c r="M21" i="31" a="1"/>
  <c r="M21" i="31" s="1"/>
  <c r="N21" i="31" a="1"/>
  <c r="N21" i="31" s="1"/>
  <c r="O21" i="31" a="1"/>
  <c r="O21" i="31" s="1"/>
  <c r="P21" i="31" a="1"/>
  <c r="P21" i="31" s="1"/>
  <c r="Q21" i="31" a="1"/>
  <c r="Q21" i="31" s="1"/>
  <c r="R21" i="31" a="1"/>
  <c r="R21" i="31" s="1"/>
  <c r="S21" i="31" a="1"/>
  <c r="S21" i="31" s="1"/>
  <c r="T21" i="31" a="1"/>
  <c r="T21" i="31" s="1"/>
  <c r="U21" i="31" a="1"/>
  <c r="U21" i="31" s="1"/>
  <c r="E22" i="31" a="1"/>
  <c r="E22" i="31" s="1"/>
  <c r="F22" i="31" a="1"/>
  <c r="F22" i="31" s="1"/>
  <c r="G22" i="31" a="1"/>
  <c r="G22" i="31" s="1"/>
  <c r="H22" i="31" a="1"/>
  <c r="H22" i="31" s="1"/>
  <c r="I22" i="31" a="1"/>
  <c r="I22" i="31" s="1"/>
  <c r="J22" i="31" a="1"/>
  <c r="J22" i="31" s="1"/>
  <c r="K22" i="31" a="1"/>
  <c r="K22" i="31" s="1"/>
  <c r="L22" i="31" a="1"/>
  <c r="L22" i="31" s="1"/>
  <c r="M22" i="31" a="1"/>
  <c r="M22" i="31" s="1"/>
  <c r="N22" i="31" a="1"/>
  <c r="N22" i="31" s="1"/>
  <c r="O22" i="31" a="1"/>
  <c r="O22" i="31" s="1"/>
  <c r="P22" i="31" a="1"/>
  <c r="P22" i="31" s="1"/>
  <c r="Q22" i="31" a="1"/>
  <c r="Q22" i="31" s="1"/>
  <c r="R22" i="31" a="1"/>
  <c r="R22" i="31" s="1"/>
  <c r="S22" i="31" a="1"/>
  <c r="S22" i="31" s="1"/>
  <c r="T22" i="31" a="1"/>
  <c r="T22" i="31" s="1"/>
  <c r="U22" i="31" a="1"/>
  <c r="U22" i="31" s="1"/>
  <c r="E23" i="31" a="1"/>
  <c r="E23" i="31" s="1"/>
  <c r="F23" i="31" a="1"/>
  <c r="F23" i="31" s="1"/>
  <c r="G23" i="31" a="1"/>
  <c r="G23" i="31" s="1"/>
  <c r="H23" i="31" a="1"/>
  <c r="H23" i="31" s="1"/>
  <c r="I23" i="31" a="1"/>
  <c r="I23" i="31" s="1"/>
  <c r="J23" i="31" a="1"/>
  <c r="J23" i="31" s="1"/>
  <c r="K23" i="31" a="1"/>
  <c r="K23" i="31" s="1"/>
  <c r="L23" i="31" a="1"/>
  <c r="L23" i="31" s="1"/>
  <c r="M23" i="31" a="1"/>
  <c r="M23" i="31" s="1"/>
  <c r="N23" i="31" a="1"/>
  <c r="N23" i="31" s="1"/>
  <c r="O23" i="31" a="1"/>
  <c r="O23" i="31" s="1"/>
  <c r="P23" i="31" a="1"/>
  <c r="P23" i="31" s="1"/>
  <c r="Q23" i="31" a="1"/>
  <c r="Q23" i="31" s="1"/>
  <c r="R23" i="31" a="1"/>
  <c r="R23" i="31" s="1"/>
  <c r="S23" i="31" a="1"/>
  <c r="S23" i="31" s="1"/>
  <c r="T23" i="31" a="1"/>
  <c r="T23" i="31" s="1"/>
  <c r="U23" i="31" a="1"/>
  <c r="U23" i="31" s="1"/>
  <c r="E24" i="31" a="1"/>
  <c r="E24" i="31" s="1"/>
  <c r="F24" i="31" a="1"/>
  <c r="F24" i="31" s="1"/>
  <c r="G24" i="31" a="1"/>
  <c r="G24" i="31" s="1"/>
  <c r="H24" i="31" a="1"/>
  <c r="H24" i="31" s="1"/>
  <c r="I24" i="31" a="1"/>
  <c r="I24" i="31" s="1"/>
  <c r="J24" i="31" a="1"/>
  <c r="J24" i="31" s="1"/>
  <c r="K24" i="31" a="1"/>
  <c r="K24" i="31" s="1"/>
  <c r="L24" i="31" a="1"/>
  <c r="L24" i="31" s="1"/>
  <c r="M24" i="31" a="1"/>
  <c r="M24" i="31" s="1"/>
  <c r="N24" i="31" a="1"/>
  <c r="N24" i="31" s="1"/>
  <c r="O24" i="31" a="1"/>
  <c r="O24" i="31" s="1"/>
  <c r="P24" i="31" a="1"/>
  <c r="P24" i="31" s="1"/>
  <c r="Q24" i="31" a="1"/>
  <c r="Q24" i="31" s="1"/>
  <c r="R24" i="31" a="1"/>
  <c r="R24" i="31" s="1"/>
  <c r="S24" i="31" a="1"/>
  <c r="S24" i="31" s="1"/>
  <c r="T24" i="31" a="1"/>
  <c r="T24" i="31" s="1"/>
  <c r="U24" i="31" a="1"/>
  <c r="U24" i="31" s="1"/>
  <c r="E25" i="31" a="1"/>
  <c r="E25" i="31" s="1"/>
  <c r="F25" i="31" a="1"/>
  <c r="F25" i="31" s="1"/>
  <c r="G25" i="31" a="1"/>
  <c r="G25" i="31" s="1"/>
  <c r="H25" i="31" a="1"/>
  <c r="H25" i="31" s="1"/>
  <c r="I25" i="31" a="1"/>
  <c r="I25" i="31" s="1"/>
  <c r="J25" i="31" a="1"/>
  <c r="J25" i="31" s="1"/>
  <c r="K25" i="31" a="1"/>
  <c r="K25" i="31" s="1"/>
  <c r="L25" i="31" a="1"/>
  <c r="L25" i="31" s="1"/>
  <c r="M25" i="31" a="1"/>
  <c r="M25" i="31" s="1"/>
  <c r="N25" i="31" a="1"/>
  <c r="N25" i="31" s="1"/>
  <c r="O25" i="31" a="1"/>
  <c r="O25" i="31" s="1"/>
  <c r="P25" i="31" a="1"/>
  <c r="P25" i="31" s="1"/>
  <c r="Q25" i="31" a="1"/>
  <c r="Q25" i="31" s="1"/>
  <c r="R25" i="31" a="1"/>
  <c r="R25" i="31" s="1"/>
  <c r="S25" i="31" a="1"/>
  <c r="S25" i="31" s="1"/>
  <c r="T25" i="31" a="1"/>
  <c r="T25" i="31" s="1"/>
  <c r="U25" i="31" a="1"/>
  <c r="U25" i="31" s="1"/>
  <c r="E26" i="31" a="1"/>
  <c r="E26" i="31" s="1"/>
  <c r="F26" i="31" a="1"/>
  <c r="F26" i="31" s="1"/>
  <c r="G26" i="31" a="1"/>
  <c r="G26" i="31" s="1"/>
  <c r="H26" i="31" a="1"/>
  <c r="H26" i="31" s="1"/>
  <c r="I26" i="31" a="1"/>
  <c r="I26" i="31" s="1"/>
  <c r="J26" i="31" a="1"/>
  <c r="J26" i="31" s="1"/>
  <c r="K26" i="31" a="1"/>
  <c r="K26" i="31" s="1"/>
  <c r="L26" i="31" a="1"/>
  <c r="L26" i="31" s="1"/>
  <c r="M26" i="31" a="1"/>
  <c r="M26" i="31" s="1"/>
  <c r="N26" i="31" a="1"/>
  <c r="N26" i="31" s="1"/>
  <c r="O26" i="31" a="1"/>
  <c r="O26" i="31" s="1"/>
  <c r="P26" i="31" a="1"/>
  <c r="P26" i="31" s="1"/>
  <c r="Q26" i="31" a="1"/>
  <c r="Q26" i="31" s="1"/>
  <c r="R26" i="31" a="1"/>
  <c r="R26" i="31" s="1"/>
  <c r="S26" i="31" a="1"/>
  <c r="S26" i="31" s="1"/>
  <c r="T26" i="31" a="1"/>
  <c r="T26" i="31" s="1"/>
  <c r="U26" i="31" a="1"/>
  <c r="U26" i="31" s="1"/>
  <c r="E27" i="31" a="1"/>
  <c r="E27" i="31" s="1"/>
  <c r="F27" i="31" a="1"/>
  <c r="F27" i="31" s="1"/>
  <c r="G27" i="31" a="1"/>
  <c r="G27" i="31" s="1"/>
  <c r="H27" i="31" a="1"/>
  <c r="H27" i="31" s="1"/>
  <c r="I27" i="31" a="1"/>
  <c r="I27" i="31" s="1"/>
  <c r="J27" i="31" a="1"/>
  <c r="J27" i="31" s="1"/>
  <c r="K27" i="31" a="1"/>
  <c r="K27" i="31" s="1"/>
  <c r="L27" i="31" a="1"/>
  <c r="L27" i="31" s="1"/>
  <c r="M27" i="31" a="1"/>
  <c r="M27" i="31" s="1"/>
  <c r="N27" i="31" a="1"/>
  <c r="N27" i="31" s="1"/>
  <c r="O27" i="31" a="1"/>
  <c r="O27" i="31" s="1"/>
  <c r="P27" i="31" a="1"/>
  <c r="P27" i="31" s="1"/>
  <c r="Q27" i="31" a="1"/>
  <c r="Q27" i="31" s="1"/>
  <c r="R27" i="31" a="1"/>
  <c r="R27" i="31" s="1"/>
  <c r="S27" i="31" a="1"/>
  <c r="S27" i="31" s="1"/>
  <c r="T27" i="31" a="1"/>
  <c r="T27" i="31" s="1"/>
  <c r="U27" i="31" a="1"/>
  <c r="U27" i="31" s="1"/>
  <c r="E28" i="31" a="1"/>
  <c r="E28" i="31" s="1"/>
  <c r="F28" i="31" a="1"/>
  <c r="F28" i="31" s="1"/>
  <c r="G28" i="31" a="1"/>
  <c r="G28" i="31" s="1"/>
  <c r="H28" i="31" a="1"/>
  <c r="H28" i="31" s="1"/>
  <c r="I28" i="31" a="1"/>
  <c r="I28" i="31" s="1"/>
  <c r="J28" i="31" a="1"/>
  <c r="J28" i="31" s="1"/>
  <c r="K28" i="31" a="1"/>
  <c r="K28" i="31" s="1"/>
  <c r="L28" i="31" a="1"/>
  <c r="L28" i="31" s="1"/>
  <c r="M28" i="31" a="1"/>
  <c r="M28" i="31" s="1"/>
  <c r="N28" i="31" a="1"/>
  <c r="N28" i="31" s="1"/>
  <c r="O28" i="31" a="1"/>
  <c r="O28" i="31" s="1"/>
  <c r="P28" i="31" a="1"/>
  <c r="P28" i="31" s="1"/>
  <c r="Q28" i="31" a="1"/>
  <c r="Q28" i="31" s="1"/>
  <c r="R28" i="31" a="1"/>
  <c r="R28" i="31" s="1"/>
  <c r="S28" i="31" a="1"/>
  <c r="S28" i="31" s="1"/>
  <c r="T28" i="31" a="1"/>
  <c r="T28" i="31" s="1"/>
  <c r="U28" i="31" a="1"/>
  <c r="U28" i="31" s="1"/>
  <c r="E29" i="31" a="1"/>
  <c r="E29" i="31" s="1"/>
  <c r="F29" i="31" a="1"/>
  <c r="F29" i="31" s="1"/>
  <c r="G29" i="31" a="1"/>
  <c r="G29" i="31" s="1"/>
  <c r="H29" i="31" a="1"/>
  <c r="H29" i="31" s="1"/>
  <c r="I29" i="31" a="1"/>
  <c r="I29" i="31" s="1"/>
  <c r="J29" i="31" a="1"/>
  <c r="J29" i="31" s="1"/>
  <c r="K29" i="31" a="1"/>
  <c r="K29" i="31" s="1"/>
  <c r="L29" i="31" a="1"/>
  <c r="L29" i="31" s="1"/>
  <c r="M29" i="31" a="1"/>
  <c r="M29" i="31" s="1"/>
  <c r="N29" i="31" a="1"/>
  <c r="N29" i="31" s="1"/>
  <c r="O29" i="31" a="1"/>
  <c r="O29" i="31" s="1"/>
  <c r="P29" i="31" a="1"/>
  <c r="P29" i="31" s="1"/>
  <c r="Q29" i="31" a="1"/>
  <c r="Q29" i="31" s="1"/>
  <c r="R29" i="31" a="1"/>
  <c r="R29" i="31" s="1"/>
  <c r="S29" i="31" a="1"/>
  <c r="S29" i="31" s="1"/>
  <c r="T29" i="31" a="1"/>
  <c r="T29" i="31" s="1"/>
  <c r="U29" i="31" a="1"/>
  <c r="U29" i="31" s="1"/>
  <c r="E30" i="31" a="1"/>
  <c r="E30" i="31" s="1"/>
  <c r="F30" i="31" a="1"/>
  <c r="F30" i="31" s="1"/>
  <c r="G30" i="31" a="1"/>
  <c r="G30" i="31" s="1"/>
  <c r="H30" i="31" a="1"/>
  <c r="H30" i="31" s="1"/>
  <c r="I30" i="31" a="1"/>
  <c r="I30" i="31" s="1"/>
  <c r="J30" i="31" a="1"/>
  <c r="J30" i="31" s="1"/>
  <c r="K30" i="31" a="1"/>
  <c r="K30" i="31" s="1"/>
  <c r="L30" i="31" a="1"/>
  <c r="L30" i="31" s="1"/>
  <c r="M30" i="31" a="1"/>
  <c r="M30" i="31" s="1"/>
  <c r="N30" i="31" a="1"/>
  <c r="N30" i="31" s="1"/>
  <c r="O30" i="31" a="1"/>
  <c r="O30" i="31" s="1"/>
  <c r="P30" i="31" a="1"/>
  <c r="P30" i="31" s="1"/>
  <c r="Q30" i="31" a="1"/>
  <c r="Q30" i="31" s="1"/>
  <c r="R30" i="31" a="1"/>
  <c r="R30" i="31" s="1"/>
  <c r="S30" i="31" a="1"/>
  <c r="S30" i="31" s="1"/>
  <c r="T30" i="31" a="1"/>
  <c r="T30" i="31" s="1"/>
  <c r="U30" i="31" a="1"/>
  <c r="U30" i="31" s="1"/>
  <c r="E31" i="31" a="1"/>
  <c r="E31" i="31" s="1"/>
  <c r="F31" i="31" a="1"/>
  <c r="F31" i="31" s="1"/>
  <c r="G31" i="31" a="1"/>
  <c r="G31" i="31" s="1"/>
  <c r="H31" i="31" a="1"/>
  <c r="H31" i="31" s="1"/>
  <c r="I31" i="31" a="1"/>
  <c r="I31" i="31" s="1"/>
  <c r="J31" i="31" a="1"/>
  <c r="J31" i="31" s="1"/>
  <c r="K31" i="31" a="1"/>
  <c r="K31" i="31" s="1"/>
  <c r="L31" i="31" a="1"/>
  <c r="L31" i="31" s="1"/>
  <c r="M31" i="31" a="1"/>
  <c r="M31" i="31" s="1"/>
  <c r="N31" i="31" a="1"/>
  <c r="N31" i="31" s="1"/>
  <c r="O31" i="31" a="1"/>
  <c r="O31" i="31" s="1"/>
  <c r="P31" i="31" a="1"/>
  <c r="P31" i="31" s="1"/>
  <c r="Q31" i="31" a="1"/>
  <c r="Q31" i="31" s="1"/>
  <c r="R31" i="31" a="1"/>
  <c r="R31" i="31" s="1"/>
  <c r="S31" i="31" a="1"/>
  <c r="S31" i="31" s="1"/>
  <c r="T31" i="31" a="1"/>
  <c r="T31" i="31" s="1"/>
  <c r="U31" i="31" a="1"/>
  <c r="U31" i="31" s="1"/>
  <c r="E32" i="31" a="1"/>
  <c r="E32" i="31" s="1"/>
  <c r="F32" i="31" a="1"/>
  <c r="F32" i="31" s="1"/>
  <c r="G32" i="31" a="1"/>
  <c r="G32" i="31" s="1"/>
  <c r="H32" i="31" a="1"/>
  <c r="H32" i="31" s="1"/>
  <c r="I32" i="31" a="1"/>
  <c r="I32" i="31" s="1"/>
  <c r="J32" i="31" a="1"/>
  <c r="J32" i="31" s="1"/>
  <c r="K32" i="31" a="1"/>
  <c r="K32" i="31" s="1"/>
  <c r="L32" i="31" a="1"/>
  <c r="L32" i="31" s="1"/>
  <c r="M32" i="31" a="1"/>
  <c r="M32" i="31" s="1"/>
  <c r="N32" i="31" a="1"/>
  <c r="N32" i="31" s="1"/>
  <c r="O32" i="31" a="1"/>
  <c r="O32" i="31" s="1"/>
  <c r="P32" i="31" a="1"/>
  <c r="P32" i="31" s="1"/>
  <c r="Q32" i="31" a="1"/>
  <c r="Q32" i="31" s="1"/>
  <c r="R32" i="31" a="1"/>
  <c r="R32" i="31" s="1"/>
  <c r="S32" i="31" a="1"/>
  <c r="S32" i="31" s="1"/>
  <c r="T32" i="31" a="1"/>
  <c r="T32" i="31" s="1"/>
  <c r="U32" i="31" a="1"/>
  <c r="U32" i="31" s="1"/>
  <c r="E5" i="30" a="1"/>
  <c r="E5" i="30" s="1"/>
  <c r="F5" i="30" a="1"/>
  <c r="F5" i="30" s="1"/>
  <c r="G5" i="30" a="1"/>
  <c r="G5" i="30" s="1"/>
  <c r="H5" i="30" a="1"/>
  <c r="H5" i="30" s="1"/>
  <c r="I5" i="30" a="1"/>
  <c r="I5" i="30" s="1"/>
  <c r="J5" i="30" a="1"/>
  <c r="J5" i="30" s="1"/>
  <c r="K5" i="30" a="1"/>
  <c r="K5" i="30" s="1"/>
  <c r="L5" i="30" a="1"/>
  <c r="L5" i="30" s="1"/>
  <c r="M5" i="30" a="1"/>
  <c r="M5" i="30" s="1"/>
  <c r="N5" i="30" a="1"/>
  <c r="N5" i="30" s="1"/>
  <c r="O5" i="30" a="1"/>
  <c r="O5" i="30" s="1"/>
  <c r="P5" i="30" a="1"/>
  <c r="P5" i="30" s="1"/>
  <c r="Q5" i="30" a="1"/>
  <c r="Q5" i="30" s="1"/>
  <c r="R5" i="30" a="1"/>
  <c r="R5" i="30" s="1"/>
  <c r="S5" i="30" a="1"/>
  <c r="S5" i="30" s="1"/>
  <c r="T5" i="30" a="1"/>
  <c r="T5" i="30" s="1"/>
  <c r="U5" i="30" a="1"/>
  <c r="U5" i="30" s="1"/>
  <c r="E6" i="30" a="1"/>
  <c r="E6" i="30" s="1"/>
  <c r="F6" i="30" a="1"/>
  <c r="F6" i="30" s="1"/>
  <c r="G6" i="30" a="1"/>
  <c r="G6" i="30" s="1"/>
  <c r="H6" i="30" a="1"/>
  <c r="H6" i="30" s="1"/>
  <c r="I6" i="30" a="1"/>
  <c r="I6" i="30" s="1"/>
  <c r="J6" i="30" a="1"/>
  <c r="J6" i="30" s="1"/>
  <c r="K6" i="30" a="1"/>
  <c r="K6" i="30" s="1"/>
  <c r="L6" i="30" a="1"/>
  <c r="L6" i="30" s="1"/>
  <c r="M6" i="30" a="1"/>
  <c r="M6" i="30" s="1"/>
  <c r="N6" i="30" a="1"/>
  <c r="N6" i="30" s="1"/>
  <c r="O6" i="30" a="1"/>
  <c r="O6" i="30" s="1"/>
  <c r="P6" i="30" a="1"/>
  <c r="P6" i="30" s="1"/>
  <c r="Q6" i="30" a="1"/>
  <c r="Q6" i="30" s="1"/>
  <c r="R6" i="30" a="1"/>
  <c r="R6" i="30" s="1"/>
  <c r="S6" i="30" a="1"/>
  <c r="S6" i="30" s="1"/>
  <c r="T6" i="30" a="1"/>
  <c r="T6" i="30" s="1"/>
  <c r="U6" i="30" a="1"/>
  <c r="U6" i="30" s="1"/>
  <c r="E7" i="30" a="1"/>
  <c r="E7" i="30" s="1"/>
  <c r="F7" i="30" a="1"/>
  <c r="F7" i="30" s="1"/>
  <c r="G7" i="30" a="1"/>
  <c r="G7" i="30" s="1"/>
  <c r="H7" i="30" a="1"/>
  <c r="H7" i="30" s="1"/>
  <c r="I7" i="30" a="1"/>
  <c r="I7" i="30" s="1"/>
  <c r="J7" i="30" a="1"/>
  <c r="J7" i="30" s="1"/>
  <c r="K7" i="30" a="1"/>
  <c r="K7" i="30" s="1"/>
  <c r="L7" i="30" a="1"/>
  <c r="L7" i="30" s="1"/>
  <c r="M7" i="30" a="1"/>
  <c r="M7" i="30" s="1"/>
  <c r="N7" i="30" a="1"/>
  <c r="N7" i="30" s="1"/>
  <c r="O7" i="30" a="1"/>
  <c r="O7" i="30" s="1"/>
  <c r="P7" i="30" a="1"/>
  <c r="P7" i="30" s="1"/>
  <c r="Q7" i="30" a="1"/>
  <c r="Q7" i="30" s="1"/>
  <c r="R7" i="30" a="1"/>
  <c r="R7" i="30" s="1"/>
  <c r="S7" i="30" a="1"/>
  <c r="S7" i="30" s="1"/>
  <c r="T7" i="30" a="1"/>
  <c r="T7" i="30" s="1"/>
  <c r="U7" i="30" a="1"/>
  <c r="U7" i="30" s="1"/>
  <c r="E8" i="30" a="1"/>
  <c r="E8" i="30" s="1"/>
  <c r="F8" i="30" a="1"/>
  <c r="F8" i="30" s="1"/>
  <c r="G8" i="30" a="1"/>
  <c r="G8" i="30" s="1"/>
  <c r="H8" i="30" a="1"/>
  <c r="H8" i="30" s="1"/>
  <c r="I8" i="30" a="1"/>
  <c r="I8" i="30" s="1"/>
  <c r="J8" i="30" a="1"/>
  <c r="J8" i="30" s="1"/>
  <c r="K8" i="30" a="1"/>
  <c r="K8" i="30" s="1"/>
  <c r="L8" i="30" a="1"/>
  <c r="L8" i="30" s="1"/>
  <c r="M8" i="30" a="1"/>
  <c r="M8" i="30" s="1"/>
  <c r="N8" i="30" a="1"/>
  <c r="N8" i="30" s="1"/>
  <c r="O8" i="30" a="1"/>
  <c r="O8" i="30" s="1"/>
  <c r="P8" i="30" a="1"/>
  <c r="P8" i="30" s="1"/>
  <c r="Q8" i="30" a="1"/>
  <c r="Q8" i="30" s="1"/>
  <c r="R8" i="30" a="1"/>
  <c r="R8" i="30" s="1"/>
  <c r="S8" i="30" a="1"/>
  <c r="S8" i="30" s="1"/>
  <c r="T8" i="30" a="1"/>
  <c r="T8" i="30" s="1"/>
  <c r="U8" i="30" a="1"/>
  <c r="U8" i="30" s="1"/>
  <c r="E9" i="30" a="1"/>
  <c r="E9" i="30" s="1"/>
  <c r="F9" i="30" a="1"/>
  <c r="F9" i="30" s="1"/>
  <c r="G9" i="30" a="1"/>
  <c r="G9" i="30" s="1"/>
  <c r="H9" i="30" a="1"/>
  <c r="H9" i="30" s="1"/>
  <c r="I9" i="30" a="1"/>
  <c r="I9" i="30" s="1"/>
  <c r="J9" i="30" a="1"/>
  <c r="J9" i="30" s="1"/>
  <c r="K9" i="30" a="1"/>
  <c r="K9" i="30" s="1"/>
  <c r="L9" i="30" a="1"/>
  <c r="L9" i="30" s="1"/>
  <c r="M9" i="30" a="1"/>
  <c r="M9" i="30" s="1"/>
  <c r="N9" i="30" a="1"/>
  <c r="N9" i="30" s="1"/>
  <c r="O9" i="30" a="1"/>
  <c r="O9" i="30" s="1"/>
  <c r="P9" i="30" a="1"/>
  <c r="P9" i="30" s="1"/>
  <c r="Q9" i="30" a="1"/>
  <c r="Q9" i="30" s="1"/>
  <c r="R9" i="30" a="1"/>
  <c r="R9" i="30" s="1"/>
  <c r="S9" i="30" a="1"/>
  <c r="S9" i="30" s="1"/>
  <c r="T9" i="30" a="1"/>
  <c r="T9" i="30" s="1"/>
  <c r="U9" i="30" a="1"/>
  <c r="U9" i="30" s="1"/>
  <c r="E10" i="30" a="1"/>
  <c r="E10" i="30" s="1"/>
  <c r="F10" i="30" a="1"/>
  <c r="F10" i="30" s="1"/>
  <c r="G10" i="30" a="1"/>
  <c r="G10" i="30" s="1"/>
  <c r="H10" i="30" a="1"/>
  <c r="H10" i="30" s="1"/>
  <c r="I10" i="30" a="1"/>
  <c r="I10" i="30" s="1"/>
  <c r="J10" i="30" a="1"/>
  <c r="J10" i="30" s="1"/>
  <c r="K10" i="30" a="1"/>
  <c r="K10" i="30" s="1"/>
  <c r="L10" i="30" a="1"/>
  <c r="L10" i="30" s="1"/>
  <c r="M10" i="30" a="1"/>
  <c r="M10" i="30" s="1"/>
  <c r="N10" i="30" a="1"/>
  <c r="N10" i="30" s="1"/>
  <c r="O10" i="30" a="1"/>
  <c r="O10" i="30" s="1"/>
  <c r="P10" i="30" a="1"/>
  <c r="P10" i="30" s="1"/>
  <c r="Q10" i="30" a="1"/>
  <c r="Q10" i="30" s="1"/>
  <c r="R10" i="30" a="1"/>
  <c r="R10" i="30" s="1"/>
  <c r="S10" i="30" a="1"/>
  <c r="S10" i="30" s="1"/>
  <c r="T10" i="30" a="1"/>
  <c r="T10" i="30" s="1"/>
  <c r="U10" i="30" a="1"/>
  <c r="U10" i="30" s="1"/>
  <c r="E11" i="30" a="1"/>
  <c r="E11" i="30" s="1"/>
  <c r="F11" i="30" a="1"/>
  <c r="F11" i="30" s="1"/>
  <c r="G11" i="30" a="1"/>
  <c r="G11" i="30" s="1"/>
  <c r="H11" i="30" a="1"/>
  <c r="H11" i="30" s="1"/>
  <c r="I11" i="30" a="1"/>
  <c r="I11" i="30" s="1"/>
  <c r="J11" i="30" a="1"/>
  <c r="J11" i="30" s="1"/>
  <c r="K11" i="30" a="1"/>
  <c r="K11" i="30" s="1"/>
  <c r="L11" i="30" a="1"/>
  <c r="L11" i="30" s="1"/>
  <c r="M11" i="30" a="1"/>
  <c r="M11" i="30" s="1"/>
  <c r="N11" i="30" a="1"/>
  <c r="N11" i="30" s="1"/>
  <c r="O11" i="30" a="1"/>
  <c r="O11" i="30" s="1"/>
  <c r="P11" i="30" a="1"/>
  <c r="P11" i="30" s="1"/>
  <c r="Q11" i="30" a="1"/>
  <c r="Q11" i="30" s="1"/>
  <c r="R11" i="30" a="1"/>
  <c r="R11" i="30" s="1"/>
  <c r="S11" i="30" a="1"/>
  <c r="S11" i="30" s="1"/>
  <c r="T11" i="30" a="1"/>
  <c r="T11" i="30" s="1"/>
  <c r="U11" i="30" a="1"/>
  <c r="U11" i="30" s="1"/>
  <c r="E12" i="30" a="1"/>
  <c r="E12" i="30" s="1"/>
  <c r="F12" i="30" a="1"/>
  <c r="F12" i="30" s="1"/>
  <c r="G12" i="30" a="1"/>
  <c r="G12" i="30" s="1"/>
  <c r="H12" i="30" a="1"/>
  <c r="H12" i="30" s="1"/>
  <c r="I12" i="30" a="1"/>
  <c r="I12" i="30" s="1"/>
  <c r="J12" i="30" a="1"/>
  <c r="J12" i="30" s="1"/>
  <c r="K12" i="30" a="1"/>
  <c r="K12" i="30" s="1"/>
  <c r="L12" i="30" a="1"/>
  <c r="L12" i="30" s="1"/>
  <c r="M12" i="30" a="1"/>
  <c r="M12" i="30" s="1"/>
  <c r="N12" i="30" a="1"/>
  <c r="N12" i="30" s="1"/>
  <c r="O12" i="30" a="1"/>
  <c r="O12" i="30" s="1"/>
  <c r="P12" i="30" a="1"/>
  <c r="P12" i="30" s="1"/>
  <c r="Q12" i="30" a="1"/>
  <c r="Q12" i="30" s="1"/>
  <c r="R12" i="30" a="1"/>
  <c r="R12" i="30" s="1"/>
  <c r="S12" i="30" a="1"/>
  <c r="S12" i="30" s="1"/>
  <c r="T12" i="30" a="1"/>
  <c r="T12" i="30" s="1"/>
  <c r="U12" i="30" a="1"/>
  <c r="U12" i="30" s="1"/>
  <c r="E13" i="30" a="1"/>
  <c r="E13" i="30" s="1"/>
  <c r="F13" i="30" a="1"/>
  <c r="F13" i="30" s="1"/>
  <c r="G13" i="30" a="1"/>
  <c r="G13" i="30" s="1"/>
  <c r="H13" i="30" a="1"/>
  <c r="H13" i="30" s="1"/>
  <c r="I13" i="30" a="1"/>
  <c r="I13" i="30" s="1"/>
  <c r="J13" i="30" a="1"/>
  <c r="J13" i="30" s="1"/>
  <c r="K13" i="30" a="1"/>
  <c r="K13" i="30" s="1"/>
  <c r="L13" i="30" a="1"/>
  <c r="L13" i="30" s="1"/>
  <c r="M13" i="30" a="1"/>
  <c r="M13" i="30" s="1"/>
  <c r="N13" i="30" a="1"/>
  <c r="N13" i="30" s="1"/>
  <c r="O13" i="30" a="1"/>
  <c r="O13" i="30" s="1"/>
  <c r="P13" i="30" a="1"/>
  <c r="P13" i="30" s="1"/>
  <c r="Q13" i="30" a="1"/>
  <c r="Q13" i="30" s="1"/>
  <c r="R13" i="30" a="1"/>
  <c r="R13" i="30" s="1"/>
  <c r="S13" i="30" a="1"/>
  <c r="S13" i="30" s="1"/>
  <c r="T13" i="30" a="1"/>
  <c r="T13" i="30" s="1"/>
  <c r="U13" i="30" a="1"/>
  <c r="U13" i="30" s="1"/>
  <c r="E14" i="30" a="1"/>
  <c r="E14" i="30" s="1"/>
  <c r="F14" i="30" a="1"/>
  <c r="F14" i="30" s="1"/>
  <c r="G14" i="30" a="1"/>
  <c r="G14" i="30" s="1"/>
  <c r="H14" i="30" a="1"/>
  <c r="H14" i="30" s="1"/>
  <c r="I14" i="30" a="1"/>
  <c r="I14" i="30" s="1"/>
  <c r="J14" i="30" a="1"/>
  <c r="J14" i="30" s="1"/>
  <c r="K14" i="30" a="1"/>
  <c r="K14" i="30" s="1"/>
  <c r="L14" i="30" a="1"/>
  <c r="L14" i="30" s="1"/>
  <c r="M14" i="30" a="1"/>
  <c r="M14" i="30" s="1"/>
  <c r="N14" i="30" a="1"/>
  <c r="N14" i="30" s="1"/>
  <c r="O14" i="30" a="1"/>
  <c r="O14" i="30" s="1"/>
  <c r="P14" i="30" a="1"/>
  <c r="P14" i="30" s="1"/>
  <c r="Q14" i="30" a="1"/>
  <c r="Q14" i="30" s="1"/>
  <c r="R14" i="30" a="1"/>
  <c r="R14" i="30" s="1"/>
  <c r="S14" i="30" a="1"/>
  <c r="S14" i="30" s="1"/>
  <c r="T14" i="30" a="1"/>
  <c r="T14" i="30" s="1"/>
  <c r="U14" i="30" a="1"/>
  <c r="U14" i="30" s="1"/>
  <c r="E15" i="30" a="1"/>
  <c r="E15" i="30" s="1"/>
  <c r="F15" i="30" a="1"/>
  <c r="F15" i="30" s="1"/>
  <c r="G15" i="30" a="1"/>
  <c r="G15" i="30" s="1"/>
  <c r="H15" i="30" a="1"/>
  <c r="H15" i="30" s="1"/>
  <c r="I15" i="30" a="1"/>
  <c r="I15" i="30" s="1"/>
  <c r="J15" i="30" a="1"/>
  <c r="J15" i="30" s="1"/>
  <c r="K15" i="30" a="1"/>
  <c r="K15" i="30" s="1"/>
  <c r="L15" i="30" a="1"/>
  <c r="L15" i="30" s="1"/>
  <c r="M15" i="30" a="1"/>
  <c r="M15" i="30" s="1"/>
  <c r="N15" i="30" a="1"/>
  <c r="N15" i="30" s="1"/>
  <c r="O15" i="30" a="1"/>
  <c r="O15" i="30" s="1"/>
  <c r="P15" i="30" a="1"/>
  <c r="P15" i="30" s="1"/>
  <c r="Q15" i="30" a="1"/>
  <c r="Q15" i="30" s="1"/>
  <c r="R15" i="30" a="1"/>
  <c r="R15" i="30" s="1"/>
  <c r="S15" i="30" a="1"/>
  <c r="S15" i="30" s="1"/>
  <c r="T15" i="30" a="1"/>
  <c r="T15" i="30" s="1"/>
  <c r="U15" i="30" a="1"/>
  <c r="U15" i="30" s="1"/>
  <c r="E16" i="30" a="1"/>
  <c r="E16" i="30" s="1"/>
  <c r="F16" i="30" a="1"/>
  <c r="F16" i="30" s="1"/>
  <c r="G16" i="30" a="1"/>
  <c r="G16" i="30" s="1"/>
  <c r="H16" i="30" a="1"/>
  <c r="H16" i="30" s="1"/>
  <c r="I16" i="30" a="1"/>
  <c r="I16" i="30" s="1"/>
  <c r="J16" i="30" a="1"/>
  <c r="J16" i="30" s="1"/>
  <c r="K16" i="30" a="1"/>
  <c r="K16" i="30" s="1"/>
  <c r="L16" i="30" a="1"/>
  <c r="L16" i="30" s="1"/>
  <c r="M16" i="30" a="1"/>
  <c r="M16" i="30" s="1"/>
  <c r="N16" i="30" a="1"/>
  <c r="N16" i="30" s="1"/>
  <c r="O16" i="30" a="1"/>
  <c r="O16" i="30" s="1"/>
  <c r="P16" i="30" a="1"/>
  <c r="P16" i="30" s="1"/>
  <c r="Q16" i="30" a="1"/>
  <c r="Q16" i="30" s="1"/>
  <c r="R16" i="30" a="1"/>
  <c r="R16" i="30" s="1"/>
  <c r="S16" i="30" a="1"/>
  <c r="S16" i="30" s="1"/>
  <c r="T16" i="30" a="1"/>
  <c r="T16" i="30" s="1"/>
  <c r="U16" i="30" a="1"/>
  <c r="U16" i="30" s="1"/>
  <c r="E17" i="30" a="1"/>
  <c r="E17" i="30" s="1"/>
  <c r="F17" i="30" a="1"/>
  <c r="F17" i="30" s="1"/>
  <c r="G17" i="30" a="1"/>
  <c r="G17" i="30" s="1"/>
  <c r="H17" i="30" a="1"/>
  <c r="H17" i="30" s="1"/>
  <c r="I17" i="30" a="1"/>
  <c r="I17" i="30" s="1"/>
  <c r="J17" i="30" a="1"/>
  <c r="J17" i="30" s="1"/>
  <c r="K17" i="30" a="1"/>
  <c r="K17" i="30" s="1"/>
  <c r="L17" i="30" a="1"/>
  <c r="L17" i="30" s="1"/>
  <c r="M17" i="30" a="1"/>
  <c r="M17" i="30" s="1"/>
  <c r="N17" i="30" a="1"/>
  <c r="N17" i="30" s="1"/>
  <c r="O17" i="30" a="1"/>
  <c r="O17" i="30" s="1"/>
  <c r="P17" i="30" a="1"/>
  <c r="P17" i="30" s="1"/>
  <c r="Q17" i="30" a="1"/>
  <c r="Q17" i="30" s="1"/>
  <c r="R17" i="30" a="1"/>
  <c r="R17" i="30" s="1"/>
  <c r="S17" i="30" a="1"/>
  <c r="S17" i="30" s="1"/>
  <c r="T17" i="30" a="1"/>
  <c r="T17" i="30" s="1"/>
  <c r="U17" i="30" a="1"/>
  <c r="U17" i="30" s="1"/>
  <c r="E18" i="30" a="1"/>
  <c r="E18" i="30" s="1"/>
  <c r="F18" i="30" a="1"/>
  <c r="F18" i="30" s="1"/>
  <c r="G18" i="30" a="1"/>
  <c r="G18" i="30" s="1"/>
  <c r="H18" i="30" a="1"/>
  <c r="H18" i="30" s="1"/>
  <c r="I18" i="30" a="1"/>
  <c r="I18" i="30" s="1"/>
  <c r="J18" i="30" a="1"/>
  <c r="J18" i="30" s="1"/>
  <c r="K18" i="30" a="1"/>
  <c r="K18" i="30" s="1"/>
  <c r="L18" i="30" a="1"/>
  <c r="L18" i="30" s="1"/>
  <c r="M18" i="30" a="1"/>
  <c r="M18" i="30" s="1"/>
  <c r="N18" i="30" a="1"/>
  <c r="N18" i="30" s="1"/>
  <c r="O18" i="30" a="1"/>
  <c r="O18" i="30" s="1"/>
  <c r="P18" i="30" a="1"/>
  <c r="P18" i="30" s="1"/>
  <c r="Q18" i="30" a="1"/>
  <c r="Q18" i="30" s="1"/>
  <c r="R18" i="30" a="1"/>
  <c r="R18" i="30" s="1"/>
  <c r="S18" i="30" a="1"/>
  <c r="S18" i="30" s="1"/>
  <c r="T18" i="30" a="1"/>
  <c r="T18" i="30" s="1"/>
  <c r="U18" i="30" a="1"/>
  <c r="U18" i="30" s="1"/>
  <c r="E19" i="30" a="1"/>
  <c r="E19" i="30" s="1"/>
  <c r="F19" i="30" a="1"/>
  <c r="F19" i="30" s="1"/>
  <c r="G19" i="30" a="1"/>
  <c r="G19" i="30" s="1"/>
  <c r="H19" i="30" a="1"/>
  <c r="H19" i="30" s="1"/>
  <c r="I19" i="30" a="1"/>
  <c r="I19" i="30" s="1"/>
  <c r="J19" i="30" a="1"/>
  <c r="J19" i="30" s="1"/>
  <c r="K19" i="30" a="1"/>
  <c r="K19" i="30" s="1"/>
  <c r="L19" i="30" a="1"/>
  <c r="L19" i="30" s="1"/>
  <c r="M19" i="30" a="1"/>
  <c r="M19" i="30" s="1"/>
  <c r="N19" i="30" a="1"/>
  <c r="N19" i="30" s="1"/>
  <c r="O19" i="30" a="1"/>
  <c r="O19" i="30" s="1"/>
  <c r="P19" i="30" a="1"/>
  <c r="P19" i="30" s="1"/>
  <c r="Q19" i="30" a="1"/>
  <c r="Q19" i="30" s="1"/>
  <c r="R19" i="30" a="1"/>
  <c r="R19" i="30" s="1"/>
  <c r="S19" i="30" a="1"/>
  <c r="S19" i="30" s="1"/>
  <c r="T19" i="30" a="1"/>
  <c r="T19" i="30" s="1"/>
  <c r="U19" i="30" a="1"/>
  <c r="U19" i="30" s="1"/>
  <c r="E20" i="30" a="1"/>
  <c r="E20" i="30" s="1"/>
  <c r="F20" i="30" a="1"/>
  <c r="F20" i="30" s="1"/>
  <c r="G20" i="30" a="1"/>
  <c r="G20" i="30" s="1"/>
  <c r="H20" i="30" a="1"/>
  <c r="H20" i="30" s="1"/>
  <c r="I20" i="30" a="1"/>
  <c r="I20" i="30" s="1"/>
  <c r="J20" i="30" a="1"/>
  <c r="J20" i="30" s="1"/>
  <c r="K20" i="30" a="1"/>
  <c r="K20" i="30" s="1"/>
  <c r="L20" i="30" a="1"/>
  <c r="L20" i="30" s="1"/>
  <c r="M20" i="30" a="1"/>
  <c r="M20" i="30" s="1"/>
  <c r="N20" i="30" a="1"/>
  <c r="N20" i="30" s="1"/>
  <c r="O20" i="30" a="1"/>
  <c r="O20" i="30" s="1"/>
  <c r="P20" i="30" a="1"/>
  <c r="P20" i="30" s="1"/>
  <c r="Q20" i="30" a="1"/>
  <c r="Q20" i="30" s="1"/>
  <c r="R20" i="30" a="1"/>
  <c r="R20" i="30" s="1"/>
  <c r="S20" i="30" a="1"/>
  <c r="S20" i="30" s="1"/>
  <c r="T20" i="30" a="1"/>
  <c r="T20" i="30" s="1"/>
  <c r="U20" i="30" a="1"/>
  <c r="U20" i="30" s="1"/>
  <c r="E21" i="30" a="1"/>
  <c r="E21" i="30" s="1"/>
  <c r="F21" i="30" a="1"/>
  <c r="F21" i="30" s="1"/>
  <c r="G21" i="30" a="1"/>
  <c r="G21" i="30" s="1"/>
  <c r="H21" i="30" a="1"/>
  <c r="H21" i="30" s="1"/>
  <c r="I21" i="30" a="1"/>
  <c r="I21" i="30" s="1"/>
  <c r="J21" i="30" a="1"/>
  <c r="J21" i="30" s="1"/>
  <c r="K21" i="30" a="1"/>
  <c r="K21" i="30" s="1"/>
  <c r="L21" i="30" a="1"/>
  <c r="L21" i="30" s="1"/>
  <c r="M21" i="30" a="1"/>
  <c r="M21" i="30" s="1"/>
  <c r="N21" i="30" a="1"/>
  <c r="N21" i="30" s="1"/>
  <c r="O21" i="30" a="1"/>
  <c r="O21" i="30" s="1"/>
  <c r="P21" i="30" a="1"/>
  <c r="P21" i="30" s="1"/>
  <c r="Q21" i="30" a="1"/>
  <c r="Q21" i="30" s="1"/>
  <c r="R21" i="30" a="1"/>
  <c r="R21" i="30" s="1"/>
  <c r="S21" i="30" a="1"/>
  <c r="S21" i="30" s="1"/>
  <c r="T21" i="30" a="1"/>
  <c r="T21" i="30" s="1"/>
  <c r="U21" i="30" a="1"/>
  <c r="U21" i="30" s="1"/>
  <c r="E22" i="30" a="1"/>
  <c r="E22" i="30" s="1"/>
  <c r="F22" i="30" a="1"/>
  <c r="F22" i="30" s="1"/>
  <c r="G22" i="30" a="1"/>
  <c r="G22" i="30" s="1"/>
  <c r="H22" i="30" a="1"/>
  <c r="H22" i="30" s="1"/>
  <c r="I22" i="30" a="1"/>
  <c r="I22" i="30" s="1"/>
  <c r="J22" i="30" a="1"/>
  <c r="J22" i="30" s="1"/>
  <c r="K22" i="30" a="1"/>
  <c r="K22" i="30" s="1"/>
  <c r="L22" i="30" a="1"/>
  <c r="L22" i="30" s="1"/>
  <c r="M22" i="30" a="1"/>
  <c r="M22" i="30" s="1"/>
  <c r="N22" i="30" a="1"/>
  <c r="N22" i="30" s="1"/>
  <c r="O22" i="30" a="1"/>
  <c r="O22" i="30" s="1"/>
  <c r="P22" i="30" a="1"/>
  <c r="P22" i="30" s="1"/>
  <c r="Q22" i="30" a="1"/>
  <c r="Q22" i="30" s="1"/>
  <c r="R22" i="30" a="1"/>
  <c r="R22" i="30" s="1"/>
  <c r="S22" i="30" a="1"/>
  <c r="S22" i="30" s="1"/>
  <c r="T22" i="30" a="1"/>
  <c r="T22" i="30" s="1"/>
  <c r="U22" i="30" a="1"/>
  <c r="U22" i="30" s="1"/>
  <c r="E23" i="30" a="1"/>
  <c r="E23" i="30" s="1"/>
  <c r="F23" i="30" a="1"/>
  <c r="F23" i="30" s="1"/>
  <c r="G23" i="30" a="1"/>
  <c r="G23" i="30" s="1"/>
  <c r="H23" i="30" a="1"/>
  <c r="H23" i="30" s="1"/>
  <c r="I23" i="30" a="1"/>
  <c r="I23" i="30" s="1"/>
  <c r="J23" i="30" a="1"/>
  <c r="J23" i="30" s="1"/>
  <c r="K23" i="30" a="1"/>
  <c r="K23" i="30" s="1"/>
  <c r="L23" i="30" a="1"/>
  <c r="L23" i="30" s="1"/>
  <c r="M23" i="30" a="1"/>
  <c r="M23" i="30" s="1"/>
  <c r="N23" i="30" a="1"/>
  <c r="N23" i="30" s="1"/>
  <c r="O23" i="30" a="1"/>
  <c r="O23" i="30" s="1"/>
  <c r="P23" i="30" a="1"/>
  <c r="P23" i="30" s="1"/>
  <c r="Q23" i="30" a="1"/>
  <c r="Q23" i="30" s="1"/>
  <c r="R23" i="30" a="1"/>
  <c r="R23" i="30" s="1"/>
  <c r="S23" i="30" a="1"/>
  <c r="S23" i="30" s="1"/>
  <c r="T23" i="30" a="1"/>
  <c r="T23" i="30" s="1"/>
  <c r="U23" i="30" a="1"/>
  <c r="U23" i="30" s="1"/>
  <c r="E5" i="29" a="1"/>
  <c r="E5" i="29" s="1"/>
  <c r="F5" i="29" a="1"/>
  <c r="F5" i="29" s="1"/>
  <c r="G5" i="29" a="1"/>
  <c r="G5" i="29" s="1"/>
  <c r="H5" i="29" a="1"/>
  <c r="H5" i="29" s="1"/>
  <c r="I5" i="29" a="1"/>
  <c r="I5" i="29" s="1"/>
  <c r="J5" i="29" a="1"/>
  <c r="J5" i="29" s="1"/>
  <c r="K5" i="29" a="1"/>
  <c r="K5" i="29" s="1"/>
  <c r="L5" i="29" a="1"/>
  <c r="L5" i="29" s="1"/>
  <c r="M5" i="29" a="1"/>
  <c r="M5" i="29" s="1"/>
  <c r="N5" i="29" a="1"/>
  <c r="N5" i="29" s="1"/>
  <c r="O5" i="29" a="1"/>
  <c r="O5" i="29" s="1"/>
  <c r="P5" i="29" a="1"/>
  <c r="P5" i="29" s="1"/>
  <c r="Q5" i="29" a="1"/>
  <c r="Q5" i="29" s="1"/>
  <c r="R5" i="29" a="1"/>
  <c r="R5" i="29" s="1"/>
  <c r="S5" i="29" a="1"/>
  <c r="S5" i="29" s="1"/>
  <c r="T5" i="29" a="1"/>
  <c r="T5" i="29" s="1"/>
  <c r="U5" i="29" a="1"/>
  <c r="U5" i="29" s="1"/>
  <c r="E6" i="29" a="1"/>
  <c r="E6" i="29" s="1"/>
  <c r="F6" i="29" a="1"/>
  <c r="F6" i="29" s="1"/>
  <c r="G6" i="29" a="1"/>
  <c r="G6" i="29" s="1"/>
  <c r="H6" i="29" a="1"/>
  <c r="H6" i="29" s="1"/>
  <c r="I6" i="29" a="1"/>
  <c r="I6" i="29" s="1"/>
  <c r="J6" i="29" a="1"/>
  <c r="J6" i="29" s="1"/>
  <c r="K6" i="29" a="1"/>
  <c r="K6" i="29" s="1"/>
  <c r="L6" i="29" a="1"/>
  <c r="L6" i="29" s="1"/>
  <c r="M6" i="29" a="1"/>
  <c r="M6" i="29" s="1"/>
  <c r="N6" i="29" a="1"/>
  <c r="N6" i="29" s="1"/>
  <c r="O6" i="29" a="1"/>
  <c r="O6" i="29" s="1"/>
  <c r="P6" i="29" a="1"/>
  <c r="P6" i="29" s="1"/>
  <c r="Q6" i="29" a="1"/>
  <c r="Q6" i="29" s="1"/>
  <c r="R6" i="29" a="1"/>
  <c r="R6" i="29" s="1"/>
  <c r="S6" i="29" a="1"/>
  <c r="S6" i="29" s="1"/>
  <c r="T6" i="29" a="1"/>
  <c r="T6" i="29" s="1"/>
  <c r="U6" i="29" a="1"/>
  <c r="U6" i="29" s="1"/>
  <c r="E7" i="29" a="1"/>
  <c r="E7" i="29" s="1"/>
  <c r="F7" i="29" a="1"/>
  <c r="F7" i="29" s="1"/>
  <c r="G7" i="29" a="1"/>
  <c r="G7" i="29" s="1"/>
  <c r="H7" i="29" a="1"/>
  <c r="H7" i="29" s="1"/>
  <c r="I7" i="29" a="1"/>
  <c r="I7" i="29" s="1"/>
  <c r="J7" i="29" a="1"/>
  <c r="J7" i="29" s="1"/>
  <c r="K7" i="29" a="1"/>
  <c r="K7" i="29" s="1"/>
  <c r="L7" i="29" a="1"/>
  <c r="L7" i="29" s="1"/>
  <c r="M7" i="29" a="1"/>
  <c r="M7" i="29" s="1"/>
  <c r="N7" i="29" a="1"/>
  <c r="N7" i="29" s="1"/>
  <c r="O7" i="29" a="1"/>
  <c r="O7" i="29" s="1"/>
  <c r="P7" i="29" a="1"/>
  <c r="P7" i="29" s="1"/>
  <c r="Q7" i="29" a="1"/>
  <c r="Q7" i="29" s="1"/>
  <c r="R7" i="29" a="1"/>
  <c r="R7" i="29" s="1"/>
  <c r="S7" i="29" a="1"/>
  <c r="S7" i="29" s="1"/>
  <c r="T7" i="29" a="1"/>
  <c r="T7" i="29" s="1"/>
  <c r="U7" i="29" a="1"/>
  <c r="U7" i="29" s="1"/>
  <c r="E8" i="29" a="1"/>
  <c r="E8" i="29" s="1"/>
  <c r="F8" i="29" a="1"/>
  <c r="F8" i="29" s="1"/>
  <c r="G8" i="29" a="1"/>
  <c r="G8" i="29" s="1"/>
  <c r="H8" i="29" a="1"/>
  <c r="H8" i="29" s="1"/>
  <c r="I8" i="29" a="1"/>
  <c r="I8" i="29" s="1"/>
  <c r="J8" i="29" a="1"/>
  <c r="J8" i="29" s="1"/>
  <c r="K8" i="29" a="1"/>
  <c r="K8" i="29" s="1"/>
  <c r="L8" i="29" a="1"/>
  <c r="L8" i="29" s="1"/>
  <c r="M8" i="29" a="1"/>
  <c r="M8" i="29" s="1"/>
  <c r="N8" i="29" a="1"/>
  <c r="N8" i="29" s="1"/>
  <c r="O8" i="29" a="1"/>
  <c r="O8" i="29" s="1"/>
  <c r="P8" i="29" a="1"/>
  <c r="P8" i="29" s="1"/>
  <c r="Q8" i="29" a="1"/>
  <c r="Q8" i="29" s="1"/>
  <c r="R8" i="29" a="1"/>
  <c r="R8" i="29" s="1"/>
  <c r="S8" i="29" a="1"/>
  <c r="S8" i="29" s="1"/>
  <c r="T8" i="29" a="1"/>
  <c r="T8" i="29" s="1"/>
  <c r="U8" i="29" a="1"/>
  <c r="U8" i="29" s="1"/>
  <c r="E10" i="29" a="1"/>
  <c r="E10" i="29" s="1"/>
  <c r="F10" i="29" a="1"/>
  <c r="F10" i="29" s="1"/>
  <c r="G10" i="29" a="1"/>
  <c r="G10" i="29" s="1"/>
  <c r="H10" i="29" a="1"/>
  <c r="H10" i="29" s="1"/>
  <c r="I10" i="29" a="1"/>
  <c r="I10" i="29" s="1"/>
  <c r="J10" i="29" a="1"/>
  <c r="J10" i="29" s="1"/>
  <c r="K10" i="29" a="1"/>
  <c r="K10" i="29" s="1"/>
  <c r="L10" i="29" a="1"/>
  <c r="L10" i="29" s="1"/>
  <c r="M10" i="29" a="1"/>
  <c r="M10" i="29" s="1"/>
  <c r="N10" i="29" a="1"/>
  <c r="N10" i="29" s="1"/>
  <c r="O10" i="29" a="1"/>
  <c r="O10" i="29" s="1"/>
  <c r="P10" i="29" a="1"/>
  <c r="P10" i="29" s="1"/>
  <c r="Q10" i="29" a="1"/>
  <c r="Q10" i="29" s="1"/>
  <c r="R10" i="29" a="1"/>
  <c r="R10" i="29" s="1"/>
  <c r="S10" i="29" a="1"/>
  <c r="S10" i="29" s="1"/>
  <c r="T10" i="29" a="1"/>
  <c r="T10" i="29" s="1"/>
  <c r="U10" i="29" a="1"/>
  <c r="U10" i="29" s="1"/>
  <c r="E11" i="29" a="1"/>
  <c r="E11" i="29" s="1"/>
  <c r="F11" i="29" a="1"/>
  <c r="F11" i="29" s="1"/>
  <c r="G11" i="29" a="1"/>
  <c r="G11" i="29" s="1"/>
  <c r="H11" i="29" a="1"/>
  <c r="H11" i="29" s="1"/>
  <c r="I11" i="29" a="1"/>
  <c r="I11" i="29" s="1"/>
  <c r="J11" i="29" a="1"/>
  <c r="J11" i="29" s="1"/>
  <c r="K11" i="29" a="1"/>
  <c r="K11" i="29" s="1"/>
  <c r="L11" i="29" a="1"/>
  <c r="L11" i="29" s="1"/>
  <c r="M11" i="29" a="1"/>
  <c r="M11" i="29" s="1"/>
  <c r="N11" i="29" a="1"/>
  <c r="N11" i="29" s="1"/>
  <c r="O11" i="29" a="1"/>
  <c r="O11" i="29" s="1"/>
  <c r="P11" i="29" a="1"/>
  <c r="P11" i="29" s="1"/>
  <c r="Q11" i="29" a="1"/>
  <c r="Q11" i="29" s="1"/>
  <c r="R11" i="29" a="1"/>
  <c r="R11" i="29" s="1"/>
  <c r="S11" i="29" a="1"/>
  <c r="S11" i="29" s="1"/>
  <c r="T11" i="29" a="1"/>
  <c r="T11" i="29" s="1"/>
  <c r="U11" i="29" a="1"/>
  <c r="U11" i="29" s="1"/>
  <c r="E12" i="29" a="1"/>
  <c r="E12" i="29" s="1"/>
  <c r="F12" i="29" a="1"/>
  <c r="F12" i="29" s="1"/>
  <c r="G12" i="29" a="1"/>
  <c r="G12" i="29" s="1"/>
  <c r="H12" i="29" a="1"/>
  <c r="H12" i="29" s="1"/>
  <c r="I12" i="29" a="1"/>
  <c r="I12" i="29" s="1"/>
  <c r="J12" i="29" a="1"/>
  <c r="J12" i="29" s="1"/>
  <c r="K12" i="29" a="1"/>
  <c r="K12" i="29" s="1"/>
  <c r="L12" i="29" a="1"/>
  <c r="L12" i="29" s="1"/>
  <c r="M12" i="29" a="1"/>
  <c r="M12" i="29" s="1"/>
  <c r="N12" i="29" a="1"/>
  <c r="N12" i="29" s="1"/>
  <c r="O12" i="29" a="1"/>
  <c r="O12" i="29" s="1"/>
  <c r="P12" i="29" a="1"/>
  <c r="P12" i="29" s="1"/>
  <c r="Q12" i="29" a="1"/>
  <c r="Q12" i="29" s="1"/>
  <c r="R12" i="29" a="1"/>
  <c r="R12" i="29" s="1"/>
  <c r="S12" i="29" a="1"/>
  <c r="S12" i="29" s="1"/>
  <c r="T12" i="29" a="1"/>
  <c r="T12" i="29" s="1"/>
  <c r="U12" i="29" a="1"/>
  <c r="U12" i="29" s="1"/>
  <c r="E13" i="29" a="1"/>
  <c r="E13" i="29" s="1"/>
  <c r="F13" i="29" a="1"/>
  <c r="F13" i="29" s="1"/>
  <c r="G13" i="29" a="1"/>
  <c r="G13" i="29" s="1"/>
  <c r="H13" i="29" a="1"/>
  <c r="H13" i="29" s="1"/>
  <c r="I13" i="29" a="1"/>
  <c r="I13" i="29" s="1"/>
  <c r="J13" i="29" a="1"/>
  <c r="J13" i="29" s="1"/>
  <c r="K13" i="29" a="1"/>
  <c r="K13" i="29" s="1"/>
  <c r="L13" i="29" a="1"/>
  <c r="L13" i="29" s="1"/>
  <c r="M13" i="29" a="1"/>
  <c r="M13" i="29" s="1"/>
  <c r="N13" i="29" a="1"/>
  <c r="N13" i="29" s="1"/>
  <c r="O13" i="29" a="1"/>
  <c r="O13" i="29" s="1"/>
  <c r="P13" i="29" a="1"/>
  <c r="P13" i="29" s="1"/>
  <c r="Q13" i="29" a="1"/>
  <c r="Q13" i="29" s="1"/>
  <c r="R13" i="29" a="1"/>
  <c r="R13" i="29" s="1"/>
  <c r="S13" i="29" a="1"/>
  <c r="S13" i="29" s="1"/>
  <c r="T13" i="29" a="1"/>
  <c r="T13" i="29" s="1"/>
  <c r="U13" i="29" a="1"/>
  <c r="U13" i="29" s="1"/>
  <c r="E14" i="28" a="1"/>
  <c r="E14" i="28" s="1"/>
  <c r="F14" i="28" a="1"/>
  <c r="F14" i="28" s="1"/>
  <c r="G14" i="28" a="1"/>
  <c r="G14" i="28" s="1"/>
  <c r="H14" i="28" a="1"/>
  <c r="H14" i="28" s="1"/>
  <c r="I14" i="28" a="1"/>
  <c r="I14" i="28" s="1"/>
  <c r="J14" i="28" a="1"/>
  <c r="J14" i="28" s="1"/>
  <c r="K14" i="28" a="1"/>
  <c r="K14" i="28" s="1"/>
  <c r="L14" i="28" a="1"/>
  <c r="L14" i="28" s="1"/>
  <c r="M14" i="28" a="1"/>
  <c r="M14" i="28" s="1"/>
  <c r="N14" i="28" a="1"/>
  <c r="N14" i="28" s="1"/>
  <c r="O14" i="28" a="1"/>
  <c r="O14" i="28" s="1"/>
  <c r="P14" i="28" a="1"/>
  <c r="P14" i="28" s="1"/>
  <c r="Q14" i="28" a="1"/>
  <c r="Q14" i="28" s="1"/>
  <c r="R14" i="28" a="1"/>
  <c r="R14" i="28" s="1"/>
  <c r="S14" i="28" a="1"/>
  <c r="S14" i="28" s="1"/>
  <c r="T14" i="28" a="1"/>
  <c r="T14" i="28" s="1"/>
  <c r="U14" i="28" a="1"/>
  <c r="U14" i="28" s="1"/>
  <c r="E15" i="28" a="1"/>
  <c r="E15" i="28" s="1"/>
  <c r="F15" i="28" a="1"/>
  <c r="F15" i="28" s="1"/>
  <c r="G15" i="28" a="1"/>
  <c r="G15" i="28" s="1"/>
  <c r="H15" i="28" a="1"/>
  <c r="H15" i="28" s="1"/>
  <c r="I15" i="28" a="1"/>
  <c r="I15" i="28" s="1"/>
  <c r="J15" i="28" a="1"/>
  <c r="J15" i="28" s="1"/>
  <c r="K15" i="28" a="1"/>
  <c r="K15" i="28" s="1"/>
  <c r="L15" i="28" a="1"/>
  <c r="L15" i="28" s="1"/>
  <c r="M15" i="28" a="1"/>
  <c r="M15" i="28" s="1"/>
  <c r="N15" i="28" a="1"/>
  <c r="N15" i="28" s="1"/>
  <c r="O15" i="28" a="1"/>
  <c r="O15" i="28" s="1"/>
  <c r="P15" i="28" a="1"/>
  <c r="P15" i="28" s="1"/>
  <c r="Q15" i="28" a="1"/>
  <c r="Q15" i="28" s="1"/>
  <c r="R15" i="28" a="1"/>
  <c r="R15" i="28" s="1"/>
  <c r="S15" i="28" a="1"/>
  <c r="S15" i="28" s="1"/>
  <c r="T15" i="28" a="1"/>
  <c r="T15" i="28" s="1"/>
  <c r="U15" i="28" a="1"/>
  <c r="U15" i="28" s="1"/>
  <c r="E16" i="28" a="1"/>
  <c r="E16" i="28" s="1"/>
  <c r="F16" i="28" a="1"/>
  <c r="F16" i="28" s="1"/>
  <c r="G16" i="28" a="1"/>
  <c r="G16" i="28" s="1"/>
  <c r="H16" i="28" a="1"/>
  <c r="H16" i="28" s="1"/>
  <c r="I16" i="28" a="1"/>
  <c r="I16" i="28" s="1"/>
  <c r="J16" i="28" a="1"/>
  <c r="J16" i="28" s="1"/>
  <c r="K16" i="28" a="1"/>
  <c r="K16" i="28" s="1"/>
  <c r="L16" i="28" a="1"/>
  <c r="L16" i="28" s="1"/>
  <c r="M16" i="28" a="1"/>
  <c r="M16" i="28" s="1"/>
  <c r="N16" i="28" a="1"/>
  <c r="N16" i="28" s="1"/>
  <c r="O16" i="28" a="1"/>
  <c r="O16" i="28" s="1"/>
  <c r="P16" i="28" a="1"/>
  <c r="P16" i="28" s="1"/>
  <c r="Q16" i="28" a="1"/>
  <c r="Q16" i="28" s="1"/>
  <c r="R16" i="28" a="1"/>
  <c r="R16" i="28" s="1"/>
  <c r="S16" i="28" a="1"/>
  <c r="S16" i="28" s="1"/>
  <c r="T16" i="28" a="1"/>
  <c r="T16" i="28" s="1"/>
  <c r="U16" i="28" a="1"/>
  <c r="U16" i="28" s="1"/>
  <c r="E17" i="28" a="1"/>
  <c r="E17" i="28" s="1"/>
  <c r="F17" i="28" a="1"/>
  <c r="F17" i="28" s="1"/>
  <c r="G17" i="28" a="1"/>
  <c r="G17" i="28" s="1"/>
  <c r="H17" i="28" a="1"/>
  <c r="H17" i="28" s="1"/>
  <c r="I17" i="28" a="1"/>
  <c r="I17" i="28" s="1"/>
  <c r="J17" i="28" a="1"/>
  <c r="J17" i="28" s="1"/>
  <c r="K17" i="28" a="1"/>
  <c r="K17" i="28" s="1"/>
  <c r="L17" i="28" a="1"/>
  <c r="L17" i="28" s="1"/>
  <c r="M17" i="28" a="1"/>
  <c r="M17" i="28" s="1"/>
  <c r="N17" i="28" a="1"/>
  <c r="N17" i="28" s="1"/>
  <c r="O17" i="28" a="1"/>
  <c r="O17" i="28" s="1"/>
  <c r="P17" i="28" a="1"/>
  <c r="P17" i="28" s="1"/>
  <c r="Q17" i="28" a="1"/>
  <c r="Q17" i="28" s="1"/>
  <c r="R17" i="28" a="1"/>
  <c r="R17" i="28" s="1"/>
  <c r="S17" i="28" a="1"/>
  <c r="S17" i="28" s="1"/>
  <c r="T17" i="28" a="1"/>
  <c r="T17" i="28" s="1"/>
  <c r="U17" i="28" a="1"/>
  <c r="U17" i="28" s="1"/>
  <c r="E18" i="28" a="1"/>
  <c r="E18" i="28" s="1"/>
  <c r="F18" i="28" a="1"/>
  <c r="F18" i="28" s="1"/>
  <c r="G18" i="28" a="1"/>
  <c r="G18" i="28" s="1"/>
  <c r="H18" i="28" a="1"/>
  <c r="H18" i="28" s="1"/>
  <c r="I18" i="28" a="1"/>
  <c r="I18" i="28" s="1"/>
  <c r="J18" i="28" a="1"/>
  <c r="J18" i="28" s="1"/>
  <c r="K18" i="28" a="1"/>
  <c r="K18" i="28" s="1"/>
  <c r="L18" i="28" a="1"/>
  <c r="L18" i="28" s="1"/>
  <c r="M18" i="28" a="1"/>
  <c r="M18" i="28" s="1"/>
  <c r="N18" i="28" a="1"/>
  <c r="N18" i="28" s="1"/>
  <c r="O18" i="28" a="1"/>
  <c r="O18" i="28" s="1"/>
  <c r="P18" i="28" a="1"/>
  <c r="P18" i="28" s="1"/>
  <c r="Q18" i="28" a="1"/>
  <c r="Q18" i="28" s="1"/>
  <c r="R18" i="28" a="1"/>
  <c r="R18" i="28" s="1"/>
  <c r="S18" i="28" a="1"/>
  <c r="S18" i="28" s="1"/>
  <c r="T18" i="28" a="1"/>
  <c r="T18" i="28" s="1"/>
  <c r="U18" i="28" a="1"/>
  <c r="U18" i="28" s="1"/>
  <c r="E19" i="28" a="1"/>
  <c r="E19" i="28" s="1"/>
  <c r="F19" i="28" a="1"/>
  <c r="F19" i="28" s="1"/>
  <c r="G19" i="28" a="1"/>
  <c r="G19" i="28" s="1"/>
  <c r="H19" i="28" a="1"/>
  <c r="H19" i="28" s="1"/>
  <c r="I19" i="28" a="1"/>
  <c r="I19" i="28" s="1"/>
  <c r="J19" i="28" a="1"/>
  <c r="J19" i="28" s="1"/>
  <c r="K19" i="28" a="1"/>
  <c r="K19" i="28" s="1"/>
  <c r="L19" i="28" a="1"/>
  <c r="L19" i="28" s="1"/>
  <c r="M19" i="28" a="1"/>
  <c r="M19" i="28" s="1"/>
  <c r="N19" i="28" a="1"/>
  <c r="N19" i="28" s="1"/>
  <c r="O19" i="28" a="1"/>
  <c r="O19" i="28" s="1"/>
  <c r="P19" i="28" a="1"/>
  <c r="P19" i="28" s="1"/>
  <c r="Q19" i="28" a="1"/>
  <c r="Q19" i="28" s="1"/>
  <c r="R19" i="28" a="1"/>
  <c r="R19" i="28" s="1"/>
  <c r="S19" i="28" a="1"/>
  <c r="S19" i="28" s="1"/>
  <c r="T19" i="28" a="1"/>
  <c r="T19" i="28" s="1"/>
  <c r="U19" i="28" a="1"/>
  <c r="U19" i="28" s="1"/>
  <c r="E20" i="28" a="1"/>
  <c r="E20" i="28" s="1"/>
  <c r="F20" i="28" a="1"/>
  <c r="F20" i="28" s="1"/>
  <c r="G20" i="28" a="1"/>
  <c r="G20" i="28" s="1"/>
  <c r="H20" i="28" a="1"/>
  <c r="H20" i="28" s="1"/>
  <c r="I20" i="28" a="1"/>
  <c r="I20" i="28" s="1"/>
  <c r="J20" i="28" a="1"/>
  <c r="J20" i="28" s="1"/>
  <c r="K20" i="28" a="1"/>
  <c r="K20" i="28" s="1"/>
  <c r="L20" i="28" a="1"/>
  <c r="L20" i="28" s="1"/>
  <c r="M20" i="28" a="1"/>
  <c r="M20" i="28" s="1"/>
  <c r="N20" i="28" a="1"/>
  <c r="N20" i="28" s="1"/>
  <c r="O20" i="28" a="1"/>
  <c r="O20" i="28" s="1"/>
  <c r="P20" i="28" a="1"/>
  <c r="P20" i="28" s="1"/>
  <c r="Q20" i="28" a="1"/>
  <c r="Q20" i="28" s="1"/>
  <c r="R20" i="28" a="1"/>
  <c r="R20" i="28" s="1"/>
  <c r="S20" i="28" a="1"/>
  <c r="S20" i="28" s="1"/>
  <c r="T20" i="28" a="1"/>
  <c r="T20" i="28" s="1"/>
  <c r="U20" i="28" a="1"/>
  <c r="U20" i="28" s="1"/>
  <c r="E21" i="28" a="1"/>
  <c r="E21" i="28" s="1"/>
  <c r="F21" i="28" a="1"/>
  <c r="F21" i="28" s="1"/>
  <c r="G21" i="28" a="1"/>
  <c r="G21" i="28" s="1"/>
  <c r="H21" i="28" a="1"/>
  <c r="H21" i="28" s="1"/>
  <c r="I21" i="28" a="1"/>
  <c r="I21" i="28" s="1"/>
  <c r="J21" i="28" a="1"/>
  <c r="J21" i="28" s="1"/>
  <c r="K21" i="28" a="1"/>
  <c r="K21" i="28" s="1"/>
  <c r="L21" i="28" a="1"/>
  <c r="L21" i="28" s="1"/>
  <c r="M21" i="28" a="1"/>
  <c r="M21" i="28" s="1"/>
  <c r="N21" i="28" a="1"/>
  <c r="N21" i="28" s="1"/>
  <c r="O21" i="28" a="1"/>
  <c r="O21" i="28" s="1"/>
  <c r="P21" i="28" a="1"/>
  <c r="P21" i="28" s="1"/>
  <c r="Q21" i="28" a="1"/>
  <c r="Q21" i="28" s="1"/>
  <c r="R21" i="28" a="1"/>
  <c r="R21" i="28" s="1"/>
  <c r="S21" i="28" a="1"/>
  <c r="S21" i="28" s="1"/>
  <c r="T21" i="28" a="1"/>
  <c r="T21" i="28" s="1"/>
  <c r="U21" i="28" a="1"/>
  <c r="U21" i="28" s="1"/>
  <c r="E22" i="28" a="1"/>
  <c r="E22" i="28" s="1"/>
  <c r="F22" i="28" a="1"/>
  <c r="F22" i="28" s="1"/>
  <c r="G22" i="28" a="1"/>
  <c r="G22" i="28" s="1"/>
  <c r="H22" i="28" a="1"/>
  <c r="H22" i="28" s="1"/>
  <c r="I22" i="28" a="1"/>
  <c r="I22" i="28" s="1"/>
  <c r="J22" i="28" a="1"/>
  <c r="J22" i="28" s="1"/>
  <c r="K22" i="28" a="1"/>
  <c r="K22" i="28" s="1"/>
  <c r="L22" i="28" a="1"/>
  <c r="L22" i="28" s="1"/>
  <c r="M22" i="28" a="1"/>
  <c r="M22" i="28" s="1"/>
  <c r="N22" i="28" a="1"/>
  <c r="N22" i="28" s="1"/>
  <c r="O22" i="28" a="1"/>
  <c r="O22" i="28" s="1"/>
  <c r="P22" i="28" a="1"/>
  <c r="P22" i="28" s="1"/>
  <c r="Q22" i="28" a="1"/>
  <c r="Q22" i="28" s="1"/>
  <c r="R22" i="28" a="1"/>
  <c r="R22" i="28" s="1"/>
  <c r="S22" i="28" a="1"/>
  <c r="S22" i="28" s="1"/>
  <c r="T22" i="28" a="1"/>
  <c r="T22" i="28" s="1"/>
  <c r="U22" i="28" a="1"/>
  <c r="U22" i="28" s="1"/>
  <c r="E23" i="28" a="1"/>
  <c r="E23" i="28" s="1"/>
  <c r="F23" i="28" a="1"/>
  <c r="F23" i="28" s="1"/>
  <c r="G23" i="28" a="1"/>
  <c r="G23" i="28" s="1"/>
  <c r="H23" i="28" a="1"/>
  <c r="H23" i="28" s="1"/>
  <c r="I23" i="28" a="1"/>
  <c r="I23" i="28" s="1"/>
  <c r="J23" i="28" a="1"/>
  <c r="J23" i="28" s="1"/>
  <c r="K23" i="28" a="1"/>
  <c r="K23" i="28" s="1"/>
  <c r="L23" i="28" a="1"/>
  <c r="L23" i="28" s="1"/>
  <c r="M23" i="28" a="1"/>
  <c r="M23" i="28" s="1"/>
  <c r="N23" i="28" a="1"/>
  <c r="N23" i="28" s="1"/>
  <c r="O23" i="28" a="1"/>
  <c r="O23" i="28" s="1"/>
  <c r="P23" i="28" a="1"/>
  <c r="P23" i="28" s="1"/>
  <c r="Q23" i="28" a="1"/>
  <c r="Q23" i="28" s="1"/>
  <c r="R23" i="28" a="1"/>
  <c r="R23" i="28" s="1"/>
  <c r="S23" i="28" a="1"/>
  <c r="S23" i="28" s="1"/>
  <c r="T23" i="28" a="1"/>
  <c r="T23" i="28" s="1"/>
  <c r="U23" i="28" a="1"/>
  <c r="U23" i="28" s="1"/>
  <c r="E54" i="27" a="1"/>
  <c r="E54" i="27" s="1"/>
  <c r="F54" i="27" a="1"/>
  <c r="F54" i="27" s="1"/>
  <c r="G54" i="27" a="1"/>
  <c r="G54" i="27" s="1"/>
  <c r="H54" i="27" a="1"/>
  <c r="H54" i="27" s="1"/>
  <c r="I54" i="27" a="1"/>
  <c r="I54" i="27" s="1"/>
  <c r="J54" i="27" a="1"/>
  <c r="J54" i="27" s="1"/>
  <c r="K54" i="27" a="1"/>
  <c r="K54" i="27" s="1"/>
  <c r="L54" i="27" a="1"/>
  <c r="L54" i="27" s="1"/>
  <c r="M54" i="27" a="1"/>
  <c r="M54" i="27" s="1"/>
  <c r="N54" i="27" a="1"/>
  <c r="N54" i="27" s="1"/>
  <c r="O54" i="27" a="1"/>
  <c r="O54" i="27" s="1"/>
  <c r="P54" i="27" a="1"/>
  <c r="P54" i="27" s="1"/>
  <c r="Q54" i="27" a="1"/>
  <c r="Q54" i="27" s="1"/>
  <c r="R54" i="27" a="1"/>
  <c r="R54" i="27" s="1"/>
  <c r="S54" i="27" a="1"/>
  <c r="S54" i="27" s="1"/>
  <c r="T54" i="27" a="1"/>
  <c r="T54" i="27" s="1"/>
  <c r="U54" i="27" a="1"/>
  <c r="U54" i="27" s="1"/>
  <c r="E55" i="27" a="1"/>
  <c r="E55" i="27" s="1"/>
  <c r="F55" i="27" a="1"/>
  <c r="F55" i="27" s="1"/>
  <c r="G55" i="27" a="1"/>
  <c r="G55" i="27" s="1"/>
  <c r="H55" i="27" a="1"/>
  <c r="H55" i="27" s="1"/>
  <c r="I55" i="27" a="1"/>
  <c r="I55" i="27" s="1"/>
  <c r="J55" i="27" a="1"/>
  <c r="J55" i="27" s="1"/>
  <c r="K55" i="27" a="1"/>
  <c r="K55" i="27" s="1"/>
  <c r="L55" i="27" a="1"/>
  <c r="L55" i="27" s="1"/>
  <c r="M55" i="27" a="1"/>
  <c r="M55" i="27" s="1"/>
  <c r="N55" i="27" a="1"/>
  <c r="N55" i="27" s="1"/>
  <c r="O55" i="27" a="1"/>
  <c r="O55" i="27" s="1"/>
  <c r="P55" i="27" a="1"/>
  <c r="P55" i="27" s="1"/>
  <c r="Q55" i="27" a="1"/>
  <c r="Q55" i="27" s="1"/>
  <c r="R55" i="27" a="1"/>
  <c r="R55" i="27" s="1"/>
  <c r="S55" i="27" a="1"/>
  <c r="S55" i="27" s="1"/>
  <c r="T55" i="27" a="1"/>
  <c r="T55" i="27" s="1"/>
  <c r="U55" i="27" a="1"/>
  <c r="U55" i="27" s="1"/>
  <c r="E56" i="27" a="1"/>
  <c r="E56" i="27" s="1"/>
  <c r="F56" i="27" a="1"/>
  <c r="F56" i="27" s="1"/>
  <c r="G56" i="27" a="1"/>
  <c r="G56" i="27" s="1"/>
  <c r="H56" i="27" a="1"/>
  <c r="H56" i="27" s="1"/>
  <c r="I56" i="27" a="1"/>
  <c r="I56" i="27" s="1"/>
  <c r="J56" i="27" a="1"/>
  <c r="J56" i="27" s="1"/>
  <c r="K56" i="27" a="1"/>
  <c r="K56" i="27" s="1"/>
  <c r="L56" i="27" a="1"/>
  <c r="L56" i="27" s="1"/>
  <c r="M56" i="27" a="1"/>
  <c r="M56" i="27" s="1"/>
  <c r="N56" i="27" a="1"/>
  <c r="N56" i="27" s="1"/>
  <c r="O56" i="27" a="1"/>
  <c r="O56" i="27" s="1"/>
  <c r="P56" i="27" a="1"/>
  <c r="P56" i="27" s="1"/>
  <c r="Q56" i="27" a="1"/>
  <c r="Q56" i="27" s="1"/>
  <c r="R56" i="27" a="1"/>
  <c r="R56" i="27" s="1"/>
  <c r="S56" i="27" a="1"/>
  <c r="S56" i="27" s="1"/>
  <c r="T56" i="27" a="1"/>
  <c r="T56" i="27" s="1"/>
  <c r="U56" i="27" a="1"/>
  <c r="U56" i="27" s="1"/>
  <c r="E57" i="27" a="1"/>
  <c r="E57" i="27" s="1"/>
  <c r="F57" i="27" a="1"/>
  <c r="F57" i="27" s="1"/>
  <c r="G57" i="27" a="1"/>
  <c r="G57" i="27" s="1"/>
  <c r="H57" i="27" a="1"/>
  <c r="H57" i="27" s="1"/>
  <c r="I57" i="27" a="1"/>
  <c r="I57" i="27" s="1"/>
  <c r="J57" i="27" a="1"/>
  <c r="J57" i="27" s="1"/>
  <c r="K57" i="27" a="1"/>
  <c r="K57" i="27" s="1"/>
  <c r="L57" i="27" a="1"/>
  <c r="L57" i="27" s="1"/>
  <c r="M57" i="27" a="1"/>
  <c r="M57" i="27" s="1"/>
  <c r="N57" i="27" a="1"/>
  <c r="N57" i="27" s="1"/>
  <c r="O57" i="27" a="1"/>
  <c r="O57" i="27" s="1"/>
  <c r="P57" i="27" a="1"/>
  <c r="P57" i="27" s="1"/>
  <c r="Q57" i="27" a="1"/>
  <c r="Q57" i="27" s="1"/>
  <c r="R57" i="27" a="1"/>
  <c r="R57" i="27" s="1"/>
  <c r="S57" i="27" a="1"/>
  <c r="S57" i="27" s="1"/>
  <c r="T57" i="27" a="1"/>
  <c r="T57" i="27" s="1"/>
  <c r="U57" i="27" a="1"/>
  <c r="U57" i="27" s="1"/>
  <c r="E58" i="27" a="1"/>
  <c r="E58" i="27" s="1"/>
  <c r="F58" i="27" a="1"/>
  <c r="F58" i="27" s="1"/>
  <c r="G58" i="27" a="1"/>
  <c r="G58" i="27" s="1"/>
  <c r="H58" i="27" a="1"/>
  <c r="H58" i="27" s="1"/>
  <c r="I58" i="27" a="1"/>
  <c r="I58" i="27" s="1"/>
  <c r="J58" i="27" a="1"/>
  <c r="J58" i="27" s="1"/>
  <c r="K58" i="27" a="1"/>
  <c r="K58" i="27" s="1"/>
  <c r="L58" i="27" a="1"/>
  <c r="L58" i="27" s="1"/>
  <c r="M58" i="27" a="1"/>
  <c r="M58" i="27" s="1"/>
  <c r="N58" i="27" a="1"/>
  <c r="N58" i="27" s="1"/>
  <c r="O58" i="27" a="1"/>
  <c r="O58" i="27" s="1"/>
  <c r="P58" i="27" a="1"/>
  <c r="P58" i="27" s="1"/>
  <c r="Q58" i="27" a="1"/>
  <c r="Q58" i="27" s="1"/>
  <c r="R58" i="27" a="1"/>
  <c r="R58" i="27" s="1"/>
  <c r="S58" i="27" a="1"/>
  <c r="S58" i="27" s="1"/>
  <c r="T58" i="27" a="1"/>
  <c r="T58" i="27" s="1"/>
  <c r="U58" i="27" a="1"/>
  <c r="U58" i="27" s="1"/>
  <c r="E59" i="27" a="1"/>
  <c r="E59" i="27" s="1"/>
  <c r="F59" i="27" a="1"/>
  <c r="F59" i="27" s="1"/>
  <c r="G59" i="27" a="1"/>
  <c r="G59" i="27" s="1"/>
  <c r="H59" i="27" a="1"/>
  <c r="H59" i="27" s="1"/>
  <c r="I59" i="27" a="1"/>
  <c r="I59" i="27" s="1"/>
  <c r="J59" i="27" a="1"/>
  <c r="J59" i="27" s="1"/>
  <c r="K59" i="27" a="1"/>
  <c r="K59" i="27" s="1"/>
  <c r="L59" i="27" a="1"/>
  <c r="L59" i="27" s="1"/>
  <c r="M59" i="27" a="1"/>
  <c r="M59" i="27" s="1"/>
  <c r="N59" i="27" a="1"/>
  <c r="N59" i="27" s="1"/>
  <c r="O59" i="27" a="1"/>
  <c r="O59" i="27" s="1"/>
  <c r="P59" i="27" a="1"/>
  <c r="P59" i="27" s="1"/>
  <c r="Q59" i="27" a="1"/>
  <c r="Q59" i="27" s="1"/>
  <c r="R59" i="27" a="1"/>
  <c r="R59" i="27" s="1"/>
  <c r="S59" i="27" a="1"/>
  <c r="S59" i="27" s="1"/>
  <c r="T59" i="27" a="1"/>
  <c r="T59" i="27" s="1"/>
  <c r="U59" i="27" a="1"/>
  <c r="U59" i="27" s="1"/>
  <c r="E60" i="27" a="1"/>
  <c r="E60" i="27" s="1"/>
  <c r="F60" i="27" a="1"/>
  <c r="F60" i="27" s="1"/>
  <c r="G60" i="27" a="1"/>
  <c r="G60" i="27" s="1"/>
  <c r="H60" i="27" a="1"/>
  <c r="H60" i="27" s="1"/>
  <c r="I60" i="27" a="1"/>
  <c r="I60" i="27" s="1"/>
  <c r="J60" i="27" a="1"/>
  <c r="J60" i="27" s="1"/>
  <c r="K60" i="27" a="1"/>
  <c r="K60" i="27" s="1"/>
  <c r="L60" i="27" a="1"/>
  <c r="L60" i="27" s="1"/>
  <c r="M60" i="27" a="1"/>
  <c r="M60" i="27" s="1"/>
  <c r="N60" i="27" a="1"/>
  <c r="N60" i="27" s="1"/>
  <c r="O60" i="27" a="1"/>
  <c r="O60" i="27" s="1"/>
  <c r="P60" i="27" a="1"/>
  <c r="P60" i="27" s="1"/>
  <c r="Q60" i="27" a="1"/>
  <c r="Q60" i="27" s="1"/>
  <c r="R60" i="27" a="1"/>
  <c r="R60" i="27" s="1"/>
  <c r="S60" i="27" a="1"/>
  <c r="S60" i="27" s="1"/>
  <c r="T60" i="27" a="1"/>
  <c r="T60" i="27" s="1"/>
  <c r="U60" i="27" a="1"/>
  <c r="U60" i="27" s="1"/>
  <c r="E61" i="27" a="1"/>
  <c r="E61" i="27" s="1"/>
  <c r="F61" i="27" a="1"/>
  <c r="F61" i="27" s="1"/>
  <c r="G61" i="27" a="1"/>
  <c r="G61" i="27" s="1"/>
  <c r="H61" i="27" a="1"/>
  <c r="H61" i="27" s="1"/>
  <c r="I61" i="27" a="1"/>
  <c r="I61" i="27" s="1"/>
  <c r="J61" i="27" a="1"/>
  <c r="J61" i="27" s="1"/>
  <c r="K61" i="27" a="1"/>
  <c r="K61" i="27" s="1"/>
  <c r="L61" i="27" a="1"/>
  <c r="L61" i="27" s="1"/>
  <c r="M61" i="27" a="1"/>
  <c r="M61" i="27" s="1"/>
  <c r="N61" i="27" a="1"/>
  <c r="N61" i="27" s="1"/>
  <c r="O61" i="27" a="1"/>
  <c r="O61" i="27" s="1"/>
  <c r="P61" i="27" a="1"/>
  <c r="P61" i="27" s="1"/>
  <c r="Q61" i="27" a="1"/>
  <c r="Q61" i="27" s="1"/>
  <c r="R61" i="27" a="1"/>
  <c r="R61" i="27" s="1"/>
  <c r="S61" i="27" a="1"/>
  <c r="S61" i="27" s="1"/>
  <c r="T61" i="27" a="1"/>
  <c r="T61" i="27" s="1"/>
  <c r="U61" i="27" a="1"/>
  <c r="U61" i="27" s="1"/>
  <c r="E62" i="27" a="1"/>
  <c r="E62" i="27" s="1"/>
  <c r="F62" i="27" a="1"/>
  <c r="F62" i="27" s="1"/>
  <c r="G62" i="27" a="1"/>
  <c r="G62" i="27" s="1"/>
  <c r="H62" i="27" a="1"/>
  <c r="H62" i="27" s="1"/>
  <c r="I62" i="27" a="1"/>
  <c r="I62" i="27" s="1"/>
  <c r="J62" i="27" a="1"/>
  <c r="J62" i="27" s="1"/>
  <c r="K62" i="27" a="1"/>
  <c r="K62" i="27" s="1"/>
  <c r="L62" i="27" a="1"/>
  <c r="L62" i="27" s="1"/>
  <c r="M62" i="27" a="1"/>
  <c r="M62" i="27" s="1"/>
  <c r="N62" i="27" a="1"/>
  <c r="N62" i="27" s="1"/>
  <c r="O62" i="27" a="1"/>
  <c r="O62" i="27" s="1"/>
  <c r="P62" i="27" a="1"/>
  <c r="P62" i="27" s="1"/>
  <c r="Q62" i="27" a="1"/>
  <c r="Q62" i="27" s="1"/>
  <c r="R62" i="27" a="1"/>
  <c r="R62" i="27" s="1"/>
  <c r="S62" i="27" a="1"/>
  <c r="S62" i="27" s="1"/>
  <c r="T62" i="27" a="1"/>
  <c r="T62" i="27" s="1"/>
  <c r="U62" i="27" a="1"/>
  <c r="U62" i="27" s="1"/>
  <c r="E63" i="27" a="1"/>
  <c r="E63" i="27" s="1"/>
  <c r="F63" i="27" a="1"/>
  <c r="F63" i="27" s="1"/>
  <c r="G63" i="27" a="1"/>
  <c r="G63" i="27" s="1"/>
  <c r="H63" i="27" a="1"/>
  <c r="H63" i="27" s="1"/>
  <c r="I63" i="27" a="1"/>
  <c r="I63" i="27" s="1"/>
  <c r="J63" i="27" a="1"/>
  <c r="J63" i="27" s="1"/>
  <c r="K63" i="27" a="1"/>
  <c r="K63" i="27" s="1"/>
  <c r="L63" i="27" a="1"/>
  <c r="L63" i="27" s="1"/>
  <c r="M63" i="27" a="1"/>
  <c r="M63" i="27" s="1"/>
  <c r="N63" i="27" a="1"/>
  <c r="N63" i="27" s="1"/>
  <c r="O63" i="27" a="1"/>
  <c r="O63" i="27" s="1"/>
  <c r="P63" i="27" a="1"/>
  <c r="P63" i="27" s="1"/>
  <c r="Q63" i="27" a="1"/>
  <c r="Q63" i="27" s="1"/>
  <c r="R63" i="27" a="1"/>
  <c r="R63" i="27" s="1"/>
  <c r="S63" i="27" a="1"/>
  <c r="S63" i="27" s="1"/>
  <c r="T63" i="27" a="1"/>
  <c r="T63" i="27" s="1"/>
  <c r="U63" i="27" a="1"/>
  <c r="U63" i="27" s="1"/>
  <c r="E64" i="27" a="1"/>
  <c r="E64" i="27" s="1"/>
  <c r="F64" i="27" a="1"/>
  <c r="F64" i="27" s="1"/>
  <c r="G64" i="27" a="1"/>
  <c r="G64" i="27" s="1"/>
  <c r="H64" i="27" a="1"/>
  <c r="H64" i="27" s="1"/>
  <c r="I64" i="27" a="1"/>
  <c r="I64" i="27" s="1"/>
  <c r="J64" i="27" a="1"/>
  <c r="J64" i="27" s="1"/>
  <c r="K64" i="27" a="1"/>
  <c r="K64" i="27" s="1"/>
  <c r="L64" i="27" a="1"/>
  <c r="L64" i="27" s="1"/>
  <c r="M64" i="27" a="1"/>
  <c r="M64" i="27" s="1"/>
  <c r="N64" i="27" a="1"/>
  <c r="N64" i="27" s="1"/>
  <c r="O64" i="27" a="1"/>
  <c r="O64" i="27" s="1"/>
  <c r="P64" i="27" a="1"/>
  <c r="P64" i="27" s="1"/>
  <c r="Q64" i="27" a="1"/>
  <c r="Q64" i="27" s="1"/>
  <c r="R64" i="27" a="1"/>
  <c r="R64" i="27" s="1"/>
  <c r="S64" i="27" a="1"/>
  <c r="S64" i="27" s="1"/>
  <c r="T64" i="27" a="1"/>
  <c r="T64" i="27" s="1"/>
  <c r="U64" i="27" a="1"/>
  <c r="U64" i="27" s="1"/>
  <c r="E65" i="27" a="1"/>
  <c r="E65" i="27" s="1"/>
  <c r="F65" i="27" a="1"/>
  <c r="F65" i="27" s="1"/>
  <c r="G65" i="27" a="1"/>
  <c r="G65" i="27" s="1"/>
  <c r="H65" i="27" a="1"/>
  <c r="H65" i="27" s="1"/>
  <c r="I65" i="27" a="1"/>
  <c r="I65" i="27" s="1"/>
  <c r="J65" i="27" a="1"/>
  <c r="J65" i="27" s="1"/>
  <c r="K65" i="27" a="1"/>
  <c r="K65" i="27" s="1"/>
  <c r="L65" i="27" a="1"/>
  <c r="L65" i="27" s="1"/>
  <c r="M65" i="27" a="1"/>
  <c r="M65" i="27" s="1"/>
  <c r="N65" i="27" a="1"/>
  <c r="N65" i="27" s="1"/>
  <c r="O65" i="27" a="1"/>
  <c r="O65" i="27" s="1"/>
  <c r="P65" i="27" a="1"/>
  <c r="P65" i="27" s="1"/>
  <c r="Q65" i="27" a="1"/>
  <c r="Q65" i="27" s="1"/>
  <c r="R65" i="27" a="1"/>
  <c r="R65" i="27" s="1"/>
  <c r="S65" i="27" a="1"/>
  <c r="S65" i="27" s="1"/>
  <c r="T65" i="27" a="1"/>
  <c r="T65" i="27" s="1"/>
  <c r="U65" i="27" a="1"/>
  <c r="U65" i="27" s="1"/>
  <c r="E66" i="27" a="1"/>
  <c r="E66" i="27" s="1"/>
  <c r="F66" i="27" a="1"/>
  <c r="F66" i="27" s="1"/>
  <c r="G66" i="27" a="1"/>
  <c r="G66" i="27" s="1"/>
  <c r="H66" i="27" a="1"/>
  <c r="H66" i="27" s="1"/>
  <c r="I66" i="27" a="1"/>
  <c r="I66" i="27" s="1"/>
  <c r="J66" i="27" a="1"/>
  <c r="J66" i="27" s="1"/>
  <c r="K66" i="27" a="1"/>
  <c r="K66" i="27" s="1"/>
  <c r="L66" i="27" a="1"/>
  <c r="L66" i="27" s="1"/>
  <c r="M66" i="27" a="1"/>
  <c r="M66" i="27" s="1"/>
  <c r="N66" i="27" a="1"/>
  <c r="N66" i="27" s="1"/>
  <c r="O66" i="27" a="1"/>
  <c r="O66" i="27" s="1"/>
  <c r="P66" i="27" a="1"/>
  <c r="P66" i="27" s="1"/>
  <c r="Q66" i="27" a="1"/>
  <c r="Q66" i="27" s="1"/>
  <c r="R66" i="27" a="1"/>
  <c r="R66" i="27" s="1"/>
  <c r="S66" i="27" a="1"/>
  <c r="S66" i="27" s="1"/>
  <c r="T66" i="27" a="1"/>
  <c r="T66" i="27" s="1"/>
  <c r="U66" i="27" a="1"/>
  <c r="U66" i="27" s="1"/>
  <c r="E67" i="27" a="1"/>
  <c r="E67" i="27" s="1"/>
  <c r="F67" i="27" a="1"/>
  <c r="F67" i="27" s="1"/>
  <c r="G67" i="27" a="1"/>
  <c r="G67" i="27" s="1"/>
  <c r="H67" i="27" a="1"/>
  <c r="H67" i="27" s="1"/>
  <c r="I67" i="27" a="1"/>
  <c r="I67" i="27" s="1"/>
  <c r="J67" i="27" a="1"/>
  <c r="J67" i="27" s="1"/>
  <c r="K67" i="27" a="1"/>
  <c r="K67" i="27" s="1"/>
  <c r="L67" i="27" a="1"/>
  <c r="L67" i="27" s="1"/>
  <c r="M67" i="27" a="1"/>
  <c r="M67" i="27" s="1"/>
  <c r="N67" i="27" a="1"/>
  <c r="N67" i="27" s="1"/>
  <c r="O67" i="27" a="1"/>
  <c r="O67" i="27" s="1"/>
  <c r="P67" i="27" a="1"/>
  <c r="P67" i="27" s="1"/>
  <c r="Q67" i="27" a="1"/>
  <c r="Q67" i="27" s="1"/>
  <c r="R67" i="27" a="1"/>
  <c r="R67" i="27" s="1"/>
  <c r="S67" i="27" a="1"/>
  <c r="S67" i="27" s="1"/>
  <c r="T67" i="27" a="1"/>
  <c r="T67" i="27" s="1"/>
  <c r="U67" i="27" a="1"/>
  <c r="U67" i="27" s="1"/>
  <c r="E68" i="27" a="1"/>
  <c r="E68" i="27" s="1"/>
  <c r="F68" i="27" a="1"/>
  <c r="F68" i="27" s="1"/>
  <c r="G68" i="27" a="1"/>
  <c r="G68" i="27" s="1"/>
  <c r="H68" i="27" a="1"/>
  <c r="H68" i="27" s="1"/>
  <c r="I68" i="27" a="1"/>
  <c r="I68" i="27" s="1"/>
  <c r="J68" i="27" a="1"/>
  <c r="J68" i="27" s="1"/>
  <c r="K68" i="27" a="1"/>
  <c r="K68" i="27" s="1"/>
  <c r="L68" i="27" a="1"/>
  <c r="L68" i="27" s="1"/>
  <c r="M68" i="27" a="1"/>
  <c r="M68" i="27" s="1"/>
  <c r="N68" i="27" a="1"/>
  <c r="N68" i="27" s="1"/>
  <c r="O68" i="27" a="1"/>
  <c r="O68" i="27" s="1"/>
  <c r="P68" i="27" a="1"/>
  <c r="P68" i="27" s="1"/>
  <c r="Q68" i="27" a="1"/>
  <c r="Q68" i="27" s="1"/>
  <c r="R68" i="27" a="1"/>
  <c r="R68" i="27" s="1"/>
  <c r="S68" i="27" a="1"/>
  <c r="S68" i="27" s="1"/>
  <c r="T68" i="27" a="1"/>
  <c r="T68" i="27" s="1"/>
  <c r="U68" i="27" a="1"/>
  <c r="U68" i="27" s="1"/>
  <c r="E69" i="27" a="1"/>
  <c r="E69" i="27" s="1"/>
  <c r="F69" i="27" a="1"/>
  <c r="F69" i="27" s="1"/>
  <c r="G69" i="27" a="1"/>
  <c r="G69" i="27" s="1"/>
  <c r="H69" i="27" a="1"/>
  <c r="H69" i="27" s="1"/>
  <c r="I69" i="27" a="1"/>
  <c r="I69" i="27" s="1"/>
  <c r="J69" i="27" a="1"/>
  <c r="J69" i="27" s="1"/>
  <c r="K69" i="27" a="1"/>
  <c r="K69" i="27" s="1"/>
  <c r="L69" i="27" a="1"/>
  <c r="L69" i="27" s="1"/>
  <c r="M69" i="27" a="1"/>
  <c r="M69" i="27" s="1"/>
  <c r="N69" i="27" a="1"/>
  <c r="N69" i="27" s="1"/>
  <c r="O69" i="27" a="1"/>
  <c r="O69" i="27" s="1"/>
  <c r="P69" i="27" a="1"/>
  <c r="P69" i="27" s="1"/>
  <c r="Q69" i="27" a="1"/>
  <c r="Q69" i="27" s="1"/>
  <c r="R69" i="27" a="1"/>
  <c r="R69" i="27" s="1"/>
  <c r="S69" i="27" a="1"/>
  <c r="S69" i="27" s="1"/>
  <c r="T69" i="27" a="1"/>
  <c r="T69" i="27" s="1"/>
  <c r="U69" i="27" a="1"/>
  <c r="U69" i="27" s="1"/>
  <c r="E70" i="27" a="1"/>
  <c r="E70" i="27" s="1"/>
  <c r="F70" i="27" a="1"/>
  <c r="F70" i="27" s="1"/>
  <c r="G70" i="27" a="1"/>
  <c r="G70" i="27" s="1"/>
  <c r="H70" i="27" a="1"/>
  <c r="H70" i="27" s="1"/>
  <c r="I70" i="27" a="1"/>
  <c r="I70" i="27" s="1"/>
  <c r="J70" i="27" a="1"/>
  <c r="J70" i="27" s="1"/>
  <c r="K70" i="27" a="1"/>
  <c r="K70" i="27" s="1"/>
  <c r="L70" i="27" a="1"/>
  <c r="L70" i="27" s="1"/>
  <c r="M70" i="27" a="1"/>
  <c r="M70" i="27" s="1"/>
  <c r="N70" i="27" a="1"/>
  <c r="N70" i="27" s="1"/>
  <c r="O70" i="27" a="1"/>
  <c r="O70" i="27" s="1"/>
  <c r="P70" i="27" a="1"/>
  <c r="P70" i="27" s="1"/>
  <c r="Q70" i="27" a="1"/>
  <c r="Q70" i="27" s="1"/>
  <c r="R70" i="27" a="1"/>
  <c r="R70" i="27" s="1"/>
  <c r="S70" i="27" a="1"/>
  <c r="S70" i="27" s="1"/>
  <c r="T70" i="27" a="1"/>
  <c r="T70" i="27" s="1"/>
  <c r="U70" i="27" a="1"/>
  <c r="U70" i="27" s="1"/>
  <c r="E71" i="27" a="1"/>
  <c r="E71" i="27" s="1"/>
  <c r="F71" i="27" a="1"/>
  <c r="F71" i="27" s="1"/>
  <c r="G71" i="27" a="1"/>
  <c r="G71" i="27" s="1"/>
  <c r="H71" i="27" a="1"/>
  <c r="H71" i="27" s="1"/>
  <c r="I71" i="27" a="1"/>
  <c r="I71" i="27" s="1"/>
  <c r="J71" i="27" a="1"/>
  <c r="J71" i="27" s="1"/>
  <c r="K71" i="27" a="1"/>
  <c r="K71" i="27" s="1"/>
  <c r="L71" i="27" a="1"/>
  <c r="L71" i="27" s="1"/>
  <c r="M71" i="27" a="1"/>
  <c r="M71" i="27" s="1"/>
  <c r="N71" i="27" a="1"/>
  <c r="N71" i="27" s="1"/>
  <c r="O71" i="27" a="1"/>
  <c r="O71" i="27" s="1"/>
  <c r="P71" i="27" a="1"/>
  <c r="P71" i="27" s="1"/>
  <c r="Q71" i="27" a="1"/>
  <c r="Q71" i="27" s="1"/>
  <c r="R71" i="27" a="1"/>
  <c r="R71" i="27" s="1"/>
  <c r="S71" i="27" a="1"/>
  <c r="S71" i="27" s="1"/>
  <c r="T71" i="27" a="1"/>
  <c r="T71" i="27" s="1"/>
  <c r="U71" i="27" a="1"/>
  <c r="U71" i="27" s="1"/>
  <c r="E72" i="27" a="1"/>
  <c r="E72" i="27" s="1"/>
  <c r="F72" i="27" a="1"/>
  <c r="F72" i="27" s="1"/>
  <c r="G72" i="27" a="1"/>
  <c r="G72" i="27" s="1"/>
  <c r="H72" i="27" a="1"/>
  <c r="H72" i="27" s="1"/>
  <c r="I72" i="27" a="1"/>
  <c r="I72" i="27" s="1"/>
  <c r="J72" i="27" a="1"/>
  <c r="J72" i="27" s="1"/>
  <c r="K72" i="27" a="1"/>
  <c r="K72" i="27" s="1"/>
  <c r="L72" i="27" a="1"/>
  <c r="L72" i="27" s="1"/>
  <c r="M72" i="27" a="1"/>
  <c r="M72" i="27" s="1"/>
  <c r="N72" i="27" a="1"/>
  <c r="N72" i="27" s="1"/>
  <c r="O72" i="27" a="1"/>
  <c r="O72" i="27" s="1"/>
  <c r="P72" i="27" a="1"/>
  <c r="P72" i="27" s="1"/>
  <c r="Q72" i="27" a="1"/>
  <c r="Q72" i="27" s="1"/>
  <c r="R72" i="27" a="1"/>
  <c r="R72" i="27" s="1"/>
  <c r="S72" i="27" a="1"/>
  <c r="S72" i="27" s="1"/>
  <c r="T72" i="27" a="1"/>
  <c r="T72" i="27" s="1"/>
  <c r="U72" i="27" a="1"/>
  <c r="U72" i="27" s="1"/>
  <c r="E73" i="27" a="1"/>
  <c r="E73" i="27" s="1"/>
  <c r="F73" i="27" a="1"/>
  <c r="F73" i="27" s="1"/>
  <c r="G73" i="27" a="1"/>
  <c r="G73" i="27" s="1"/>
  <c r="H73" i="27" a="1"/>
  <c r="H73" i="27" s="1"/>
  <c r="I73" i="27" a="1"/>
  <c r="I73" i="27" s="1"/>
  <c r="J73" i="27" a="1"/>
  <c r="J73" i="27" s="1"/>
  <c r="K73" i="27" a="1"/>
  <c r="K73" i="27" s="1"/>
  <c r="L73" i="27" a="1"/>
  <c r="L73" i="27" s="1"/>
  <c r="M73" i="27" a="1"/>
  <c r="M73" i="27" s="1"/>
  <c r="N73" i="27" a="1"/>
  <c r="N73" i="27" s="1"/>
  <c r="O73" i="27" a="1"/>
  <c r="O73" i="27" s="1"/>
  <c r="P73" i="27" a="1"/>
  <c r="P73" i="27" s="1"/>
  <c r="Q73" i="27" a="1"/>
  <c r="Q73" i="27" s="1"/>
  <c r="R73" i="27" a="1"/>
  <c r="R73" i="27" s="1"/>
  <c r="S73" i="27" a="1"/>
  <c r="S73" i="27" s="1"/>
  <c r="T73" i="27" a="1"/>
  <c r="T73" i="27" s="1"/>
  <c r="U73" i="27" a="1"/>
  <c r="U73" i="27" s="1"/>
  <c r="E74" i="27" a="1"/>
  <c r="E74" i="27" s="1"/>
  <c r="F74" i="27" a="1"/>
  <c r="F74" i="27" s="1"/>
  <c r="G74" i="27" a="1"/>
  <c r="G74" i="27" s="1"/>
  <c r="H74" i="27" a="1"/>
  <c r="H74" i="27" s="1"/>
  <c r="I74" i="27" a="1"/>
  <c r="I74" i="27" s="1"/>
  <c r="J74" i="27" a="1"/>
  <c r="J74" i="27" s="1"/>
  <c r="K74" i="27" a="1"/>
  <c r="K74" i="27" s="1"/>
  <c r="L74" i="27" a="1"/>
  <c r="L74" i="27" s="1"/>
  <c r="M74" i="27" a="1"/>
  <c r="M74" i="27" s="1"/>
  <c r="N74" i="27" a="1"/>
  <c r="N74" i="27" s="1"/>
  <c r="O74" i="27" a="1"/>
  <c r="O74" i="27" s="1"/>
  <c r="P74" i="27" a="1"/>
  <c r="P74" i="27" s="1"/>
  <c r="Q74" i="27" a="1"/>
  <c r="Q74" i="27" s="1"/>
  <c r="R74" i="27" a="1"/>
  <c r="R74" i="27" s="1"/>
  <c r="S74" i="27" a="1"/>
  <c r="S74" i="27" s="1"/>
  <c r="T74" i="27" a="1"/>
  <c r="T74" i="27" s="1"/>
  <c r="U74" i="27" a="1"/>
  <c r="U74" i="27" s="1"/>
  <c r="E75" i="27" a="1"/>
  <c r="E75" i="27" s="1"/>
  <c r="F75" i="27" a="1"/>
  <c r="F75" i="27" s="1"/>
  <c r="G75" i="27" a="1"/>
  <c r="G75" i="27" s="1"/>
  <c r="H75" i="27" a="1"/>
  <c r="H75" i="27" s="1"/>
  <c r="I75" i="27" a="1"/>
  <c r="I75" i="27" s="1"/>
  <c r="J75" i="27" a="1"/>
  <c r="J75" i="27" s="1"/>
  <c r="K75" i="27" a="1"/>
  <c r="K75" i="27" s="1"/>
  <c r="L75" i="27" a="1"/>
  <c r="L75" i="27" s="1"/>
  <c r="M75" i="27" a="1"/>
  <c r="M75" i="27" s="1"/>
  <c r="N75" i="27" a="1"/>
  <c r="N75" i="27" s="1"/>
  <c r="O75" i="27" a="1"/>
  <c r="O75" i="27" s="1"/>
  <c r="P75" i="27" a="1"/>
  <c r="P75" i="27" s="1"/>
  <c r="Q75" i="27" a="1"/>
  <c r="Q75" i="27" s="1"/>
  <c r="R75" i="27" a="1"/>
  <c r="R75" i="27" s="1"/>
  <c r="S75" i="27" a="1"/>
  <c r="S75" i="27" s="1"/>
  <c r="T75" i="27" a="1"/>
  <c r="T75" i="27" s="1"/>
  <c r="U75" i="27" a="1"/>
  <c r="U75" i="27" s="1"/>
  <c r="E76" i="27" a="1"/>
  <c r="E76" i="27" s="1"/>
  <c r="F76" i="27" a="1"/>
  <c r="F76" i="27" s="1"/>
  <c r="G76" i="27" a="1"/>
  <c r="G76" i="27" s="1"/>
  <c r="H76" i="27" a="1"/>
  <c r="H76" i="27" s="1"/>
  <c r="I76" i="27" a="1"/>
  <c r="I76" i="27" s="1"/>
  <c r="J76" i="27" a="1"/>
  <c r="J76" i="27" s="1"/>
  <c r="K76" i="27" a="1"/>
  <c r="K76" i="27" s="1"/>
  <c r="L76" i="27" a="1"/>
  <c r="L76" i="27" s="1"/>
  <c r="M76" i="27" a="1"/>
  <c r="M76" i="27" s="1"/>
  <c r="N76" i="27" a="1"/>
  <c r="N76" i="27" s="1"/>
  <c r="O76" i="27" a="1"/>
  <c r="O76" i="27" s="1"/>
  <c r="P76" i="27" a="1"/>
  <c r="P76" i="27" s="1"/>
  <c r="Q76" i="27" a="1"/>
  <c r="Q76" i="27" s="1"/>
  <c r="R76" i="27" a="1"/>
  <c r="R76" i="27" s="1"/>
  <c r="S76" i="27" a="1"/>
  <c r="S76" i="27" s="1"/>
  <c r="T76" i="27" a="1"/>
  <c r="T76" i="27" s="1"/>
  <c r="U76" i="27" a="1"/>
  <c r="U76" i="27" s="1"/>
  <c r="E77" i="27" a="1"/>
  <c r="E77" i="27" s="1"/>
  <c r="F77" i="27" a="1"/>
  <c r="F77" i="27" s="1"/>
  <c r="G77" i="27" a="1"/>
  <c r="G77" i="27" s="1"/>
  <c r="H77" i="27" a="1"/>
  <c r="H77" i="27" s="1"/>
  <c r="I77" i="27" a="1"/>
  <c r="I77" i="27" s="1"/>
  <c r="J77" i="27" a="1"/>
  <c r="J77" i="27" s="1"/>
  <c r="K77" i="27" a="1"/>
  <c r="K77" i="27" s="1"/>
  <c r="L77" i="27" a="1"/>
  <c r="L77" i="27" s="1"/>
  <c r="M77" i="27" a="1"/>
  <c r="M77" i="27" s="1"/>
  <c r="N77" i="27" a="1"/>
  <c r="N77" i="27" s="1"/>
  <c r="O77" i="27" a="1"/>
  <c r="O77" i="27" s="1"/>
  <c r="P77" i="27" a="1"/>
  <c r="P77" i="27" s="1"/>
  <c r="Q77" i="27" a="1"/>
  <c r="Q77" i="27" s="1"/>
  <c r="R77" i="27" a="1"/>
  <c r="R77" i="27" s="1"/>
  <c r="S77" i="27" a="1"/>
  <c r="S77" i="27" s="1"/>
  <c r="T77" i="27" a="1"/>
  <c r="T77" i="27" s="1"/>
  <c r="U77" i="27" a="1"/>
  <c r="U77" i="27" s="1"/>
  <c r="E78" i="27" a="1"/>
  <c r="E78" i="27" s="1"/>
  <c r="F78" i="27" a="1"/>
  <c r="F78" i="27" s="1"/>
  <c r="G78" i="27" a="1"/>
  <c r="G78" i="27" s="1"/>
  <c r="H78" i="27" a="1"/>
  <c r="H78" i="27" s="1"/>
  <c r="I78" i="27" a="1"/>
  <c r="I78" i="27" s="1"/>
  <c r="J78" i="27" a="1"/>
  <c r="J78" i="27" s="1"/>
  <c r="K78" i="27" a="1"/>
  <c r="K78" i="27" s="1"/>
  <c r="L78" i="27" a="1"/>
  <c r="L78" i="27" s="1"/>
  <c r="M78" i="27" a="1"/>
  <c r="M78" i="27" s="1"/>
  <c r="N78" i="27" a="1"/>
  <c r="N78" i="27" s="1"/>
  <c r="O78" i="27" a="1"/>
  <c r="O78" i="27" s="1"/>
  <c r="P78" i="27" a="1"/>
  <c r="P78" i="27" s="1"/>
  <c r="Q78" i="27" a="1"/>
  <c r="Q78" i="27" s="1"/>
  <c r="R78" i="27" a="1"/>
  <c r="R78" i="27" s="1"/>
  <c r="S78" i="27" a="1"/>
  <c r="S78" i="27" s="1"/>
  <c r="T78" i="27" a="1"/>
  <c r="T78" i="27" s="1"/>
  <c r="U78" i="27" a="1"/>
  <c r="U78" i="27" s="1"/>
  <c r="E79" i="27" a="1"/>
  <c r="E79" i="27" s="1"/>
  <c r="F79" i="27" a="1"/>
  <c r="F79" i="27" s="1"/>
  <c r="G79" i="27" a="1"/>
  <c r="G79" i="27" s="1"/>
  <c r="H79" i="27" a="1"/>
  <c r="H79" i="27" s="1"/>
  <c r="I79" i="27" a="1"/>
  <c r="I79" i="27" s="1"/>
  <c r="J79" i="27" a="1"/>
  <c r="J79" i="27" s="1"/>
  <c r="K79" i="27" a="1"/>
  <c r="K79" i="27" s="1"/>
  <c r="L79" i="27" a="1"/>
  <c r="L79" i="27" s="1"/>
  <c r="M79" i="27" a="1"/>
  <c r="M79" i="27" s="1"/>
  <c r="N79" i="27" a="1"/>
  <c r="N79" i="27" s="1"/>
  <c r="O79" i="27" a="1"/>
  <c r="O79" i="27" s="1"/>
  <c r="P79" i="27" a="1"/>
  <c r="P79" i="27" s="1"/>
  <c r="Q79" i="27" a="1"/>
  <c r="Q79" i="27" s="1"/>
  <c r="R79" i="27" a="1"/>
  <c r="R79" i="27" s="1"/>
  <c r="S79" i="27" a="1"/>
  <c r="S79" i="27" s="1"/>
  <c r="T79" i="27" a="1"/>
  <c r="T79" i="27" s="1"/>
  <c r="U79" i="27" a="1"/>
  <c r="U79" i="27" s="1"/>
  <c r="E80" i="27" a="1"/>
  <c r="E80" i="27" s="1"/>
  <c r="F80" i="27" a="1"/>
  <c r="F80" i="27" s="1"/>
  <c r="G80" i="27" a="1"/>
  <c r="G80" i="27" s="1"/>
  <c r="H80" i="27" a="1"/>
  <c r="H80" i="27" s="1"/>
  <c r="I80" i="27" a="1"/>
  <c r="I80" i="27" s="1"/>
  <c r="J80" i="27" a="1"/>
  <c r="J80" i="27" s="1"/>
  <c r="K80" i="27" a="1"/>
  <c r="K80" i="27" s="1"/>
  <c r="L80" i="27" a="1"/>
  <c r="L80" i="27" s="1"/>
  <c r="M80" i="27" a="1"/>
  <c r="M80" i="27" s="1"/>
  <c r="N80" i="27" a="1"/>
  <c r="N80" i="27" s="1"/>
  <c r="O80" i="27" a="1"/>
  <c r="O80" i="27" s="1"/>
  <c r="P80" i="27" a="1"/>
  <c r="P80" i="27" s="1"/>
  <c r="Q80" i="27" a="1"/>
  <c r="Q80" i="27" s="1"/>
  <c r="R80" i="27" a="1"/>
  <c r="R80" i="27" s="1"/>
  <c r="S80" i="27" a="1"/>
  <c r="S80" i="27" s="1"/>
  <c r="T80" i="27" a="1"/>
  <c r="T80" i="27" s="1"/>
  <c r="U80" i="27" a="1"/>
  <c r="U80" i="27" s="1"/>
  <c r="E81" i="27" a="1"/>
  <c r="E81" i="27" s="1"/>
  <c r="F81" i="27" a="1"/>
  <c r="F81" i="27" s="1"/>
  <c r="G81" i="27" a="1"/>
  <c r="G81" i="27" s="1"/>
  <c r="H81" i="27" a="1"/>
  <c r="H81" i="27" s="1"/>
  <c r="I81" i="27" a="1"/>
  <c r="I81" i="27" s="1"/>
  <c r="J81" i="27" a="1"/>
  <c r="J81" i="27" s="1"/>
  <c r="K81" i="27" a="1"/>
  <c r="K81" i="27" s="1"/>
  <c r="L81" i="27" a="1"/>
  <c r="L81" i="27" s="1"/>
  <c r="M81" i="27" a="1"/>
  <c r="M81" i="27" s="1"/>
  <c r="N81" i="27" a="1"/>
  <c r="N81" i="27" s="1"/>
  <c r="O81" i="27" a="1"/>
  <c r="O81" i="27" s="1"/>
  <c r="P81" i="27" a="1"/>
  <c r="P81" i="27" s="1"/>
  <c r="Q81" i="27" a="1"/>
  <c r="Q81" i="27" s="1"/>
  <c r="R81" i="27" a="1"/>
  <c r="R81" i="27" s="1"/>
  <c r="S81" i="27" a="1"/>
  <c r="S81" i="27" s="1"/>
  <c r="T81" i="27" a="1"/>
  <c r="T81" i="27" s="1"/>
  <c r="U81" i="27" a="1"/>
  <c r="U81" i="27" s="1"/>
  <c r="E82" i="27" a="1"/>
  <c r="E82" i="27" s="1"/>
  <c r="F82" i="27" a="1"/>
  <c r="F82" i="27" s="1"/>
  <c r="G82" i="27" a="1"/>
  <c r="G82" i="27" s="1"/>
  <c r="H82" i="27" a="1"/>
  <c r="H82" i="27" s="1"/>
  <c r="I82" i="27" a="1"/>
  <c r="I82" i="27" s="1"/>
  <c r="J82" i="27" a="1"/>
  <c r="J82" i="27" s="1"/>
  <c r="K82" i="27" a="1"/>
  <c r="K82" i="27" s="1"/>
  <c r="L82" i="27" a="1"/>
  <c r="L82" i="27" s="1"/>
  <c r="M82" i="27" a="1"/>
  <c r="M82" i="27" s="1"/>
  <c r="N82" i="27" a="1"/>
  <c r="N82" i="27" s="1"/>
  <c r="O82" i="27" a="1"/>
  <c r="O82" i="27" s="1"/>
  <c r="P82" i="27" a="1"/>
  <c r="P82" i="27" s="1"/>
  <c r="Q82" i="27" a="1"/>
  <c r="Q82" i="27" s="1"/>
  <c r="R82" i="27" a="1"/>
  <c r="R82" i="27" s="1"/>
  <c r="S82" i="27" a="1"/>
  <c r="S82" i="27" s="1"/>
  <c r="T82" i="27" a="1"/>
  <c r="T82" i="27" s="1"/>
  <c r="U82" i="27" a="1"/>
  <c r="U82" i="27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E24" i="34" l="1" a="1"/>
  <c r="E24" i="34" s="1"/>
  <c r="F24" i="34" a="1"/>
  <c r="F24" i="34" s="1"/>
  <c r="G24" i="34" a="1"/>
  <c r="G24" i="34" s="1"/>
  <c r="H24" i="34" a="1"/>
  <c r="H24" i="34" s="1"/>
  <c r="I24" i="34" a="1"/>
  <c r="I24" i="34" s="1"/>
  <c r="J24" i="34" a="1"/>
  <c r="J24" i="34" s="1"/>
  <c r="K24" i="34" a="1"/>
  <c r="K24" i="34" s="1"/>
  <c r="L24" i="34" a="1"/>
  <c r="L24" i="34" s="1"/>
  <c r="M24" i="34" a="1"/>
  <c r="M24" i="34" s="1"/>
  <c r="N24" i="34" a="1"/>
  <c r="N24" i="34" s="1"/>
  <c r="O24" i="34" a="1"/>
  <c r="O24" i="34" s="1"/>
  <c r="P24" i="34" a="1"/>
  <c r="P24" i="34" s="1"/>
  <c r="Q24" i="34" a="1"/>
  <c r="Q24" i="34" s="1"/>
  <c r="R24" i="34" a="1"/>
  <c r="R24" i="34" s="1"/>
  <c r="S24" i="34" a="1"/>
  <c r="S24" i="34" s="1"/>
  <c r="T24" i="34" a="1"/>
  <c r="T24" i="34" s="1"/>
  <c r="U24" i="34" a="1"/>
  <c r="U24" i="34" s="1"/>
  <c r="E25" i="34" a="1"/>
  <c r="E25" i="34" s="1"/>
  <c r="F25" i="34" a="1"/>
  <c r="F25" i="34" s="1"/>
  <c r="G25" i="34" a="1"/>
  <c r="G25" i="34" s="1"/>
  <c r="H25" i="34" a="1"/>
  <c r="H25" i="34" s="1"/>
  <c r="I25" i="34" a="1"/>
  <c r="I25" i="34" s="1"/>
  <c r="J25" i="34" a="1"/>
  <c r="J25" i="34" s="1"/>
  <c r="K25" i="34" a="1"/>
  <c r="K25" i="34" s="1"/>
  <c r="L25" i="34" a="1"/>
  <c r="L25" i="34" s="1"/>
  <c r="M25" i="34" a="1"/>
  <c r="M25" i="34" s="1"/>
  <c r="N25" i="34" a="1"/>
  <c r="N25" i="34" s="1"/>
  <c r="O25" i="34" a="1"/>
  <c r="O25" i="34" s="1"/>
  <c r="P25" i="34" a="1"/>
  <c r="P25" i="34" s="1"/>
  <c r="Q25" i="34" a="1"/>
  <c r="Q25" i="34" s="1"/>
  <c r="R25" i="34" a="1"/>
  <c r="R25" i="34" s="1"/>
  <c r="S25" i="34" a="1"/>
  <c r="S25" i="34" s="1"/>
  <c r="T25" i="34" a="1"/>
  <c r="T25" i="34" s="1"/>
  <c r="U25" i="34" a="1"/>
  <c r="U25" i="34" s="1"/>
  <c r="E26" i="34" a="1"/>
  <c r="E26" i="34" s="1"/>
  <c r="F26" i="34" a="1"/>
  <c r="F26" i="34" s="1"/>
  <c r="G26" i="34" a="1"/>
  <c r="G26" i="34" s="1"/>
  <c r="H26" i="34" a="1"/>
  <c r="H26" i="34" s="1"/>
  <c r="I26" i="34" a="1"/>
  <c r="I26" i="34" s="1"/>
  <c r="J26" i="34" a="1"/>
  <c r="J26" i="34" s="1"/>
  <c r="K26" i="34" a="1"/>
  <c r="K26" i="34" s="1"/>
  <c r="L26" i="34" a="1"/>
  <c r="L26" i="34" s="1"/>
  <c r="M26" i="34" a="1"/>
  <c r="M26" i="34" s="1"/>
  <c r="N26" i="34" a="1"/>
  <c r="N26" i="34" s="1"/>
  <c r="O26" i="34" a="1"/>
  <c r="O26" i="34" s="1"/>
  <c r="P26" i="34" a="1"/>
  <c r="P26" i="34" s="1"/>
  <c r="Q26" i="34" a="1"/>
  <c r="Q26" i="34" s="1"/>
  <c r="R26" i="34" a="1"/>
  <c r="R26" i="34" s="1"/>
  <c r="S26" i="34" a="1"/>
  <c r="S26" i="34" s="1"/>
  <c r="T26" i="34" a="1"/>
  <c r="T26" i="34" s="1"/>
  <c r="U26" i="34" a="1"/>
  <c r="U26" i="34" s="1"/>
  <c r="E27" i="34" a="1"/>
  <c r="E27" i="34" s="1"/>
  <c r="F27" i="34" a="1"/>
  <c r="F27" i="34" s="1"/>
  <c r="G27" i="34" a="1"/>
  <c r="G27" i="34" s="1"/>
  <c r="H27" i="34" a="1"/>
  <c r="H27" i="34" s="1"/>
  <c r="I27" i="34" a="1"/>
  <c r="I27" i="34" s="1"/>
  <c r="J27" i="34" a="1"/>
  <c r="J27" i="34" s="1"/>
  <c r="K27" i="34" a="1"/>
  <c r="K27" i="34" s="1"/>
  <c r="L27" i="34" a="1"/>
  <c r="L27" i="34" s="1"/>
  <c r="M27" i="34" a="1"/>
  <c r="M27" i="34" s="1"/>
  <c r="N27" i="34" a="1"/>
  <c r="N27" i="34" s="1"/>
  <c r="O27" i="34" a="1"/>
  <c r="O27" i="34" s="1"/>
  <c r="P27" i="34" a="1"/>
  <c r="P27" i="34" s="1"/>
  <c r="Q27" i="34" a="1"/>
  <c r="Q27" i="34" s="1"/>
  <c r="R27" i="34" a="1"/>
  <c r="R27" i="34" s="1"/>
  <c r="S27" i="34" a="1"/>
  <c r="S27" i="34" s="1"/>
  <c r="T27" i="34" a="1"/>
  <c r="T27" i="34" s="1"/>
  <c r="U27" i="34" a="1"/>
  <c r="U27" i="34" s="1"/>
  <c r="E28" i="34" a="1"/>
  <c r="E28" i="34" s="1"/>
  <c r="F28" i="34" a="1"/>
  <c r="F28" i="34" s="1"/>
  <c r="G28" i="34" a="1"/>
  <c r="G28" i="34" s="1"/>
  <c r="H28" i="34" a="1"/>
  <c r="H28" i="34" s="1"/>
  <c r="I28" i="34" a="1"/>
  <c r="I28" i="34" s="1"/>
  <c r="J28" i="34" a="1"/>
  <c r="J28" i="34" s="1"/>
  <c r="K28" i="34" a="1"/>
  <c r="K28" i="34" s="1"/>
  <c r="L28" i="34" a="1"/>
  <c r="L28" i="34" s="1"/>
  <c r="M28" i="34" a="1"/>
  <c r="M28" i="34" s="1"/>
  <c r="N28" i="34" a="1"/>
  <c r="N28" i="34" s="1"/>
  <c r="O28" i="34" a="1"/>
  <c r="O28" i="34" s="1"/>
  <c r="P28" i="34" a="1"/>
  <c r="P28" i="34" s="1"/>
  <c r="Q28" i="34" a="1"/>
  <c r="Q28" i="34" s="1"/>
  <c r="R28" i="34" a="1"/>
  <c r="R28" i="34" s="1"/>
  <c r="S28" i="34" a="1"/>
  <c r="S28" i="34" s="1"/>
  <c r="T28" i="34" a="1"/>
  <c r="T28" i="34" s="1"/>
  <c r="U28" i="34" a="1"/>
  <c r="U28" i="34" s="1"/>
  <c r="E29" i="34" a="1"/>
  <c r="E29" i="34" s="1"/>
  <c r="F29" i="34" a="1"/>
  <c r="F29" i="34" s="1"/>
  <c r="G29" i="34" a="1"/>
  <c r="G29" i="34" s="1"/>
  <c r="H29" i="34" a="1"/>
  <c r="H29" i="34" s="1"/>
  <c r="I29" i="34" a="1"/>
  <c r="I29" i="34" s="1"/>
  <c r="J29" i="34" a="1"/>
  <c r="J29" i="34" s="1"/>
  <c r="K29" i="34" a="1"/>
  <c r="K29" i="34" s="1"/>
  <c r="L29" i="34" a="1"/>
  <c r="L29" i="34" s="1"/>
  <c r="M29" i="34" a="1"/>
  <c r="M29" i="34" s="1"/>
  <c r="N29" i="34" a="1"/>
  <c r="N29" i="34" s="1"/>
  <c r="O29" i="34" a="1"/>
  <c r="O29" i="34" s="1"/>
  <c r="P29" i="34" a="1"/>
  <c r="P29" i="34" s="1"/>
  <c r="Q29" i="34" a="1"/>
  <c r="Q29" i="34" s="1"/>
  <c r="R29" i="34" a="1"/>
  <c r="R29" i="34" s="1"/>
  <c r="S29" i="34" a="1"/>
  <c r="S29" i="34" s="1"/>
  <c r="T29" i="34" a="1"/>
  <c r="T29" i="34" s="1"/>
  <c r="U29" i="34" a="1"/>
  <c r="U29" i="34" s="1"/>
  <c r="E30" i="34" a="1"/>
  <c r="E30" i="34" s="1"/>
  <c r="F30" i="34" a="1"/>
  <c r="F30" i="34" s="1"/>
  <c r="G30" i="34" a="1"/>
  <c r="G30" i="34" s="1"/>
  <c r="H30" i="34" a="1"/>
  <c r="H30" i="34" s="1"/>
  <c r="I30" i="34" a="1"/>
  <c r="I30" i="34" s="1"/>
  <c r="J30" i="34" a="1"/>
  <c r="J30" i="34" s="1"/>
  <c r="K30" i="34" a="1"/>
  <c r="K30" i="34" s="1"/>
  <c r="L30" i="34" a="1"/>
  <c r="L30" i="34" s="1"/>
  <c r="M30" i="34" a="1"/>
  <c r="M30" i="34" s="1"/>
  <c r="N30" i="34" a="1"/>
  <c r="N30" i="34" s="1"/>
  <c r="O30" i="34" a="1"/>
  <c r="O30" i="34" s="1"/>
  <c r="P30" i="34" a="1"/>
  <c r="P30" i="34" s="1"/>
  <c r="Q30" i="34" a="1"/>
  <c r="Q30" i="34" s="1"/>
  <c r="R30" i="34" a="1"/>
  <c r="R30" i="34" s="1"/>
  <c r="S30" i="34" a="1"/>
  <c r="S30" i="34" s="1"/>
  <c r="T30" i="34" a="1"/>
  <c r="T30" i="34" s="1"/>
  <c r="U30" i="34" a="1"/>
  <c r="U30" i="34" s="1"/>
  <c r="E31" i="34" a="1"/>
  <c r="E31" i="34" s="1"/>
  <c r="F31" i="34" a="1"/>
  <c r="F31" i="34" s="1"/>
  <c r="G31" i="34" a="1"/>
  <c r="G31" i="34" s="1"/>
  <c r="H31" i="34" a="1"/>
  <c r="H31" i="34" s="1"/>
  <c r="I31" i="34" a="1"/>
  <c r="I31" i="34" s="1"/>
  <c r="J31" i="34" a="1"/>
  <c r="J31" i="34" s="1"/>
  <c r="K31" i="34" a="1"/>
  <c r="K31" i="34" s="1"/>
  <c r="L31" i="34" a="1"/>
  <c r="L31" i="34" s="1"/>
  <c r="M31" i="34" a="1"/>
  <c r="M31" i="34" s="1"/>
  <c r="N31" i="34" a="1"/>
  <c r="N31" i="34" s="1"/>
  <c r="O31" i="34" a="1"/>
  <c r="O31" i="34" s="1"/>
  <c r="P31" i="34" a="1"/>
  <c r="P31" i="34" s="1"/>
  <c r="Q31" i="34" a="1"/>
  <c r="Q31" i="34" s="1"/>
  <c r="R31" i="34" a="1"/>
  <c r="R31" i="34" s="1"/>
  <c r="S31" i="34" a="1"/>
  <c r="S31" i="34" s="1"/>
  <c r="T31" i="34" a="1"/>
  <c r="T31" i="34" s="1"/>
  <c r="U31" i="34" a="1"/>
  <c r="U31" i="34" s="1"/>
  <c r="E32" i="34" a="1"/>
  <c r="E32" i="34" s="1"/>
  <c r="F32" i="34" a="1"/>
  <c r="F32" i="34" s="1"/>
  <c r="G32" i="34" a="1"/>
  <c r="G32" i="34" s="1"/>
  <c r="H32" i="34" a="1"/>
  <c r="H32" i="34" s="1"/>
  <c r="I32" i="34" a="1"/>
  <c r="I32" i="34" s="1"/>
  <c r="J32" i="34" a="1"/>
  <c r="J32" i="34" s="1"/>
  <c r="K32" i="34" a="1"/>
  <c r="K32" i="34" s="1"/>
  <c r="L32" i="34" a="1"/>
  <c r="L32" i="34" s="1"/>
  <c r="M32" i="34" a="1"/>
  <c r="M32" i="34" s="1"/>
  <c r="N32" i="34" a="1"/>
  <c r="N32" i="34" s="1"/>
  <c r="O32" i="34" a="1"/>
  <c r="O32" i="34" s="1"/>
  <c r="P32" i="34" a="1"/>
  <c r="P32" i="34" s="1"/>
  <c r="Q32" i="34" a="1"/>
  <c r="Q32" i="34" s="1"/>
  <c r="R32" i="34" a="1"/>
  <c r="R32" i="34" s="1"/>
  <c r="S32" i="34" a="1"/>
  <c r="S32" i="34" s="1"/>
  <c r="T32" i="34" a="1"/>
  <c r="T32" i="34" s="1"/>
  <c r="U32" i="34" a="1"/>
  <c r="U32" i="34" s="1"/>
  <c r="E33" i="34" a="1"/>
  <c r="E33" i="34" s="1"/>
  <c r="F33" i="34" a="1"/>
  <c r="F33" i="34" s="1"/>
  <c r="G33" i="34" a="1"/>
  <c r="G33" i="34" s="1"/>
  <c r="H33" i="34" a="1"/>
  <c r="H33" i="34" s="1"/>
  <c r="I33" i="34" a="1"/>
  <c r="I33" i="34" s="1"/>
  <c r="J33" i="34" a="1"/>
  <c r="J33" i="34" s="1"/>
  <c r="K33" i="34" a="1"/>
  <c r="K33" i="34" s="1"/>
  <c r="L33" i="34" a="1"/>
  <c r="L33" i="34" s="1"/>
  <c r="M33" i="34" a="1"/>
  <c r="M33" i="34" s="1"/>
  <c r="N33" i="34" a="1"/>
  <c r="N33" i="34" s="1"/>
  <c r="O33" i="34" a="1"/>
  <c r="O33" i="34" s="1"/>
  <c r="P33" i="34" a="1"/>
  <c r="P33" i="34" s="1"/>
  <c r="Q33" i="34" a="1"/>
  <c r="Q33" i="34" s="1"/>
  <c r="R33" i="34" a="1"/>
  <c r="R33" i="34" s="1"/>
  <c r="S33" i="34" a="1"/>
  <c r="S33" i="34" s="1"/>
  <c r="T33" i="34" a="1"/>
  <c r="T33" i="34" s="1"/>
  <c r="U33" i="34" a="1"/>
  <c r="U33" i="34" s="1"/>
  <c r="E5" i="32" a="1"/>
  <c r="E5" i="32" s="1"/>
  <c r="F5" i="32" a="1"/>
  <c r="F5" i="32" s="1"/>
  <c r="G5" i="32" a="1"/>
  <c r="G5" i="32" s="1"/>
  <c r="H5" i="32" a="1"/>
  <c r="H5" i="32" s="1"/>
  <c r="I5" i="32" a="1"/>
  <c r="I5" i="32" s="1"/>
  <c r="J5" i="32" a="1"/>
  <c r="J5" i="32" s="1"/>
  <c r="K5" i="32" a="1"/>
  <c r="K5" i="32" s="1"/>
  <c r="L5" i="32" a="1"/>
  <c r="L5" i="32" s="1"/>
  <c r="M5" i="32" a="1"/>
  <c r="M5" i="32" s="1"/>
  <c r="N5" i="32" a="1"/>
  <c r="N5" i="32" s="1"/>
  <c r="O5" i="32" a="1"/>
  <c r="O5" i="32" s="1"/>
  <c r="P5" i="32" a="1"/>
  <c r="P5" i="32" s="1"/>
  <c r="Q5" i="32" a="1"/>
  <c r="Q5" i="32" s="1"/>
  <c r="R5" i="32" a="1"/>
  <c r="R5" i="32" s="1"/>
  <c r="S5" i="32" a="1"/>
  <c r="S5" i="32" s="1"/>
  <c r="T5" i="32" a="1"/>
  <c r="T5" i="32" s="1"/>
  <c r="U5" i="32" a="1"/>
  <c r="U5" i="32" s="1"/>
  <c r="E6" i="32" a="1"/>
  <c r="E6" i="32" s="1"/>
  <c r="F6" i="32" a="1"/>
  <c r="F6" i="32" s="1"/>
  <c r="G6" i="32" a="1"/>
  <c r="G6" i="32" s="1"/>
  <c r="H6" i="32" a="1"/>
  <c r="H6" i="32" s="1"/>
  <c r="I6" i="32" a="1"/>
  <c r="I6" i="32" s="1"/>
  <c r="J6" i="32" a="1"/>
  <c r="J6" i="32" s="1"/>
  <c r="K6" i="32" a="1"/>
  <c r="K6" i="32" s="1"/>
  <c r="L6" i="32" a="1"/>
  <c r="L6" i="32" s="1"/>
  <c r="M6" i="32" a="1"/>
  <c r="M6" i="32" s="1"/>
  <c r="N6" i="32" a="1"/>
  <c r="N6" i="32" s="1"/>
  <c r="O6" i="32" a="1"/>
  <c r="O6" i="32" s="1"/>
  <c r="P6" i="32" a="1"/>
  <c r="P6" i="32" s="1"/>
  <c r="Q6" i="32" a="1"/>
  <c r="Q6" i="32" s="1"/>
  <c r="R6" i="32" a="1"/>
  <c r="R6" i="32" s="1"/>
  <c r="S6" i="32" a="1"/>
  <c r="S6" i="32" s="1"/>
  <c r="T6" i="32" a="1"/>
  <c r="T6" i="32" s="1"/>
  <c r="U6" i="32" a="1"/>
  <c r="U6" i="32" s="1"/>
  <c r="E7" i="32" a="1"/>
  <c r="E7" i="32" s="1"/>
  <c r="F7" i="32" a="1"/>
  <c r="F7" i="32" s="1"/>
  <c r="G7" i="32" a="1"/>
  <c r="G7" i="32" s="1"/>
  <c r="H7" i="32" a="1"/>
  <c r="H7" i="32" s="1"/>
  <c r="I7" i="32" a="1"/>
  <c r="I7" i="32" s="1"/>
  <c r="J7" i="32" a="1"/>
  <c r="J7" i="32" s="1"/>
  <c r="K7" i="32" a="1"/>
  <c r="K7" i="32" s="1"/>
  <c r="L7" i="32" a="1"/>
  <c r="L7" i="32" s="1"/>
  <c r="M7" i="32" a="1"/>
  <c r="M7" i="32" s="1"/>
  <c r="N7" i="32" a="1"/>
  <c r="N7" i="32" s="1"/>
  <c r="O7" i="32" a="1"/>
  <c r="O7" i="32" s="1"/>
  <c r="P7" i="32" a="1"/>
  <c r="P7" i="32" s="1"/>
  <c r="Q7" i="32" a="1"/>
  <c r="Q7" i="32" s="1"/>
  <c r="R7" i="32" a="1"/>
  <c r="R7" i="32" s="1"/>
  <c r="S7" i="32" a="1"/>
  <c r="S7" i="32" s="1"/>
  <c r="T7" i="32" a="1"/>
  <c r="T7" i="32" s="1"/>
  <c r="U7" i="32" a="1"/>
  <c r="U7" i="32" s="1"/>
  <c r="E8" i="32" a="1"/>
  <c r="E8" i="32" s="1"/>
  <c r="F8" i="32" a="1"/>
  <c r="F8" i="32" s="1"/>
  <c r="G8" i="32" a="1"/>
  <c r="G8" i="32" s="1"/>
  <c r="H8" i="32" a="1"/>
  <c r="H8" i="32" s="1"/>
  <c r="I8" i="32" a="1"/>
  <c r="I8" i="32" s="1"/>
  <c r="J8" i="32" a="1"/>
  <c r="J8" i="32" s="1"/>
  <c r="K8" i="32" a="1"/>
  <c r="K8" i="32" s="1"/>
  <c r="L8" i="32" a="1"/>
  <c r="L8" i="32" s="1"/>
  <c r="M8" i="32" a="1"/>
  <c r="M8" i="32" s="1"/>
  <c r="N8" i="32" a="1"/>
  <c r="N8" i="32" s="1"/>
  <c r="O8" i="32" a="1"/>
  <c r="O8" i="32" s="1"/>
  <c r="P8" i="32" a="1"/>
  <c r="P8" i="32" s="1"/>
  <c r="Q8" i="32" a="1"/>
  <c r="Q8" i="32" s="1"/>
  <c r="R8" i="32" a="1"/>
  <c r="R8" i="32" s="1"/>
  <c r="S8" i="32" a="1"/>
  <c r="S8" i="32" s="1"/>
  <c r="T8" i="32" a="1"/>
  <c r="T8" i="32" s="1"/>
  <c r="U8" i="32" a="1"/>
  <c r="U8" i="32" s="1"/>
  <c r="E9" i="32" a="1"/>
  <c r="E9" i="32" s="1"/>
  <c r="F9" i="32" a="1"/>
  <c r="F9" i="32" s="1"/>
  <c r="G9" i="32" a="1"/>
  <c r="G9" i="32" s="1"/>
  <c r="H9" i="32" a="1"/>
  <c r="H9" i="32" s="1"/>
  <c r="I9" i="32" a="1"/>
  <c r="I9" i="32" s="1"/>
  <c r="J9" i="32" a="1"/>
  <c r="J9" i="32" s="1"/>
  <c r="K9" i="32" a="1"/>
  <c r="K9" i="32" s="1"/>
  <c r="L9" i="32" a="1"/>
  <c r="L9" i="32" s="1"/>
  <c r="M9" i="32" a="1"/>
  <c r="M9" i="32" s="1"/>
  <c r="N9" i="32" a="1"/>
  <c r="N9" i="32" s="1"/>
  <c r="O9" i="32" a="1"/>
  <c r="O9" i="32" s="1"/>
  <c r="P9" i="32" a="1"/>
  <c r="P9" i="32" s="1"/>
  <c r="Q9" i="32" a="1"/>
  <c r="Q9" i="32" s="1"/>
  <c r="R9" i="32" a="1"/>
  <c r="R9" i="32" s="1"/>
  <c r="S9" i="32" a="1"/>
  <c r="S9" i="32" s="1"/>
  <c r="T9" i="32" a="1"/>
  <c r="T9" i="32" s="1"/>
  <c r="U9" i="32" a="1"/>
  <c r="U9" i="32" s="1"/>
  <c r="E10" i="32" a="1"/>
  <c r="E10" i="32" s="1"/>
  <c r="F10" i="32" a="1"/>
  <c r="F10" i="32" s="1"/>
  <c r="G10" i="32" a="1"/>
  <c r="G10" i="32" s="1"/>
  <c r="H10" i="32" a="1"/>
  <c r="H10" i="32" s="1"/>
  <c r="I10" i="32" a="1"/>
  <c r="I10" i="32" s="1"/>
  <c r="J10" i="32" a="1"/>
  <c r="J10" i="32" s="1"/>
  <c r="K10" i="32" a="1"/>
  <c r="K10" i="32" s="1"/>
  <c r="L10" i="32" a="1"/>
  <c r="L10" i="32" s="1"/>
  <c r="M10" i="32" a="1"/>
  <c r="M10" i="32" s="1"/>
  <c r="N10" i="32" a="1"/>
  <c r="N10" i="32" s="1"/>
  <c r="O10" i="32" a="1"/>
  <c r="O10" i="32" s="1"/>
  <c r="P10" i="32" a="1"/>
  <c r="P10" i="32" s="1"/>
  <c r="Q10" i="32" a="1"/>
  <c r="Q10" i="32" s="1"/>
  <c r="R10" i="32" a="1"/>
  <c r="R10" i="32" s="1"/>
  <c r="S10" i="32" a="1"/>
  <c r="S10" i="32" s="1"/>
  <c r="T10" i="32" a="1"/>
  <c r="T10" i="32" s="1"/>
  <c r="U10" i="32" a="1"/>
  <c r="U10" i="32" s="1"/>
  <c r="E11" i="32" a="1"/>
  <c r="E11" i="32" s="1"/>
  <c r="F11" i="32" a="1"/>
  <c r="F11" i="32" s="1"/>
  <c r="G11" i="32" a="1"/>
  <c r="G11" i="32" s="1"/>
  <c r="H11" i="32" a="1"/>
  <c r="H11" i="32" s="1"/>
  <c r="I11" i="32" a="1"/>
  <c r="I11" i="32" s="1"/>
  <c r="J11" i="32" a="1"/>
  <c r="J11" i="32" s="1"/>
  <c r="K11" i="32" a="1"/>
  <c r="K11" i="32" s="1"/>
  <c r="L11" i="32" a="1"/>
  <c r="L11" i="32" s="1"/>
  <c r="M11" i="32" a="1"/>
  <c r="M11" i="32" s="1"/>
  <c r="N11" i="32" a="1"/>
  <c r="N11" i="32" s="1"/>
  <c r="O11" i="32" a="1"/>
  <c r="O11" i="32" s="1"/>
  <c r="P11" i="32" a="1"/>
  <c r="P11" i="32" s="1"/>
  <c r="Q11" i="32" a="1"/>
  <c r="Q11" i="32" s="1"/>
  <c r="R11" i="32" a="1"/>
  <c r="R11" i="32" s="1"/>
  <c r="S11" i="32" a="1"/>
  <c r="S11" i="32" s="1"/>
  <c r="T11" i="32" a="1"/>
  <c r="T11" i="32" s="1"/>
  <c r="U11" i="32" a="1"/>
  <c r="U11" i="32" s="1"/>
  <c r="E12" i="32" a="1"/>
  <c r="E12" i="32" s="1"/>
  <c r="F12" i="32" a="1"/>
  <c r="F12" i="32" s="1"/>
  <c r="G12" i="32" a="1"/>
  <c r="G12" i="32" s="1"/>
  <c r="H12" i="32" a="1"/>
  <c r="H12" i="32" s="1"/>
  <c r="I12" i="32" a="1"/>
  <c r="I12" i="32" s="1"/>
  <c r="J12" i="32" a="1"/>
  <c r="J12" i="32" s="1"/>
  <c r="K12" i="32" a="1"/>
  <c r="K12" i="32" s="1"/>
  <c r="L12" i="32" a="1"/>
  <c r="L12" i="32" s="1"/>
  <c r="M12" i="32" a="1"/>
  <c r="M12" i="32" s="1"/>
  <c r="N12" i="32" a="1"/>
  <c r="N12" i="32" s="1"/>
  <c r="O12" i="32" a="1"/>
  <c r="O12" i="32" s="1"/>
  <c r="P12" i="32" a="1"/>
  <c r="P12" i="32" s="1"/>
  <c r="Q12" i="32" a="1"/>
  <c r="Q12" i="32" s="1"/>
  <c r="R12" i="32" a="1"/>
  <c r="R12" i="32" s="1"/>
  <c r="S12" i="32" a="1"/>
  <c r="S12" i="32" s="1"/>
  <c r="T12" i="32" a="1"/>
  <c r="T12" i="32" s="1"/>
  <c r="U12" i="32" a="1"/>
  <c r="U12" i="32" s="1"/>
  <c r="E13" i="32" a="1"/>
  <c r="E13" i="32" s="1"/>
  <c r="F13" i="32" a="1"/>
  <c r="F13" i="32" s="1"/>
  <c r="G13" i="32" a="1"/>
  <c r="G13" i="32" s="1"/>
  <c r="H13" i="32" a="1"/>
  <c r="H13" i="32" s="1"/>
  <c r="I13" i="32" a="1"/>
  <c r="I13" i="32" s="1"/>
  <c r="J13" i="32" a="1"/>
  <c r="J13" i="32" s="1"/>
  <c r="K13" i="32" a="1"/>
  <c r="K13" i="32" s="1"/>
  <c r="L13" i="32" a="1"/>
  <c r="L13" i="32" s="1"/>
  <c r="M13" i="32" a="1"/>
  <c r="M13" i="32" s="1"/>
  <c r="N13" i="32" a="1"/>
  <c r="N13" i="32" s="1"/>
  <c r="O13" i="32" a="1"/>
  <c r="O13" i="32" s="1"/>
  <c r="P13" i="32" a="1"/>
  <c r="P13" i="32" s="1"/>
  <c r="Q13" i="32" a="1"/>
  <c r="Q13" i="32" s="1"/>
  <c r="R13" i="32" a="1"/>
  <c r="R13" i="32" s="1"/>
  <c r="S13" i="32" a="1"/>
  <c r="S13" i="32" s="1"/>
  <c r="T13" i="32" a="1"/>
  <c r="T13" i="32" s="1"/>
  <c r="U13" i="32" a="1"/>
  <c r="U13" i="32" s="1"/>
  <c r="E12" i="28" a="1"/>
  <c r="E12" i="28" s="1"/>
  <c r="F12" i="28" a="1"/>
  <c r="F12" i="28" s="1"/>
  <c r="G12" i="28" a="1"/>
  <c r="G12" i="28" s="1"/>
  <c r="H12" i="28" a="1"/>
  <c r="H12" i="28" s="1"/>
  <c r="I12" i="28" a="1"/>
  <c r="I12" i="28" s="1"/>
  <c r="J12" i="28" a="1"/>
  <c r="J12" i="28" s="1"/>
  <c r="K12" i="28" a="1"/>
  <c r="K12" i="28" s="1"/>
  <c r="L12" i="28" a="1"/>
  <c r="L12" i="28" s="1"/>
  <c r="M12" i="28" a="1"/>
  <c r="M12" i="28" s="1"/>
  <c r="N12" i="28" a="1"/>
  <c r="N12" i="28" s="1"/>
  <c r="O12" i="28" a="1"/>
  <c r="O12" i="28" s="1"/>
  <c r="P12" i="28" a="1"/>
  <c r="P12" i="28" s="1"/>
  <c r="Q12" i="28" a="1"/>
  <c r="Q12" i="28" s="1"/>
  <c r="R12" i="28" a="1"/>
  <c r="R12" i="28" s="1"/>
  <c r="S12" i="28" a="1"/>
  <c r="S12" i="28" s="1"/>
  <c r="T12" i="28" a="1"/>
  <c r="T12" i="28" s="1"/>
  <c r="U12" i="28" a="1"/>
  <c r="U12" i="28" s="1"/>
  <c r="E13" i="28" a="1"/>
  <c r="E13" i="28" s="1"/>
  <c r="F13" i="28" a="1"/>
  <c r="F13" i="28" s="1"/>
  <c r="G13" i="28" a="1"/>
  <c r="G13" i="28" s="1"/>
  <c r="H13" i="28" a="1"/>
  <c r="H13" i="28" s="1"/>
  <c r="I13" i="28" a="1"/>
  <c r="I13" i="28" s="1"/>
  <c r="J13" i="28" a="1"/>
  <c r="J13" i="28" s="1"/>
  <c r="K13" i="28" a="1"/>
  <c r="K13" i="28" s="1"/>
  <c r="L13" i="28" a="1"/>
  <c r="L13" i="28" s="1"/>
  <c r="M13" i="28" a="1"/>
  <c r="M13" i="28" s="1"/>
  <c r="N13" i="28" a="1"/>
  <c r="N13" i="28" s="1"/>
  <c r="O13" i="28" a="1"/>
  <c r="O13" i="28" s="1"/>
  <c r="P13" i="28" a="1"/>
  <c r="P13" i="28" s="1"/>
  <c r="Q13" i="28" a="1"/>
  <c r="Q13" i="28" s="1"/>
  <c r="R13" i="28" a="1"/>
  <c r="R13" i="28" s="1"/>
  <c r="S13" i="28" a="1"/>
  <c r="S13" i="28" s="1"/>
  <c r="T13" i="28" a="1"/>
  <c r="T13" i="28" s="1"/>
  <c r="U13" i="28" a="1"/>
  <c r="U13" i="28" s="1"/>
  <c r="E34" i="27" a="1"/>
  <c r="E34" i="27" s="1"/>
  <c r="F34" i="27" a="1"/>
  <c r="F34" i="27" s="1"/>
  <c r="G34" i="27" a="1"/>
  <c r="G34" i="27" s="1"/>
  <c r="H34" i="27" a="1"/>
  <c r="H34" i="27" s="1"/>
  <c r="I34" i="27" a="1"/>
  <c r="I34" i="27" s="1"/>
  <c r="J34" i="27" a="1"/>
  <c r="J34" i="27" s="1"/>
  <c r="K34" i="27" a="1"/>
  <c r="K34" i="27" s="1"/>
  <c r="L34" i="27" a="1"/>
  <c r="L34" i="27" s="1"/>
  <c r="M34" i="27" a="1"/>
  <c r="M34" i="27" s="1"/>
  <c r="N34" i="27" a="1"/>
  <c r="N34" i="27" s="1"/>
  <c r="O34" i="27" a="1"/>
  <c r="O34" i="27" s="1"/>
  <c r="P34" i="27" a="1"/>
  <c r="P34" i="27" s="1"/>
  <c r="Q34" i="27" a="1"/>
  <c r="Q34" i="27" s="1"/>
  <c r="R34" i="27" a="1"/>
  <c r="R34" i="27" s="1"/>
  <c r="S34" i="27" a="1"/>
  <c r="S34" i="27" s="1"/>
  <c r="T34" i="27" a="1"/>
  <c r="T34" i="27" s="1"/>
  <c r="U34" i="27" a="1"/>
  <c r="U34" i="27" s="1"/>
  <c r="E35" i="27" a="1"/>
  <c r="E35" i="27" s="1"/>
  <c r="F35" i="27" a="1"/>
  <c r="F35" i="27" s="1"/>
  <c r="G35" i="27" a="1"/>
  <c r="G35" i="27" s="1"/>
  <c r="H35" i="27" a="1"/>
  <c r="H35" i="27" s="1"/>
  <c r="I35" i="27" a="1"/>
  <c r="I35" i="27" s="1"/>
  <c r="J35" i="27" a="1"/>
  <c r="J35" i="27" s="1"/>
  <c r="K35" i="27" a="1"/>
  <c r="K35" i="27" s="1"/>
  <c r="L35" i="27" a="1"/>
  <c r="L35" i="27" s="1"/>
  <c r="M35" i="27" a="1"/>
  <c r="M35" i="27" s="1"/>
  <c r="N35" i="27" a="1"/>
  <c r="N35" i="27" s="1"/>
  <c r="O35" i="27" a="1"/>
  <c r="O35" i="27" s="1"/>
  <c r="P35" i="27" a="1"/>
  <c r="P35" i="27" s="1"/>
  <c r="Q35" i="27" a="1"/>
  <c r="Q35" i="27" s="1"/>
  <c r="R35" i="27" a="1"/>
  <c r="R35" i="27" s="1"/>
  <c r="S35" i="27" a="1"/>
  <c r="S35" i="27" s="1"/>
  <c r="T35" i="27" a="1"/>
  <c r="T35" i="27" s="1"/>
  <c r="U35" i="27" a="1"/>
  <c r="U35" i="27" s="1"/>
  <c r="E36" i="27" a="1"/>
  <c r="E36" i="27" s="1"/>
  <c r="F36" i="27" a="1"/>
  <c r="F36" i="27" s="1"/>
  <c r="G36" i="27" a="1"/>
  <c r="G36" i="27" s="1"/>
  <c r="H36" i="27" a="1"/>
  <c r="H36" i="27" s="1"/>
  <c r="I36" i="27" a="1"/>
  <c r="I36" i="27" s="1"/>
  <c r="J36" i="27" a="1"/>
  <c r="J36" i="27" s="1"/>
  <c r="K36" i="27" a="1"/>
  <c r="K36" i="27" s="1"/>
  <c r="L36" i="27" a="1"/>
  <c r="L36" i="27" s="1"/>
  <c r="M36" i="27" a="1"/>
  <c r="M36" i="27" s="1"/>
  <c r="N36" i="27" a="1"/>
  <c r="N36" i="27" s="1"/>
  <c r="O36" i="27" a="1"/>
  <c r="O36" i="27" s="1"/>
  <c r="P36" i="27" a="1"/>
  <c r="P36" i="27" s="1"/>
  <c r="Q36" i="27" a="1"/>
  <c r="Q36" i="27" s="1"/>
  <c r="R36" i="27" a="1"/>
  <c r="R36" i="27" s="1"/>
  <c r="S36" i="27" a="1"/>
  <c r="S36" i="27" s="1"/>
  <c r="T36" i="27" a="1"/>
  <c r="T36" i="27" s="1"/>
  <c r="U36" i="27" a="1"/>
  <c r="U36" i="27" s="1"/>
  <c r="E37" i="27" a="1"/>
  <c r="E37" i="27" s="1"/>
  <c r="F37" i="27" a="1"/>
  <c r="F37" i="27" s="1"/>
  <c r="G37" i="27" a="1"/>
  <c r="G37" i="27" s="1"/>
  <c r="H37" i="27" a="1"/>
  <c r="H37" i="27" s="1"/>
  <c r="I37" i="27" a="1"/>
  <c r="I37" i="27" s="1"/>
  <c r="J37" i="27" a="1"/>
  <c r="J37" i="27" s="1"/>
  <c r="K37" i="27" a="1"/>
  <c r="K37" i="27" s="1"/>
  <c r="L37" i="27" a="1"/>
  <c r="L37" i="27" s="1"/>
  <c r="M37" i="27" a="1"/>
  <c r="M37" i="27" s="1"/>
  <c r="N37" i="27" a="1"/>
  <c r="N37" i="27" s="1"/>
  <c r="O37" i="27" a="1"/>
  <c r="O37" i="27" s="1"/>
  <c r="P37" i="27" a="1"/>
  <c r="P37" i="27" s="1"/>
  <c r="Q37" i="27" a="1"/>
  <c r="Q37" i="27" s="1"/>
  <c r="R37" i="27" a="1"/>
  <c r="R37" i="27" s="1"/>
  <c r="S37" i="27" a="1"/>
  <c r="S37" i="27" s="1"/>
  <c r="T37" i="27" a="1"/>
  <c r="T37" i="27" s="1"/>
  <c r="U37" i="27" a="1"/>
  <c r="U37" i="27" s="1"/>
  <c r="E38" i="27" a="1"/>
  <c r="E38" i="27" s="1"/>
  <c r="F38" i="27" a="1"/>
  <c r="F38" i="27" s="1"/>
  <c r="G38" i="27" a="1"/>
  <c r="G38" i="27" s="1"/>
  <c r="H38" i="27" a="1"/>
  <c r="H38" i="27" s="1"/>
  <c r="I38" i="27" a="1"/>
  <c r="I38" i="27" s="1"/>
  <c r="J38" i="27" a="1"/>
  <c r="J38" i="27" s="1"/>
  <c r="K38" i="27" a="1"/>
  <c r="K38" i="27" s="1"/>
  <c r="L38" i="27" a="1"/>
  <c r="L38" i="27" s="1"/>
  <c r="M38" i="27" a="1"/>
  <c r="M38" i="27" s="1"/>
  <c r="N38" i="27" a="1"/>
  <c r="N38" i="27" s="1"/>
  <c r="O38" i="27" a="1"/>
  <c r="O38" i="27" s="1"/>
  <c r="P38" i="27" a="1"/>
  <c r="P38" i="27" s="1"/>
  <c r="Q38" i="27" a="1"/>
  <c r="Q38" i="27" s="1"/>
  <c r="R38" i="27" a="1"/>
  <c r="R38" i="27" s="1"/>
  <c r="S38" i="27" a="1"/>
  <c r="S38" i="27" s="1"/>
  <c r="T38" i="27" a="1"/>
  <c r="T38" i="27" s="1"/>
  <c r="U38" i="27" a="1"/>
  <c r="U38" i="27" s="1"/>
  <c r="E39" i="27" a="1"/>
  <c r="E39" i="27" s="1"/>
  <c r="F39" i="27" a="1"/>
  <c r="F39" i="27" s="1"/>
  <c r="G39" i="27" a="1"/>
  <c r="G39" i="27" s="1"/>
  <c r="H39" i="27" a="1"/>
  <c r="H39" i="27" s="1"/>
  <c r="I39" i="27" a="1"/>
  <c r="I39" i="27" s="1"/>
  <c r="J39" i="27" a="1"/>
  <c r="J39" i="27" s="1"/>
  <c r="K39" i="27" a="1"/>
  <c r="K39" i="27" s="1"/>
  <c r="L39" i="27" a="1"/>
  <c r="L39" i="27" s="1"/>
  <c r="M39" i="27" a="1"/>
  <c r="M39" i="27" s="1"/>
  <c r="N39" i="27" a="1"/>
  <c r="N39" i="27" s="1"/>
  <c r="O39" i="27" a="1"/>
  <c r="O39" i="27" s="1"/>
  <c r="P39" i="27" a="1"/>
  <c r="P39" i="27" s="1"/>
  <c r="Q39" i="27" a="1"/>
  <c r="Q39" i="27" s="1"/>
  <c r="R39" i="27" a="1"/>
  <c r="R39" i="27" s="1"/>
  <c r="S39" i="27" a="1"/>
  <c r="S39" i="27" s="1"/>
  <c r="T39" i="27" a="1"/>
  <c r="T39" i="27" s="1"/>
  <c r="U39" i="27" a="1"/>
  <c r="U39" i="27" s="1"/>
  <c r="E40" i="27" a="1"/>
  <c r="E40" i="27" s="1"/>
  <c r="F40" i="27" a="1"/>
  <c r="F40" i="27" s="1"/>
  <c r="G40" i="27" a="1"/>
  <c r="G40" i="27" s="1"/>
  <c r="H40" i="27" a="1"/>
  <c r="H40" i="27" s="1"/>
  <c r="I40" i="27" a="1"/>
  <c r="I40" i="27" s="1"/>
  <c r="J40" i="27" a="1"/>
  <c r="J40" i="27" s="1"/>
  <c r="K40" i="27" a="1"/>
  <c r="K40" i="27" s="1"/>
  <c r="L40" i="27" a="1"/>
  <c r="L40" i="27" s="1"/>
  <c r="M40" i="27" a="1"/>
  <c r="M40" i="27" s="1"/>
  <c r="N40" i="27" a="1"/>
  <c r="N40" i="27" s="1"/>
  <c r="O40" i="27" a="1"/>
  <c r="O40" i="27" s="1"/>
  <c r="P40" i="27" a="1"/>
  <c r="P40" i="27" s="1"/>
  <c r="Q40" i="27" a="1"/>
  <c r="Q40" i="27" s="1"/>
  <c r="R40" i="27" a="1"/>
  <c r="R40" i="27" s="1"/>
  <c r="S40" i="27" a="1"/>
  <c r="S40" i="27" s="1"/>
  <c r="T40" i="27" a="1"/>
  <c r="T40" i="27" s="1"/>
  <c r="U40" i="27" a="1"/>
  <c r="U40" i="27" s="1"/>
  <c r="E41" i="27" a="1"/>
  <c r="E41" i="27" s="1"/>
  <c r="F41" i="27" a="1"/>
  <c r="F41" i="27" s="1"/>
  <c r="G41" i="27" a="1"/>
  <c r="G41" i="27" s="1"/>
  <c r="H41" i="27" a="1"/>
  <c r="H41" i="27" s="1"/>
  <c r="I41" i="27" a="1"/>
  <c r="I41" i="27" s="1"/>
  <c r="J41" i="27" a="1"/>
  <c r="J41" i="27" s="1"/>
  <c r="K41" i="27" a="1"/>
  <c r="K41" i="27" s="1"/>
  <c r="L41" i="27" a="1"/>
  <c r="L41" i="27" s="1"/>
  <c r="M41" i="27" a="1"/>
  <c r="M41" i="27" s="1"/>
  <c r="N41" i="27" a="1"/>
  <c r="N41" i="27" s="1"/>
  <c r="O41" i="27" a="1"/>
  <c r="O41" i="27" s="1"/>
  <c r="P41" i="27" a="1"/>
  <c r="P41" i="27" s="1"/>
  <c r="Q41" i="27" a="1"/>
  <c r="Q41" i="27" s="1"/>
  <c r="R41" i="27" a="1"/>
  <c r="R41" i="27" s="1"/>
  <c r="S41" i="27" a="1"/>
  <c r="S41" i="27" s="1"/>
  <c r="T41" i="27" a="1"/>
  <c r="T41" i="27" s="1"/>
  <c r="U41" i="27" a="1"/>
  <c r="U41" i="27" s="1"/>
  <c r="E42" i="27" a="1"/>
  <c r="E42" i="27" s="1"/>
  <c r="F42" i="27" a="1"/>
  <c r="F42" i="27" s="1"/>
  <c r="G42" i="27" a="1"/>
  <c r="G42" i="27" s="1"/>
  <c r="H42" i="27" a="1"/>
  <c r="H42" i="27" s="1"/>
  <c r="I42" i="27" a="1"/>
  <c r="I42" i="27" s="1"/>
  <c r="J42" i="27" a="1"/>
  <c r="J42" i="27" s="1"/>
  <c r="K42" i="27" a="1"/>
  <c r="K42" i="27" s="1"/>
  <c r="L42" i="27" a="1"/>
  <c r="L42" i="27" s="1"/>
  <c r="M42" i="27" a="1"/>
  <c r="M42" i="27" s="1"/>
  <c r="N42" i="27" a="1"/>
  <c r="N42" i="27" s="1"/>
  <c r="O42" i="27" a="1"/>
  <c r="O42" i="27" s="1"/>
  <c r="P42" i="27" a="1"/>
  <c r="P42" i="27" s="1"/>
  <c r="Q42" i="27" a="1"/>
  <c r="Q42" i="27" s="1"/>
  <c r="R42" i="27" a="1"/>
  <c r="R42" i="27" s="1"/>
  <c r="S42" i="27" a="1"/>
  <c r="S42" i="27" s="1"/>
  <c r="T42" i="27" a="1"/>
  <c r="T42" i="27" s="1"/>
  <c r="U42" i="27" a="1"/>
  <c r="U42" i="27" s="1"/>
  <c r="E43" i="27" a="1"/>
  <c r="E43" i="27" s="1"/>
  <c r="F43" i="27" a="1"/>
  <c r="F43" i="27" s="1"/>
  <c r="G43" i="27" a="1"/>
  <c r="G43" i="27" s="1"/>
  <c r="H43" i="27" a="1"/>
  <c r="H43" i="27" s="1"/>
  <c r="I43" i="27" a="1"/>
  <c r="I43" i="27" s="1"/>
  <c r="J43" i="27" a="1"/>
  <c r="J43" i="27" s="1"/>
  <c r="K43" i="27" a="1"/>
  <c r="K43" i="27" s="1"/>
  <c r="L43" i="27" a="1"/>
  <c r="L43" i="27" s="1"/>
  <c r="M43" i="27" a="1"/>
  <c r="M43" i="27" s="1"/>
  <c r="N43" i="27" a="1"/>
  <c r="N43" i="27" s="1"/>
  <c r="O43" i="27" a="1"/>
  <c r="O43" i="27" s="1"/>
  <c r="P43" i="27" a="1"/>
  <c r="P43" i="27" s="1"/>
  <c r="Q43" i="27" a="1"/>
  <c r="Q43" i="27" s="1"/>
  <c r="R43" i="27" a="1"/>
  <c r="R43" i="27" s="1"/>
  <c r="S43" i="27" a="1"/>
  <c r="S43" i="27" s="1"/>
  <c r="T43" i="27" a="1"/>
  <c r="T43" i="27" s="1"/>
  <c r="U43" i="27" a="1"/>
  <c r="U43" i="27" s="1"/>
  <c r="E44" i="27" a="1"/>
  <c r="E44" i="27" s="1"/>
  <c r="F44" i="27" a="1"/>
  <c r="F44" i="27" s="1"/>
  <c r="G44" i="27" a="1"/>
  <c r="G44" i="27" s="1"/>
  <c r="H44" i="27" a="1"/>
  <c r="H44" i="27" s="1"/>
  <c r="I44" i="27" a="1"/>
  <c r="I44" i="27" s="1"/>
  <c r="J44" i="27" a="1"/>
  <c r="J44" i="27" s="1"/>
  <c r="K44" i="27" a="1"/>
  <c r="K44" i="27" s="1"/>
  <c r="L44" i="27" a="1"/>
  <c r="L44" i="27" s="1"/>
  <c r="M44" i="27" a="1"/>
  <c r="M44" i="27" s="1"/>
  <c r="N44" i="27" a="1"/>
  <c r="N44" i="27" s="1"/>
  <c r="O44" i="27" a="1"/>
  <c r="O44" i="27" s="1"/>
  <c r="P44" i="27" a="1"/>
  <c r="P44" i="27" s="1"/>
  <c r="Q44" i="27" a="1"/>
  <c r="Q44" i="27" s="1"/>
  <c r="R44" i="27" a="1"/>
  <c r="R44" i="27" s="1"/>
  <c r="S44" i="27" a="1"/>
  <c r="S44" i="27" s="1"/>
  <c r="T44" i="27" a="1"/>
  <c r="T44" i="27" s="1"/>
  <c r="U44" i="27" a="1"/>
  <c r="U44" i="27" s="1"/>
  <c r="E45" i="27" a="1"/>
  <c r="E45" i="27" s="1"/>
  <c r="F45" i="27" a="1"/>
  <c r="F45" i="27" s="1"/>
  <c r="G45" i="27" a="1"/>
  <c r="G45" i="27" s="1"/>
  <c r="H45" i="27" a="1"/>
  <c r="H45" i="27" s="1"/>
  <c r="I45" i="27" a="1"/>
  <c r="I45" i="27" s="1"/>
  <c r="J45" i="27" a="1"/>
  <c r="J45" i="27" s="1"/>
  <c r="K45" i="27" a="1"/>
  <c r="K45" i="27" s="1"/>
  <c r="L45" i="27" a="1"/>
  <c r="L45" i="27" s="1"/>
  <c r="M45" i="27" a="1"/>
  <c r="M45" i="27" s="1"/>
  <c r="N45" i="27" a="1"/>
  <c r="N45" i="27" s="1"/>
  <c r="O45" i="27" a="1"/>
  <c r="O45" i="27" s="1"/>
  <c r="P45" i="27" a="1"/>
  <c r="P45" i="27" s="1"/>
  <c r="Q45" i="27" a="1"/>
  <c r="Q45" i="27" s="1"/>
  <c r="R45" i="27" a="1"/>
  <c r="R45" i="27" s="1"/>
  <c r="S45" i="27" a="1"/>
  <c r="S45" i="27" s="1"/>
  <c r="T45" i="27" a="1"/>
  <c r="T45" i="27" s="1"/>
  <c r="U45" i="27" a="1"/>
  <c r="U45" i="27" s="1"/>
  <c r="E46" i="27" a="1"/>
  <c r="E46" i="27" s="1"/>
  <c r="F46" i="27" a="1"/>
  <c r="F46" i="27" s="1"/>
  <c r="G46" i="27" a="1"/>
  <c r="G46" i="27" s="1"/>
  <c r="H46" i="27" a="1"/>
  <c r="H46" i="27" s="1"/>
  <c r="I46" i="27" a="1"/>
  <c r="I46" i="27" s="1"/>
  <c r="J46" i="27" a="1"/>
  <c r="J46" i="27" s="1"/>
  <c r="K46" i="27" a="1"/>
  <c r="K46" i="27" s="1"/>
  <c r="L46" i="27" a="1"/>
  <c r="L46" i="27" s="1"/>
  <c r="M46" i="27" a="1"/>
  <c r="M46" i="27" s="1"/>
  <c r="N46" i="27" a="1"/>
  <c r="N46" i="27" s="1"/>
  <c r="O46" i="27" a="1"/>
  <c r="O46" i="27" s="1"/>
  <c r="P46" i="27" a="1"/>
  <c r="P46" i="27" s="1"/>
  <c r="Q46" i="27" a="1"/>
  <c r="Q46" i="27" s="1"/>
  <c r="R46" i="27" a="1"/>
  <c r="R46" i="27" s="1"/>
  <c r="S46" i="27" a="1"/>
  <c r="S46" i="27" s="1"/>
  <c r="T46" i="27" a="1"/>
  <c r="T46" i="27" s="1"/>
  <c r="U46" i="27" a="1"/>
  <c r="U46" i="27" s="1"/>
  <c r="E47" i="27" a="1"/>
  <c r="E47" i="27" s="1"/>
  <c r="F47" i="27" a="1"/>
  <c r="F47" i="27" s="1"/>
  <c r="G47" i="27" a="1"/>
  <c r="G47" i="27" s="1"/>
  <c r="H47" i="27" a="1"/>
  <c r="H47" i="27" s="1"/>
  <c r="I47" i="27" a="1"/>
  <c r="I47" i="27" s="1"/>
  <c r="J47" i="27" a="1"/>
  <c r="J47" i="27" s="1"/>
  <c r="K47" i="27" a="1"/>
  <c r="K47" i="27" s="1"/>
  <c r="L47" i="27" a="1"/>
  <c r="L47" i="27" s="1"/>
  <c r="M47" i="27" a="1"/>
  <c r="M47" i="27" s="1"/>
  <c r="N47" i="27" a="1"/>
  <c r="N47" i="27" s="1"/>
  <c r="O47" i="27" a="1"/>
  <c r="O47" i="27" s="1"/>
  <c r="P47" i="27" a="1"/>
  <c r="P47" i="27" s="1"/>
  <c r="Q47" i="27" a="1"/>
  <c r="Q47" i="27" s="1"/>
  <c r="R47" i="27" a="1"/>
  <c r="R47" i="27" s="1"/>
  <c r="S47" i="27" a="1"/>
  <c r="S47" i="27" s="1"/>
  <c r="T47" i="27" a="1"/>
  <c r="T47" i="27" s="1"/>
  <c r="U47" i="27" a="1"/>
  <c r="U47" i="27" s="1"/>
  <c r="E48" i="27" a="1"/>
  <c r="E48" i="27" s="1"/>
  <c r="F48" i="27" a="1"/>
  <c r="F48" i="27" s="1"/>
  <c r="G48" i="27" a="1"/>
  <c r="G48" i="27" s="1"/>
  <c r="H48" i="27" a="1"/>
  <c r="H48" i="27" s="1"/>
  <c r="I48" i="27" a="1"/>
  <c r="I48" i="27" s="1"/>
  <c r="J48" i="27" a="1"/>
  <c r="J48" i="27" s="1"/>
  <c r="K48" i="27" a="1"/>
  <c r="K48" i="27" s="1"/>
  <c r="L48" i="27" a="1"/>
  <c r="L48" i="27" s="1"/>
  <c r="M48" i="27" a="1"/>
  <c r="M48" i="27" s="1"/>
  <c r="N48" i="27" a="1"/>
  <c r="N48" i="27" s="1"/>
  <c r="O48" i="27" a="1"/>
  <c r="O48" i="27" s="1"/>
  <c r="P48" i="27" a="1"/>
  <c r="P48" i="27" s="1"/>
  <c r="Q48" i="27" a="1"/>
  <c r="Q48" i="27" s="1"/>
  <c r="R48" i="27" a="1"/>
  <c r="R48" i="27" s="1"/>
  <c r="S48" i="27" a="1"/>
  <c r="S48" i="27" s="1"/>
  <c r="T48" i="27" a="1"/>
  <c r="T48" i="27" s="1"/>
  <c r="U48" i="27" a="1"/>
  <c r="U48" i="27" s="1"/>
  <c r="E49" i="27" a="1"/>
  <c r="E49" i="27" s="1"/>
  <c r="F49" i="27" a="1"/>
  <c r="F49" i="27" s="1"/>
  <c r="G49" i="27" a="1"/>
  <c r="G49" i="27" s="1"/>
  <c r="H49" i="27" a="1"/>
  <c r="H49" i="27" s="1"/>
  <c r="I49" i="27" a="1"/>
  <c r="I49" i="27" s="1"/>
  <c r="J49" i="27" a="1"/>
  <c r="J49" i="27" s="1"/>
  <c r="K49" i="27" a="1"/>
  <c r="K49" i="27" s="1"/>
  <c r="L49" i="27" a="1"/>
  <c r="L49" i="27" s="1"/>
  <c r="M49" i="27" a="1"/>
  <c r="M49" i="27" s="1"/>
  <c r="N49" i="27" a="1"/>
  <c r="N49" i="27" s="1"/>
  <c r="O49" i="27" a="1"/>
  <c r="O49" i="27" s="1"/>
  <c r="P49" i="27" a="1"/>
  <c r="P49" i="27" s="1"/>
  <c r="Q49" i="27" a="1"/>
  <c r="Q49" i="27" s="1"/>
  <c r="R49" i="27" a="1"/>
  <c r="R49" i="27" s="1"/>
  <c r="S49" i="27" a="1"/>
  <c r="S49" i="27" s="1"/>
  <c r="T49" i="27" a="1"/>
  <c r="T49" i="27" s="1"/>
  <c r="U49" i="27" a="1"/>
  <c r="U49" i="27" s="1"/>
  <c r="E50" i="27" a="1"/>
  <c r="E50" i="27" s="1"/>
  <c r="F50" i="27" a="1"/>
  <c r="F50" i="27" s="1"/>
  <c r="G50" i="27" a="1"/>
  <c r="G50" i="27" s="1"/>
  <c r="H50" i="27" a="1"/>
  <c r="H50" i="27" s="1"/>
  <c r="I50" i="27" a="1"/>
  <c r="I50" i="27" s="1"/>
  <c r="J50" i="27" a="1"/>
  <c r="J50" i="27" s="1"/>
  <c r="K50" i="27" a="1"/>
  <c r="K50" i="27" s="1"/>
  <c r="L50" i="27" a="1"/>
  <c r="L50" i="27" s="1"/>
  <c r="M50" i="27" a="1"/>
  <c r="M50" i="27" s="1"/>
  <c r="N50" i="27" a="1"/>
  <c r="N50" i="27" s="1"/>
  <c r="O50" i="27" a="1"/>
  <c r="O50" i="27" s="1"/>
  <c r="P50" i="27" a="1"/>
  <c r="P50" i="27" s="1"/>
  <c r="Q50" i="27" a="1"/>
  <c r="Q50" i="27" s="1"/>
  <c r="R50" i="27" a="1"/>
  <c r="R50" i="27" s="1"/>
  <c r="S50" i="27" a="1"/>
  <c r="S50" i="27" s="1"/>
  <c r="T50" i="27" a="1"/>
  <c r="T50" i="27" s="1"/>
  <c r="U50" i="27" a="1"/>
  <c r="U50" i="27" s="1"/>
  <c r="E51" i="27" a="1"/>
  <c r="E51" i="27" s="1"/>
  <c r="F51" i="27" a="1"/>
  <c r="F51" i="27" s="1"/>
  <c r="G51" i="27" a="1"/>
  <c r="G51" i="27" s="1"/>
  <c r="H51" i="27" a="1"/>
  <c r="H51" i="27" s="1"/>
  <c r="I51" i="27" a="1"/>
  <c r="I51" i="27" s="1"/>
  <c r="J51" i="27" a="1"/>
  <c r="J51" i="27" s="1"/>
  <c r="K51" i="27" a="1"/>
  <c r="K51" i="27" s="1"/>
  <c r="L51" i="27" a="1"/>
  <c r="L51" i="27" s="1"/>
  <c r="M51" i="27" a="1"/>
  <c r="M51" i="27" s="1"/>
  <c r="N51" i="27" a="1"/>
  <c r="N51" i="27" s="1"/>
  <c r="O51" i="27" a="1"/>
  <c r="O51" i="27" s="1"/>
  <c r="P51" i="27" a="1"/>
  <c r="P51" i="27" s="1"/>
  <c r="Q51" i="27" a="1"/>
  <c r="Q51" i="27" s="1"/>
  <c r="R51" i="27" a="1"/>
  <c r="R51" i="27" s="1"/>
  <c r="S51" i="27" a="1"/>
  <c r="S51" i="27" s="1"/>
  <c r="T51" i="27" a="1"/>
  <c r="T51" i="27" s="1"/>
  <c r="U51" i="27" a="1"/>
  <c r="U51" i="27" s="1"/>
  <c r="E52" i="27" a="1"/>
  <c r="E52" i="27" s="1"/>
  <c r="F52" i="27" a="1"/>
  <c r="F52" i="27" s="1"/>
  <c r="G52" i="27" a="1"/>
  <c r="G52" i="27" s="1"/>
  <c r="H52" i="27" a="1"/>
  <c r="H52" i="27" s="1"/>
  <c r="I52" i="27" a="1"/>
  <c r="I52" i="27" s="1"/>
  <c r="J52" i="27" a="1"/>
  <c r="J52" i="27" s="1"/>
  <c r="K52" i="27" a="1"/>
  <c r="K52" i="27" s="1"/>
  <c r="L52" i="27" a="1"/>
  <c r="L52" i="27" s="1"/>
  <c r="M52" i="27" a="1"/>
  <c r="M52" i="27" s="1"/>
  <c r="N52" i="27" a="1"/>
  <c r="N52" i="27" s="1"/>
  <c r="O52" i="27" a="1"/>
  <c r="O52" i="27" s="1"/>
  <c r="P52" i="27" a="1"/>
  <c r="P52" i="27" s="1"/>
  <c r="Q52" i="27" a="1"/>
  <c r="Q52" i="27" s="1"/>
  <c r="R52" i="27" a="1"/>
  <c r="R52" i="27" s="1"/>
  <c r="S52" i="27" a="1"/>
  <c r="S52" i="27" s="1"/>
  <c r="T52" i="27" a="1"/>
  <c r="T52" i="27" s="1"/>
  <c r="U52" i="27" a="1"/>
  <c r="U52" i="27" s="1"/>
  <c r="E53" i="27" a="1"/>
  <c r="E53" i="27" s="1"/>
  <c r="F53" i="27" a="1"/>
  <c r="F53" i="27" s="1"/>
  <c r="G53" i="27" a="1"/>
  <c r="G53" i="27" s="1"/>
  <c r="H53" i="27" a="1"/>
  <c r="H53" i="27" s="1"/>
  <c r="I53" i="27" a="1"/>
  <c r="I53" i="27" s="1"/>
  <c r="J53" i="27" a="1"/>
  <c r="J53" i="27" s="1"/>
  <c r="K53" i="27" a="1"/>
  <c r="K53" i="27" s="1"/>
  <c r="L53" i="27" a="1"/>
  <c r="L53" i="27" s="1"/>
  <c r="M53" i="27" a="1"/>
  <c r="M53" i="27" s="1"/>
  <c r="N53" i="27" a="1"/>
  <c r="N53" i="27" s="1"/>
  <c r="O53" i="27" a="1"/>
  <c r="O53" i="27" s="1"/>
  <c r="P53" i="27" a="1"/>
  <c r="P53" i="27" s="1"/>
  <c r="Q53" i="27" a="1"/>
  <c r="Q53" i="27" s="1"/>
  <c r="R53" i="27" a="1"/>
  <c r="R53" i="27" s="1"/>
  <c r="S53" i="27" a="1"/>
  <c r="S53" i="27" s="1"/>
  <c r="T53" i="27" a="1"/>
  <c r="T53" i="27" s="1"/>
  <c r="U53" i="27" a="1"/>
  <c r="U53" i="27" s="1"/>
  <c r="W42" i="34" a="1"/>
  <c r="W42" i="34" s="1"/>
  <c r="V42" i="34" a="1"/>
  <c r="V42" i="34" s="1"/>
  <c r="D42" i="34" a="1"/>
  <c r="D42" i="34" s="1"/>
  <c r="C42" i="34" a="1"/>
  <c r="C42" i="34" s="1"/>
  <c r="B42" i="34" a="1"/>
  <c r="B42" i="34" s="1"/>
  <c r="W23" i="34" a="1"/>
  <c r="W23" i="34" s="1"/>
  <c r="V23" i="34" a="1"/>
  <c r="V23" i="34" s="1"/>
  <c r="U23" i="34" a="1"/>
  <c r="U23" i="34" s="1"/>
  <c r="T23" i="34" a="1"/>
  <c r="T23" i="34" s="1"/>
  <c r="S23" i="34" a="1"/>
  <c r="S23" i="34" s="1"/>
  <c r="R23" i="34" a="1"/>
  <c r="R23" i="34" s="1"/>
  <c r="Q23" i="34" a="1"/>
  <c r="Q23" i="34" s="1"/>
  <c r="P23" i="34" a="1"/>
  <c r="P23" i="34" s="1"/>
  <c r="O23" i="34" a="1"/>
  <c r="O23" i="34" s="1"/>
  <c r="N23" i="34" a="1"/>
  <c r="N23" i="34" s="1"/>
  <c r="M23" i="34" a="1"/>
  <c r="M23" i="34" s="1"/>
  <c r="L23" i="34" a="1"/>
  <c r="L23" i="34" s="1"/>
  <c r="K23" i="34" a="1"/>
  <c r="K23" i="34" s="1"/>
  <c r="J23" i="34" a="1"/>
  <c r="J23" i="34" s="1"/>
  <c r="I23" i="34" a="1"/>
  <c r="I23" i="34" s="1"/>
  <c r="H23" i="34" a="1"/>
  <c r="H23" i="34" s="1"/>
  <c r="G23" i="34" a="1"/>
  <c r="G23" i="34" s="1"/>
  <c r="F23" i="34" a="1"/>
  <c r="F23" i="34" s="1"/>
  <c r="E23" i="34" a="1"/>
  <c r="E23" i="34" s="1"/>
  <c r="D23" i="34" a="1"/>
  <c r="D23" i="34" s="1"/>
  <c r="C23" i="34" a="1"/>
  <c r="C23" i="34" s="1"/>
  <c r="B23" i="34" a="1"/>
  <c r="B23" i="34" s="1"/>
  <c r="W22" i="34" a="1"/>
  <c r="W22" i="34" s="1"/>
  <c r="V22" i="34" a="1"/>
  <c r="V22" i="34" s="1"/>
  <c r="U22" i="34" a="1"/>
  <c r="U22" i="34" s="1"/>
  <c r="T22" i="34" a="1"/>
  <c r="T22" i="34" s="1"/>
  <c r="S22" i="34" a="1"/>
  <c r="S22" i="34" s="1"/>
  <c r="R22" i="34" a="1"/>
  <c r="R22" i="34" s="1"/>
  <c r="Q22" i="34" a="1"/>
  <c r="Q22" i="34" s="1"/>
  <c r="P22" i="34" a="1"/>
  <c r="P22" i="34" s="1"/>
  <c r="O22" i="34" a="1"/>
  <c r="O22" i="34" s="1"/>
  <c r="N22" i="34" a="1"/>
  <c r="N22" i="34" s="1"/>
  <c r="M22" i="34" a="1"/>
  <c r="M22" i="34" s="1"/>
  <c r="L22" i="34" a="1"/>
  <c r="L22" i="34" s="1"/>
  <c r="K22" i="34" a="1"/>
  <c r="K22" i="34" s="1"/>
  <c r="J22" i="34" a="1"/>
  <c r="J22" i="34" s="1"/>
  <c r="I22" i="34" a="1"/>
  <c r="I22" i="34" s="1"/>
  <c r="H22" i="34" a="1"/>
  <c r="H22" i="34" s="1"/>
  <c r="G22" i="34" a="1"/>
  <c r="G22" i="34" s="1"/>
  <c r="F22" i="34" a="1"/>
  <c r="F22" i="34" s="1"/>
  <c r="E22" i="34" a="1"/>
  <c r="E22" i="34" s="1"/>
  <c r="D22" i="34" a="1"/>
  <c r="D22" i="34" s="1"/>
  <c r="C22" i="34" a="1"/>
  <c r="C22" i="34" s="1"/>
  <c r="B22" i="34" a="1"/>
  <c r="B22" i="34" s="1"/>
  <c r="W21" i="34" a="1"/>
  <c r="W21" i="34" s="1"/>
  <c r="V21" i="34" a="1"/>
  <c r="V21" i="34" s="1"/>
  <c r="U21" i="34" a="1"/>
  <c r="U21" i="34" s="1"/>
  <c r="T21" i="34" a="1"/>
  <c r="T21" i="34" s="1"/>
  <c r="S21" i="34" a="1"/>
  <c r="S21" i="34" s="1"/>
  <c r="R21" i="34" a="1"/>
  <c r="R21" i="34" s="1"/>
  <c r="Q21" i="34" a="1"/>
  <c r="Q21" i="34" s="1"/>
  <c r="P21" i="34" a="1"/>
  <c r="P21" i="34" s="1"/>
  <c r="O21" i="34" a="1"/>
  <c r="O21" i="34" s="1"/>
  <c r="N21" i="34" a="1"/>
  <c r="N21" i="34" s="1"/>
  <c r="M21" i="34" a="1"/>
  <c r="M21" i="34" s="1"/>
  <c r="L21" i="34" a="1"/>
  <c r="L21" i="34" s="1"/>
  <c r="K21" i="34" a="1"/>
  <c r="K21" i="34" s="1"/>
  <c r="J21" i="34" a="1"/>
  <c r="J21" i="34" s="1"/>
  <c r="I21" i="34" a="1"/>
  <c r="I21" i="34" s="1"/>
  <c r="H21" i="34" a="1"/>
  <c r="H21" i="34" s="1"/>
  <c r="G21" i="34" a="1"/>
  <c r="G21" i="34" s="1"/>
  <c r="F21" i="34" a="1"/>
  <c r="F21" i="34" s="1"/>
  <c r="E21" i="34" a="1"/>
  <c r="E21" i="34" s="1"/>
  <c r="D21" i="34" a="1"/>
  <c r="D21" i="34" s="1"/>
  <c r="C21" i="34" a="1"/>
  <c r="C21" i="34" s="1"/>
  <c r="B21" i="34" a="1"/>
  <c r="B21" i="34" s="1"/>
  <c r="W20" i="34" a="1"/>
  <c r="W20" i="34" s="1"/>
  <c r="V20" i="34" a="1"/>
  <c r="V20" i="34" s="1"/>
  <c r="U20" i="34" a="1"/>
  <c r="U20" i="34" s="1"/>
  <c r="T20" i="34" a="1"/>
  <c r="T20" i="34" s="1"/>
  <c r="S20" i="34" a="1"/>
  <c r="S20" i="34" s="1"/>
  <c r="R20" i="34" a="1"/>
  <c r="R20" i="34" s="1"/>
  <c r="Q20" i="34" a="1"/>
  <c r="Q20" i="34" s="1"/>
  <c r="P20" i="34" a="1"/>
  <c r="P20" i="34" s="1"/>
  <c r="O20" i="34" a="1"/>
  <c r="O20" i="34" s="1"/>
  <c r="N20" i="34" a="1"/>
  <c r="N20" i="34" s="1"/>
  <c r="M20" i="34" a="1"/>
  <c r="M20" i="34" s="1"/>
  <c r="L20" i="34" a="1"/>
  <c r="L20" i="34" s="1"/>
  <c r="K20" i="34" a="1"/>
  <c r="K20" i="34" s="1"/>
  <c r="J20" i="34" a="1"/>
  <c r="J20" i="34" s="1"/>
  <c r="I20" i="34" a="1"/>
  <c r="I20" i="34" s="1"/>
  <c r="H20" i="34" a="1"/>
  <c r="H20" i="34" s="1"/>
  <c r="G20" i="34" a="1"/>
  <c r="G20" i="34" s="1"/>
  <c r="F20" i="34" a="1"/>
  <c r="F20" i="34" s="1"/>
  <c r="E20" i="34" a="1"/>
  <c r="E20" i="34" s="1"/>
  <c r="D20" i="34" a="1"/>
  <c r="D20" i="34" s="1"/>
  <c r="C20" i="34" a="1"/>
  <c r="C20" i="34" s="1"/>
  <c r="B20" i="34" a="1"/>
  <c r="B20" i="34" s="1"/>
  <c r="W19" i="34" a="1"/>
  <c r="W19" i="34" s="1"/>
  <c r="V19" i="34" a="1"/>
  <c r="V19" i="34" s="1"/>
  <c r="U19" i="34" a="1"/>
  <c r="U19" i="34" s="1"/>
  <c r="T19" i="34" a="1"/>
  <c r="T19" i="34" s="1"/>
  <c r="S19" i="34" a="1"/>
  <c r="S19" i="34" s="1"/>
  <c r="R19" i="34" a="1"/>
  <c r="R19" i="34" s="1"/>
  <c r="Q19" i="34" a="1"/>
  <c r="Q19" i="34" s="1"/>
  <c r="P19" i="34" a="1"/>
  <c r="P19" i="34" s="1"/>
  <c r="O19" i="34" a="1"/>
  <c r="O19" i="34" s="1"/>
  <c r="N19" i="34" a="1"/>
  <c r="N19" i="34" s="1"/>
  <c r="M19" i="34" a="1"/>
  <c r="M19" i="34" s="1"/>
  <c r="L19" i="34" a="1"/>
  <c r="L19" i="34" s="1"/>
  <c r="K19" i="34" a="1"/>
  <c r="K19" i="34" s="1"/>
  <c r="J19" i="34" a="1"/>
  <c r="J19" i="34" s="1"/>
  <c r="I19" i="34" a="1"/>
  <c r="I19" i="34" s="1"/>
  <c r="H19" i="34" a="1"/>
  <c r="H19" i="34" s="1"/>
  <c r="G19" i="34" a="1"/>
  <c r="G19" i="34" s="1"/>
  <c r="F19" i="34" a="1"/>
  <c r="F19" i="34" s="1"/>
  <c r="E19" i="34" a="1"/>
  <c r="E19" i="34" s="1"/>
  <c r="D19" i="34" a="1"/>
  <c r="D19" i="34" s="1"/>
  <c r="C19" i="34" a="1"/>
  <c r="C19" i="34" s="1"/>
  <c r="B19" i="34" a="1"/>
  <c r="B19" i="34" s="1"/>
  <c r="W18" i="34" a="1"/>
  <c r="W18" i="34" s="1"/>
  <c r="V18" i="34" a="1"/>
  <c r="V18" i="34" s="1"/>
  <c r="U18" i="34" a="1"/>
  <c r="U18" i="34" s="1"/>
  <c r="T18" i="34" a="1"/>
  <c r="T18" i="34" s="1"/>
  <c r="S18" i="34" a="1"/>
  <c r="S18" i="34" s="1"/>
  <c r="R18" i="34" a="1"/>
  <c r="R18" i="34" s="1"/>
  <c r="Q18" i="34" a="1"/>
  <c r="Q18" i="34" s="1"/>
  <c r="P18" i="34" a="1"/>
  <c r="P18" i="34" s="1"/>
  <c r="O18" i="34" a="1"/>
  <c r="O18" i="34" s="1"/>
  <c r="N18" i="34" a="1"/>
  <c r="N18" i="34" s="1"/>
  <c r="M18" i="34" a="1"/>
  <c r="M18" i="34" s="1"/>
  <c r="L18" i="34" a="1"/>
  <c r="L18" i="34" s="1"/>
  <c r="K18" i="34" a="1"/>
  <c r="K18" i="34" s="1"/>
  <c r="J18" i="34" a="1"/>
  <c r="J18" i="34" s="1"/>
  <c r="I18" i="34" a="1"/>
  <c r="I18" i="34" s="1"/>
  <c r="H18" i="34" a="1"/>
  <c r="H18" i="34" s="1"/>
  <c r="G18" i="34" a="1"/>
  <c r="G18" i="34" s="1"/>
  <c r="F18" i="34" a="1"/>
  <c r="F18" i="34" s="1"/>
  <c r="E18" i="34" a="1"/>
  <c r="E18" i="34" s="1"/>
  <c r="D18" i="34" a="1"/>
  <c r="D18" i="34" s="1"/>
  <c r="C18" i="34" a="1"/>
  <c r="C18" i="34" s="1"/>
  <c r="B18" i="34" a="1"/>
  <c r="B18" i="34" s="1"/>
  <c r="W17" i="34" a="1"/>
  <c r="W17" i="34" s="1"/>
  <c r="V17" i="34" a="1"/>
  <c r="V17" i="34" s="1"/>
  <c r="U17" i="34" a="1"/>
  <c r="U17" i="34" s="1"/>
  <c r="T17" i="34" a="1"/>
  <c r="T17" i="34" s="1"/>
  <c r="S17" i="34" a="1"/>
  <c r="S17" i="34" s="1"/>
  <c r="R17" i="34" a="1"/>
  <c r="R17" i="34" s="1"/>
  <c r="Q17" i="34" a="1"/>
  <c r="Q17" i="34" s="1"/>
  <c r="P17" i="34" a="1"/>
  <c r="P17" i="34" s="1"/>
  <c r="O17" i="34" a="1"/>
  <c r="O17" i="34" s="1"/>
  <c r="N17" i="34" a="1"/>
  <c r="N17" i="34" s="1"/>
  <c r="M17" i="34" a="1"/>
  <c r="M17" i="34" s="1"/>
  <c r="L17" i="34" a="1"/>
  <c r="L17" i="34" s="1"/>
  <c r="K17" i="34" a="1"/>
  <c r="K17" i="34" s="1"/>
  <c r="J17" i="34" a="1"/>
  <c r="J17" i="34" s="1"/>
  <c r="I17" i="34" a="1"/>
  <c r="I17" i="34" s="1"/>
  <c r="H17" i="34" a="1"/>
  <c r="H17" i="34" s="1"/>
  <c r="G17" i="34" a="1"/>
  <c r="G17" i="34" s="1"/>
  <c r="F17" i="34" a="1"/>
  <c r="F17" i="34" s="1"/>
  <c r="E17" i="34" a="1"/>
  <c r="E17" i="34" s="1"/>
  <c r="D17" i="34" a="1"/>
  <c r="D17" i="34" s="1"/>
  <c r="C17" i="34" a="1"/>
  <c r="C17" i="34" s="1"/>
  <c r="B17" i="34" a="1"/>
  <c r="B17" i="34" s="1"/>
  <c r="W16" i="34" a="1"/>
  <c r="W16" i="34" s="1"/>
  <c r="V16" i="34" a="1"/>
  <c r="V16" i="34" s="1"/>
  <c r="U16" i="34" a="1"/>
  <c r="U16" i="34" s="1"/>
  <c r="T16" i="34" a="1"/>
  <c r="T16" i="34" s="1"/>
  <c r="S16" i="34" a="1"/>
  <c r="S16" i="34" s="1"/>
  <c r="R16" i="34" a="1"/>
  <c r="R16" i="34" s="1"/>
  <c r="Q16" i="34" a="1"/>
  <c r="Q16" i="34" s="1"/>
  <c r="P16" i="34" a="1"/>
  <c r="P16" i="34" s="1"/>
  <c r="O16" i="34" a="1"/>
  <c r="O16" i="34" s="1"/>
  <c r="N16" i="34" a="1"/>
  <c r="N16" i="34" s="1"/>
  <c r="M16" i="34" a="1"/>
  <c r="M16" i="34" s="1"/>
  <c r="L16" i="34" a="1"/>
  <c r="L16" i="34" s="1"/>
  <c r="K16" i="34" a="1"/>
  <c r="K16" i="34" s="1"/>
  <c r="J16" i="34" a="1"/>
  <c r="J16" i="34" s="1"/>
  <c r="I16" i="34" a="1"/>
  <c r="I16" i="34" s="1"/>
  <c r="H16" i="34" a="1"/>
  <c r="H16" i="34" s="1"/>
  <c r="G16" i="34" a="1"/>
  <c r="G16" i="34" s="1"/>
  <c r="F16" i="34" a="1"/>
  <c r="F16" i="34" s="1"/>
  <c r="E16" i="34" a="1"/>
  <c r="E16" i="34" s="1"/>
  <c r="D16" i="34" a="1"/>
  <c r="D16" i="34" s="1"/>
  <c r="C16" i="34" a="1"/>
  <c r="C16" i="34" s="1"/>
  <c r="B16" i="34" a="1"/>
  <c r="B16" i="34" s="1"/>
  <c r="W15" i="34" a="1"/>
  <c r="W15" i="34" s="1"/>
  <c r="V15" i="34" a="1"/>
  <c r="V15" i="34" s="1"/>
  <c r="U15" i="34" a="1"/>
  <c r="U15" i="34" s="1"/>
  <c r="T15" i="34" a="1"/>
  <c r="T15" i="34" s="1"/>
  <c r="S15" i="34" a="1"/>
  <c r="S15" i="34" s="1"/>
  <c r="R15" i="34" a="1"/>
  <c r="R15" i="34" s="1"/>
  <c r="Q15" i="34" a="1"/>
  <c r="Q15" i="34" s="1"/>
  <c r="P15" i="34" a="1"/>
  <c r="P15" i="34" s="1"/>
  <c r="O15" i="34" a="1"/>
  <c r="O15" i="34" s="1"/>
  <c r="N15" i="34" a="1"/>
  <c r="N15" i="34" s="1"/>
  <c r="M15" i="34" a="1"/>
  <c r="M15" i="34" s="1"/>
  <c r="L15" i="34" a="1"/>
  <c r="L15" i="34" s="1"/>
  <c r="K15" i="34" a="1"/>
  <c r="K15" i="34" s="1"/>
  <c r="J15" i="34" a="1"/>
  <c r="J15" i="34" s="1"/>
  <c r="I15" i="34" a="1"/>
  <c r="I15" i="34" s="1"/>
  <c r="H15" i="34" a="1"/>
  <c r="H15" i="34" s="1"/>
  <c r="G15" i="34" a="1"/>
  <c r="G15" i="34" s="1"/>
  <c r="F15" i="34" a="1"/>
  <c r="F15" i="34" s="1"/>
  <c r="E15" i="34" a="1"/>
  <c r="E15" i="34" s="1"/>
  <c r="D15" i="34" a="1"/>
  <c r="D15" i="34" s="1"/>
  <c r="C15" i="34" a="1"/>
  <c r="C15" i="34" s="1"/>
  <c r="B15" i="34" a="1"/>
  <c r="B15" i="34" s="1"/>
  <c r="W14" i="34" a="1"/>
  <c r="W14" i="34" s="1"/>
  <c r="V14" i="34" a="1"/>
  <c r="V14" i="34" s="1"/>
  <c r="U14" i="34" a="1"/>
  <c r="U14" i="34" s="1"/>
  <c r="T14" i="34" a="1"/>
  <c r="T14" i="34" s="1"/>
  <c r="S14" i="34" a="1"/>
  <c r="S14" i="34" s="1"/>
  <c r="R14" i="34" a="1"/>
  <c r="R14" i="34" s="1"/>
  <c r="Q14" i="34" a="1"/>
  <c r="Q14" i="34" s="1"/>
  <c r="P14" i="34" a="1"/>
  <c r="P14" i="34" s="1"/>
  <c r="O14" i="34" a="1"/>
  <c r="O14" i="34" s="1"/>
  <c r="N14" i="34" a="1"/>
  <c r="N14" i="34" s="1"/>
  <c r="M14" i="34" a="1"/>
  <c r="M14" i="34" s="1"/>
  <c r="L14" i="34" a="1"/>
  <c r="L14" i="34" s="1"/>
  <c r="K14" i="34" a="1"/>
  <c r="K14" i="34" s="1"/>
  <c r="J14" i="34" a="1"/>
  <c r="J14" i="34" s="1"/>
  <c r="I14" i="34" a="1"/>
  <c r="I14" i="34" s="1"/>
  <c r="H14" i="34" a="1"/>
  <c r="H14" i="34" s="1"/>
  <c r="G14" i="34" a="1"/>
  <c r="G14" i="34" s="1"/>
  <c r="F14" i="34" a="1"/>
  <c r="F14" i="34" s="1"/>
  <c r="E14" i="34" a="1"/>
  <c r="E14" i="34" s="1"/>
  <c r="D14" i="34" a="1"/>
  <c r="D14" i="34" s="1"/>
  <c r="C14" i="34" a="1"/>
  <c r="C14" i="34" s="1"/>
  <c r="B14" i="34" a="1"/>
  <c r="B14" i="34" s="1"/>
  <c r="W13" i="34" a="1"/>
  <c r="W13" i="34" s="1"/>
  <c r="V13" i="34" a="1"/>
  <c r="V13" i="34" s="1"/>
  <c r="U13" i="34" a="1"/>
  <c r="U13" i="34" s="1"/>
  <c r="T13" i="34" a="1"/>
  <c r="T13" i="34" s="1"/>
  <c r="S13" i="34" a="1"/>
  <c r="S13" i="34" s="1"/>
  <c r="R13" i="34" a="1"/>
  <c r="R13" i="34" s="1"/>
  <c r="Q13" i="34" a="1"/>
  <c r="Q13" i="34" s="1"/>
  <c r="P13" i="34" a="1"/>
  <c r="P13" i="34" s="1"/>
  <c r="O13" i="34" a="1"/>
  <c r="O13" i="34" s="1"/>
  <c r="N13" i="34" a="1"/>
  <c r="N13" i="34" s="1"/>
  <c r="M13" i="34" a="1"/>
  <c r="M13" i="34" s="1"/>
  <c r="L13" i="34" a="1"/>
  <c r="L13" i="34" s="1"/>
  <c r="K13" i="34" a="1"/>
  <c r="K13" i="34" s="1"/>
  <c r="J13" i="34" a="1"/>
  <c r="J13" i="34" s="1"/>
  <c r="I13" i="34" a="1"/>
  <c r="I13" i="34" s="1"/>
  <c r="H13" i="34" a="1"/>
  <c r="H13" i="34" s="1"/>
  <c r="G13" i="34" a="1"/>
  <c r="G13" i="34" s="1"/>
  <c r="F13" i="34" a="1"/>
  <c r="F13" i="34" s="1"/>
  <c r="E13" i="34" a="1"/>
  <c r="E13" i="34" s="1"/>
  <c r="D13" i="34" a="1"/>
  <c r="D13" i="34" s="1"/>
  <c r="C13" i="34" a="1"/>
  <c r="C13" i="34" s="1"/>
  <c r="B13" i="34" a="1"/>
  <c r="B13" i="34" s="1"/>
  <c r="W12" i="34" a="1"/>
  <c r="W12" i="34" s="1"/>
  <c r="V12" i="34" a="1"/>
  <c r="V12" i="34" s="1"/>
  <c r="U12" i="34" a="1"/>
  <c r="U12" i="34" s="1"/>
  <c r="T12" i="34" a="1"/>
  <c r="T12" i="34" s="1"/>
  <c r="S12" i="34" a="1"/>
  <c r="S12" i="34" s="1"/>
  <c r="R12" i="34" a="1"/>
  <c r="R12" i="34" s="1"/>
  <c r="Q12" i="34" a="1"/>
  <c r="Q12" i="34" s="1"/>
  <c r="P12" i="34" a="1"/>
  <c r="P12" i="34" s="1"/>
  <c r="O12" i="34" a="1"/>
  <c r="O12" i="34" s="1"/>
  <c r="N12" i="34" a="1"/>
  <c r="N12" i="34" s="1"/>
  <c r="M12" i="34" a="1"/>
  <c r="M12" i="34" s="1"/>
  <c r="L12" i="34" a="1"/>
  <c r="L12" i="34" s="1"/>
  <c r="K12" i="34" a="1"/>
  <c r="K12" i="34" s="1"/>
  <c r="J12" i="34" a="1"/>
  <c r="J12" i="34" s="1"/>
  <c r="I12" i="34" a="1"/>
  <c r="I12" i="34" s="1"/>
  <c r="H12" i="34" a="1"/>
  <c r="H12" i="34" s="1"/>
  <c r="G12" i="34" a="1"/>
  <c r="G12" i="34" s="1"/>
  <c r="F12" i="34" a="1"/>
  <c r="F12" i="34" s="1"/>
  <c r="E12" i="34" a="1"/>
  <c r="E12" i="34" s="1"/>
  <c r="D12" i="34" a="1"/>
  <c r="D12" i="34" s="1"/>
  <c r="C12" i="34" a="1"/>
  <c r="C12" i="34" s="1"/>
  <c r="B12" i="34" a="1"/>
  <c r="B12" i="34" s="1"/>
  <c r="W11" i="34" a="1"/>
  <c r="W11" i="34" s="1"/>
  <c r="V11" i="34" a="1"/>
  <c r="V11" i="34" s="1"/>
  <c r="U11" i="34" a="1"/>
  <c r="U11" i="34" s="1"/>
  <c r="T11" i="34" a="1"/>
  <c r="T11" i="34" s="1"/>
  <c r="S11" i="34" a="1"/>
  <c r="S11" i="34" s="1"/>
  <c r="R11" i="34" a="1"/>
  <c r="R11" i="34" s="1"/>
  <c r="Q11" i="34" a="1"/>
  <c r="Q11" i="34" s="1"/>
  <c r="P11" i="34" a="1"/>
  <c r="P11" i="34" s="1"/>
  <c r="O11" i="34" a="1"/>
  <c r="O11" i="34" s="1"/>
  <c r="N11" i="34" a="1"/>
  <c r="N11" i="34" s="1"/>
  <c r="M11" i="34" a="1"/>
  <c r="M11" i="34" s="1"/>
  <c r="L11" i="34" a="1"/>
  <c r="L11" i="34" s="1"/>
  <c r="K11" i="34" a="1"/>
  <c r="K11" i="34" s="1"/>
  <c r="J11" i="34" a="1"/>
  <c r="J11" i="34" s="1"/>
  <c r="I11" i="34" a="1"/>
  <c r="I11" i="34" s="1"/>
  <c r="H11" i="34" a="1"/>
  <c r="H11" i="34" s="1"/>
  <c r="G11" i="34" a="1"/>
  <c r="G11" i="34" s="1"/>
  <c r="F11" i="34" a="1"/>
  <c r="F11" i="34" s="1"/>
  <c r="E11" i="34" a="1"/>
  <c r="E11" i="34" s="1"/>
  <c r="D11" i="34" a="1"/>
  <c r="D11" i="34" s="1"/>
  <c r="C11" i="34" a="1"/>
  <c r="C11" i="34" s="1"/>
  <c r="B11" i="34" a="1"/>
  <c r="B11" i="34" s="1"/>
  <c r="W10" i="34" a="1"/>
  <c r="W10" i="34" s="1"/>
  <c r="V10" i="34" a="1"/>
  <c r="V10" i="34" s="1"/>
  <c r="U10" i="34" a="1"/>
  <c r="U10" i="34" s="1"/>
  <c r="T10" i="34" a="1"/>
  <c r="T10" i="34" s="1"/>
  <c r="S10" i="34" a="1"/>
  <c r="S10" i="34" s="1"/>
  <c r="R10" i="34" a="1"/>
  <c r="R10" i="34" s="1"/>
  <c r="Q10" i="34" a="1"/>
  <c r="Q10" i="34" s="1"/>
  <c r="P10" i="34" a="1"/>
  <c r="P10" i="34" s="1"/>
  <c r="O10" i="34" a="1"/>
  <c r="O10" i="34" s="1"/>
  <c r="N10" i="34" a="1"/>
  <c r="N10" i="34" s="1"/>
  <c r="M10" i="34" a="1"/>
  <c r="M10" i="34" s="1"/>
  <c r="L10" i="34" a="1"/>
  <c r="L10" i="34" s="1"/>
  <c r="K10" i="34" a="1"/>
  <c r="K10" i="34" s="1"/>
  <c r="J10" i="34" a="1"/>
  <c r="J10" i="34" s="1"/>
  <c r="I10" i="34" a="1"/>
  <c r="I10" i="34" s="1"/>
  <c r="H10" i="34" a="1"/>
  <c r="H10" i="34" s="1"/>
  <c r="G10" i="34" a="1"/>
  <c r="G10" i="34" s="1"/>
  <c r="F10" i="34" a="1"/>
  <c r="F10" i="34" s="1"/>
  <c r="E10" i="34" a="1"/>
  <c r="E10" i="34" s="1"/>
  <c r="D10" i="34" a="1"/>
  <c r="D10" i="34" s="1"/>
  <c r="C10" i="34" a="1"/>
  <c r="C10" i="34" s="1"/>
  <c r="B10" i="34" a="1"/>
  <c r="B10" i="34" s="1"/>
  <c r="W9" i="34" a="1"/>
  <c r="W9" i="34" s="1"/>
  <c r="V9" i="34" a="1"/>
  <c r="V9" i="34" s="1"/>
  <c r="U9" i="34" a="1"/>
  <c r="U9" i="34" s="1"/>
  <c r="T9" i="34" a="1"/>
  <c r="T9" i="34" s="1"/>
  <c r="S9" i="34" a="1"/>
  <c r="S9" i="34" s="1"/>
  <c r="R9" i="34" a="1"/>
  <c r="R9" i="34" s="1"/>
  <c r="Q9" i="34" a="1"/>
  <c r="Q9" i="34" s="1"/>
  <c r="P9" i="34" a="1"/>
  <c r="P9" i="34" s="1"/>
  <c r="O9" i="34" a="1"/>
  <c r="O9" i="34" s="1"/>
  <c r="N9" i="34" a="1"/>
  <c r="N9" i="34" s="1"/>
  <c r="M9" i="34" a="1"/>
  <c r="M9" i="34" s="1"/>
  <c r="L9" i="34" a="1"/>
  <c r="L9" i="34" s="1"/>
  <c r="K9" i="34" a="1"/>
  <c r="K9" i="34" s="1"/>
  <c r="J9" i="34" a="1"/>
  <c r="J9" i="34" s="1"/>
  <c r="I9" i="34" a="1"/>
  <c r="I9" i="34" s="1"/>
  <c r="H9" i="34" a="1"/>
  <c r="H9" i="34" s="1"/>
  <c r="G9" i="34" a="1"/>
  <c r="G9" i="34" s="1"/>
  <c r="F9" i="34" a="1"/>
  <c r="F9" i="34" s="1"/>
  <c r="E9" i="34" a="1"/>
  <c r="E9" i="34" s="1"/>
  <c r="D9" i="34" a="1"/>
  <c r="D9" i="34" s="1"/>
  <c r="C9" i="34" a="1"/>
  <c r="C9" i="34" s="1"/>
  <c r="B9" i="34" a="1"/>
  <c r="B9" i="34" s="1"/>
  <c r="W8" i="34" a="1"/>
  <c r="W8" i="34" s="1"/>
  <c r="V8" i="34" a="1"/>
  <c r="V8" i="34" s="1"/>
  <c r="U8" i="34" a="1"/>
  <c r="U8" i="34" s="1"/>
  <c r="T8" i="34" a="1"/>
  <c r="T8" i="34" s="1"/>
  <c r="S8" i="34" a="1"/>
  <c r="S8" i="34" s="1"/>
  <c r="R8" i="34" a="1"/>
  <c r="R8" i="34" s="1"/>
  <c r="Q8" i="34" a="1"/>
  <c r="Q8" i="34" s="1"/>
  <c r="P8" i="34" a="1"/>
  <c r="P8" i="34" s="1"/>
  <c r="O8" i="34" a="1"/>
  <c r="O8" i="34" s="1"/>
  <c r="N8" i="34" a="1"/>
  <c r="N8" i="34" s="1"/>
  <c r="M8" i="34" a="1"/>
  <c r="M8" i="34" s="1"/>
  <c r="L8" i="34" a="1"/>
  <c r="L8" i="34" s="1"/>
  <c r="K8" i="34" a="1"/>
  <c r="K8" i="34" s="1"/>
  <c r="J8" i="34" a="1"/>
  <c r="J8" i="34" s="1"/>
  <c r="I8" i="34" a="1"/>
  <c r="I8" i="34" s="1"/>
  <c r="H8" i="34" a="1"/>
  <c r="H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B8" i="34" a="1"/>
  <c r="B8" i="34" s="1"/>
  <c r="W7" i="34" a="1"/>
  <c r="W7" i="34" s="1"/>
  <c r="V7" i="34" a="1"/>
  <c r="V7" i="34" s="1"/>
  <c r="U7" i="34" a="1"/>
  <c r="U7" i="34" s="1"/>
  <c r="T7" i="34" a="1"/>
  <c r="T7" i="34" s="1"/>
  <c r="S7" i="34" a="1"/>
  <c r="S7" i="34" s="1"/>
  <c r="R7" i="34" a="1"/>
  <c r="R7" i="34" s="1"/>
  <c r="Q7" i="34" a="1"/>
  <c r="Q7" i="34" s="1"/>
  <c r="P7" i="34" a="1"/>
  <c r="P7" i="34" s="1"/>
  <c r="O7" i="34" a="1"/>
  <c r="O7" i="34" s="1"/>
  <c r="N7" i="34" a="1"/>
  <c r="N7" i="34" s="1"/>
  <c r="M7" i="34" a="1"/>
  <c r="M7" i="34" s="1"/>
  <c r="L7" i="34" a="1"/>
  <c r="L7" i="34" s="1"/>
  <c r="K7" i="34" a="1"/>
  <c r="K7" i="34" s="1"/>
  <c r="J7" i="34" a="1"/>
  <c r="J7" i="34" s="1"/>
  <c r="I7" i="34" a="1"/>
  <c r="I7" i="34" s="1"/>
  <c r="H7" i="34" a="1"/>
  <c r="H7" i="34" s="1"/>
  <c r="G7" i="34" a="1"/>
  <c r="G7" i="34" s="1"/>
  <c r="F7" i="34" a="1"/>
  <c r="F7" i="34" s="1"/>
  <c r="E7" i="34" a="1"/>
  <c r="E7" i="34" s="1"/>
  <c r="D7" i="34" a="1"/>
  <c r="D7" i="34" s="1"/>
  <c r="C7" i="34" a="1"/>
  <c r="C7" i="34" s="1"/>
  <c r="B7" i="34" a="1"/>
  <c r="B7" i="34" s="1"/>
  <c r="W6" i="34" a="1"/>
  <c r="W6" i="34" s="1"/>
  <c r="V6" i="34" a="1"/>
  <c r="V6" i="34" s="1"/>
  <c r="U6" i="34" a="1"/>
  <c r="U6" i="34" s="1"/>
  <c r="T6" i="34" a="1"/>
  <c r="T6" i="34" s="1"/>
  <c r="S6" i="34" a="1"/>
  <c r="S6" i="34" s="1"/>
  <c r="R6" i="34" a="1"/>
  <c r="R6" i="34" s="1"/>
  <c r="Q6" i="34" a="1"/>
  <c r="Q6" i="34" s="1"/>
  <c r="P6" i="34" a="1"/>
  <c r="P6" i="34" s="1"/>
  <c r="O6" i="34" a="1"/>
  <c r="O6" i="34" s="1"/>
  <c r="N6" i="34" a="1"/>
  <c r="N6" i="34" s="1"/>
  <c r="M6" i="34" a="1"/>
  <c r="M6" i="34" s="1"/>
  <c r="L6" i="34" a="1"/>
  <c r="L6" i="34" s="1"/>
  <c r="K6" i="34" a="1"/>
  <c r="K6" i="34" s="1"/>
  <c r="J6" i="34" a="1"/>
  <c r="J6" i="34" s="1"/>
  <c r="I6" i="34" a="1"/>
  <c r="I6" i="34" s="1"/>
  <c r="H6" i="34" a="1"/>
  <c r="H6" i="34" s="1"/>
  <c r="G6" i="34" a="1"/>
  <c r="G6" i="34" s="1"/>
  <c r="F6" i="34" a="1"/>
  <c r="F6" i="34" s="1"/>
  <c r="E6" i="34" a="1"/>
  <c r="E6" i="34" s="1"/>
  <c r="D6" i="34" a="1"/>
  <c r="D6" i="34" s="1"/>
  <c r="C6" i="34" a="1"/>
  <c r="C6" i="34" s="1"/>
  <c r="B6" i="34" a="1"/>
  <c r="B6" i="34" s="1"/>
  <c r="W5" i="34" a="1"/>
  <c r="W5" i="34" s="1"/>
  <c r="V5" i="34" a="1"/>
  <c r="V5" i="34" s="1"/>
  <c r="U5" i="34" a="1"/>
  <c r="U5" i="34" s="1"/>
  <c r="T5" i="34" a="1"/>
  <c r="T5" i="34" s="1"/>
  <c r="S5" i="34" a="1"/>
  <c r="S5" i="34" s="1"/>
  <c r="R5" i="34" a="1"/>
  <c r="R5" i="34" s="1"/>
  <c r="Q5" i="34" a="1"/>
  <c r="Q5" i="34" s="1"/>
  <c r="P5" i="34" a="1"/>
  <c r="P5" i="34" s="1"/>
  <c r="O5" i="34" a="1"/>
  <c r="O5" i="34" s="1"/>
  <c r="N5" i="34" a="1"/>
  <c r="N5" i="34" s="1"/>
  <c r="M5" i="34" a="1"/>
  <c r="M5" i="34" s="1"/>
  <c r="L5" i="34" a="1"/>
  <c r="L5" i="34" s="1"/>
  <c r="K5" i="34" a="1"/>
  <c r="K5" i="34" s="1"/>
  <c r="J5" i="34" a="1"/>
  <c r="J5" i="34" s="1"/>
  <c r="I5" i="34" a="1"/>
  <c r="I5" i="34" s="1"/>
  <c r="H5" i="34" a="1"/>
  <c r="H5" i="34" s="1"/>
  <c r="G5" i="34" a="1"/>
  <c r="G5" i="34" s="1"/>
  <c r="F5" i="34" a="1"/>
  <c r="F5" i="34" s="1"/>
  <c r="E5" i="34" a="1"/>
  <c r="E5" i="34" s="1"/>
  <c r="D5" i="34" a="1"/>
  <c r="D5" i="34" s="1"/>
  <c r="C5" i="34" a="1"/>
  <c r="C5" i="34" s="1"/>
  <c r="B5" i="34" a="1"/>
  <c r="B5" i="34" s="1"/>
  <c r="W4" i="34" a="1"/>
  <c r="W4" i="34" s="1"/>
  <c r="V4" i="34" a="1"/>
  <c r="V4" i="34" s="1"/>
  <c r="U4" i="34" a="1"/>
  <c r="U4" i="34" s="1"/>
  <c r="T4" i="34" a="1"/>
  <c r="T4" i="34" s="1"/>
  <c r="S4" i="34" a="1"/>
  <c r="S4" i="34" s="1"/>
  <c r="R4" i="34" a="1"/>
  <c r="R4" i="34" s="1"/>
  <c r="Q4" i="34" a="1"/>
  <c r="Q4" i="34" s="1"/>
  <c r="P4" i="34" a="1"/>
  <c r="P4" i="34" s="1"/>
  <c r="O4" i="34" a="1"/>
  <c r="O4" i="34" s="1"/>
  <c r="N4" i="34" a="1"/>
  <c r="N4" i="34" s="1"/>
  <c r="M4" i="34" a="1"/>
  <c r="M4" i="34" s="1"/>
  <c r="L4" i="34" a="1"/>
  <c r="L4" i="34" s="1"/>
  <c r="K4" i="34" a="1"/>
  <c r="K4" i="34" s="1"/>
  <c r="J4" i="34" a="1"/>
  <c r="J4" i="34" s="1"/>
  <c r="I4" i="34" a="1"/>
  <c r="I4" i="34" s="1"/>
  <c r="H4" i="34" a="1"/>
  <c r="H4" i="34" s="1"/>
  <c r="G4" i="34" a="1"/>
  <c r="G4" i="34" s="1"/>
  <c r="F4" i="34" a="1"/>
  <c r="F4" i="34" s="1"/>
  <c r="E4" i="34" a="1"/>
  <c r="E4" i="34" s="1"/>
  <c r="D4" i="34" a="1"/>
  <c r="D4" i="34" s="1"/>
  <c r="C4" i="34" a="1"/>
  <c r="C4" i="34" s="1"/>
  <c r="B4" i="34" a="1"/>
  <c r="B4" i="34" s="1"/>
  <c r="W28" i="33" a="1"/>
  <c r="W28" i="33" s="1"/>
  <c r="V28" i="33" a="1"/>
  <c r="V28" i="33" s="1"/>
  <c r="D28" i="33" a="1"/>
  <c r="D28" i="33" s="1"/>
  <c r="C28" i="33" a="1"/>
  <c r="C28" i="33" s="1"/>
  <c r="B28" i="33" a="1"/>
  <c r="B28" i="33" s="1"/>
  <c r="W27" i="33" a="1"/>
  <c r="W27" i="33" s="1"/>
  <c r="V27" i="33" a="1"/>
  <c r="V27" i="33" s="1"/>
  <c r="D27" i="33" a="1"/>
  <c r="D27" i="33" s="1"/>
  <c r="C27" i="33" a="1"/>
  <c r="C27" i="33" s="1"/>
  <c r="B27" i="33" a="1"/>
  <c r="B27" i="33" s="1"/>
  <c r="W26" i="33" a="1"/>
  <c r="W26" i="33" s="1"/>
  <c r="V26" i="33" a="1"/>
  <c r="V26" i="33" s="1"/>
  <c r="D26" i="33" a="1"/>
  <c r="D26" i="33" s="1"/>
  <c r="C26" i="33" a="1"/>
  <c r="C26" i="33" s="1"/>
  <c r="B26" i="33" a="1"/>
  <c r="B26" i="33" s="1"/>
  <c r="W25" i="33" a="1"/>
  <c r="W25" i="33" s="1"/>
  <c r="V25" i="33" a="1"/>
  <c r="V25" i="33" s="1"/>
  <c r="D25" i="33" a="1"/>
  <c r="D25" i="33" s="1"/>
  <c r="C25" i="33" a="1"/>
  <c r="C25" i="33" s="1"/>
  <c r="B25" i="33" a="1"/>
  <c r="B25" i="33" s="1"/>
  <c r="W24" i="33" a="1"/>
  <c r="W24" i="33" s="1"/>
  <c r="V24" i="33" a="1"/>
  <c r="V24" i="33" s="1"/>
  <c r="D24" i="33" a="1"/>
  <c r="D24" i="33" s="1"/>
  <c r="C24" i="33" a="1"/>
  <c r="C24" i="33" s="1"/>
  <c r="B24" i="33" a="1"/>
  <c r="B24" i="33" s="1"/>
  <c r="W13" i="33" a="1"/>
  <c r="W13" i="33" s="1"/>
  <c r="V13" i="33" a="1"/>
  <c r="V13" i="33" s="1"/>
  <c r="U13" i="33" a="1"/>
  <c r="U13" i="33" s="1"/>
  <c r="T13" i="33" a="1"/>
  <c r="T13" i="33" s="1"/>
  <c r="S13" i="33" a="1"/>
  <c r="S13" i="33" s="1"/>
  <c r="R13" i="33" a="1"/>
  <c r="R13" i="33" s="1"/>
  <c r="Q13" i="33" a="1"/>
  <c r="Q13" i="33" s="1"/>
  <c r="P13" i="33" a="1"/>
  <c r="P13" i="33" s="1"/>
  <c r="O13" i="33" a="1"/>
  <c r="O13" i="33" s="1"/>
  <c r="N13" i="33" a="1"/>
  <c r="N13" i="33" s="1"/>
  <c r="M13" i="33" a="1"/>
  <c r="M13" i="33" s="1"/>
  <c r="L13" i="33" a="1"/>
  <c r="L13" i="33" s="1"/>
  <c r="K13" i="33" a="1"/>
  <c r="K13" i="33" s="1"/>
  <c r="J13" i="33" a="1"/>
  <c r="J13" i="33" s="1"/>
  <c r="I13" i="33" a="1"/>
  <c r="I13" i="33" s="1"/>
  <c r="H13" i="33" a="1"/>
  <c r="H13" i="33" s="1"/>
  <c r="G13" i="33" a="1"/>
  <c r="G13" i="33" s="1"/>
  <c r="F13" i="33" a="1"/>
  <c r="F13" i="33" s="1"/>
  <c r="E13" i="33" a="1"/>
  <c r="E13" i="33" s="1"/>
  <c r="D13" i="33" a="1"/>
  <c r="D13" i="33" s="1"/>
  <c r="C13" i="33" a="1"/>
  <c r="C13" i="33" s="1"/>
  <c r="B13" i="33" a="1"/>
  <c r="B13" i="33" s="1"/>
  <c r="W12" i="33" a="1"/>
  <c r="W12" i="33" s="1"/>
  <c r="V12" i="33" a="1"/>
  <c r="V12" i="33" s="1"/>
  <c r="U12" i="33" a="1"/>
  <c r="U12" i="33" s="1"/>
  <c r="T12" i="33" a="1"/>
  <c r="T12" i="33" s="1"/>
  <c r="S12" i="33" a="1"/>
  <c r="S12" i="33" s="1"/>
  <c r="R12" i="33" a="1"/>
  <c r="R12" i="33" s="1"/>
  <c r="Q12" i="33" a="1"/>
  <c r="Q12" i="33" s="1"/>
  <c r="P12" i="33" a="1"/>
  <c r="P12" i="33" s="1"/>
  <c r="O12" i="33" a="1"/>
  <c r="O12" i="33" s="1"/>
  <c r="N12" i="33" a="1"/>
  <c r="N12" i="33" s="1"/>
  <c r="M12" i="33" a="1"/>
  <c r="M12" i="33" s="1"/>
  <c r="L12" i="33" a="1"/>
  <c r="L12" i="33" s="1"/>
  <c r="K12" i="33" a="1"/>
  <c r="K12" i="33" s="1"/>
  <c r="J12" i="33" a="1"/>
  <c r="J12" i="33" s="1"/>
  <c r="I12" i="33" a="1"/>
  <c r="I12" i="33" s="1"/>
  <c r="H12" i="33" a="1"/>
  <c r="H12" i="33" s="1"/>
  <c r="G12" i="33" a="1"/>
  <c r="G12" i="33" s="1"/>
  <c r="F12" i="33" a="1"/>
  <c r="F12" i="33" s="1"/>
  <c r="E12" i="33" a="1"/>
  <c r="E12" i="33" s="1"/>
  <c r="D12" i="33" a="1"/>
  <c r="D12" i="33" s="1"/>
  <c r="C12" i="33" a="1"/>
  <c r="C12" i="33" s="1"/>
  <c r="B12" i="33" a="1"/>
  <c r="B12" i="33" s="1"/>
  <c r="W11" i="33" a="1"/>
  <c r="W11" i="33" s="1"/>
  <c r="V11" i="33" a="1"/>
  <c r="V11" i="33" s="1"/>
  <c r="U11" i="33" a="1"/>
  <c r="U11" i="33" s="1"/>
  <c r="T11" i="33" a="1"/>
  <c r="T11" i="33" s="1"/>
  <c r="S11" i="33" a="1"/>
  <c r="S11" i="33" s="1"/>
  <c r="R11" i="33" a="1"/>
  <c r="R11" i="33" s="1"/>
  <c r="Q11" i="33" a="1"/>
  <c r="Q11" i="33" s="1"/>
  <c r="P11" i="33" a="1"/>
  <c r="P11" i="33" s="1"/>
  <c r="O11" i="33" a="1"/>
  <c r="O11" i="33" s="1"/>
  <c r="N11" i="33" a="1"/>
  <c r="N11" i="33" s="1"/>
  <c r="M11" i="33" a="1"/>
  <c r="M11" i="33" s="1"/>
  <c r="L11" i="33" a="1"/>
  <c r="L11" i="33" s="1"/>
  <c r="K11" i="33" a="1"/>
  <c r="K11" i="33" s="1"/>
  <c r="J11" i="33" a="1"/>
  <c r="J11" i="33" s="1"/>
  <c r="I11" i="33" a="1"/>
  <c r="I11" i="33" s="1"/>
  <c r="H11" i="33" a="1"/>
  <c r="H11" i="33" s="1"/>
  <c r="G11" i="33" a="1"/>
  <c r="G11" i="33" s="1"/>
  <c r="F11" i="33" a="1"/>
  <c r="F11" i="33" s="1"/>
  <c r="E11" i="33" a="1"/>
  <c r="E11" i="33" s="1"/>
  <c r="D11" i="33" a="1"/>
  <c r="D11" i="33" s="1"/>
  <c r="C11" i="33" a="1"/>
  <c r="C11" i="33" s="1"/>
  <c r="B11" i="33" a="1"/>
  <c r="B11" i="33" s="1"/>
  <c r="W10" i="33" a="1"/>
  <c r="W10" i="33" s="1"/>
  <c r="V10" i="33" a="1"/>
  <c r="V10" i="33" s="1"/>
  <c r="U10" i="33" a="1"/>
  <c r="U10" i="33" s="1"/>
  <c r="T10" i="33" a="1"/>
  <c r="T10" i="33" s="1"/>
  <c r="S10" i="33" a="1"/>
  <c r="S10" i="33" s="1"/>
  <c r="R10" i="33" a="1"/>
  <c r="R10" i="33" s="1"/>
  <c r="Q10" i="33" a="1"/>
  <c r="Q10" i="33" s="1"/>
  <c r="P10" i="33" a="1"/>
  <c r="P10" i="33" s="1"/>
  <c r="O10" i="33" a="1"/>
  <c r="O10" i="33" s="1"/>
  <c r="N10" i="33" a="1"/>
  <c r="N10" i="33" s="1"/>
  <c r="M10" i="33" a="1"/>
  <c r="M10" i="33" s="1"/>
  <c r="L10" i="33" a="1"/>
  <c r="L10" i="33" s="1"/>
  <c r="K10" i="33" a="1"/>
  <c r="K10" i="33" s="1"/>
  <c r="J10" i="33" a="1"/>
  <c r="J10" i="33" s="1"/>
  <c r="I10" i="33" a="1"/>
  <c r="I10" i="33" s="1"/>
  <c r="H10" i="33" a="1"/>
  <c r="H10" i="33" s="1"/>
  <c r="G10" i="33" a="1"/>
  <c r="G10" i="33" s="1"/>
  <c r="F10" i="33" a="1"/>
  <c r="F10" i="33" s="1"/>
  <c r="E10" i="33" a="1"/>
  <c r="E10" i="33" s="1"/>
  <c r="D10" i="33" a="1"/>
  <c r="D10" i="33" s="1"/>
  <c r="C10" i="33" a="1"/>
  <c r="C10" i="33" s="1"/>
  <c r="B10" i="33" a="1"/>
  <c r="B10" i="33" s="1"/>
  <c r="W9" i="33" a="1"/>
  <c r="W9" i="33" s="1"/>
  <c r="V9" i="33" a="1"/>
  <c r="V9" i="33" s="1"/>
  <c r="U9" i="33" a="1"/>
  <c r="U9" i="33" s="1"/>
  <c r="T9" i="33" a="1"/>
  <c r="T9" i="33" s="1"/>
  <c r="S9" i="33" a="1"/>
  <c r="S9" i="33" s="1"/>
  <c r="R9" i="33" a="1"/>
  <c r="R9" i="33" s="1"/>
  <c r="Q9" i="33" a="1"/>
  <c r="Q9" i="33" s="1"/>
  <c r="P9" i="33" a="1"/>
  <c r="P9" i="33" s="1"/>
  <c r="O9" i="33" a="1"/>
  <c r="O9" i="33" s="1"/>
  <c r="N9" i="33" a="1"/>
  <c r="N9" i="33" s="1"/>
  <c r="M9" i="33" a="1"/>
  <c r="M9" i="33" s="1"/>
  <c r="L9" i="33" a="1"/>
  <c r="L9" i="33" s="1"/>
  <c r="K9" i="33" a="1"/>
  <c r="K9" i="33" s="1"/>
  <c r="J9" i="33" a="1"/>
  <c r="J9" i="33" s="1"/>
  <c r="I9" i="33" a="1"/>
  <c r="I9" i="33" s="1"/>
  <c r="H9" i="33" a="1"/>
  <c r="H9" i="33" s="1"/>
  <c r="G9" i="33" a="1"/>
  <c r="G9" i="33" s="1"/>
  <c r="F9" i="33" a="1"/>
  <c r="F9" i="33" s="1"/>
  <c r="E9" i="33" a="1"/>
  <c r="E9" i="33" s="1"/>
  <c r="D9" i="33" a="1"/>
  <c r="D9" i="33" s="1"/>
  <c r="C9" i="33" a="1"/>
  <c r="C9" i="33" s="1"/>
  <c r="B9" i="33" a="1"/>
  <c r="B9" i="33" s="1"/>
  <c r="W8" i="33" a="1"/>
  <c r="W8" i="33" s="1"/>
  <c r="V8" i="33" a="1"/>
  <c r="V8" i="33" s="1"/>
  <c r="U8" i="33" a="1"/>
  <c r="U8" i="33" s="1"/>
  <c r="T8" i="33" a="1"/>
  <c r="T8" i="33" s="1"/>
  <c r="S8" i="33" a="1"/>
  <c r="S8" i="33" s="1"/>
  <c r="R8" i="33" a="1"/>
  <c r="R8" i="33" s="1"/>
  <c r="Q8" i="33" a="1"/>
  <c r="Q8" i="33" s="1"/>
  <c r="P8" i="33" a="1"/>
  <c r="P8" i="33" s="1"/>
  <c r="O8" i="33" a="1"/>
  <c r="O8" i="33" s="1"/>
  <c r="N8" i="33" a="1"/>
  <c r="N8" i="33" s="1"/>
  <c r="M8" i="33" a="1"/>
  <c r="M8" i="33" s="1"/>
  <c r="L8" i="33" a="1"/>
  <c r="L8" i="33" s="1"/>
  <c r="K8" i="33" a="1"/>
  <c r="K8" i="33" s="1"/>
  <c r="J8" i="33" a="1"/>
  <c r="J8" i="33" s="1"/>
  <c r="I8" i="33" a="1"/>
  <c r="I8" i="33" s="1"/>
  <c r="H8" i="33" a="1"/>
  <c r="H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B8" i="33" a="1"/>
  <c r="B8" i="33" s="1"/>
  <c r="W7" i="33" a="1"/>
  <c r="W7" i="33" s="1"/>
  <c r="V7" i="33" a="1"/>
  <c r="V7" i="33" s="1"/>
  <c r="U7" i="33" a="1"/>
  <c r="U7" i="33" s="1"/>
  <c r="T7" i="33" a="1"/>
  <c r="T7" i="33" s="1"/>
  <c r="S7" i="33" a="1"/>
  <c r="S7" i="33" s="1"/>
  <c r="R7" i="33" a="1"/>
  <c r="R7" i="33" s="1"/>
  <c r="Q7" i="33" a="1"/>
  <c r="Q7" i="33" s="1"/>
  <c r="P7" i="33" a="1"/>
  <c r="P7" i="33" s="1"/>
  <c r="O7" i="33" a="1"/>
  <c r="O7" i="33" s="1"/>
  <c r="N7" i="33" a="1"/>
  <c r="N7" i="33" s="1"/>
  <c r="M7" i="33" a="1"/>
  <c r="M7" i="33" s="1"/>
  <c r="L7" i="33" a="1"/>
  <c r="L7" i="33" s="1"/>
  <c r="K7" i="33" a="1"/>
  <c r="K7" i="33" s="1"/>
  <c r="J7" i="33" a="1"/>
  <c r="J7" i="33" s="1"/>
  <c r="I7" i="33" a="1"/>
  <c r="I7" i="33" s="1"/>
  <c r="H7" i="33" a="1"/>
  <c r="H7" i="33" s="1"/>
  <c r="G7" i="33" a="1"/>
  <c r="G7" i="33" s="1"/>
  <c r="F7" i="33" a="1"/>
  <c r="F7" i="33" s="1"/>
  <c r="E7" i="33" a="1"/>
  <c r="E7" i="33" s="1"/>
  <c r="D7" i="33" a="1"/>
  <c r="D7" i="33" s="1"/>
  <c r="C7" i="33" a="1"/>
  <c r="C7" i="33" s="1"/>
  <c r="B7" i="33" a="1"/>
  <c r="B7" i="33" s="1"/>
  <c r="W6" i="33" a="1"/>
  <c r="W6" i="33" s="1"/>
  <c r="V6" i="33" a="1"/>
  <c r="V6" i="33" s="1"/>
  <c r="U6" i="33" a="1"/>
  <c r="U6" i="33" s="1"/>
  <c r="T6" i="33" a="1"/>
  <c r="T6" i="33" s="1"/>
  <c r="S6" i="33" a="1"/>
  <c r="S6" i="33" s="1"/>
  <c r="R6" i="33" a="1"/>
  <c r="R6" i="33" s="1"/>
  <c r="Q6" i="33" a="1"/>
  <c r="Q6" i="33" s="1"/>
  <c r="P6" i="33" a="1"/>
  <c r="P6" i="33" s="1"/>
  <c r="O6" i="33" a="1"/>
  <c r="O6" i="33" s="1"/>
  <c r="N6" i="33" a="1"/>
  <c r="N6" i="33" s="1"/>
  <c r="M6" i="33" a="1"/>
  <c r="M6" i="33" s="1"/>
  <c r="L6" i="33" a="1"/>
  <c r="L6" i="33" s="1"/>
  <c r="K6" i="33" a="1"/>
  <c r="K6" i="33" s="1"/>
  <c r="J6" i="33" a="1"/>
  <c r="J6" i="33" s="1"/>
  <c r="I6" i="33" a="1"/>
  <c r="I6" i="33" s="1"/>
  <c r="H6" i="33" a="1"/>
  <c r="H6" i="33" s="1"/>
  <c r="G6" i="33" a="1"/>
  <c r="G6" i="33" s="1"/>
  <c r="F6" i="33" a="1"/>
  <c r="F6" i="33" s="1"/>
  <c r="E6" i="33" a="1"/>
  <c r="E6" i="33" s="1"/>
  <c r="D6" i="33" a="1"/>
  <c r="D6" i="33" s="1"/>
  <c r="C6" i="33" a="1"/>
  <c r="C6" i="33" s="1"/>
  <c r="B6" i="33" a="1"/>
  <c r="B6" i="33" s="1"/>
  <c r="W5" i="33" a="1"/>
  <c r="W5" i="33" s="1"/>
  <c r="V5" i="33" a="1"/>
  <c r="V5" i="33" s="1"/>
  <c r="U5" i="33" a="1"/>
  <c r="U5" i="33" s="1"/>
  <c r="T5" i="33" a="1"/>
  <c r="T5" i="33" s="1"/>
  <c r="S5" i="33" a="1"/>
  <c r="S5" i="33" s="1"/>
  <c r="R5" i="33" a="1"/>
  <c r="R5" i="33" s="1"/>
  <c r="Q5" i="33" a="1"/>
  <c r="Q5" i="33" s="1"/>
  <c r="P5" i="33" a="1"/>
  <c r="P5" i="33" s="1"/>
  <c r="O5" i="33" a="1"/>
  <c r="O5" i="33" s="1"/>
  <c r="N5" i="33" a="1"/>
  <c r="N5" i="33" s="1"/>
  <c r="M5" i="33" a="1"/>
  <c r="M5" i="33" s="1"/>
  <c r="L5" i="33" a="1"/>
  <c r="L5" i="33" s="1"/>
  <c r="K5" i="33" a="1"/>
  <c r="K5" i="33" s="1"/>
  <c r="J5" i="33" a="1"/>
  <c r="J5" i="33" s="1"/>
  <c r="I5" i="33" a="1"/>
  <c r="I5" i="33" s="1"/>
  <c r="H5" i="33" a="1"/>
  <c r="H5" i="33" s="1"/>
  <c r="G5" i="33" a="1"/>
  <c r="G5" i="33" s="1"/>
  <c r="F5" i="33" a="1"/>
  <c r="F5" i="33" s="1"/>
  <c r="E5" i="33" a="1"/>
  <c r="E5" i="33" s="1"/>
  <c r="D5" i="33" a="1"/>
  <c r="D5" i="33" s="1"/>
  <c r="C5" i="33" a="1"/>
  <c r="C5" i="33" s="1"/>
  <c r="B5" i="33" a="1"/>
  <c r="B5" i="33" s="1"/>
  <c r="W4" i="33" a="1"/>
  <c r="W4" i="33" s="1"/>
  <c r="V4" i="33" a="1"/>
  <c r="V4" i="33" s="1"/>
  <c r="U4" i="33" a="1"/>
  <c r="U4" i="33" s="1"/>
  <c r="T4" i="33" a="1"/>
  <c r="T4" i="33" s="1"/>
  <c r="S4" i="33" a="1"/>
  <c r="S4" i="33" s="1"/>
  <c r="R4" i="33" a="1"/>
  <c r="R4" i="33" s="1"/>
  <c r="Q4" i="33" a="1"/>
  <c r="Q4" i="33" s="1"/>
  <c r="P4" i="33" a="1"/>
  <c r="P4" i="33" s="1"/>
  <c r="O4" i="33" a="1"/>
  <c r="O4" i="33" s="1"/>
  <c r="N4" i="33" a="1"/>
  <c r="N4" i="33" s="1"/>
  <c r="M4" i="33" a="1"/>
  <c r="M4" i="33" s="1"/>
  <c r="L4" i="33" a="1"/>
  <c r="L4" i="33" s="1"/>
  <c r="K4" i="33" a="1"/>
  <c r="K4" i="33" s="1"/>
  <c r="J4" i="33" a="1"/>
  <c r="J4" i="33" s="1"/>
  <c r="I4" i="33" a="1"/>
  <c r="I4" i="33" s="1"/>
  <c r="H4" i="33" a="1"/>
  <c r="H4" i="33" s="1"/>
  <c r="G4" i="33" a="1"/>
  <c r="G4" i="33" s="1"/>
  <c r="F4" i="33" a="1"/>
  <c r="F4" i="33" s="1"/>
  <c r="E4" i="33" a="1"/>
  <c r="E4" i="33" s="1"/>
  <c r="D4" i="33" a="1"/>
  <c r="D4" i="33" s="1"/>
  <c r="C4" i="33" a="1"/>
  <c r="C4" i="33" s="1"/>
  <c r="B4" i="33" a="1"/>
  <c r="B4" i="33" s="1"/>
  <c r="W37" i="32" a="1"/>
  <c r="W37" i="32" s="1"/>
  <c r="V37" i="32" a="1"/>
  <c r="V37" i="32" s="1"/>
  <c r="D37" i="32" a="1"/>
  <c r="D37" i="32" s="1"/>
  <c r="C37" i="32" a="1"/>
  <c r="C37" i="32" s="1"/>
  <c r="B37" i="32" a="1"/>
  <c r="B37" i="32" s="1"/>
  <c r="W36" i="32" a="1"/>
  <c r="W36" i="32" s="1"/>
  <c r="V36" i="32" a="1"/>
  <c r="V36" i="32" s="1"/>
  <c r="D36" i="32" a="1"/>
  <c r="D36" i="32" s="1"/>
  <c r="C36" i="32" a="1"/>
  <c r="C36" i="32" s="1"/>
  <c r="B36" i="32" a="1"/>
  <c r="B36" i="32" s="1"/>
  <c r="W35" i="32" a="1"/>
  <c r="W35" i="32" s="1"/>
  <c r="V35" i="32" a="1"/>
  <c r="V35" i="32" s="1"/>
  <c r="D35" i="32" a="1"/>
  <c r="D35" i="32" s="1"/>
  <c r="C35" i="32" a="1"/>
  <c r="C35" i="32" s="1"/>
  <c r="B35" i="32" a="1"/>
  <c r="B35" i="32" s="1"/>
  <c r="W4" i="32" a="1"/>
  <c r="W4" i="32" s="1"/>
  <c r="V4" i="32" a="1"/>
  <c r="V4" i="32" s="1"/>
  <c r="U4" i="32" a="1"/>
  <c r="U4" i="32" s="1"/>
  <c r="T4" i="32" a="1"/>
  <c r="T4" i="32" s="1"/>
  <c r="S4" i="32" a="1"/>
  <c r="S4" i="32" s="1"/>
  <c r="R4" i="32" a="1"/>
  <c r="R4" i="32" s="1"/>
  <c r="Q4" i="32" a="1"/>
  <c r="Q4" i="32" s="1"/>
  <c r="P4" i="32" a="1"/>
  <c r="P4" i="32" s="1"/>
  <c r="O4" i="32" a="1"/>
  <c r="O4" i="32" s="1"/>
  <c r="N4" i="32" a="1"/>
  <c r="N4" i="32" s="1"/>
  <c r="M4" i="32" a="1"/>
  <c r="M4" i="32" s="1"/>
  <c r="L4" i="32" a="1"/>
  <c r="L4" i="32" s="1"/>
  <c r="K4" i="32" a="1"/>
  <c r="K4" i="32" s="1"/>
  <c r="J4" i="32" a="1"/>
  <c r="J4" i="32" s="1"/>
  <c r="I4" i="32" a="1"/>
  <c r="I4" i="32" s="1"/>
  <c r="H4" i="32" a="1"/>
  <c r="H4" i="32" s="1"/>
  <c r="G4" i="32" a="1"/>
  <c r="G4" i="32" s="1"/>
  <c r="F4" i="32" a="1"/>
  <c r="F4" i="32" s="1"/>
  <c r="E4" i="32" a="1"/>
  <c r="E4" i="32" s="1"/>
  <c r="D4" i="32" a="1"/>
  <c r="D4" i="32" s="1"/>
  <c r="C4" i="32" a="1"/>
  <c r="C4" i="32" s="1"/>
  <c r="B4" i="32" a="1"/>
  <c r="B4" i="32" s="1"/>
  <c r="W32" i="31" a="1"/>
  <c r="W32" i="31" s="1"/>
  <c r="V32" i="31" a="1"/>
  <c r="V32" i="31" s="1"/>
  <c r="D32" i="31" a="1"/>
  <c r="D32" i="31" s="1"/>
  <c r="C32" i="31" a="1"/>
  <c r="C32" i="31" s="1"/>
  <c r="B32" i="31" a="1"/>
  <c r="B32" i="31" s="1"/>
  <c r="W13" i="31" a="1"/>
  <c r="W13" i="31" s="1"/>
  <c r="V13" i="31" a="1"/>
  <c r="V13" i="31" s="1"/>
  <c r="U13" i="31" a="1"/>
  <c r="U13" i="31" s="1"/>
  <c r="T13" i="31" a="1"/>
  <c r="T13" i="31" s="1"/>
  <c r="S13" i="31" a="1"/>
  <c r="S13" i="31" s="1"/>
  <c r="R13" i="31" a="1"/>
  <c r="R13" i="31" s="1"/>
  <c r="Q13" i="31" a="1"/>
  <c r="Q13" i="31" s="1"/>
  <c r="P13" i="31" a="1"/>
  <c r="P13" i="31" s="1"/>
  <c r="O13" i="31" a="1"/>
  <c r="O13" i="31" s="1"/>
  <c r="N13" i="31" a="1"/>
  <c r="N13" i="31" s="1"/>
  <c r="M13" i="31" a="1"/>
  <c r="M13" i="31" s="1"/>
  <c r="L13" i="31" a="1"/>
  <c r="L13" i="31" s="1"/>
  <c r="K13" i="31" a="1"/>
  <c r="K13" i="31" s="1"/>
  <c r="J13" i="31" a="1"/>
  <c r="J13" i="31" s="1"/>
  <c r="I13" i="31" a="1"/>
  <c r="I13" i="31" s="1"/>
  <c r="H13" i="31" a="1"/>
  <c r="H13" i="31" s="1"/>
  <c r="G13" i="31" a="1"/>
  <c r="G13" i="31" s="1"/>
  <c r="F13" i="31" a="1"/>
  <c r="F13" i="31" s="1"/>
  <c r="E13" i="31" a="1"/>
  <c r="E13" i="31" s="1"/>
  <c r="D13" i="31" a="1"/>
  <c r="D13" i="31" s="1"/>
  <c r="C13" i="31" a="1"/>
  <c r="C13" i="31" s="1"/>
  <c r="B13" i="31" a="1"/>
  <c r="B13" i="31" s="1"/>
  <c r="W12" i="31" a="1"/>
  <c r="W12" i="31" s="1"/>
  <c r="V12" i="31" a="1"/>
  <c r="V12" i="31" s="1"/>
  <c r="U12" i="31" a="1"/>
  <c r="U12" i="31" s="1"/>
  <c r="T12" i="31" a="1"/>
  <c r="T12" i="31" s="1"/>
  <c r="S12" i="31" a="1"/>
  <c r="S12" i="31" s="1"/>
  <c r="R12" i="31" a="1"/>
  <c r="R12" i="31" s="1"/>
  <c r="Q12" i="31" a="1"/>
  <c r="Q12" i="31" s="1"/>
  <c r="P12" i="31" a="1"/>
  <c r="P12" i="31" s="1"/>
  <c r="O12" i="31" a="1"/>
  <c r="O12" i="31" s="1"/>
  <c r="N12" i="31" a="1"/>
  <c r="N12" i="31" s="1"/>
  <c r="M12" i="31" a="1"/>
  <c r="M12" i="31" s="1"/>
  <c r="L12" i="31" a="1"/>
  <c r="L12" i="31" s="1"/>
  <c r="K12" i="31" a="1"/>
  <c r="K12" i="31" s="1"/>
  <c r="J12" i="31" a="1"/>
  <c r="J12" i="31" s="1"/>
  <c r="I12" i="31" a="1"/>
  <c r="I12" i="31" s="1"/>
  <c r="H12" i="31" a="1"/>
  <c r="H12" i="31" s="1"/>
  <c r="G12" i="31" a="1"/>
  <c r="G12" i="31" s="1"/>
  <c r="F12" i="31" a="1"/>
  <c r="F12" i="31" s="1"/>
  <c r="E12" i="31" a="1"/>
  <c r="E12" i="31" s="1"/>
  <c r="D12" i="31" a="1"/>
  <c r="D12" i="31" s="1"/>
  <c r="C12" i="31" a="1"/>
  <c r="C12" i="31" s="1"/>
  <c r="B12" i="31" a="1"/>
  <c r="B12" i="31" s="1"/>
  <c r="W11" i="31" a="1"/>
  <c r="W11" i="31" s="1"/>
  <c r="V11" i="31" a="1"/>
  <c r="V11" i="31" s="1"/>
  <c r="U11" i="31" a="1"/>
  <c r="U11" i="31" s="1"/>
  <c r="T11" i="31" a="1"/>
  <c r="T11" i="31" s="1"/>
  <c r="S11" i="31" a="1"/>
  <c r="S11" i="31" s="1"/>
  <c r="R11" i="31" a="1"/>
  <c r="R11" i="31" s="1"/>
  <c r="Q11" i="31" a="1"/>
  <c r="Q11" i="31" s="1"/>
  <c r="P11" i="31" a="1"/>
  <c r="P11" i="31" s="1"/>
  <c r="O11" i="31" a="1"/>
  <c r="O11" i="31" s="1"/>
  <c r="N11" i="31" a="1"/>
  <c r="N11" i="31" s="1"/>
  <c r="M11" i="31" a="1"/>
  <c r="M11" i="31" s="1"/>
  <c r="L11" i="31" a="1"/>
  <c r="L11" i="31" s="1"/>
  <c r="K11" i="31" a="1"/>
  <c r="K11" i="31" s="1"/>
  <c r="J11" i="31" a="1"/>
  <c r="J11" i="31" s="1"/>
  <c r="I11" i="31" a="1"/>
  <c r="I11" i="31" s="1"/>
  <c r="H11" i="31" a="1"/>
  <c r="H11" i="31" s="1"/>
  <c r="G11" i="31" a="1"/>
  <c r="G11" i="31" s="1"/>
  <c r="F11" i="31" a="1"/>
  <c r="F11" i="31" s="1"/>
  <c r="E11" i="31" a="1"/>
  <c r="E11" i="31" s="1"/>
  <c r="D11" i="31" a="1"/>
  <c r="D11" i="31" s="1"/>
  <c r="C11" i="31" a="1"/>
  <c r="C11" i="31" s="1"/>
  <c r="B11" i="31" a="1"/>
  <c r="B11" i="31" s="1"/>
  <c r="W10" i="31" a="1"/>
  <c r="W10" i="31" s="1"/>
  <c r="V10" i="31" a="1"/>
  <c r="V10" i="31" s="1"/>
  <c r="U10" i="31" a="1"/>
  <c r="U10" i="31" s="1"/>
  <c r="T10" i="31" a="1"/>
  <c r="T10" i="31" s="1"/>
  <c r="S10" i="31" a="1"/>
  <c r="S10" i="31" s="1"/>
  <c r="R10" i="31" a="1"/>
  <c r="R10" i="31" s="1"/>
  <c r="Q10" i="31" a="1"/>
  <c r="Q10" i="31" s="1"/>
  <c r="P10" i="31" a="1"/>
  <c r="P10" i="31" s="1"/>
  <c r="O10" i="31" a="1"/>
  <c r="O10" i="31" s="1"/>
  <c r="N10" i="31" a="1"/>
  <c r="N10" i="31" s="1"/>
  <c r="M10" i="31" a="1"/>
  <c r="M10" i="31" s="1"/>
  <c r="L10" i="31" a="1"/>
  <c r="L10" i="31" s="1"/>
  <c r="K10" i="31" a="1"/>
  <c r="K10" i="31" s="1"/>
  <c r="J10" i="31" a="1"/>
  <c r="J10" i="31" s="1"/>
  <c r="I10" i="31" a="1"/>
  <c r="I10" i="31" s="1"/>
  <c r="H10" i="31" a="1"/>
  <c r="H10" i="31" s="1"/>
  <c r="G10" i="31" a="1"/>
  <c r="G10" i="31" s="1"/>
  <c r="F10" i="31" a="1"/>
  <c r="F10" i="31" s="1"/>
  <c r="E10" i="31" a="1"/>
  <c r="E10" i="31" s="1"/>
  <c r="D10" i="31" a="1"/>
  <c r="D10" i="31" s="1"/>
  <c r="C10" i="31" a="1"/>
  <c r="C10" i="31" s="1"/>
  <c r="B10" i="31" a="1"/>
  <c r="B10" i="31" s="1"/>
  <c r="W9" i="31" a="1"/>
  <c r="W9" i="31" s="1"/>
  <c r="V9" i="31" a="1"/>
  <c r="V9" i="31" s="1"/>
  <c r="U9" i="31" a="1"/>
  <c r="U9" i="31" s="1"/>
  <c r="T9" i="31" a="1"/>
  <c r="T9" i="31" s="1"/>
  <c r="S9" i="31" a="1"/>
  <c r="S9" i="31" s="1"/>
  <c r="R9" i="31" a="1"/>
  <c r="R9" i="31" s="1"/>
  <c r="Q9" i="31" a="1"/>
  <c r="Q9" i="31" s="1"/>
  <c r="P9" i="31" a="1"/>
  <c r="P9" i="31" s="1"/>
  <c r="O9" i="31" a="1"/>
  <c r="O9" i="31" s="1"/>
  <c r="N9" i="31" a="1"/>
  <c r="N9" i="31" s="1"/>
  <c r="M9" i="31" a="1"/>
  <c r="M9" i="31" s="1"/>
  <c r="L9" i="31" a="1"/>
  <c r="L9" i="31" s="1"/>
  <c r="K9" i="31" a="1"/>
  <c r="K9" i="31" s="1"/>
  <c r="J9" i="31" a="1"/>
  <c r="J9" i="31" s="1"/>
  <c r="I9" i="31" a="1"/>
  <c r="I9" i="31" s="1"/>
  <c r="H9" i="31" a="1"/>
  <c r="H9" i="31" s="1"/>
  <c r="G9" i="31" a="1"/>
  <c r="G9" i="31" s="1"/>
  <c r="F9" i="31" a="1"/>
  <c r="F9" i="31" s="1"/>
  <c r="E9" i="31" a="1"/>
  <c r="E9" i="31" s="1"/>
  <c r="D9" i="31" a="1"/>
  <c r="D9" i="31" s="1"/>
  <c r="C9" i="31" a="1"/>
  <c r="C9" i="31" s="1"/>
  <c r="B9" i="31" a="1"/>
  <c r="B9" i="31" s="1"/>
  <c r="W8" i="31" a="1"/>
  <c r="W8" i="31" s="1"/>
  <c r="V8" i="31" a="1"/>
  <c r="V8" i="31" s="1"/>
  <c r="U8" i="31" a="1"/>
  <c r="U8" i="31" s="1"/>
  <c r="T8" i="31" a="1"/>
  <c r="T8" i="31" s="1"/>
  <c r="S8" i="31" a="1"/>
  <c r="S8" i="31" s="1"/>
  <c r="R8" i="31" a="1"/>
  <c r="R8" i="31" s="1"/>
  <c r="Q8" i="31" a="1"/>
  <c r="Q8" i="31" s="1"/>
  <c r="P8" i="31" a="1"/>
  <c r="P8" i="31" s="1"/>
  <c r="O8" i="31" a="1"/>
  <c r="O8" i="31" s="1"/>
  <c r="N8" i="31" a="1"/>
  <c r="N8" i="31" s="1"/>
  <c r="M8" i="31" a="1"/>
  <c r="M8" i="31" s="1"/>
  <c r="L8" i="31" a="1"/>
  <c r="L8" i="31" s="1"/>
  <c r="K8" i="31" a="1"/>
  <c r="K8" i="31" s="1"/>
  <c r="J8" i="31" a="1"/>
  <c r="J8" i="31" s="1"/>
  <c r="I8" i="31" a="1"/>
  <c r="I8" i="31" s="1"/>
  <c r="H8" i="31" a="1"/>
  <c r="H8" i="31" s="1"/>
  <c r="G8" i="31" a="1"/>
  <c r="G8" i="31" s="1"/>
  <c r="F8" i="31" a="1"/>
  <c r="F8" i="31" s="1"/>
  <c r="E8" i="31" a="1"/>
  <c r="E8" i="31" s="1"/>
  <c r="D8" i="31" a="1"/>
  <c r="D8" i="31" s="1"/>
  <c r="C8" i="31" a="1"/>
  <c r="C8" i="31" s="1"/>
  <c r="B8" i="31" a="1"/>
  <c r="B8" i="31" s="1"/>
  <c r="W7" i="31" a="1"/>
  <c r="W7" i="31" s="1"/>
  <c r="V7" i="31" a="1"/>
  <c r="V7" i="31" s="1"/>
  <c r="U7" i="31" a="1"/>
  <c r="U7" i="31" s="1"/>
  <c r="T7" i="31" a="1"/>
  <c r="T7" i="31" s="1"/>
  <c r="S7" i="31" a="1"/>
  <c r="S7" i="31" s="1"/>
  <c r="R7" i="31" a="1"/>
  <c r="R7" i="31" s="1"/>
  <c r="Q7" i="31" a="1"/>
  <c r="Q7" i="31" s="1"/>
  <c r="P7" i="31" a="1"/>
  <c r="P7" i="31" s="1"/>
  <c r="O7" i="31" a="1"/>
  <c r="O7" i="31" s="1"/>
  <c r="N7" i="31" a="1"/>
  <c r="N7" i="31" s="1"/>
  <c r="M7" i="31" a="1"/>
  <c r="M7" i="31" s="1"/>
  <c r="L7" i="31" a="1"/>
  <c r="L7" i="31" s="1"/>
  <c r="K7" i="31" a="1"/>
  <c r="K7" i="31" s="1"/>
  <c r="J7" i="31" a="1"/>
  <c r="J7" i="31" s="1"/>
  <c r="I7" i="31" a="1"/>
  <c r="I7" i="31" s="1"/>
  <c r="H7" i="31" a="1"/>
  <c r="H7" i="31" s="1"/>
  <c r="G7" i="31" a="1"/>
  <c r="G7" i="31" s="1"/>
  <c r="F7" i="31" a="1"/>
  <c r="F7" i="31" s="1"/>
  <c r="E7" i="31" a="1"/>
  <c r="E7" i="31" s="1"/>
  <c r="D7" i="31" a="1"/>
  <c r="D7" i="31" s="1"/>
  <c r="C7" i="31" a="1"/>
  <c r="C7" i="31" s="1"/>
  <c r="B7" i="31" a="1"/>
  <c r="B7" i="31" s="1"/>
  <c r="W6" i="31" a="1"/>
  <c r="W6" i="31" s="1"/>
  <c r="V6" i="31" a="1"/>
  <c r="V6" i="31" s="1"/>
  <c r="U6" i="31" a="1"/>
  <c r="U6" i="31" s="1"/>
  <c r="T6" i="31" a="1"/>
  <c r="T6" i="31" s="1"/>
  <c r="S6" i="31" a="1"/>
  <c r="S6" i="31" s="1"/>
  <c r="R6" i="31" a="1"/>
  <c r="R6" i="31" s="1"/>
  <c r="Q6" i="31" a="1"/>
  <c r="Q6" i="31" s="1"/>
  <c r="P6" i="31" a="1"/>
  <c r="P6" i="31" s="1"/>
  <c r="O6" i="31" a="1"/>
  <c r="O6" i="31" s="1"/>
  <c r="N6" i="31" a="1"/>
  <c r="N6" i="31" s="1"/>
  <c r="M6" i="31" a="1"/>
  <c r="M6" i="31" s="1"/>
  <c r="L6" i="31" a="1"/>
  <c r="L6" i="31" s="1"/>
  <c r="K6" i="31" a="1"/>
  <c r="K6" i="31" s="1"/>
  <c r="J6" i="31" a="1"/>
  <c r="J6" i="31" s="1"/>
  <c r="I6" i="31" a="1"/>
  <c r="I6" i="31" s="1"/>
  <c r="H6" i="31" a="1"/>
  <c r="H6" i="31" s="1"/>
  <c r="G6" i="31" a="1"/>
  <c r="G6" i="31" s="1"/>
  <c r="F6" i="31" a="1"/>
  <c r="F6" i="31" s="1"/>
  <c r="E6" i="31" a="1"/>
  <c r="E6" i="31" s="1"/>
  <c r="D6" i="31" a="1"/>
  <c r="D6" i="31" s="1"/>
  <c r="C6" i="31" a="1"/>
  <c r="C6" i="31" s="1"/>
  <c r="B6" i="31" a="1"/>
  <c r="B6" i="31" s="1"/>
  <c r="W5" i="31" a="1"/>
  <c r="W5" i="31" s="1"/>
  <c r="V5" i="31" a="1"/>
  <c r="V5" i="31" s="1"/>
  <c r="U5" i="31" a="1"/>
  <c r="U5" i="31" s="1"/>
  <c r="T5" i="31" a="1"/>
  <c r="T5" i="31" s="1"/>
  <c r="S5" i="31" a="1"/>
  <c r="S5" i="31" s="1"/>
  <c r="R5" i="31" a="1"/>
  <c r="R5" i="31" s="1"/>
  <c r="Q5" i="31" a="1"/>
  <c r="Q5" i="31" s="1"/>
  <c r="P5" i="31" a="1"/>
  <c r="P5" i="31" s="1"/>
  <c r="O5" i="31" a="1"/>
  <c r="O5" i="31" s="1"/>
  <c r="N5" i="31" a="1"/>
  <c r="N5" i="31" s="1"/>
  <c r="M5" i="31" a="1"/>
  <c r="M5" i="31" s="1"/>
  <c r="L5" i="31" a="1"/>
  <c r="L5" i="31" s="1"/>
  <c r="K5" i="31" a="1"/>
  <c r="K5" i="31" s="1"/>
  <c r="J5" i="31" a="1"/>
  <c r="J5" i="31" s="1"/>
  <c r="I5" i="31" a="1"/>
  <c r="I5" i="31" s="1"/>
  <c r="H5" i="31" a="1"/>
  <c r="H5" i="31" s="1"/>
  <c r="G5" i="31" a="1"/>
  <c r="G5" i="31" s="1"/>
  <c r="F5" i="31" a="1"/>
  <c r="F5" i="31" s="1"/>
  <c r="E5" i="31" a="1"/>
  <c r="E5" i="31" s="1"/>
  <c r="D5" i="31" a="1"/>
  <c r="D5" i="31" s="1"/>
  <c r="C5" i="31" a="1"/>
  <c r="C5" i="31" s="1"/>
  <c r="B5" i="31" a="1"/>
  <c r="B5" i="31" s="1"/>
  <c r="W4" i="31" a="1"/>
  <c r="W4" i="31" s="1"/>
  <c r="V4" i="31" a="1"/>
  <c r="V4" i="31" s="1"/>
  <c r="U4" i="31" a="1"/>
  <c r="U4" i="31" s="1"/>
  <c r="T4" i="31" a="1"/>
  <c r="T4" i="31" s="1"/>
  <c r="S4" i="31" a="1"/>
  <c r="S4" i="31" s="1"/>
  <c r="R4" i="31" a="1"/>
  <c r="R4" i="31" s="1"/>
  <c r="Q4" i="31" a="1"/>
  <c r="Q4" i="31" s="1"/>
  <c r="P4" i="31" a="1"/>
  <c r="P4" i="31" s="1"/>
  <c r="O4" i="31" a="1"/>
  <c r="O4" i="31" s="1"/>
  <c r="N4" i="31" a="1"/>
  <c r="N4" i="31" s="1"/>
  <c r="M4" i="31" a="1"/>
  <c r="M4" i="31" s="1"/>
  <c r="L4" i="31" a="1"/>
  <c r="L4" i="31" s="1"/>
  <c r="K4" i="31" a="1"/>
  <c r="K4" i="31" s="1"/>
  <c r="J4" i="31" a="1"/>
  <c r="J4" i="31" s="1"/>
  <c r="I4" i="31" a="1"/>
  <c r="I4" i="31" s="1"/>
  <c r="H4" i="31" a="1"/>
  <c r="H4" i="31" s="1"/>
  <c r="G4" i="31" a="1"/>
  <c r="G4" i="31" s="1"/>
  <c r="F4" i="31" a="1"/>
  <c r="F4" i="31" s="1"/>
  <c r="E4" i="31" a="1"/>
  <c r="E4" i="31" s="1"/>
  <c r="D4" i="31" a="1"/>
  <c r="D4" i="31" s="1"/>
  <c r="C4" i="31" a="1"/>
  <c r="C4" i="31" s="1"/>
  <c r="B4" i="31" a="1"/>
  <c r="B4" i="31" s="1"/>
  <c r="W23" i="30" a="1"/>
  <c r="W23" i="30" s="1"/>
  <c r="V23" i="30" a="1"/>
  <c r="V23" i="30" s="1"/>
  <c r="D23" i="30" a="1"/>
  <c r="D23" i="30" s="1"/>
  <c r="C23" i="30" a="1"/>
  <c r="C23" i="30" s="1"/>
  <c r="B23" i="30" a="1"/>
  <c r="B23" i="30" s="1"/>
  <c r="W22" i="30" a="1"/>
  <c r="W22" i="30" s="1"/>
  <c r="V22" i="30" a="1"/>
  <c r="V22" i="30" s="1"/>
  <c r="D22" i="30" a="1"/>
  <c r="D22" i="30" s="1"/>
  <c r="C22" i="30" a="1"/>
  <c r="C22" i="30" s="1"/>
  <c r="B22" i="30" a="1"/>
  <c r="B22" i="30" s="1"/>
  <c r="W17" i="30" a="1"/>
  <c r="W17" i="30" s="1"/>
  <c r="V17" i="30" a="1"/>
  <c r="V17" i="30" s="1"/>
  <c r="D17" i="30" a="1"/>
  <c r="D17" i="30" s="1"/>
  <c r="C17" i="30" a="1"/>
  <c r="C17" i="30" s="1"/>
  <c r="B17" i="30" a="1"/>
  <c r="B17" i="30" s="1"/>
  <c r="W16" i="30" a="1"/>
  <c r="W16" i="30" s="1"/>
  <c r="V16" i="30" a="1"/>
  <c r="V16" i="30" s="1"/>
  <c r="D16" i="30" a="1"/>
  <c r="D16" i="30" s="1"/>
  <c r="C16" i="30" a="1"/>
  <c r="C16" i="30" s="1"/>
  <c r="B16" i="30" a="1"/>
  <c r="B16" i="30" s="1"/>
  <c r="W15" i="30" a="1"/>
  <c r="W15" i="30" s="1"/>
  <c r="V15" i="30" a="1"/>
  <c r="V15" i="30" s="1"/>
  <c r="D15" i="30" a="1"/>
  <c r="D15" i="30" s="1"/>
  <c r="C15" i="30" a="1"/>
  <c r="C15" i="30" s="1"/>
  <c r="B15" i="30" a="1"/>
  <c r="B15" i="30" s="1"/>
  <c r="W4" i="30" a="1"/>
  <c r="W4" i="30" s="1"/>
  <c r="V4" i="30" a="1"/>
  <c r="V4" i="30" s="1"/>
  <c r="U4" i="30" a="1"/>
  <c r="U4" i="30" s="1"/>
  <c r="T4" i="30" a="1"/>
  <c r="T4" i="30" s="1"/>
  <c r="S4" i="30" a="1"/>
  <c r="S4" i="30" s="1"/>
  <c r="R4" i="30" a="1"/>
  <c r="R4" i="30" s="1"/>
  <c r="Q4" i="30" a="1"/>
  <c r="Q4" i="30" s="1"/>
  <c r="P4" i="30" a="1"/>
  <c r="P4" i="30" s="1"/>
  <c r="O4" i="30" a="1"/>
  <c r="O4" i="30" s="1"/>
  <c r="N4" i="30" a="1"/>
  <c r="N4" i="30" s="1"/>
  <c r="M4" i="30" a="1"/>
  <c r="M4" i="30" s="1"/>
  <c r="L4" i="30" a="1"/>
  <c r="L4" i="30" s="1"/>
  <c r="K4" i="30" a="1"/>
  <c r="K4" i="30" s="1"/>
  <c r="J4" i="30" a="1"/>
  <c r="J4" i="30" s="1"/>
  <c r="I4" i="30" a="1"/>
  <c r="I4" i="30" s="1"/>
  <c r="H4" i="30" a="1"/>
  <c r="H4" i="30" s="1"/>
  <c r="G4" i="30" a="1"/>
  <c r="G4" i="30" s="1"/>
  <c r="F4" i="30" a="1"/>
  <c r="F4" i="30" s="1"/>
  <c r="E4" i="30" a="1"/>
  <c r="E4" i="30" s="1"/>
  <c r="D4" i="30" a="1"/>
  <c r="D4" i="30" s="1"/>
  <c r="C4" i="30" a="1"/>
  <c r="C4" i="30" s="1"/>
  <c r="B4" i="30" a="1"/>
  <c r="B4" i="30" s="1"/>
  <c r="W13" i="29" a="1"/>
  <c r="W13" i="29" s="1"/>
  <c r="V13" i="29" a="1"/>
  <c r="V13" i="29" s="1"/>
  <c r="D13" i="29" a="1"/>
  <c r="D13" i="29" s="1"/>
  <c r="C13" i="29" a="1"/>
  <c r="C13" i="29" s="1"/>
  <c r="B13" i="29" a="1"/>
  <c r="B13" i="29" s="1"/>
  <c r="W12" i="29" a="1"/>
  <c r="W12" i="29" s="1"/>
  <c r="V12" i="29" a="1"/>
  <c r="V12" i="29" s="1"/>
  <c r="D12" i="29" a="1"/>
  <c r="D12" i="29" s="1"/>
  <c r="C12" i="29" a="1"/>
  <c r="C12" i="29" s="1"/>
  <c r="B12" i="29" a="1"/>
  <c r="B12" i="29" s="1"/>
  <c r="W11" i="29" a="1"/>
  <c r="W11" i="29" s="1"/>
  <c r="V11" i="29" a="1"/>
  <c r="V11" i="29" s="1"/>
  <c r="D11" i="29" a="1"/>
  <c r="D11" i="29" s="1"/>
  <c r="C11" i="29" a="1"/>
  <c r="C11" i="29" s="1"/>
  <c r="B11" i="29" a="1"/>
  <c r="B11" i="29" s="1"/>
  <c r="W10" i="29" a="1"/>
  <c r="W10" i="29" s="1"/>
  <c r="V10" i="29" a="1"/>
  <c r="V10" i="29" s="1"/>
  <c r="D10" i="29" a="1"/>
  <c r="D10" i="29" s="1"/>
  <c r="C10" i="29" a="1"/>
  <c r="C10" i="29" s="1"/>
  <c r="B10" i="29" a="1"/>
  <c r="B10" i="29" s="1"/>
  <c r="W4" i="29" a="1"/>
  <c r="W4" i="29" s="1"/>
  <c r="V4" i="29" a="1"/>
  <c r="V4" i="29" s="1"/>
  <c r="U4" i="29" a="1"/>
  <c r="U4" i="29" s="1"/>
  <c r="T4" i="29" a="1"/>
  <c r="T4" i="29" s="1"/>
  <c r="S4" i="29" a="1"/>
  <c r="S4" i="29" s="1"/>
  <c r="R4" i="29" a="1"/>
  <c r="R4" i="29" s="1"/>
  <c r="Q4" i="29" a="1"/>
  <c r="Q4" i="29" s="1"/>
  <c r="P4" i="29" a="1"/>
  <c r="P4" i="29" s="1"/>
  <c r="O4" i="29" a="1"/>
  <c r="O4" i="29" s="1"/>
  <c r="N4" i="29" a="1"/>
  <c r="N4" i="29" s="1"/>
  <c r="M4" i="29" a="1"/>
  <c r="M4" i="29" s="1"/>
  <c r="L4" i="29" a="1"/>
  <c r="L4" i="29" s="1"/>
  <c r="K4" i="29" a="1"/>
  <c r="K4" i="29" s="1"/>
  <c r="J4" i="29" a="1"/>
  <c r="J4" i="29" s="1"/>
  <c r="I4" i="29" a="1"/>
  <c r="I4" i="29" s="1"/>
  <c r="H4" i="29" a="1"/>
  <c r="H4" i="29" s="1"/>
  <c r="G4" i="29" a="1"/>
  <c r="G4" i="29" s="1"/>
  <c r="F4" i="29" a="1"/>
  <c r="F4" i="29" s="1"/>
  <c r="E4" i="29" a="1"/>
  <c r="E4" i="29" s="1"/>
  <c r="D4" i="29" a="1"/>
  <c r="D4" i="29" s="1"/>
  <c r="C4" i="29" a="1"/>
  <c r="C4" i="29" s="1"/>
  <c r="B4" i="29" a="1"/>
  <c r="B4" i="29" s="1"/>
  <c r="W23" i="28" a="1"/>
  <c r="W23" i="28" s="1"/>
  <c r="V23" i="28" a="1"/>
  <c r="V23" i="28" s="1"/>
  <c r="D23" i="28" a="1"/>
  <c r="D23" i="28" s="1"/>
  <c r="C23" i="28" a="1"/>
  <c r="C23" i="28" s="1"/>
  <c r="B23" i="28" a="1"/>
  <c r="B23" i="28" s="1"/>
  <c r="W11" i="28" a="1"/>
  <c r="W11" i="28" s="1"/>
  <c r="V11" i="28" a="1"/>
  <c r="V11" i="28" s="1"/>
  <c r="U11" i="28" a="1"/>
  <c r="U11" i="28" s="1"/>
  <c r="T11" i="28" a="1"/>
  <c r="T11" i="28" s="1"/>
  <c r="S11" i="28" a="1"/>
  <c r="S11" i="28" s="1"/>
  <c r="R11" i="28" a="1"/>
  <c r="R11" i="28" s="1"/>
  <c r="Q11" i="28" a="1"/>
  <c r="Q11" i="28" s="1"/>
  <c r="P11" i="28" a="1"/>
  <c r="P11" i="28" s="1"/>
  <c r="O11" i="28" a="1"/>
  <c r="O11" i="28" s="1"/>
  <c r="N11" i="28" a="1"/>
  <c r="N11" i="28" s="1"/>
  <c r="M11" i="28" a="1"/>
  <c r="M11" i="28" s="1"/>
  <c r="L11" i="28" a="1"/>
  <c r="L11" i="28" s="1"/>
  <c r="K11" i="28" a="1"/>
  <c r="K11" i="28" s="1"/>
  <c r="J11" i="28" a="1"/>
  <c r="J11" i="28" s="1"/>
  <c r="I11" i="28" a="1"/>
  <c r="I11" i="28" s="1"/>
  <c r="H11" i="28" a="1"/>
  <c r="H11" i="28" s="1"/>
  <c r="G11" i="28" a="1"/>
  <c r="G11" i="28" s="1"/>
  <c r="F11" i="28" a="1"/>
  <c r="F11" i="28" s="1"/>
  <c r="E11" i="28" a="1"/>
  <c r="E11" i="28" s="1"/>
  <c r="D11" i="28" a="1"/>
  <c r="D11" i="28" s="1"/>
  <c r="C11" i="28" a="1"/>
  <c r="C11" i="28" s="1"/>
  <c r="B11" i="28" a="1"/>
  <c r="B11" i="28" s="1"/>
  <c r="W10" i="28" a="1"/>
  <c r="W10" i="28" s="1"/>
  <c r="V10" i="28" a="1"/>
  <c r="V10" i="28" s="1"/>
  <c r="U10" i="28" a="1"/>
  <c r="U10" i="28" s="1"/>
  <c r="T10" i="28" a="1"/>
  <c r="T10" i="28" s="1"/>
  <c r="S10" i="28" a="1"/>
  <c r="S10" i="28" s="1"/>
  <c r="R10" i="28" a="1"/>
  <c r="R10" i="28" s="1"/>
  <c r="Q10" i="28" a="1"/>
  <c r="Q10" i="28" s="1"/>
  <c r="P10" i="28" a="1"/>
  <c r="P10" i="28" s="1"/>
  <c r="O10" i="28" a="1"/>
  <c r="O10" i="28" s="1"/>
  <c r="N10" i="28" a="1"/>
  <c r="N10" i="28" s="1"/>
  <c r="M10" i="28" a="1"/>
  <c r="M10" i="28" s="1"/>
  <c r="L10" i="28" a="1"/>
  <c r="L10" i="28" s="1"/>
  <c r="K10" i="28" a="1"/>
  <c r="K10" i="28" s="1"/>
  <c r="J10" i="28" a="1"/>
  <c r="J10" i="28" s="1"/>
  <c r="I10" i="28" a="1"/>
  <c r="I10" i="28" s="1"/>
  <c r="H10" i="28" a="1"/>
  <c r="H10" i="28" s="1"/>
  <c r="G10" i="28" a="1"/>
  <c r="G10" i="28" s="1"/>
  <c r="F10" i="28" a="1"/>
  <c r="F10" i="28" s="1"/>
  <c r="E10" i="28" a="1"/>
  <c r="E10" i="28" s="1"/>
  <c r="D10" i="28" a="1"/>
  <c r="D10" i="28" s="1"/>
  <c r="C10" i="28" a="1"/>
  <c r="C10" i="28" s="1"/>
  <c r="B10" i="28" a="1"/>
  <c r="B10" i="28" s="1"/>
  <c r="W9" i="28" a="1"/>
  <c r="W9" i="28" s="1"/>
  <c r="V9" i="28" a="1"/>
  <c r="V9" i="28" s="1"/>
  <c r="U9" i="28" a="1"/>
  <c r="U9" i="28" s="1"/>
  <c r="T9" i="28" a="1"/>
  <c r="T9" i="28" s="1"/>
  <c r="S9" i="28" a="1"/>
  <c r="S9" i="28" s="1"/>
  <c r="R9" i="28" a="1"/>
  <c r="R9" i="28" s="1"/>
  <c r="Q9" i="28" a="1"/>
  <c r="Q9" i="28" s="1"/>
  <c r="P9" i="28" a="1"/>
  <c r="P9" i="28" s="1"/>
  <c r="O9" i="28" a="1"/>
  <c r="O9" i="28" s="1"/>
  <c r="N9" i="28" a="1"/>
  <c r="N9" i="28" s="1"/>
  <c r="M9" i="28" a="1"/>
  <c r="M9" i="28" s="1"/>
  <c r="L9" i="28" a="1"/>
  <c r="L9" i="28" s="1"/>
  <c r="K9" i="28" a="1"/>
  <c r="K9" i="28" s="1"/>
  <c r="J9" i="28" a="1"/>
  <c r="J9" i="28" s="1"/>
  <c r="I9" i="28" a="1"/>
  <c r="I9" i="28" s="1"/>
  <c r="H9" i="28" a="1"/>
  <c r="H9" i="28" s="1"/>
  <c r="G9" i="28" a="1"/>
  <c r="G9" i="28" s="1"/>
  <c r="F9" i="28" a="1"/>
  <c r="F9" i="28" s="1"/>
  <c r="E9" i="28" a="1"/>
  <c r="E9" i="28" s="1"/>
  <c r="D9" i="28" a="1"/>
  <c r="D9" i="28" s="1"/>
  <c r="C9" i="28" a="1"/>
  <c r="C9" i="28" s="1"/>
  <c r="B9" i="28" a="1"/>
  <c r="B9" i="28" s="1"/>
  <c r="W8" i="28" a="1"/>
  <c r="W8" i="28" s="1"/>
  <c r="V8" i="28" a="1"/>
  <c r="V8" i="28" s="1"/>
  <c r="U8" i="28" a="1"/>
  <c r="U8" i="28" s="1"/>
  <c r="T8" i="28" a="1"/>
  <c r="T8" i="28" s="1"/>
  <c r="S8" i="28" a="1"/>
  <c r="S8" i="28" s="1"/>
  <c r="R8" i="28" a="1"/>
  <c r="R8" i="28" s="1"/>
  <c r="Q8" i="28" a="1"/>
  <c r="Q8" i="28" s="1"/>
  <c r="P8" i="28" a="1"/>
  <c r="P8" i="28" s="1"/>
  <c r="O8" i="28" a="1"/>
  <c r="O8" i="28" s="1"/>
  <c r="N8" i="28" a="1"/>
  <c r="N8" i="28" s="1"/>
  <c r="M8" i="28" a="1"/>
  <c r="M8" i="28" s="1"/>
  <c r="L8" i="28" a="1"/>
  <c r="L8" i="28" s="1"/>
  <c r="K8" i="28" a="1"/>
  <c r="K8" i="28" s="1"/>
  <c r="J8" i="28" a="1"/>
  <c r="J8" i="28" s="1"/>
  <c r="I8" i="28" a="1"/>
  <c r="I8" i="28" s="1"/>
  <c r="H8" i="28" a="1"/>
  <c r="H8" i="28" s="1"/>
  <c r="G8" i="28" a="1"/>
  <c r="G8" i="28" s="1"/>
  <c r="F8" i="28" a="1"/>
  <c r="F8" i="28" s="1"/>
  <c r="E8" i="28" a="1"/>
  <c r="E8" i="28" s="1"/>
  <c r="D8" i="28" a="1"/>
  <c r="D8" i="28" s="1"/>
  <c r="C8" i="28" a="1"/>
  <c r="C8" i="28" s="1"/>
  <c r="B8" i="28" a="1"/>
  <c r="B8" i="28" s="1"/>
  <c r="W7" i="28" a="1"/>
  <c r="W7" i="28" s="1"/>
  <c r="V7" i="28" a="1"/>
  <c r="V7" i="28" s="1"/>
  <c r="U7" i="28" a="1"/>
  <c r="U7" i="28" s="1"/>
  <c r="T7" i="28" a="1"/>
  <c r="T7" i="28" s="1"/>
  <c r="S7" i="28" a="1"/>
  <c r="S7" i="28" s="1"/>
  <c r="R7" i="28" a="1"/>
  <c r="R7" i="28" s="1"/>
  <c r="Q7" i="28" a="1"/>
  <c r="Q7" i="28" s="1"/>
  <c r="P7" i="28" a="1"/>
  <c r="P7" i="28" s="1"/>
  <c r="O7" i="28" a="1"/>
  <c r="O7" i="28" s="1"/>
  <c r="N7" i="28" a="1"/>
  <c r="N7" i="28" s="1"/>
  <c r="M7" i="28" a="1"/>
  <c r="M7" i="28" s="1"/>
  <c r="L7" i="28" a="1"/>
  <c r="L7" i="28" s="1"/>
  <c r="K7" i="28" a="1"/>
  <c r="K7" i="28" s="1"/>
  <c r="J7" i="28" a="1"/>
  <c r="J7" i="28" s="1"/>
  <c r="I7" i="28" a="1"/>
  <c r="I7" i="28" s="1"/>
  <c r="H7" i="28" a="1"/>
  <c r="H7" i="28" s="1"/>
  <c r="G7" i="28" a="1"/>
  <c r="G7" i="28" s="1"/>
  <c r="F7" i="28" a="1"/>
  <c r="F7" i="28" s="1"/>
  <c r="E7" i="28" a="1"/>
  <c r="E7" i="28" s="1"/>
  <c r="D7" i="28" a="1"/>
  <c r="D7" i="28" s="1"/>
  <c r="C7" i="28" a="1"/>
  <c r="C7" i="28" s="1"/>
  <c r="B7" i="28" a="1"/>
  <c r="B7" i="28" s="1"/>
  <c r="W6" i="28" a="1"/>
  <c r="W6" i="28" s="1"/>
  <c r="V6" i="28" a="1"/>
  <c r="V6" i="28" s="1"/>
  <c r="U6" i="28" a="1"/>
  <c r="U6" i="28" s="1"/>
  <c r="T6" i="28" a="1"/>
  <c r="T6" i="28" s="1"/>
  <c r="S6" i="28" a="1"/>
  <c r="S6" i="28" s="1"/>
  <c r="R6" i="28" a="1"/>
  <c r="R6" i="28" s="1"/>
  <c r="Q6" i="28" a="1"/>
  <c r="Q6" i="28" s="1"/>
  <c r="P6" i="28" a="1"/>
  <c r="P6" i="28" s="1"/>
  <c r="O6" i="28" a="1"/>
  <c r="O6" i="28" s="1"/>
  <c r="N6" i="28" a="1"/>
  <c r="N6" i="28" s="1"/>
  <c r="M6" i="28" a="1"/>
  <c r="M6" i="28" s="1"/>
  <c r="L6" i="28" a="1"/>
  <c r="L6" i="28" s="1"/>
  <c r="K6" i="28" a="1"/>
  <c r="K6" i="28" s="1"/>
  <c r="J6" i="28" a="1"/>
  <c r="J6" i="28" s="1"/>
  <c r="I6" i="28" a="1"/>
  <c r="I6" i="28" s="1"/>
  <c r="H6" i="28" a="1"/>
  <c r="H6" i="28" s="1"/>
  <c r="G6" i="28" a="1"/>
  <c r="G6" i="28" s="1"/>
  <c r="F6" i="28" a="1"/>
  <c r="F6" i="28" s="1"/>
  <c r="E6" i="28" a="1"/>
  <c r="E6" i="28" s="1"/>
  <c r="D6" i="28" a="1"/>
  <c r="D6" i="28" s="1"/>
  <c r="C6" i="28" a="1"/>
  <c r="C6" i="28" s="1"/>
  <c r="B6" i="28" a="1"/>
  <c r="B6" i="28" s="1"/>
  <c r="W5" i="28" a="1"/>
  <c r="W5" i="28" s="1"/>
  <c r="V5" i="28" a="1"/>
  <c r="V5" i="28" s="1"/>
  <c r="U5" i="28" a="1"/>
  <c r="U5" i="28" s="1"/>
  <c r="T5" i="28" a="1"/>
  <c r="T5" i="28" s="1"/>
  <c r="S5" i="28" a="1"/>
  <c r="S5" i="28" s="1"/>
  <c r="R5" i="28" a="1"/>
  <c r="R5" i="28" s="1"/>
  <c r="Q5" i="28" a="1"/>
  <c r="Q5" i="28" s="1"/>
  <c r="P5" i="28" a="1"/>
  <c r="P5" i="28" s="1"/>
  <c r="O5" i="28" a="1"/>
  <c r="O5" i="28" s="1"/>
  <c r="N5" i="28" a="1"/>
  <c r="N5" i="28" s="1"/>
  <c r="M5" i="28" a="1"/>
  <c r="M5" i="28" s="1"/>
  <c r="L5" i="28" a="1"/>
  <c r="L5" i="28" s="1"/>
  <c r="K5" i="28" a="1"/>
  <c r="K5" i="28" s="1"/>
  <c r="J5" i="28" a="1"/>
  <c r="J5" i="28" s="1"/>
  <c r="I5" i="28" a="1"/>
  <c r="I5" i="28" s="1"/>
  <c r="H5" i="28" a="1"/>
  <c r="H5" i="28" s="1"/>
  <c r="G5" i="28" a="1"/>
  <c r="G5" i="28" s="1"/>
  <c r="F5" i="28" a="1"/>
  <c r="F5" i="28" s="1"/>
  <c r="E5" i="28" a="1"/>
  <c r="E5" i="28" s="1"/>
  <c r="D5" i="28" a="1"/>
  <c r="D5" i="28" s="1"/>
  <c r="C5" i="28" a="1"/>
  <c r="C5" i="28" s="1"/>
  <c r="B5" i="28" a="1"/>
  <c r="B5" i="28" s="1"/>
  <c r="W4" i="28" a="1"/>
  <c r="W4" i="28" s="1"/>
  <c r="V4" i="28" a="1"/>
  <c r="V4" i="28" s="1"/>
  <c r="U4" i="28" a="1"/>
  <c r="U4" i="28" s="1"/>
  <c r="T4" i="28" a="1"/>
  <c r="T4" i="28" s="1"/>
  <c r="S4" i="28" a="1"/>
  <c r="S4" i="28" s="1"/>
  <c r="R4" i="28" a="1"/>
  <c r="R4" i="28" s="1"/>
  <c r="Q4" i="28" a="1"/>
  <c r="Q4" i="28" s="1"/>
  <c r="P4" i="28" a="1"/>
  <c r="P4" i="28" s="1"/>
  <c r="O4" i="28" a="1"/>
  <c r="O4" i="28" s="1"/>
  <c r="N4" i="28" a="1"/>
  <c r="N4" i="28" s="1"/>
  <c r="M4" i="28" a="1"/>
  <c r="M4" i="28" s="1"/>
  <c r="L4" i="28" a="1"/>
  <c r="L4" i="28" s="1"/>
  <c r="K4" i="28" a="1"/>
  <c r="K4" i="28" s="1"/>
  <c r="J4" i="28" a="1"/>
  <c r="J4" i="28" s="1"/>
  <c r="I4" i="28" a="1"/>
  <c r="I4" i="28" s="1"/>
  <c r="H4" i="28" a="1"/>
  <c r="H4" i="28" s="1"/>
  <c r="G4" i="28" a="1"/>
  <c r="G4" i="28" s="1"/>
  <c r="F4" i="28" a="1"/>
  <c r="F4" i="28" s="1"/>
  <c r="E4" i="28" a="1"/>
  <c r="E4" i="28" s="1"/>
  <c r="D4" i="28" a="1"/>
  <c r="D4" i="28" s="1"/>
  <c r="C4" i="28" a="1"/>
  <c r="C4" i="28" s="1"/>
  <c r="B4" i="28" a="1"/>
  <c r="B4" i="28" s="1"/>
  <c r="W82" i="27" a="1"/>
  <c r="W82" i="27" s="1"/>
  <c r="V82" i="27" a="1"/>
  <c r="V82" i="27" s="1"/>
  <c r="D82" i="27" a="1"/>
  <c r="D82" i="27" s="1"/>
  <c r="C82" i="27" a="1"/>
  <c r="C82" i="27" s="1"/>
  <c r="B82" i="27" a="1"/>
  <c r="B82" i="27" s="1"/>
  <c r="W81" i="27" a="1"/>
  <c r="W81" i="27" s="1"/>
  <c r="V81" i="27" a="1"/>
  <c r="V81" i="27" s="1"/>
  <c r="D81" i="27" a="1"/>
  <c r="D81" i="27" s="1"/>
  <c r="C81" i="27" a="1"/>
  <c r="C81" i="27" s="1"/>
  <c r="B81" i="27" a="1"/>
  <c r="B81" i="27" s="1"/>
  <c r="W80" i="27" a="1"/>
  <c r="W80" i="27" s="1"/>
  <c r="V80" i="27" a="1"/>
  <c r="V80" i="27" s="1"/>
  <c r="D80" i="27" a="1"/>
  <c r="D80" i="27" s="1"/>
  <c r="C80" i="27" a="1"/>
  <c r="C80" i="27" s="1"/>
  <c r="B80" i="27" a="1"/>
  <c r="B80" i="27" s="1"/>
  <c r="W79" i="27" a="1"/>
  <c r="W79" i="27" s="1"/>
  <c r="V79" i="27" a="1"/>
  <c r="V79" i="27" s="1"/>
  <c r="D79" i="27" a="1"/>
  <c r="D79" i="27" s="1"/>
  <c r="C79" i="27" a="1"/>
  <c r="C79" i="27" s="1"/>
  <c r="B79" i="27" a="1"/>
  <c r="B79" i="27" s="1"/>
  <c r="W78" i="27" a="1"/>
  <c r="W78" i="27" s="1"/>
  <c r="V78" i="27" a="1"/>
  <c r="V78" i="27" s="1"/>
  <c r="D78" i="27" a="1"/>
  <c r="D78" i="27" s="1"/>
  <c r="C78" i="27" a="1"/>
  <c r="C78" i="27" s="1"/>
  <c r="B78" i="27" a="1"/>
  <c r="B78" i="27" s="1"/>
  <c r="W77" i="27" a="1"/>
  <c r="W77" i="27" s="1"/>
  <c r="V77" i="27" a="1"/>
  <c r="V77" i="27" s="1"/>
  <c r="D77" i="27" a="1"/>
  <c r="D77" i="27" s="1"/>
  <c r="C77" i="27" a="1"/>
  <c r="C77" i="27" s="1"/>
  <c r="B77" i="27" a="1"/>
  <c r="B77" i="27" s="1"/>
  <c r="W76" i="27" a="1"/>
  <c r="W76" i="27" s="1"/>
  <c r="V76" i="27" a="1"/>
  <c r="V76" i="27" s="1"/>
  <c r="D76" i="27" a="1"/>
  <c r="D76" i="27" s="1"/>
  <c r="C76" i="27" a="1"/>
  <c r="C76" i="27" s="1"/>
  <c r="B76" i="27" a="1"/>
  <c r="B76" i="27" s="1"/>
  <c r="W75" i="27" a="1"/>
  <c r="W75" i="27" s="1"/>
  <c r="V75" i="27" a="1"/>
  <c r="V75" i="27" s="1"/>
  <c r="D75" i="27" a="1"/>
  <c r="D75" i="27" s="1"/>
  <c r="C75" i="27" a="1"/>
  <c r="C75" i="27" s="1"/>
  <c r="B75" i="27" a="1"/>
  <c r="B75" i="27" s="1"/>
  <c r="W74" i="27" a="1"/>
  <c r="W74" i="27" s="1"/>
  <c r="V74" i="27" a="1"/>
  <c r="V74" i="27" s="1"/>
  <c r="D74" i="27" a="1"/>
  <c r="D74" i="27" s="1"/>
  <c r="C74" i="27" a="1"/>
  <c r="C74" i="27" s="1"/>
  <c r="B74" i="27" a="1"/>
  <c r="B74" i="27" s="1"/>
  <c r="W33" i="27" a="1"/>
  <c r="W33" i="27" s="1"/>
  <c r="V33" i="27" a="1"/>
  <c r="V33" i="27" s="1"/>
  <c r="U33" i="27" a="1"/>
  <c r="U33" i="27" s="1"/>
  <c r="T33" i="27" a="1"/>
  <c r="T33" i="27" s="1"/>
  <c r="S33" i="27" a="1"/>
  <c r="S33" i="27" s="1"/>
  <c r="R33" i="27" a="1"/>
  <c r="R33" i="27" s="1"/>
  <c r="Q33" i="27" a="1"/>
  <c r="Q33" i="27" s="1"/>
  <c r="P33" i="27" a="1"/>
  <c r="P33" i="27" s="1"/>
  <c r="O33" i="27" a="1"/>
  <c r="O33" i="27" s="1"/>
  <c r="N33" i="27" a="1"/>
  <c r="N33" i="27" s="1"/>
  <c r="M33" i="27" a="1"/>
  <c r="M33" i="27" s="1"/>
  <c r="L33" i="27" a="1"/>
  <c r="L33" i="27" s="1"/>
  <c r="K33" i="27" a="1"/>
  <c r="K33" i="27" s="1"/>
  <c r="J33" i="27" a="1"/>
  <c r="J33" i="27" s="1"/>
  <c r="I33" i="27" a="1"/>
  <c r="I33" i="27" s="1"/>
  <c r="H33" i="27" a="1"/>
  <c r="H33" i="27" s="1"/>
  <c r="G33" i="27" a="1"/>
  <c r="G33" i="27" s="1"/>
  <c r="F33" i="27" a="1"/>
  <c r="F33" i="27" s="1"/>
  <c r="E33" i="27" a="1"/>
  <c r="E33" i="27" s="1"/>
  <c r="D33" i="27" a="1"/>
  <c r="D33" i="27" s="1"/>
  <c r="C33" i="27" a="1"/>
  <c r="C33" i="27" s="1"/>
  <c r="B33" i="27" a="1"/>
  <c r="B33" i="27" s="1"/>
  <c r="W32" i="27" a="1"/>
  <c r="W32" i="27" s="1"/>
  <c r="V32" i="27" a="1"/>
  <c r="V32" i="27" s="1"/>
  <c r="U32" i="27" a="1"/>
  <c r="U32" i="27" s="1"/>
  <c r="T32" i="27" a="1"/>
  <c r="T32" i="27" s="1"/>
  <c r="S32" i="27" a="1"/>
  <c r="S32" i="27" s="1"/>
  <c r="R32" i="27" a="1"/>
  <c r="R32" i="27" s="1"/>
  <c r="Q32" i="27" a="1"/>
  <c r="Q32" i="27" s="1"/>
  <c r="P32" i="27" a="1"/>
  <c r="P32" i="27" s="1"/>
  <c r="O32" i="27" a="1"/>
  <c r="O32" i="27" s="1"/>
  <c r="N32" i="27" a="1"/>
  <c r="N32" i="27" s="1"/>
  <c r="M32" i="27" a="1"/>
  <c r="M32" i="27" s="1"/>
  <c r="L32" i="27" a="1"/>
  <c r="L32" i="27" s="1"/>
  <c r="K32" i="27" a="1"/>
  <c r="K32" i="27" s="1"/>
  <c r="J32" i="27" a="1"/>
  <c r="J32" i="27" s="1"/>
  <c r="I32" i="27" a="1"/>
  <c r="I32" i="27" s="1"/>
  <c r="H32" i="27" a="1"/>
  <c r="H32" i="27" s="1"/>
  <c r="G32" i="27" a="1"/>
  <c r="G32" i="27" s="1"/>
  <c r="F32" i="27" a="1"/>
  <c r="F32" i="27" s="1"/>
  <c r="E32" i="27" a="1"/>
  <c r="E32" i="27" s="1"/>
  <c r="D32" i="27" a="1"/>
  <c r="D32" i="27" s="1"/>
  <c r="C32" i="27" a="1"/>
  <c r="C32" i="27" s="1"/>
  <c r="B32" i="27" a="1"/>
  <c r="B32" i="27" s="1"/>
  <c r="W31" i="27" a="1"/>
  <c r="W31" i="27" s="1"/>
  <c r="V31" i="27" a="1"/>
  <c r="V31" i="27" s="1"/>
  <c r="U31" i="27" a="1"/>
  <c r="U31" i="27" s="1"/>
  <c r="T31" i="27" a="1"/>
  <c r="T31" i="27" s="1"/>
  <c r="S31" i="27" a="1"/>
  <c r="S31" i="27" s="1"/>
  <c r="R31" i="27" a="1"/>
  <c r="R31" i="27" s="1"/>
  <c r="Q31" i="27" a="1"/>
  <c r="Q31" i="27" s="1"/>
  <c r="P31" i="27" a="1"/>
  <c r="P31" i="27" s="1"/>
  <c r="O31" i="27" a="1"/>
  <c r="O31" i="27" s="1"/>
  <c r="N31" i="27" a="1"/>
  <c r="N31" i="27" s="1"/>
  <c r="M31" i="27" a="1"/>
  <c r="M31" i="27" s="1"/>
  <c r="L31" i="27" a="1"/>
  <c r="L31" i="27" s="1"/>
  <c r="K31" i="27" a="1"/>
  <c r="K31" i="27" s="1"/>
  <c r="J31" i="27" a="1"/>
  <c r="J31" i="27" s="1"/>
  <c r="I31" i="27" a="1"/>
  <c r="I31" i="27" s="1"/>
  <c r="H31" i="27" a="1"/>
  <c r="H31" i="27" s="1"/>
  <c r="G31" i="27" a="1"/>
  <c r="G31" i="27" s="1"/>
  <c r="F31" i="27" a="1"/>
  <c r="F31" i="27" s="1"/>
  <c r="E31" i="27" a="1"/>
  <c r="E31" i="27" s="1"/>
  <c r="D31" i="27" a="1"/>
  <c r="D31" i="27" s="1"/>
  <c r="C31" i="27" a="1"/>
  <c r="C31" i="27" s="1"/>
  <c r="B31" i="27" a="1"/>
  <c r="B31" i="27" s="1"/>
  <c r="W30" i="27" a="1"/>
  <c r="W30" i="27" s="1"/>
  <c r="V30" i="27" a="1"/>
  <c r="V30" i="27" s="1"/>
  <c r="U30" i="27" a="1"/>
  <c r="U30" i="27" s="1"/>
  <c r="T30" i="27" a="1"/>
  <c r="T30" i="27" s="1"/>
  <c r="S30" i="27" a="1"/>
  <c r="S30" i="27" s="1"/>
  <c r="R30" i="27" a="1"/>
  <c r="R30" i="27" s="1"/>
  <c r="Q30" i="27" a="1"/>
  <c r="Q30" i="27" s="1"/>
  <c r="P30" i="27" a="1"/>
  <c r="P30" i="27" s="1"/>
  <c r="O30" i="27" a="1"/>
  <c r="O30" i="27" s="1"/>
  <c r="N30" i="27" a="1"/>
  <c r="N30" i="27" s="1"/>
  <c r="M30" i="27" a="1"/>
  <c r="M30" i="27" s="1"/>
  <c r="L30" i="27" a="1"/>
  <c r="L30" i="27" s="1"/>
  <c r="K30" i="27" a="1"/>
  <c r="K30" i="27" s="1"/>
  <c r="J30" i="27" a="1"/>
  <c r="J30" i="27" s="1"/>
  <c r="I30" i="27" a="1"/>
  <c r="I30" i="27" s="1"/>
  <c r="H30" i="27" a="1"/>
  <c r="H30" i="27" s="1"/>
  <c r="G30" i="27" a="1"/>
  <c r="G30" i="27" s="1"/>
  <c r="F30" i="27" a="1"/>
  <c r="F30" i="27" s="1"/>
  <c r="E30" i="27" a="1"/>
  <c r="E30" i="27" s="1"/>
  <c r="D30" i="27" a="1"/>
  <c r="D30" i="27" s="1"/>
  <c r="C30" i="27" a="1"/>
  <c r="C30" i="27" s="1"/>
  <c r="B30" i="27" a="1"/>
  <c r="B30" i="27" s="1"/>
  <c r="W29" i="27" a="1"/>
  <c r="W29" i="27" s="1"/>
  <c r="V29" i="27" a="1"/>
  <c r="V29" i="27" s="1"/>
  <c r="U29" i="27" a="1"/>
  <c r="U29" i="27" s="1"/>
  <c r="T29" i="27" a="1"/>
  <c r="T29" i="27" s="1"/>
  <c r="S29" i="27" a="1"/>
  <c r="S29" i="27" s="1"/>
  <c r="R29" i="27" a="1"/>
  <c r="R29" i="27" s="1"/>
  <c r="Q29" i="27" a="1"/>
  <c r="Q29" i="27" s="1"/>
  <c r="P29" i="27" a="1"/>
  <c r="P29" i="27" s="1"/>
  <c r="O29" i="27" a="1"/>
  <c r="O29" i="27" s="1"/>
  <c r="N29" i="27" a="1"/>
  <c r="N29" i="27" s="1"/>
  <c r="M29" i="27" a="1"/>
  <c r="M29" i="27" s="1"/>
  <c r="L29" i="27" a="1"/>
  <c r="L29" i="27" s="1"/>
  <c r="K29" i="27" a="1"/>
  <c r="K29" i="27" s="1"/>
  <c r="J29" i="27" a="1"/>
  <c r="J29" i="27" s="1"/>
  <c r="I29" i="27" a="1"/>
  <c r="I29" i="27" s="1"/>
  <c r="H29" i="27" a="1"/>
  <c r="H29" i="27" s="1"/>
  <c r="G29" i="27" a="1"/>
  <c r="G29" i="27" s="1"/>
  <c r="F29" i="27" a="1"/>
  <c r="F29" i="27" s="1"/>
  <c r="E29" i="27" a="1"/>
  <c r="E29" i="27" s="1"/>
  <c r="D29" i="27" a="1"/>
  <c r="D29" i="27" s="1"/>
  <c r="C29" i="27" a="1"/>
  <c r="C29" i="27" s="1"/>
  <c r="B29" i="27" a="1"/>
  <c r="B29" i="27" s="1"/>
  <c r="W28" i="27" a="1"/>
  <c r="W28" i="27" s="1"/>
  <c r="V28" i="27" a="1"/>
  <c r="V28" i="27" s="1"/>
  <c r="U28" i="27" a="1"/>
  <c r="U28" i="27" s="1"/>
  <c r="T28" i="27" a="1"/>
  <c r="T28" i="27" s="1"/>
  <c r="S28" i="27" a="1"/>
  <c r="S28" i="27" s="1"/>
  <c r="R28" i="27" a="1"/>
  <c r="R28" i="27" s="1"/>
  <c r="Q28" i="27" a="1"/>
  <c r="Q28" i="27" s="1"/>
  <c r="P28" i="27" a="1"/>
  <c r="P28" i="27" s="1"/>
  <c r="O28" i="27" a="1"/>
  <c r="O28" i="27" s="1"/>
  <c r="N28" i="27" a="1"/>
  <c r="N28" i="27" s="1"/>
  <c r="M28" i="27" a="1"/>
  <c r="M28" i="27" s="1"/>
  <c r="L28" i="27" a="1"/>
  <c r="L28" i="27" s="1"/>
  <c r="K28" i="27" a="1"/>
  <c r="K28" i="27" s="1"/>
  <c r="J28" i="27" a="1"/>
  <c r="J28" i="27" s="1"/>
  <c r="I28" i="27" a="1"/>
  <c r="I28" i="27" s="1"/>
  <c r="H28" i="27" a="1"/>
  <c r="H28" i="27" s="1"/>
  <c r="G28" i="27" a="1"/>
  <c r="G28" i="27" s="1"/>
  <c r="F28" i="27" a="1"/>
  <c r="F28" i="27" s="1"/>
  <c r="E28" i="27" a="1"/>
  <c r="E28" i="27" s="1"/>
  <c r="D28" i="27" a="1"/>
  <c r="D28" i="27" s="1"/>
  <c r="C28" i="27" a="1"/>
  <c r="C28" i="27" s="1"/>
  <c r="B28" i="27" a="1"/>
  <c r="B28" i="27" s="1"/>
  <c r="W27" i="27" a="1"/>
  <c r="W27" i="27" s="1"/>
  <c r="V27" i="27" a="1"/>
  <c r="V27" i="27" s="1"/>
  <c r="U27" i="27" a="1"/>
  <c r="U27" i="27" s="1"/>
  <c r="T27" i="27" a="1"/>
  <c r="T27" i="27" s="1"/>
  <c r="S27" i="27" a="1"/>
  <c r="S27" i="27" s="1"/>
  <c r="R27" i="27" a="1"/>
  <c r="R27" i="27" s="1"/>
  <c r="Q27" i="27" a="1"/>
  <c r="Q27" i="27" s="1"/>
  <c r="P27" i="27" a="1"/>
  <c r="P27" i="27" s="1"/>
  <c r="O27" i="27" a="1"/>
  <c r="O27" i="27" s="1"/>
  <c r="N27" i="27" a="1"/>
  <c r="N27" i="27" s="1"/>
  <c r="M27" i="27" a="1"/>
  <c r="M27" i="27" s="1"/>
  <c r="L27" i="27" a="1"/>
  <c r="L27" i="27" s="1"/>
  <c r="K27" i="27" a="1"/>
  <c r="K27" i="27" s="1"/>
  <c r="J27" i="27" a="1"/>
  <c r="J27" i="27" s="1"/>
  <c r="I27" i="27" a="1"/>
  <c r="I27" i="27" s="1"/>
  <c r="H27" i="27" a="1"/>
  <c r="H27" i="27" s="1"/>
  <c r="G27" i="27" a="1"/>
  <c r="G27" i="27" s="1"/>
  <c r="F27" i="27" a="1"/>
  <c r="F27" i="27" s="1"/>
  <c r="E27" i="27" a="1"/>
  <c r="E27" i="27" s="1"/>
  <c r="D27" i="27" a="1"/>
  <c r="D27" i="27" s="1"/>
  <c r="C27" i="27" a="1"/>
  <c r="C27" i="27" s="1"/>
  <c r="B27" i="27" a="1"/>
  <c r="B27" i="27" s="1"/>
  <c r="W26" i="27" a="1"/>
  <c r="W26" i="27" s="1"/>
  <c r="V26" i="27" a="1"/>
  <c r="V26" i="27" s="1"/>
  <c r="U26" i="27" a="1"/>
  <c r="U26" i="27" s="1"/>
  <c r="T26" i="27" a="1"/>
  <c r="T26" i="27" s="1"/>
  <c r="S26" i="27" a="1"/>
  <c r="S26" i="27" s="1"/>
  <c r="R26" i="27" a="1"/>
  <c r="R26" i="27" s="1"/>
  <c r="Q26" i="27" a="1"/>
  <c r="Q26" i="27" s="1"/>
  <c r="P26" i="27" a="1"/>
  <c r="P26" i="27" s="1"/>
  <c r="O26" i="27" a="1"/>
  <c r="O26" i="27" s="1"/>
  <c r="N26" i="27" a="1"/>
  <c r="N26" i="27" s="1"/>
  <c r="M26" i="27" a="1"/>
  <c r="M26" i="27" s="1"/>
  <c r="L26" i="27" a="1"/>
  <c r="L26" i="27" s="1"/>
  <c r="K26" i="27" a="1"/>
  <c r="K26" i="27" s="1"/>
  <c r="J26" i="27" a="1"/>
  <c r="J26" i="27" s="1"/>
  <c r="I26" i="27" a="1"/>
  <c r="I26" i="27" s="1"/>
  <c r="H26" i="27" a="1"/>
  <c r="H26" i="27" s="1"/>
  <c r="G26" i="27" a="1"/>
  <c r="G26" i="27" s="1"/>
  <c r="F26" i="27" a="1"/>
  <c r="F26" i="27" s="1"/>
  <c r="E26" i="27" a="1"/>
  <c r="E26" i="27" s="1"/>
  <c r="D26" i="27" a="1"/>
  <c r="D26" i="27" s="1"/>
  <c r="C26" i="27" a="1"/>
  <c r="C26" i="27" s="1"/>
  <c r="B26" i="27" a="1"/>
  <c r="B26" i="27" s="1"/>
  <c r="W25" i="27" a="1"/>
  <c r="W25" i="27" s="1"/>
  <c r="V25" i="27" a="1"/>
  <c r="V25" i="27" s="1"/>
  <c r="U25" i="27" a="1"/>
  <c r="U25" i="27" s="1"/>
  <c r="T25" i="27" a="1"/>
  <c r="T25" i="27" s="1"/>
  <c r="S25" i="27" a="1"/>
  <c r="S25" i="27" s="1"/>
  <c r="R25" i="27" a="1"/>
  <c r="R25" i="27" s="1"/>
  <c r="Q25" i="27" a="1"/>
  <c r="Q25" i="27" s="1"/>
  <c r="P25" i="27" a="1"/>
  <c r="P25" i="27" s="1"/>
  <c r="O25" i="27" a="1"/>
  <c r="O25" i="27" s="1"/>
  <c r="N25" i="27" a="1"/>
  <c r="N25" i="27" s="1"/>
  <c r="M25" i="27" a="1"/>
  <c r="M25" i="27" s="1"/>
  <c r="L25" i="27" a="1"/>
  <c r="L25" i="27" s="1"/>
  <c r="K25" i="27" a="1"/>
  <c r="K25" i="27" s="1"/>
  <c r="J25" i="27" a="1"/>
  <c r="J25" i="27" s="1"/>
  <c r="I25" i="27" a="1"/>
  <c r="I25" i="27" s="1"/>
  <c r="H25" i="27" a="1"/>
  <c r="H25" i="27" s="1"/>
  <c r="G25" i="27" a="1"/>
  <c r="G25" i="27" s="1"/>
  <c r="F25" i="27" a="1"/>
  <c r="F25" i="27" s="1"/>
  <c r="E25" i="27" a="1"/>
  <c r="E25" i="27" s="1"/>
  <c r="D25" i="27" a="1"/>
  <c r="D25" i="27" s="1"/>
  <c r="C25" i="27" a="1"/>
  <c r="C25" i="27" s="1"/>
  <c r="B25" i="27" a="1"/>
  <c r="B25" i="27" s="1"/>
  <c r="W24" i="27" a="1"/>
  <c r="W24" i="27" s="1"/>
  <c r="V24" i="27" a="1"/>
  <c r="V24" i="27" s="1"/>
  <c r="U24" i="27" a="1"/>
  <c r="U24" i="27" s="1"/>
  <c r="T24" i="27" a="1"/>
  <c r="T24" i="27" s="1"/>
  <c r="S24" i="27" a="1"/>
  <c r="S24" i="27" s="1"/>
  <c r="R24" i="27" a="1"/>
  <c r="R24" i="27" s="1"/>
  <c r="Q24" i="27" a="1"/>
  <c r="Q24" i="27" s="1"/>
  <c r="P24" i="27" a="1"/>
  <c r="P24" i="27" s="1"/>
  <c r="O24" i="27" a="1"/>
  <c r="O24" i="27" s="1"/>
  <c r="N24" i="27" a="1"/>
  <c r="N24" i="27" s="1"/>
  <c r="M24" i="27" a="1"/>
  <c r="M24" i="27" s="1"/>
  <c r="L24" i="27" a="1"/>
  <c r="L24" i="27" s="1"/>
  <c r="K24" i="27" a="1"/>
  <c r="K24" i="27" s="1"/>
  <c r="J24" i="27" a="1"/>
  <c r="J24" i="27" s="1"/>
  <c r="I24" i="27" a="1"/>
  <c r="I24" i="27" s="1"/>
  <c r="H24" i="27" a="1"/>
  <c r="H24" i="27" s="1"/>
  <c r="G24" i="27" a="1"/>
  <c r="G24" i="27" s="1"/>
  <c r="F24" i="27" a="1"/>
  <c r="F24" i="27" s="1"/>
  <c r="E24" i="27" a="1"/>
  <c r="E24" i="27" s="1"/>
  <c r="D24" i="27" a="1"/>
  <c r="D24" i="27" s="1"/>
  <c r="C24" i="27" a="1"/>
  <c r="C24" i="27" s="1"/>
  <c r="B24" i="27" a="1"/>
  <c r="B24" i="27" s="1"/>
  <c r="W23" i="27" a="1"/>
  <c r="W23" i="27" s="1"/>
  <c r="V23" i="27" a="1"/>
  <c r="V23" i="27" s="1"/>
  <c r="U23" i="27" a="1"/>
  <c r="U23" i="27" s="1"/>
  <c r="T23" i="27" a="1"/>
  <c r="T23" i="27" s="1"/>
  <c r="S23" i="27" a="1"/>
  <c r="S23" i="27" s="1"/>
  <c r="R23" i="27" a="1"/>
  <c r="R23" i="27" s="1"/>
  <c r="Q23" i="27" a="1"/>
  <c r="Q23" i="27" s="1"/>
  <c r="P23" i="27" a="1"/>
  <c r="P23" i="27" s="1"/>
  <c r="O23" i="27" a="1"/>
  <c r="O23" i="27" s="1"/>
  <c r="N23" i="27" a="1"/>
  <c r="N23" i="27" s="1"/>
  <c r="M23" i="27" a="1"/>
  <c r="M23" i="27" s="1"/>
  <c r="L23" i="27" a="1"/>
  <c r="L23" i="27" s="1"/>
  <c r="K23" i="27" a="1"/>
  <c r="K23" i="27" s="1"/>
  <c r="J23" i="27" a="1"/>
  <c r="J23" i="27" s="1"/>
  <c r="I23" i="27" a="1"/>
  <c r="I23" i="27" s="1"/>
  <c r="H23" i="27" a="1"/>
  <c r="H23" i="27" s="1"/>
  <c r="G23" i="27" a="1"/>
  <c r="G23" i="27" s="1"/>
  <c r="F23" i="27" a="1"/>
  <c r="F23" i="27" s="1"/>
  <c r="E23" i="27" a="1"/>
  <c r="E23" i="27" s="1"/>
  <c r="D23" i="27" a="1"/>
  <c r="D23" i="27" s="1"/>
  <c r="C23" i="27" a="1"/>
  <c r="C23" i="27" s="1"/>
  <c r="B23" i="27" a="1"/>
  <c r="B23" i="27" s="1"/>
  <c r="W22" i="27" a="1"/>
  <c r="W22" i="27" s="1"/>
  <c r="V22" i="27" a="1"/>
  <c r="V22" i="27" s="1"/>
  <c r="U22" i="27" a="1"/>
  <c r="U22" i="27" s="1"/>
  <c r="T22" i="27" a="1"/>
  <c r="T22" i="27" s="1"/>
  <c r="S22" i="27" a="1"/>
  <c r="S22" i="27" s="1"/>
  <c r="R22" i="27" a="1"/>
  <c r="R22" i="27" s="1"/>
  <c r="Q22" i="27" a="1"/>
  <c r="Q22" i="27" s="1"/>
  <c r="P22" i="27" a="1"/>
  <c r="P22" i="27" s="1"/>
  <c r="O22" i="27" a="1"/>
  <c r="O22" i="27" s="1"/>
  <c r="N22" i="27" a="1"/>
  <c r="N22" i="27" s="1"/>
  <c r="M22" i="27" a="1"/>
  <c r="M22" i="27" s="1"/>
  <c r="L22" i="27" a="1"/>
  <c r="L22" i="27" s="1"/>
  <c r="K22" i="27" a="1"/>
  <c r="K22" i="27" s="1"/>
  <c r="J22" i="27" a="1"/>
  <c r="J22" i="27" s="1"/>
  <c r="I22" i="27" a="1"/>
  <c r="I22" i="27" s="1"/>
  <c r="H22" i="27" a="1"/>
  <c r="H22" i="27" s="1"/>
  <c r="G22" i="27" a="1"/>
  <c r="G22" i="27" s="1"/>
  <c r="F22" i="27" a="1"/>
  <c r="F22" i="27" s="1"/>
  <c r="E22" i="27" a="1"/>
  <c r="E22" i="27" s="1"/>
  <c r="D22" i="27" a="1"/>
  <c r="D22" i="27" s="1"/>
  <c r="C22" i="27" a="1"/>
  <c r="C22" i="27" s="1"/>
  <c r="B22" i="27" a="1"/>
  <c r="B22" i="27" s="1"/>
  <c r="W21" i="27" a="1"/>
  <c r="W21" i="27" s="1"/>
  <c r="V21" i="27" a="1"/>
  <c r="V21" i="27" s="1"/>
  <c r="U21" i="27" a="1"/>
  <c r="U21" i="27" s="1"/>
  <c r="T21" i="27" a="1"/>
  <c r="T21" i="27" s="1"/>
  <c r="S21" i="27" a="1"/>
  <c r="S21" i="27" s="1"/>
  <c r="R21" i="27" a="1"/>
  <c r="R21" i="27" s="1"/>
  <c r="Q21" i="27" a="1"/>
  <c r="Q21" i="27" s="1"/>
  <c r="P21" i="27" a="1"/>
  <c r="P21" i="27" s="1"/>
  <c r="O21" i="27" a="1"/>
  <c r="O21" i="27" s="1"/>
  <c r="N21" i="27" a="1"/>
  <c r="N21" i="27" s="1"/>
  <c r="M21" i="27" a="1"/>
  <c r="M21" i="27" s="1"/>
  <c r="L21" i="27" a="1"/>
  <c r="L21" i="27" s="1"/>
  <c r="K21" i="27" a="1"/>
  <c r="K21" i="27" s="1"/>
  <c r="J21" i="27" a="1"/>
  <c r="J21" i="27" s="1"/>
  <c r="I21" i="27" a="1"/>
  <c r="I21" i="27" s="1"/>
  <c r="H21" i="27" a="1"/>
  <c r="H21" i="27" s="1"/>
  <c r="G21" i="27" a="1"/>
  <c r="G21" i="27" s="1"/>
  <c r="F21" i="27" a="1"/>
  <c r="F21" i="27" s="1"/>
  <c r="E21" i="27" a="1"/>
  <c r="E21" i="27" s="1"/>
  <c r="D21" i="27" a="1"/>
  <c r="D21" i="27" s="1"/>
  <c r="C21" i="27" a="1"/>
  <c r="C21" i="27" s="1"/>
  <c r="B21" i="27" a="1"/>
  <c r="B21" i="27" s="1"/>
  <c r="W20" i="27" a="1"/>
  <c r="W20" i="27" s="1"/>
  <c r="V20" i="27" a="1"/>
  <c r="V20" i="27" s="1"/>
  <c r="U20" i="27" a="1"/>
  <c r="U20" i="27" s="1"/>
  <c r="T20" i="27" a="1"/>
  <c r="T20" i="27" s="1"/>
  <c r="S20" i="27" a="1"/>
  <c r="S20" i="27" s="1"/>
  <c r="R20" i="27" a="1"/>
  <c r="R20" i="27" s="1"/>
  <c r="Q20" i="27" a="1"/>
  <c r="Q20" i="27" s="1"/>
  <c r="P20" i="27" a="1"/>
  <c r="P20" i="27" s="1"/>
  <c r="O20" i="27" a="1"/>
  <c r="O20" i="27" s="1"/>
  <c r="N20" i="27" a="1"/>
  <c r="N20" i="27" s="1"/>
  <c r="M20" i="27" a="1"/>
  <c r="M20" i="27" s="1"/>
  <c r="L20" i="27" a="1"/>
  <c r="L20" i="27" s="1"/>
  <c r="K20" i="27" a="1"/>
  <c r="K20" i="27" s="1"/>
  <c r="J20" i="27" a="1"/>
  <c r="J20" i="27" s="1"/>
  <c r="I20" i="27" a="1"/>
  <c r="I20" i="27" s="1"/>
  <c r="H20" i="27" a="1"/>
  <c r="H20" i="27" s="1"/>
  <c r="G20" i="27" a="1"/>
  <c r="G20" i="27" s="1"/>
  <c r="F20" i="27" a="1"/>
  <c r="F20" i="27" s="1"/>
  <c r="E20" i="27" a="1"/>
  <c r="E20" i="27" s="1"/>
  <c r="D20" i="27" a="1"/>
  <c r="D20" i="27" s="1"/>
  <c r="C20" i="27" a="1"/>
  <c r="C20" i="27" s="1"/>
  <c r="B20" i="27" a="1"/>
  <c r="B20" i="27" s="1"/>
  <c r="W19" i="27" a="1"/>
  <c r="W19" i="27" s="1"/>
  <c r="V19" i="27" a="1"/>
  <c r="V19" i="27" s="1"/>
  <c r="U19" i="27" a="1"/>
  <c r="U19" i="27" s="1"/>
  <c r="T19" i="27" a="1"/>
  <c r="T19" i="27" s="1"/>
  <c r="S19" i="27" a="1"/>
  <c r="S19" i="27" s="1"/>
  <c r="R19" i="27" a="1"/>
  <c r="R19" i="27" s="1"/>
  <c r="Q19" i="27" a="1"/>
  <c r="Q19" i="27" s="1"/>
  <c r="P19" i="27" a="1"/>
  <c r="P19" i="27" s="1"/>
  <c r="O19" i="27" a="1"/>
  <c r="O19" i="27" s="1"/>
  <c r="N19" i="27" a="1"/>
  <c r="N19" i="27" s="1"/>
  <c r="M19" i="27" a="1"/>
  <c r="M19" i="27" s="1"/>
  <c r="L19" i="27" a="1"/>
  <c r="L19" i="27" s="1"/>
  <c r="K19" i="27" a="1"/>
  <c r="K19" i="27" s="1"/>
  <c r="J19" i="27" a="1"/>
  <c r="J19" i="27" s="1"/>
  <c r="I19" i="27" a="1"/>
  <c r="I19" i="27" s="1"/>
  <c r="H19" i="27" a="1"/>
  <c r="H19" i="27" s="1"/>
  <c r="G19" i="27" a="1"/>
  <c r="G19" i="27" s="1"/>
  <c r="F19" i="27" a="1"/>
  <c r="F19" i="27" s="1"/>
  <c r="E19" i="27" a="1"/>
  <c r="E19" i="27" s="1"/>
  <c r="D19" i="27" a="1"/>
  <c r="D19" i="27" s="1"/>
  <c r="C19" i="27" a="1"/>
  <c r="C19" i="27" s="1"/>
  <c r="B19" i="27" a="1"/>
  <c r="B19" i="27" s="1"/>
  <c r="W18" i="27" a="1"/>
  <c r="W18" i="27" s="1"/>
  <c r="V18" i="27" a="1"/>
  <c r="V18" i="27" s="1"/>
  <c r="U18" i="27" a="1"/>
  <c r="U18" i="27" s="1"/>
  <c r="T18" i="27" a="1"/>
  <c r="T18" i="27" s="1"/>
  <c r="S18" i="27" a="1"/>
  <c r="S18" i="27" s="1"/>
  <c r="R18" i="27" a="1"/>
  <c r="R18" i="27" s="1"/>
  <c r="Q18" i="27" a="1"/>
  <c r="Q18" i="27" s="1"/>
  <c r="P18" i="27" a="1"/>
  <c r="P18" i="27" s="1"/>
  <c r="O18" i="27" a="1"/>
  <c r="O18" i="27" s="1"/>
  <c r="N18" i="27" a="1"/>
  <c r="N18" i="27" s="1"/>
  <c r="M18" i="27" a="1"/>
  <c r="M18" i="27" s="1"/>
  <c r="L18" i="27" a="1"/>
  <c r="L18" i="27" s="1"/>
  <c r="K18" i="27" a="1"/>
  <c r="K18" i="27" s="1"/>
  <c r="J18" i="27" a="1"/>
  <c r="J18" i="27" s="1"/>
  <c r="I18" i="27" a="1"/>
  <c r="I18" i="27" s="1"/>
  <c r="H18" i="27" a="1"/>
  <c r="H18" i="27" s="1"/>
  <c r="G18" i="27" a="1"/>
  <c r="G18" i="27" s="1"/>
  <c r="F18" i="27" a="1"/>
  <c r="F18" i="27" s="1"/>
  <c r="E18" i="27" a="1"/>
  <c r="E18" i="27" s="1"/>
  <c r="D18" i="27" a="1"/>
  <c r="D18" i="27" s="1"/>
  <c r="C18" i="27" a="1"/>
  <c r="C18" i="27" s="1"/>
  <c r="B18" i="27" a="1"/>
  <c r="B18" i="27" s="1"/>
  <c r="W17" i="27" a="1"/>
  <c r="W17" i="27" s="1"/>
  <c r="V17" i="27" a="1"/>
  <c r="V17" i="27" s="1"/>
  <c r="U17" i="27" a="1"/>
  <c r="U17" i="27" s="1"/>
  <c r="T17" i="27" a="1"/>
  <c r="T17" i="27" s="1"/>
  <c r="S17" i="27" a="1"/>
  <c r="S17" i="27" s="1"/>
  <c r="R17" i="27" a="1"/>
  <c r="R17" i="27" s="1"/>
  <c r="Q17" i="27" a="1"/>
  <c r="Q17" i="27" s="1"/>
  <c r="P17" i="27" a="1"/>
  <c r="P17" i="27" s="1"/>
  <c r="O17" i="27" a="1"/>
  <c r="O17" i="27" s="1"/>
  <c r="N17" i="27" a="1"/>
  <c r="N17" i="27" s="1"/>
  <c r="M17" i="27" a="1"/>
  <c r="M17" i="27" s="1"/>
  <c r="L17" i="27" a="1"/>
  <c r="L17" i="27" s="1"/>
  <c r="K17" i="27" a="1"/>
  <c r="K17" i="27" s="1"/>
  <c r="J17" i="27" a="1"/>
  <c r="J17" i="27" s="1"/>
  <c r="I17" i="27" a="1"/>
  <c r="I17" i="27" s="1"/>
  <c r="H17" i="27" a="1"/>
  <c r="H17" i="27" s="1"/>
  <c r="G17" i="27" a="1"/>
  <c r="G17" i="27" s="1"/>
  <c r="F17" i="27" a="1"/>
  <c r="F17" i="27" s="1"/>
  <c r="E17" i="27" a="1"/>
  <c r="E17" i="27" s="1"/>
  <c r="D17" i="27" a="1"/>
  <c r="D17" i="27" s="1"/>
  <c r="C17" i="27" a="1"/>
  <c r="C17" i="27" s="1"/>
  <c r="B17" i="27" a="1"/>
  <c r="B17" i="27" s="1"/>
  <c r="W16" i="27" a="1"/>
  <c r="W16" i="27" s="1"/>
  <c r="V16" i="27" a="1"/>
  <c r="V16" i="27" s="1"/>
  <c r="U16" i="27" a="1"/>
  <c r="U16" i="27" s="1"/>
  <c r="T16" i="27" a="1"/>
  <c r="T16" i="27" s="1"/>
  <c r="S16" i="27" a="1"/>
  <c r="S16" i="27" s="1"/>
  <c r="R16" i="27" a="1"/>
  <c r="R16" i="27" s="1"/>
  <c r="Q16" i="27" a="1"/>
  <c r="Q16" i="27" s="1"/>
  <c r="P16" i="27" a="1"/>
  <c r="P16" i="27" s="1"/>
  <c r="O16" i="27" a="1"/>
  <c r="O16" i="27" s="1"/>
  <c r="N16" i="27" a="1"/>
  <c r="N16" i="27" s="1"/>
  <c r="M16" i="27" a="1"/>
  <c r="M16" i="27" s="1"/>
  <c r="L16" i="27" a="1"/>
  <c r="L16" i="27" s="1"/>
  <c r="K16" i="27" a="1"/>
  <c r="K16" i="27" s="1"/>
  <c r="J16" i="27" a="1"/>
  <c r="J16" i="27" s="1"/>
  <c r="I16" i="27" a="1"/>
  <c r="I16" i="27" s="1"/>
  <c r="H16" i="27" a="1"/>
  <c r="H16" i="27" s="1"/>
  <c r="G16" i="27" a="1"/>
  <c r="G16" i="27" s="1"/>
  <c r="F16" i="27" a="1"/>
  <c r="F16" i="27" s="1"/>
  <c r="E16" i="27" a="1"/>
  <c r="E16" i="27" s="1"/>
  <c r="D16" i="27" a="1"/>
  <c r="D16" i="27" s="1"/>
  <c r="C16" i="27" a="1"/>
  <c r="C16" i="27" s="1"/>
  <c r="B16" i="27" a="1"/>
  <c r="B16" i="27" s="1"/>
  <c r="W15" i="27" a="1"/>
  <c r="W15" i="27" s="1"/>
  <c r="V15" i="27" a="1"/>
  <c r="V15" i="27" s="1"/>
  <c r="U15" i="27" a="1"/>
  <c r="U15" i="27" s="1"/>
  <c r="T15" i="27" a="1"/>
  <c r="T15" i="27" s="1"/>
  <c r="S15" i="27" a="1"/>
  <c r="S15" i="27" s="1"/>
  <c r="R15" i="27" a="1"/>
  <c r="R15" i="27" s="1"/>
  <c r="Q15" i="27" a="1"/>
  <c r="Q15" i="27" s="1"/>
  <c r="P15" i="27" a="1"/>
  <c r="P15" i="27" s="1"/>
  <c r="O15" i="27" a="1"/>
  <c r="O15" i="27" s="1"/>
  <c r="N15" i="27" a="1"/>
  <c r="N15" i="27" s="1"/>
  <c r="M15" i="27" a="1"/>
  <c r="M15" i="27" s="1"/>
  <c r="L15" i="27" a="1"/>
  <c r="L15" i="27" s="1"/>
  <c r="K15" i="27" a="1"/>
  <c r="K15" i="27" s="1"/>
  <c r="J15" i="27" a="1"/>
  <c r="J15" i="27" s="1"/>
  <c r="I15" i="27" a="1"/>
  <c r="I15" i="27" s="1"/>
  <c r="H15" i="27" a="1"/>
  <c r="H15" i="27" s="1"/>
  <c r="G15" i="27" a="1"/>
  <c r="G15" i="27" s="1"/>
  <c r="F15" i="27" a="1"/>
  <c r="F15" i="27" s="1"/>
  <c r="E15" i="27" a="1"/>
  <c r="E15" i="27" s="1"/>
  <c r="D15" i="27" a="1"/>
  <c r="D15" i="27" s="1"/>
  <c r="C15" i="27" a="1"/>
  <c r="C15" i="27" s="1"/>
  <c r="B15" i="27" a="1"/>
  <c r="B15" i="27" s="1"/>
  <c r="W14" i="27" a="1"/>
  <c r="W14" i="27" s="1"/>
  <c r="V14" i="27" a="1"/>
  <c r="V14" i="27" s="1"/>
  <c r="U14" i="27" a="1"/>
  <c r="U14" i="27" s="1"/>
  <c r="T14" i="27" a="1"/>
  <c r="T14" i="27" s="1"/>
  <c r="S14" i="27" a="1"/>
  <c r="S14" i="27" s="1"/>
  <c r="R14" i="27" a="1"/>
  <c r="R14" i="27" s="1"/>
  <c r="Q14" i="27" a="1"/>
  <c r="Q14" i="27" s="1"/>
  <c r="P14" i="27" a="1"/>
  <c r="P14" i="27" s="1"/>
  <c r="O14" i="27" a="1"/>
  <c r="O14" i="27" s="1"/>
  <c r="N14" i="27" a="1"/>
  <c r="N14" i="27" s="1"/>
  <c r="M14" i="27" a="1"/>
  <c r="M14" i="27" s="1"/>
  <c r="L14" i="27" a="1"/>
  <c r="L14" i="27" s="1"/>
  <c r="K14" i="27" a="1"/>
  <c r="K14" i="27" s="1"/>
  <c r="J14" i="27" a="1"/>
  <c r="J14" i="27" s="1"/>
  <c r="I14" i="27" a="1"/>
  <c r="I14" i="27" s="1"/>
  <c r="H14" i="27" a="1"/>
  <c r="H14" i="27" s="1"/>
  <c r="G14" i="27" a="1"/>
  <c r="G14" i="27" s="1"/>
  <c r="F14" i="27" a="1"/>
  <c r="F14" i="27" s="1"/>
  <c r="E14" i="27" a="1"/>
  <c r="E14" i="27" s="1"/>
  <c r="D14" i="27" a="1"/>
  <c r="D14" i="27" s="1"/>
  <c r="C14" i="27" a="1"/>
  <c r="C14" i="27" s="1"/>
  <c r="B14" i="27" a="1"/>
  <c r="B14" i="27" s="1"/>
  <c r="W13" i="27" a="1"/>
  <c r="W13" i="27" s="1"/>
  <c r="V13" i="27" a="1"/>
  <c r="V13" i="27" s="1"/>
  <c r="U13" i="27" a="1"/>
  <c r="U13" i="27" s="1"/>
  <c r="T13" i="27" a="1"/>
  <c r="T13" i="27" s="1"/>
  <c r="S13" i="27" a="1"/>
  <c r="S13" i="27" s="1"/>
  <c r="R13" i="27" a="1"/>
  <c r="R13" i="27" s="1"/>
  <c r="Q13" i="27" a="1"/>
  <c r="Q13" i="27" s="1"/>
  <c r="P13" i="27" a="1"/>
  <c r="P13" i="27" s="1"/>
  <c r="O13" i="27" a="1"/>
  <c r="O13" i="27" s="1"/>
  <c r="N13" i="27" a="1"/>
  <c r="N13" i="27" s="1"/>
  <c r="M13" i="27" a="1"/>
  <c r="M13" i="27" s="1"/>
  <c r="L13" i="27" a="1"/>
  <c r="L13" i="27" s="1"/>
  <c r="K13" i="27" a="1"/>
  <c r="K13" i="27" s="1"/>
  <c r="J13" i="27" a="1"/>
  <c r="J13" i="27" s="1"/>
  <c r="I13" i="27" a="1"/>
  <c r="I13" i="27" s="1"/>
  <c r="H13" i="27" a="1"/>
  <c r="H13" i="27" s="1"/>
  <c r="G13" i="27" a="1"/>
  <c r="G13" i="27" s="1"/>
  <c r="F13" i="27" a="1"/>
  <c r="F13" i="27" s="1"/>
  <c r="E13" i="27" a="1"/>
  <c r="E13" i="27" s="1"/>
  <c r="D13" i="27" a="1"/>
  <c r="D13" i="27" s="1"/>
  <c r="C13" i="27" a="1"/>
  <c r="C13" i="27" s="1"/>
  <c r="B13" i="27" a="1"/>
  <c r="B13" i="27" s="1"/>
  <c r="W12" i="27" a="1"/>
  <c r="W12" i="27" s="1"/>
  <c r="V12" i="27" a="1"/>
  <c r="V12" i="27" s="1"/>
  <c r="U12" i="27" a="1"/>
  <c r="U12" i="27" s="1"/>
  <c r="T12" i="27" a="1"/>
  <c r="T12" i="27" s="1"/>
  <c r="S12" i="27" a="1"/>
  <c r="S12" i="27" s="1"/>
  <c r="R12" i="27" a="1"/>
  <c r="R12" i="27" s="1"/>
  <c r="Q12" i="27" a="1"/>
  <c r="Q12" i="27" s="1"/>
  <c r="P12" i="27" a="1"/>
  <c r="P12" i="27" s="1"/>
  <c r="O12" i="27" a="1"/>
  <c r="O12" i="27" s="1"/>
  <c r="N12" i="27" a="1"/>
  <c r="N12" i="27" s="1"/>
  <c r="M12" i="27" a="1"/>
  <c r="M12" i="27" s="1"/>
  <c r="L12" i="27" a="1"/>
  <c r="L12" i="27" s="1"/>
  <c r="K12" i="27" a="1"/>
  <c r="K12" i="27" s="1"/>
  <c r="J12" i="27" a="1"/>
  <c r="J12" i="27" s="1"/>
  <c r="I12" i="27" a="1"/>
  <c r="I12" i="27" s="1"/>
  <c r="H12" i="27" a="1"/>
  <c r="H12" i="27" s="1"/>
  <c r="G12" i="27" a="1"/>
  <c r="G12" i="27" s="1"/>
  <c r="F12" i="27" a="1"/>
  <c r="F12" i="27" s="1"/>
  <c r="E12" i="27" a="1"/>
  <c r="E12" i="27" s="1"/>
  <c r="D12" i="27" a="1"/>
  <c r="D12" i="27" s="1"/>
  <c r="C12" i="27" a="1"/>
  <c r="C12" i="27" s="1"/>
  <c r="B12" i="27" a="1"/>
  <c r="B12" i="27" s="1"/>
  <c r="W11" i="27" a="1"/>
  <c r="W11" i="27" s="1"/>
  <c r="V11" i="27" a="1"/>
  <c r="V11" i="27" s="1"/>
  <c r="U11" i="27" a="1"/>
  <c r="U11" i="27" s="1"/>
  <c r="T11" i="27" a="1"/>
  <c r="T11" i="27" s="1"/>
  <c r="S11" i="27" a="1"/>
  <c r="S11" i="27" s="1"/>
  <c r="R11" i="27" a="1"/>
  <c r="R11" i="27" s="1"/>
  <c r="Q11" i="27" a="1"/>
  <c r="Q11" i="27" s="1"/>
  <c r="P11" i="27" a="1"/>
  <c r="P11" i="27" s="1"/>
  <c r="O11" i="27" a="1"/>
  <c r="O11" i="27" s="1"/>
  <c r="N11" i="27" a="1"/>
  <c r="N11" i="27" s="1"/>
  <c r="M11" i="27" a="1"/>
  <c r="M11" i="27" s="1"/>
  <c r="L11" i="27" a="1"/>
  <c r="L11" i="27" s="1"/>
  <c r="K11" i="27" a="1"/>
  <c r="K11" i="27" s="1"/>
  <c r="J11" i="27" a="1"/>
  <c r="J11" i="27" s="1"/>
  <c r="I11" i="27" a="1"/>
  <c r="I11" i="27" s="1"/>
  <c r="H11" i="27" a="1"/>
  <c r="H11" i="27" s="1"/>
  <c r="G11" i="27" a="1"/>
  <c r="G11" i="27" s="1"/>
  <c r="F11" i="27" a="1"/>
  <c r="F11" i="27" s="1"/>
  <c r="E11" i="27" a="1"/>
  <c r="E11" i="27" s="1"/>
  <c r="D11" i="27" a="1"/>
  <c r="D11" i="27" s="1"/>
  <c r="C11" i="27" a="1"/>
  <c r="C11" i="27" s="1"/>
  <c r="B11" i="27" a="1"/>
  <c r="B11" i="27" s="1"/>
  <c r="W10" i="27" a="1"/>
  <c r="W10" i="27" s="1"/>
  <c r="V10" i="27" a="1"/>
  <c r="V10" i="27" s="1"/>
  <c r="U10" i="27" a="1"/>
  <c r="U10" i="27" s="1"/>
  <c r="T10" i="27" a="1"/>
  <c r="T10" i="27" s="1"/>
  <c r="S10" i="27" a="1"/>
  <c r="S10" i="27" s="1"/>
  <c r="R10" i="27" a="1"/>
  <c r="R10" i="27" s="1"/>
  <c r="Q10" i="27" a="1"/>
  <c r="Q10" i="27" s="1"/>
  <c r="P10" i="27" a="1"/>
  <c r="P10" i="27" s="1"/>
  <c r="O10" i="27" a="1"/>
  <c r="O10" i="27" s="1"/>
  <c r="N10" i="27" a="1"/>
  <c r="N10" i="27" s="1"/>
  <c r="M10" i="27" a="1"/>
  <c r="M10" i="27" s="1"/>
  <c r="L10" i="27" a="1"/>
  <c r="L10" i="27" s="1"/>
  <c r="K10" i="27" a="1"/>
  <c r="K10" i="27" s="1"/>
  <c r="J10" i="27" a="1"/>
  <c r="J10" i="27" s="1"/>
  <c r="I10" i="27" a="1"/>
  <c r="I10" i="27" s="1"/>
  <c r="H10" i="27" a="1"/>
  <c r="H10" i="27" s="1"/>
  <c r="G10" i="27" a="1"/>
  <c r="G10" i="27" s="1"/>
  <c r="F10" i="27" a="1"/>
  <c r="F10" i="27" s="1"/>
  <c r="E10" i="27" a="1"/>
  <c r="E10" i="27" s="1"/>
  <c r="D10" i="27" a="1"/>
  <c r="D10" i="27" s="1"/>
  <c r="C10" i="27" a="1"/>
  <c r="C10" i="27" s="1"/>
  <c r="B10" i="27" a="1"/>
  <c r="B10" i="27" s="1"/>
  <c r="W9" i="27" a="1"/>
  <c r="W9" i="27" s="1"/>
  <c r="V9" i="27" a="1"/>
  <c r="V9" i="27" s="1"/>
  <c r="U9" i="27" a="1"/>
  <c r="U9" i="27" s="1"/>
  <c r="T9" i="27" a="1"/>
  <c r="T9" i="27" s="1"/>
  <c r="S9" i="27" a="1"/>
  <c r="S9" i="27" s="1"/>
  <c r="R9" i="27" a="1"/>
  <c r="R9" i="27" s="1"/>
  <c r="Q9" i="27" a="1"/>
  <c r="Q9" i="27" s="1"/>
  <c r="P9" i="27" a="1"/>
  <c r="P9" i="27" s="1"/>
  <c r="O9" i="27" a="1"/>
  <c r="O9" i="27" s="1"/>
  <c r="N9" i="27" a="1"/>
  <c r="N9" i="27" s="1"/>
  <c r="M9" i="27" a="1"/>
  <c r="M9" i="27" s="1"/>
  <c r="L9" i="27" a="1"/>
  <c r="L9" i="27" s="1"/>
  <c r="K9" i="27" a="1"/>
  <c r="K9" i="27" s="1"/>
  <c r="J9" i="27" a="1"/>
  <c r="J9" i="27" s="1"/>
  <c r="I9" i="27" a="1"/>
  <c r="I9" i="27" s="1"/>
  <c r="H9" i="27" a="1"/>
  <c r="H9" i="27" s="1"/>
  <c r="G9" i="27" a="1"/>
  <c r="G9" i="27" s="1"/>
  <c r="F9" i="27" a="1"/>
  <c r="F9" i="27" s="1"/>
  <c r="E9" i="27" a="1"/>
  <c r="E9" i="27" s="1"/>
  <c r="D9" i="27" a="1"/>
  <c r="D9" i="27" s="1"/>
  <c r="C9" i="27" a="1"/>
  <c r="C9" i="27" s="1"/>
  <c r="B9" i="27" a="1"/>
  <c r="B9" i="27" s="1"/>
  <c r="W8" i="27" a="1"/>
  <c r="W8" i="27" s="1"/>
  <c r="V8" i="27" a="1"/>
  <c r="V8" i="27" s="1"/>
  <c r="U8" i="27" a="1"/>
  <c r="U8" i="27" s="1"/>
  <c r="T8" i="27" a="1"/>
  <c r="T8" i="27" s="1"/>
  <c r="S8" i="27" a="1"/>
  <c r="S8" i="27" s="1"/>
  <c r="R8" i="27" a="1"/>
  <c r="R8" i="27" s="1"/>
  <c r="Q8" i="27" a="1"/>
  <c r="Q8" i="27" s="1"/>
  <c r="P8" i="27" a="1"/>
  <c r="P8" i="27" s="1"/>
  <c r="O8" i="27" a="1"/>
  <c r="O8" i="27" s="1"/>
  <c r="N8" i="27" a="1"/>
  <c r="N8" i="27" s="1"/>
  <c r="M8" i="27" a="1"/>
  <c r="M8" i="27" s="1"/>
  <c r="L8" i="27" a="1"/>
  <c r="L8" i="27" s="1"/>
  <c r="K8" i="27" a="1"/>
  <c r="K8" i="27" s="1"/>
  <c r="J8" i="27" a="1"/>
  <c r="J8" i="27" s="1"/>
  <c r="I8" i="27" a="1"/>
  <c r="I8" i="27" s="1"/>
  <c r="H8" i="27" a="1"/>
  <c r="H8" i="27" s="1"/>
  <c r="G8" i="27" a="1"/>
  <c r="G8" i="27" s="1"/>
  <c r="F8" i="27" a="1"/>
  <c r="F8" i="27" s="1"/>
  <c r="E8" i="27" a="1"/>
  <c r="E8" i="27" s="1"/>
  <c r="D8" i="27" a="1"/>
  <c r="D8" i="27" s="1"/>
  <c r="C8" i="27" a="1"/>
  <c r="C8" i="27" s="1"/>
  <c r="B8" i="27" a="1"/>
  <c r="B8" i="27" s="1"/>
  <c r="W7" i="27" a="1"/>
  <c r="W7" i="27" s="1"/>
  <c r="V7" i="27" a="1"/>
  <c r="V7" i="27" s="1"/>
  <c r="U7" i="27" a="1"/>
  <c r="U7" i="27" s="1"/>
  <c r="T7" i="27" a="1"/>
  <c r="T7" i="27" s="1"/>
  <c r="S7" i="27" a="1"/>
  <c r="S7" i="27" s="1"/>
  <c r="R7" i="27" a="1"/>
  <c r="R7" i="27" s="1"/>
  <c r="Q7" i="27" a="1"/>
  <c r="Q7" i="27" s="1"/>
  <c r="P7" i="27" a="1"/>
  <c r="P7" i="27" s="1"/>
  <c r="O7" i="27" a="1"/>
  <c r="O7" i="27" s="1"/>
  <c r="N7" i="27" a="1"/>
  <c r="N7" i="27" s="1"/>
  <c r="M7" i="27" a="1"/>
  <c r="M7" i="27" s="1"/>
  <c r="L7" i="27" a="1"/>
  <c r="L7" i="27" s="1"/>
  <c r="K7" i="27" a="1"/>
  <c r="K7" i="27" s="1"/>
  <c r="J7" i="27" a="1"/>
  <c r="J7" i="27" s="1"/>
  <c r="I7" i="27" a="1"/>
  <c r="I7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C7" i="27" a="1"/>
  <c r="C7" i="27" s="1"/>
  <c r="B7" i="27" a="1"/>
  <c r="B7" i="27" s="1"/>
  <c r="W6" i="27" a="1"/>
  <c r="W6" i="27" s="1"/>
  <c r="V6" i="27" a="1"/>
  <c r="V6" i="27" s="1"/>
  <c r="U6" i="27" a="1"/>
  <c r="U6" i="27" s="1"/>
  <c r="T6" i="27" a="1"/>
  <c r="T6" i="27" s="1"/>
  <c r="S6" i="27" a="1"/>
  <c r="S6" i="27" s="1"/>
  <c r="R6" i="27" a="1"/>
  <c r="R6" i="27" s="1"/>
  <c r="Q6" i="27" a="1"/>
  <c r="Q6" i="27" s="1"/>
  <c r="P6" i="27" a="1"/>
  <c r="P6" i="27" s="1"/>
  <c r="O6" i="27" a="1"/>
  <c r="O6" i="27" s="1"/>
  <c r="N6" i="27" a="1"/>
  <c r="N6" i="27" s="1"/>
  <c r="M6" i="27" a="1"/>
  <c r="M6" i="27" s="1"/>
  <c r="L6" i="27" a="1"/>
  <c r="L6" i="27" s="1"/>
  <c r="K6" i="27" a="1"/>
  <c r="K6" i="27" s="1"/>
  <c r="J6" i="27" a="1"/>
  <c r="J6" i="27" s="1"/>
  <c r="I6" i="27" a="1"/>
  <c r="I6" i="27" s="1"/>
  <c r="H6" i="27" a="1"/>
  <c r="H6" i="27" s="1"/>
  <c r="G6" i="27" a="1"/>
  <c r="G6" i="27" s="1"/>
  <c r="F6" i="27" a="1"/>
  <c r="F6" i="27" s="1"/>
  <c r="E6" i="27" a="1"/>
  <c r="E6" i="27" s="1"/>
  <c r="D6" i="27" a="1"/>
  <c r="D6" i="27" s="1"/>
  <c r="C6" i="27" a="1"/>
  <c r="C6" i="27" s="1"/>
  <c r="B6" i="27" a="1"/>
  <c r="B6" i="27" s="1"/>
  <c r="W5" i="27" a="1"/>
  <c r="W5" i="27" s="1"/>
  <c r="V5" i="27" a="1"/>
  <c r="V5" i="27" s="1"/>
  <c r="U5" i="27" a="1"/>
  <c r="U5" i="27" s="1"/>
  <c r="T5" i="27" a="1"/>
  <c r="T5" i="27" s="1"/>
  <c r="S5" i="27" a="1"/>
  <c r="S5" i="27" s="1"/>
  <c r="R5" i="27" a="1"/>
  <c r="R5" i="27" s="1"/>
  <c r="Q5" i="27" a="1"/>
  <c r="Q5" i="27" s="1"/>
  <c r="P5" i="27" a="1"/>
  <c r="P5" i="27" s="1"/>
  <c r="O5" i="27" a="1"/>
  <c r="O5" i="27" s="1"/>
  <c r="N5" i="27" a="1"/>
  <c r="N5" i="27" s="1"/>
  <c r="M5" i="27" a="1"/>
  <c r="M5" i="27" s="1"/>
  <c r="L5" i="27" a="1"/>
  <c r="L5" i="27" s="1"/>
  <c r="K5" i="27" a="1"/>
  <c r="K5" i="27" s="1"/>
  <c r="J5" i="27" a="1"/>
  <c r="J5" i="27" s="1"/>
  <c r="I5" i="27" a="1"/>
  <c r="I5" i="27" s="1"/>
  <c r="H5" i="27" a="1"/>
  <c r="H5" i="27" s="1"/>
  <c r="G5" i="27" a="1"/>
  <c r="G5" i="27" s="1"/>
  <c r="F5" i="27" a="1"/>
  <c r="F5" i="27" s="1"/>
  <c r="E5" i="27" a="1"/>
  <c r="E5" i="27" s="1"/>
  <c r="D5" i="27" a="1"/>
  <c r="D5" i="27" s="1"/>
  <c r="C5" i="27" a="1"/>
  <c r="C5" i="27" s="1"/>
  <c r="B5" i="27" a="1"/>
  <c r="B5" i="27" s="1"/>
  <c r="W4" i="27" a="1"/>
  <c r="W4" i="27" s="1"/>
  <c r="V4" i="27" a="1"/>
  <c r="V4" i="27" s="1"/>
  <c r="U4" i="27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L4" i="27" a="1"/>
  <c r="L4" i="27" s="1"/>
  <c r="K4" i="27" a="1"/>
  <c r="K4" i="27" s="1"/>
  <c r="J4" i="27" a="1"/>
  <c r="J4" i="27" s="1"/>
  <c r="I4" i="27" a="1"/>
  <c r="I4" i="27" s="1"/>
  <c r="H4" i="27" a="1"/>
  <c r="H4" i="27" s="1"/>
  <c r="G4" i="27" a="1"/>
  <c r="G4" i="27" s="1"/>
  <c r="F4" i="27" a="1"/>
  <c r="F4" i="27" s="1"/>
  <c r="E4" i="27" a="1"/>
  <c r="E4" i="27" s="1"/>
  <c r="D4" i="27" a="1"/>
  <c r="D4" i="27" s="1"/>
  <c r="C4" i="27" a="1"/>
  <c r="C4" i="27" s="1"/>
  <c r="B4" i="27" a="1"/>
  <c r="B4" i="27" s="1"/>
  <c r="B5" i="2" a="1"/>
  <c r="B5" i="2" s="1"/>
  <c r="C5" i="2" a="1"/>
  <c r="C5" i="2" s="1"/>
  <c r="D5" i="2" a="1"/>
  <c r="D5" i="2" s="1"/>
  <c r="V5" i="2" a="1"/>
  <c r="V5" i="2" s="1"/>
  <c r="W5" i="2" a="1"/>
  <c r="W5" i="2" s="1"/>
  <c r="B6" i="2" a="1"/>
  <c r="B6" i="2" s="1"/>
  <c r="C6" i="2" a="1"/>
  <c r="C6" i="2" s="1"/>
  <c r="D6" i="2" a="1"/>
  <c r="D6" i="2" s="1"/>
  <c r="V6" i="2" a="1"/>
  <c r="V6" i="2" s="1"/>
  <c r="W6" i="2" a="1"/>
  <c r="W6" i="2" s="1"/>
  <c r="B7" i="2" a="1"/>
  <c r="B7" i="2" s="1"/>
  <c r="C7" i="2" a="1"/>
  <c r="C7" i="2" s="1"/>
  <c r="D7" i="2" a="1"/>
  <c r="D7" i="2" s="1"/>
  <c r="V7" i="2" a="1"/>
  <c r="V7" i="2" s="1"/>
  <c r="W7" i="2" a="1"/>
  <c r="W7" i="2" s="1"/>
  <c r="B8" i="2" a="1"/>
  <c r="B8" i="2" s="1"/>
  <c r="C8" i="2" a="1"/>
  <c r="C8" i="2" s="1"/>
  <c r="D8" i="2" a="1"/>
  <c r="D8" i="2" s="1"/>
  <c r="V8" i="2" a="1"/>
  <c r="V8" i="2" s="1"/>
  <c r="W8" i="2" a="1"/>
  <c r="W8" i="2" s="1"/>
  <c r="B9" i="2" a="1"/>
  <c r="B9" i="2" s="1"/>
  <c r="C9" i="2" a="1"/>
  <c r="C9" i="2" s="1"/>
  <c r="D9" i="2" a="1"/>
  <c r="D9" i="2" s="1"/>
  <c r="V9" i="2" a="1"/>
  <c r="V9" i="2" s="1"/>
  <c r="W9" i="2" a="1"/>
  <c r="W9" i="2" s="1"/>
  <c r="B10" i="2" a="1"/>
  <c r="B10" i="2" s="1"/>
  <c r="C10" i="2" a="1"/>
  <c r="C10" i="2" s="1"/>
  <c r="D10" i="2" a="1"/>
  <c r="D10" i="2" s="1"/>
  <c r="V10" i="2" a="1"/>
  <c r="V10" i="2" s="1"/>
  <c r="W10" i="2" a="1"/>
  <c r="W10" i="2" s="1"/>
  <c r="B11" i="2" a="1"/>
  <c r="B11" i="2" s="1"/>
  <c r="C11" i="2" a="1"/>
  <c r="C11" i="2" s="1"/>
  <c r="D11" i="2" a="1"/>
  <c r="D11" i="2" s="1"/>
  <c r="V11" i="2" a="1"/>
  <c r="V11" i="2" s="1"/>
  <c r="W11" i="2" a="1"/>
  <c r="W11" i="2" s="1"/>
  <c r="B12" i="2" a="1"/>
  <c r="B12" i="2" s="1"/>
  <c r="C12" i="2" a="1"/>
  <c r="C12" i="2" s="1"/>
  <c r="D12" i="2" a="1"/>
  <c r="D12" i="2" s="1"/>
  <c r="V12" i="2" a="1"/>
  <c r="V12" i="2" s="1"/>
  <c r="W12" i="2" a="1"/>
  <c r="W12" i="2" s="1"/>
  <c r="B13" i="2" a="1"/>
  <c r="B13" i="2" s="1"/>
  <c r="C13" i="2" a="1"/>
  <c r="C13" i="2" s="1"/>
  <c r="D13" i="2" a="1"/>
  <c r="D13" i="2" s="1"/>
  <c r="V13" i="2" a="1"/>
  <c r="V13" i="2" s="1"/>
  <c r="W13" i="2" a="1"/>
  <c r="W13" i="2" s="1"/>
  <c r="B14" i="2" a="1"/>
  <c r="B14" i="2" s="1"/>
  <c r="C14" i="2" a="1"/>
  <c r="C14" i="2" s="1"/>
  <c r="D14" i="2" a="1"/>
  <c r="D14" i="2" s="1"/>
  <c r="V14" i="2" a="1"/>
  <c r="V14" i="2" s="1"/>
  <c r="W14" i="2" a="1"/>
  <c r="W14" i="2" s="1"/>
  <c r="B15" i="2" a="1"/>
  <c r="B15" i="2" s="1"/>
  <c r="C15" i="2" a="1"/>
  <c r="C15" i="2" s="1"/>
  <c r="D15" i="2" a="1"/>
  <c r="D15" i="2" s="1"/>
  <c r="V15" i="2" a="1"/>
  <c r="V15" i="2" s="1"/>
  <c r="W15" i="2" a="1"/>
  <c r="W15" i="2" s="1"/>
  <c r="B16" i="2" a="1"/>
  <c r="B16" i="2" s="1"/>
  <c r="C16" i="2" a="1"/>
  <c r="C16" i="2" s="1"/>
  <c r="D16" i="2" a="1"/>
  <c r="D16" i="2" s="1"/>
  <c r="V16" i="2" a="1"/>
  <c r="V16" i="2" s="1"/>
  <c r="W16" i="2" a="1"/>
  <c r="W16" i="2" s="1"/>
  <c r="B17" i="2" a="1"/>
  <c r="B17" i="2" s="1"/>
  <c r="C17" i="2" a="1"/>
  <c r="C17" i="2" s="1"/>
  <c r="D17" i="2" a="1"/>
  <c r="D17" i="2" s="1"/>
  <c r="V17" i="2" a="1"/>
  <c r="V17" i="2" s="1"/>
  <c r="W17" i="2" a="1"/>
  <c r="W17" i="2" s="1"/>
  <c r="B18" i="2" a="1"/>
  <c r="B18" i="2" s="1"/>
  <c r="C18" i="2" a="1"/>
  <c r="C18" i="2" s="1"/>
  <c r="D18" i="2" a="1"/>
  <c r="D18" i="2" s="1"/>
  <c r="V18" i="2" a="1"/>
  <c r="V18" i="2" s="1"/>
  <c r="W18" i="2" a="1"/>
  <c r="W18" i="2" s="1"/>
  <c r="B19" i="2" a="1"/>
  <c r="B19" i="2" s="1"/>
  <c r="C19" i="2" a="1"/>
  <c r="C19" i="2" s="1"/>
  <c r="D19" i="2" a="1"/>
  <c r="D19" i="2" s="1"/>
  <c r="V19" i="2" a="1"/>
  <c r="V19" i="2" s="1"/>
  <c r="W19" i="2" a="1"/>
  <c r="W19" i="2" s="1"/>
  <c r="B20" i="2" a="1"/>
  <c r="B20" i="2" s="1"/>
  <c r="C20" i="2" a="1"/>
  <c r="C20" i="2" s="1"/>
  <c r="D20" i="2" a="1"/>
  <c r="D20" i="2" s="1"/>
  <c r="V20" i="2" a="1"/>
  <c r="V20" i="2" s="1"/>
  <c r="W20" i="2" a="1"/>
  <c r="W20" i="2" s="1"/>
  <c r="B21" i="2" a="1"/>
  <c r="B21" i="2" s="1"/>
  <c r="C21" i="2" a="1"/>
  <c r="C21" i="2" s="1"/>
  <c r="D21" i="2" a="1"/>
  <c r="D21" i="2" s="1"/>
  <c r="V21" i="2" a="1"/>
  <c r="V21" i="2" s="1"/>
  <c r="W21" i="2" a="1"/>
  <c r="W21" i="2" s="1"/>
  <c r="B22" i="2" a="1"/>
  <c r="B22" i="2" s="1"/>
  <c r="C22" i="2" a="1"/>
  <c r="C22" i="2" s="1"/>
  <c r="D22" i="2" a="1"/>
  <c r="D22" i="2" s="1"/>
  <c r="V22" i="2" a="1"/>
  <c r="V22" i="2" s="1"/>
  <c r="W22" i="2" a="1"/>
  <c r="W22" i="2" s="1"/>
  <c r="B29" i="2" a="1"/>
  <c r="B29" i="2" s="1"/>
  <c r="C29" i="2" a="1"/>
  <c r="C29" i="2" s="1"/>
  <c r="D29" i="2" a="1"/>
  <c r="D29" i="2" s="1"/>
  <c r="V29" i="2" a="1"/>
  <c r="V29" i="2" s="1"/>
  <c r="W29" i="2" a="1"/>
  <c r="W29" i="2" s="1"/>
  <c r="B30" i="2" a="1"/>
  <c r="B30" i="2" s="1"/>
  <c r="C30" i="2" a="1"/>
  <c r="C30" i="2" s="1"/>
  <c r="D30" i="2" a="1"/>
  <c r="D30" i="2" s="1"/>
  <c r="V30" i="2" a="1"/>
  <c r="V30" i="2" s="1"/>
  <c r="W30" i="2" a="1"/>
  <c r="W30" i="2" s="1"/>
  <c r="B31" i="2" a="1"/>
  <c r="B31" i="2" s="1"/>
  <c r="C31" i="2" a="1"/>
  <c r="C31" i="2" s="1"/>
  <c r="D31" i="2" a="1"/>
  <c r="D31" i="2" s="1"/>
  <c r="V31" i="2" a="1"/>
  <c r="V31" i="2" s="1"/>
  <c r="W31" i="2" a="1"/>
  <c r="W31" i="2" s="1"/>
  <c r="B32" i="2" a="1"/>
  <c r="B32" i="2" s="1"/>
  <c r="C32" i="2" a="1"/>
  <c r="C32" i="2" s="1"/>
  <c r="D32" i="2" a="1"/>
  <c r="D32" i="2" s="1"/>
  <c r="V32" i="2" a="1"/>
  <c r="V32" i="2" s="1"/>
  <c r="W32" i="2" a="1"/>
  <c r="W32" i="2" s="1"/>
  <c r="B33" i="2" a="1"/>
  <c r="B33" i="2" s="1"/>
  <c r="C33" i="2" a="1"/>
  <c r="C33" i="2" s="1"/>
  <c r="D33" i="2" a="1"/>
  <c r="D33" i="2" s="1"/>
  <c r="V33" i="2" a="1"/>
  <c r="V33" i="2" s="1"/>
  <c r="W33" i="2" a="1"/>
  <c r="W3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B4" i="2" a="1"/>
  <c r="B4" i="2" s="1"/>
  <c r="C37" i="3"/>
  <c r="R43" i="34" l="1"/>
  <c r="Q43" i="34"/>
  <c r="U43" i="34"/>
  <c r="Q29" i="33"/>
  <c r="S29" i="33"/>
  <c r="Q38" i="32"/>
  <c r="U38" i="32"/>
  <c r="T33" i="31"/>
  <c r="P14" i="29"/>
  <c r="Q14" i="29"/>
  <c r="U24" i="28"/>
  <c r="O83" i="27"/>
  <c r="N83" i="27"/>
  <c r="T43" i="34"/>
  <c r="N43" i="34"/>
  <c r="O43" i="34"/>
  <c r="P43" i="34"/>
  <c r="S43" i="34"/>
  <c r="T29" i="33"/>
  <c r="N29" i="33"/>
  <c r="P29" i="33"/>
  <c r="R29" i="33"/>
  <c r="O29" i="33"/>
  <c r="U29" i="33"/>
  <c r="R38" i="32"/>
  <c r="S38" i="32"/>
  <c r="N38" i="32"/>
  <c r="T38" i="32"/>
  <c r="O38" i="32"/>
  <c r="P38" i="32"/>
  <c r="U33" i="31"/>
  <c r="P33" i="31"/>
  <c r="S33" i="31"/>
  <c r="Q33" i="31"/>
  <c r="R33" i="31"/>
  <c r="O33" i="31"/>
  <c r="N33" i="31"/>
  <c r="N24" i="30"/>
  <c r="O24" i="30"/>
  <c r="P24" i="30"/>
  <c r="Q24" i="30"/>
  <c r="R24" i="30"/>
  <c r="S24" i="30"/>
  <c r="T24" i="30"/>
  <c r="U24" i="30"/>
  <c r="R14" i="29"/>
  <c r="S14" i="29"/>
  <c r="T14" i="29"/>
  <c r="U14" i="29"/>
  <c r="N14" i="29"/>
  <c r="O14" i="29"/>
  <c r="T24" i="28"/>
  <c r="O24" i="28"/>
  <c r="P24" i="28"/>
  <c r="Q24" i="28"/>
  <c r="R24" i="28"/>
  <c r="S24" i="28"/>
  <c r="N24" i="28"/>
  <c r="P83" i="27"/>
  <c r="R83" i="27"/>
  <c r="T83" i="27"/>
  <c r="U83" i="27"/>
  <c r="Q83" i="27"/>
  <c r="S83" i="27"/>
  <c r="N34" i="2"/>
  <c r="C15" i="3" l="1"/>
  <c r="O34" i="2" l="1"/>
  <c r="P34" i="2"/>
  <c r="Q34" i="2"/>
  <c r="R34" i="2"/>
  <c r="S34" i="2"/>
  <c r="T34" i="2"/>
  <c r="U34" i="2"/>
  <c r="L21" i="3" l="1"/>
  <c r="L23" i="3"/>
  <c r="S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S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S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S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S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S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S23" i="3"/>
  <c r="P23" i="3"/>
  <c r="O23" i="3"/>
  <c r="N23" i="3"/>
  <c r="M23" i="3"/>
  <c r="K23" i="3"/>
  <c r="J23" i="3"/>
  <c r="I23" i="3"/>
  <c r="H23" i="3"/>
  <c r="G23" i="3"/>
  <c r="F23" i="3"/>
  <c r="E23" i="3"/>
  <c r="D23" i="3"/>
  <c r="C23" i="3"/>
  <c r="S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S21" i="3"/>
  <c r="P21" i="3"/>
  <c r="O21" i="3"/>
  <c r="N21" i="3"/>
  <c r="M21" i="3"/>
  <c r="K21" i="3"/>
  <c r="J21" i="3"/>
  <c r="I21" i="3"/>
  <c r="H21" i="3"/>
  <c r="G21" i="3"/>
  <c r="F21" i="3"/>
  <c r="E21" i="3"/>
  <c r="D21" i="3"/>
  <c r="C21" i="3"/>
  <c r="S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S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S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S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C16" i="3" l="1"/>
  <c r="D5" i="3"/>
  <c r="D7" i="3"/>
  <c r="D6" i="3"/>
  <c r="E6" i="3" l="1"/>
  <c r="E5" i="3"/>
  <c r="S5" i="3"/>
  <c r="E7" i="3"/>
  <c r="F44" i="3"/>
  <c r="F40" i="3"/>
  <c r="F36" i="3"/>
  <c r="F16" i="3"/>
  <c r="F32" i="3"/>
  <c r="F28" i="3"/>
  <c r="F24" i="3"/>
  <c r="F7" i="3"/>
  <c r="F6" i="3"/>
  <c r="F20" i="3"/>
  <c r="F5" i="3"/>
  <c r="E44" i="3"/>
  <c r="E40" i="3"/>
  <c r="E36" i="3"/>
  <c r="E24" i="3"/>
  <c r="E32" i="3"/>
  <c r="E20" i="3"/>
  <c r="E28" i="3"/>
  <c r="E16" i="3"/>
  <c r="E12" i="3"/>
  <c r="F12" i="3"/>
  <c r="F8" i="3" l="1"/>
  <c r="E8" i="3"/>
  <c r="R21" i="3" l="1"/>
  <c r="R11" i="3"/>
  <c r="Q22" i="3"/>
  <c r="Q26" i="3"/>
  <c r="Q30" i="3"/>
  <c r="Q14" i="3"/>
  <c r="Q34" i="3"/>
  <c r="Q38" i="3"/>
  <c r="Q42" i="3"/>
  <c r="R18" i="3"/>
  <c r="R22" i="3"/>
  <c r="R26" i="3"/>
  <c r="R30" i="3"/>
  <c r="R14" i="3"/>
  <c r="R34" i="3"/>
  <c r="R38" i="3"/>
  <c r="R42" i="3"/>
  <c r="R17" i="3"/>
  <c r="Q21" i="3"/>
  <c r="R25" i="3"/>
  <c r="R29" i="3"/>
  <c r="R13" i="3"/>
  <c r="R33" i="3"/>
  <c r="R37" i="3"/>
  <c r="R41" i="3"/>
  <c r="R9" i="3"/>
  <c r="Q25" i="3"/>
  <c r="Q29" i="3"/>
  <c r="Q13" i="3"/>
  <c r="Q33" i="3"/>
  <c r="Q37" i="3"/>
  <c r="Q41" i="3"/>
  <c r="Q23" i="3"/>
  <c r="Q27" i="3"/>
  <c r="Q31" i="3"/>
  <c r="Q15" i="3"/>
  <c r="Q35" i="3"/>
  <c r="Q39" i="3"/>
  <c r="Q43" i="3"/>
  <c r="R10" i="3"/>
  <c r="R19" i="3"/>
  <c r="R23" i="3"/>
  <c r="R27" i="3"/>
  <c r="R31" i="3"/>
  <c r="R15" i="3"/>
  <c r="R35" i="3"/>
  <c r="R39" i="3"/>
  <c r="R43" i="3"/>
  <c r="Q11" i="3"/>
  <c r="Q9" i="3"/>
  <c r="Q10" i="3"/>
  <c r="J44" i="3"/>
  <c r="J32" i="3"/>
  <c r="O16" i="3"/>
  <c r="L20" i="3"/>
  <c r="L16" i="3"/>
  <c r="P6" i="3"/>
  <c r="L6" i="3"/>
  <c r="J28" i="3"/>
  <c r="J40" i="3"/>
  <c r="L36" i="3"/>
  <c r="K20" i="3"/>
  <c r="S36" i="3"/>
  <c r="O36" i="3"/>
  <c r="C5" i="3"/>
  <c r="Q17" i="3"/>
  <c r="I28" i="3"/>
  <c r="K6" i="3"/>
  <c r="I6" i="3"/>
  <c r="Q18" i="3"/>
  <c r="G6" i="3"/>
  <c r="Q19" i="3"/>
  <c r="L44" i="3"/>
  <c r="K44" i="3"/>
  <c r="N44" i="3"/>
  <c r="M44" i="3"/>
  <c r="P44" i="3"/>
  <c r="O44" i="3"/>
  <c r="S44" i="3"/>
  <c r="I44" i="3"/>
  <c r="H44" i="3"/>
  <c r="G44" i="3"/>
  <c r="I40" i="3"/>
  <c r="L40" i="3"/>
  <c r="K40" i="3"/>
  <c r="N40" i="3"/>
  <c r="M40" i="3"/>
  <c r="P40" i="3"/>
  <c r="O40" i="3"/>
  <c r="S40" i="3"/>
  <c r="H40" i="3"/>
  <c r="G40" i="3"/>
  <c r="N6" i="3"/>
  <c r="J36" i="3"/>
  <c r="I36" i="3"/>
  <c r="K36" i="3"/>
  <c r="N36" i="3"/>
  <c r="M36" i="3"/>
  <c r="P36" i="3"/>
  <c r="H36" i="3"/>
  <c r="G36" i="3"/>
  <c r="J16" i="3"/>
  <c r="I16" i="3"/>
  <c r="K16" i="3"/>
  <c r="N16" i="3"/>
  <c r="M16" i="3"/>
  <c r="S6" i="3"/>
  <c r="P16" i="3"/>
  <c r="S16" i="3"/>
  <c r="H16" i="3"/>
  <c r="G16" i="3"/>
  <c r="J6" i="3"/>
  <c r="O6" i="3"/>
  <c r="I32" i="3"/>
  <c r="L32" i="3"/>
  <c r="K32" i="3"/>
  <c r="N32" i="3"/>
  <c r="M32" i="3"/>
  <c r="P32" i="3"/>
  <c r="O32" i="3"/>
  <c r="S32" i="3"/>
  <c r="G32" i="3"/>
  <c r="H32" i="3"/>
  <c r="H6" i="3"/>
  <c r="L28" i="3"/>
  <c r="K28" i="3"/>
  <c r="N28" i="3"/>
  <c r="M28" i="3"/>
  <c r="P28" i="3"/>
  <c r="O28" i="3"/>
  <c r="S28" i="3"/>
  <c r="H28" i="3"/>
  <c r="G28" i="3"/>
  <c r="M24" i="3"/>
  <c r="O7" i="3"/>
  <c r="P24" i="3"/>
  <c r="O24" i="3"/>
  <c r="S24" i="3"/>
  <c r="L7" i="3"/>
  <c r="J24" i="3"/>
  <c r="L24" i="3"/>
  <c r="M7" i="3"/>
  <c r="I24" i="3"/>
  <c r="K24" i="3"/>
  <c r="N24" i="3"/>
  <c r="K7" i="3"/>
  <c r="H24" i="3"/>
  <c r="O5" i="3"/>
  <c r="G24" i="3"/>
  <c r="J7" i="3"/>
  <c r="N7" i="3"/>
  <c r="G7" i="3"/>
  <c r="M6" i="3"/>
  <c r="H7" i="3"/>
  <c r="J20" i="3"/>
  <c r="P7" i="3"/>
  <c r="N20" i="3"/>
  <c r="I20" i="3"/>
  <c r="M20" i="3"/>
  <c r="I7" i="3"/>
  <c r="P20" i="3"/>
  <c r="S7" i="3"/>
  <c r="S20" i="3"/>
  <c r="H5" i="3"/>
  <c r="G5" i="3"/>
  <c r="I5" i="3"/>
  <c r="K5" i="3"/>
  <c r="G20" i="3"/>
  <c r="J5" i="3"/>
  <c r="H20" i="3"/>
  <c r="L5" i="3"/>
  <c r="P5" i="3"/>
  <c r="N5" i="3"/>
  <c r="O20" i="3"/>
  <c r="M5" i="3"/>
  <c r="C6" i="3"/>
  <c r="C7" i="3"/>
  <c r="S12" i="3"/>
  <c r="P12" i="3"/>
  <c r="N12" i="3"/>
  <c r="O12" i="3"/>
  <c r="L12" i="3"/>
  <c r="J12" i="3"/>
  <c r="M12" i="3"/>
  <c r="K12" i="3"/>
  <c r="I12" i="3"/>
  <c r="H12" i="3"/>
  <c r="G12" i="3"/>
  <c r="D36" i="3"/>
  <c r="D44" i="3"/>
  <c r="D40" i="3"/>
  <c r="C40" i="3"/>
  <c r="C36" i="3"/>
  <c r="C44" i="3"/>
  <c r="D16" i="3"/>
  <c r="C32" i="3"/>
  <c r="D32" i="3"/>
  <c r="C28" i="3"/>
  <c r="D28" i="3"/>
  <c r="C24" i="3"/>
  <c r="D24" i="3"/>
  <c r="C20" i="3"/>
  <c r="D20" i="3"/>
  <c r="D12" i="3"/>
  <c r="C12" i="3"/>
  <c r="Q12" i="3" l="1"/>
  <c r="Q16" i="3"/>
  <c r="R16" i="3"/>
  <c r="T16" i="3" s="1"/>
  <c r="R12" i="3"/>
  <c r="T12" i="3" s="1"/>
  <c r="T43" i="3"/>
  <c r="U43" i="3"/>
  <c r="T37" i="3"/>
  <c r="U37" i="3"/>
  <c r="T26" i="3"/>
  <c r="U26" i="3"/>
  <c r="T39" i="3"/>
  <c r="U39" i="3"/>
  <c r="T33" i="3"/>
  <c r="U33" i="3"/>
  <c r="T22" i="3"/>
  <c r="U22" i="3"/>
  <c r="T15" i="3"/>
  <c r="U15" i="3"/>
  <c r="T29" i="3"/>
  <c r="U29" i="3"/>
  <c r="T31" i="3"/>
  <c r="U31" i="3"/>
  <c r="T25" i="3"/>
  <c r="U25" i="3"/>
  <c r="T27" i="3"/>
  <c r="U27" i="3"/>
  <c r="T23" i="3"/>
  <c r="U23" i="3"/>
  <c r="T17" i="3"/>
  <c r="U17" i="3"/>
  <c r="T19" i="3"/>
  <c r="U19" i="3"/>
  <c r="T42" i="3"/>
  <c r="U42" i="3"/>
  <c r="T18" i="3"/>
  <c r="U18" i="3"/>
  <c r="T10" i="3"/>
  <c r="U10" i="3"/>
  <c r="T38" i="3"/>
  <c r="U38" i="3"/>
  <c r="T34" i="3"/>
  <c r="U34" i="3"/>
  <c r="T13" i="3"/>
  <c r="U13" i="3"/>
  <c r="T9" i="3"/>
  <c r="U9" i="3"/>
  <c r="T14" i="3"/>
  <c r="U14" i="3"/>
  <c r="T11" i="3"/>
  <c r="U11" i="3"/>
  <c r="T35" i="3"/>
  <c r="U35" i="3"/>
  <c r="T41" i="3"/>
  <c r="U41" i="3"/>
  <c r="T30" i="3"/>
  <c r="U30" i="3"/>
  <c r="T21" i="3"/>
  <c r="U21" i="3"/>
  <c r="R6" i="3"/>
  <c r="T6" i="3" s="1"/>
  <c r="Q5" i="3"/>
  <c r="R5" i="3"/>
  <c r="T5" i="3" s="1"/>
  <c r="D8" i="3"/>
  <c r="Q6" i="3"/>
  <c r="R20" i="3"/>
  <c r="T20" i="3" s="1"/>
  <c r="Q7" i="3"/>
  <c r="Q24" i="3"/>
  <c r="R24" i="3"/>
  <c r="T24" i="3" s="1"/>
  <c r="Q32" i="3"/>
  <c r="Q44" i="3"/>
  <c r="R32" i="3"/>
  <c r="T32" i="3" s="1"/>
  <c r="Q36" i="3"/>
  <c r="Q28" i="3"/>
  <c r="Q40" i="3"/>
  <c r="R36" i="3"/>
  <c r="T36" i="3" s="1"/>
  <c r="Q20" i="3"/>
  <c r="S8" i="3"/>
  <c r="R7" i="3"/>
  <c r="T7" i="3" s="1"/>
  <c r="R40" i="3"/>
  <c r="T40" i="3" s="1"/>
  <c r="R28" i="3"/>
  <c r="T28" i="3" s="1"/>
  <c r="R44" i="3"/>
  <c r="M8" i="3"/>
  <c r="P8" i="3"/>
  <c r="K8" i="3"/>
  <c r="J8" i="3"/>
  <c r="L8" i="3"/>
  <c r="N8" i="3"/>
  <c r="G8" i="3"/>
  <c r="H8" i="3"/>
  <c r="I8" i="3"/>
  <c r="O8" i="3"/>
  <c r="C8" i="3"/>
  <c r="T44" i="3" l="1"/>
  <c r="U32" i="3"/>
  <c r="U5" i="3"/>
  <c r="Q8" i="3"/>
  <c r="U40" i="3"/>
  <c r="U6" i="3"/>
  <c r="U44" i="3"/>
  <c r="U20" i="3"/>
  <c r="U7" i="3"/>
  <c r="U36" i="3"/>
  <c r="U24" i="3"/>
  <c r="U12" i="3"/>
  <c r="U28" i="3"/>
  <c r="U16" i="3"/>
  <c r="R8" i="3"/>
  <c r="T8" i="3" s="1"/>
  <c r="U8" i="3" l="1"/>
</calcChain>
</file>

<file path=xl/sharedStrings.xml><?xml version="1.0" encoding="utf-8"?>
<sst xmlns="http://schemas.openxmlformats.org/spreadsheetml/2006/main" count="3382" uniqueCount="559">
  <si>
    <t>ID</t>
  </si>
  <si>
    <t>ประเภทครุภัณฑ์</t>
  </si>
  <si>
    <t>จำนวน</t>
  </si>
  <si>
    <t>งบอื่นๆ</t>
  </si>
  <si>
    <t>รวมเงิน</t>
  </si>
  <si>
    <t>ประเภท</t>
  </si>
  <si>
    <t>สถานะการดำเนินงาน</t>
  </si>
  <si>
    <t>10699-รพร.สระแก้ว</t>
  </si>
  <si>
    <t>02438-รพ.สต.หนองไทร หมู่ที่ 04 ตำบลศาลาลำดวน</t>
  </si>
  <si>
    <t>-</t>
  </si>
  <si>
    <t>1-</t>
  </si>
  <si>
    <t>02439-รพ.สต.เขามะกา หมู่ที่ 10 ตำบลศาลาลำดวน</t>
  </si>
  <si>
    <t>04-ครุภัณฑ์การแพทย์รักษา</t>
  </si>
  <si>
    <t>ยูนิตทำฟัน</t>
  </si>
  <si>
    <t>02440-รพ.สต.คลองน้ำใส หมู่ที่ 02 ตำบลโคกปี่ฆ้อง</t>
  </si>
  <si>
    <t>02443-รพ.สต.บะขมิ้น หมู่ที่ 10 ตำบลโคกปี่ฆ้อง</t>
  </si>
  <si>
    <t>02449-รพ.สต.บ้านแก่งสีเสียด หมู่ที่ 03 ตำบลสระขวัญ</t>
  </si>
  <si>
    <t>02451-รพ.สต.คลองบุหรี่ หมู่ที่ 07 ตำบลหนองบอน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</si>
  <si>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</si>
  <si>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</si>
  <si>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03-ครุภัณฑ์การแพทย์</t>
  </si>
  <si>
    <t>3-</t>
  </si>
  <si>
    <t>07-ครุภัณฑ์การแพทย์สนับสนุน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</si>
  <si>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</si>
  <si>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</si>
  <si>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</si>
  <si>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ระบบกรองน้ำบาดาล</t>
  </si>
  <si>
    <t>02456-รพ.สต.บ้านทับทิมสยาม 05 หมู่ที่ 10 ตำบลคลองไก่เถื่อน</t>
  </si>
  <si>
    <t>02459-รพ.สต.บ้านน้ำคำ หมู่ที่ 01 ตำบลเบญจขร</t>
  </si>
  <si>
    <t>11-ครุภัณฑ์วิทยาศาสตร์</t>
  </si>
  <si>
    <t>08-ครุภัณฑ์คอมพิวเตอร์</t>
  </si>
  <si>
    <t>10867-รพ.ตาพระยา</t>
  </si>
  <si>
    <t>6520-007-0001</t>
  </si>
  <si>
    <t>10868-รพ.วังน้ำเย็น</t>
  </si>
  <si>
    <t>02480-รพ.สต.คลองจระเข้ หมู่ที่ 02 ตำบลทุ่งมหาเจริญ</t>
  </si>
  <si>
    <t>10869-รพ.วัฒนานคร</t>
  </si>
  <si>
    <t>06-ครุภัณฑ์การแพทย์วินิจฉัย</t>
  </si>
  <si>
    <t>เครื่องฟังเสียงหัวใจทารกในครรภ์</t>
  </si>
  <si>
    <t>12-ครุภัณฑ์สำนักงาน</t>
  </si>
  <si>
    <t>เครื่องวัดความดันโลหิต แบบสอดแขนชนิดอัตโนมัติ</t>
  </si>
  <si>
    <t>เครื่องควบคุมการให้สารน้ำทางหลอดเลือดดำชนิด 1 สาย</t>
  </si>
  <si>
    <t>10870-รพ.อรัญประเทศ</t>
  </si>
  <si>
    <t>02502-รพ.สต.หันทราย หมู่ที่ 05 ตำบลหันทราย</t>
  </si>
  <si>
    <t>02503-รพ.สต.คลองน้ำใส หมู่ที่ 01 ตำบลคลองน้ำใส</t>
  </si>
  <si>
    <t>10-ครุภัณฑ์ยานพาหนะและขนส่ง</t>
  </si>
  <si>
    <t>ชุดผ่าตัดเล็ก</t>
  </si>
  <si>
    <t>02507-รพ.สต.บ้านใหม่หนองไทร หมู่ที่ 01 ตำบลบ้านใหม่หนองไทร</t>
  </si>
  <si>
    <t>6520-007-0001/1</t>
  </si>
  <si>
    <t>02511-รพ.สต.คลองทับจันทร์ หมู่ที่ 02 ตำบลคลองทับจันทร์</t>
  </si>
  <si>
    <t>รถเข็นทำแผล</t>
  </si>
  <si>
    <t>6515-027-3002/3</t>
  </si>
  <si>
    <t>เครื่องคอมพิวเตอร์แม่ข่าย แบบที่ 1</t>
  </si>
  <si>
    <t>เครื่องคอมพิวเตอร์สำหรับประมวลผล (แบบที่๑)</t>
  </si>
  <si>
    <t>เครื่องคอมพิวเตอร์โน้ตบุ๊ก สำหรับสำนักงาน</t>
  </si>
  <si>
    <t>13817-รพ.เขาฉกรรจ์</t>
  </si>
  <si>
    <t>เครื่องวัดความดันโลหิตแบบดิจิตอล</t>
  </si>
  <si>
    <t>02-ครุภัณฑ์การเกษตร</t>
  </si>
  <si>
    <t>28849-รพ.วังสมบูรณ์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</si>
  <si>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</si>
  <si>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</si>
  <si>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ซ่อมแซมระบบไฟฟ้าภายในอาคาร</t>
  </si>
  <si>
    <t>09-ครุภัณฑ์งานบ้านงานครัว</t>
  </si>
  <si>
    <t>5-</t>
  </si>
  <si>
    <t>6515-027-1001/1</t>
  </si>
  <si>
    <t>เครื่องกระตุกไฟฟ้าหัวใจชนิดไบเฟสิคพร้อมภาควัดออกซิเจนในเลือด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</si>
  <si>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</si>
  <si>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</si>
  <si>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</si>
  <si>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เครื่องดูดเสมหะ</t>
  </si>
  <si>
    <t>02524-รพ.สต.ไผ่งาม หมู่ที่ 09 ตำบลหนองม่วง</t>
  </si>
  <si>
    <t>6530-005-1111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</si>
  <si>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</si>
  <si>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</si>
  <si>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</si>
  <si>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เครื่องปั่นฮีมาโตคริท</t>
  </si>
  <si>
    <t>02529-รพ.สต.อ่างศิลา หมู่ที่ 05 ตำบลโนนหมากมุ่น</t>
  </si>
  <si>
    <t>เครื่องวัดความดันอัตโนมัติชนิดตั้งโต๊ะ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</si>
  <si>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</si>
  <si>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6530-001-2121/001</t>
  </si>
  <si>
    <t>No</t>
  </si>
  <si>
    <t xml:space="preserve">แผนงบค่าบริการทางการแพทย์ที่เบิกจ่ายในลักษณะงบลงทุน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</t>
  </si>
  <si>
    <t>โรงพยาบาลสมเด็จพระยุพราชสระแก้ว</t>
  </si>
  <si>
    <t>หน่วยบริการ</t>
  </si>
  <si>
    <t>งบประมาณ</t>
  </si>
  <si>
    <t>รายการ</t>
  </si>
  <si>
    <t>ระดับ</t>
  </si>
  <si>
    <t>รวมงบประมาณ</t>
  </si>
  <si>
    <t>สถานะ การดำเนินการจัดซื้อจัดจ้าง</t>
  </si>
  <si>
    <t>เขต</t>
  </si>
  <si>
    <t>รหัสจังหวัด</t>
  </si>
  <si>
    <t>จังหวัด</t>
  </si>
  <si>
    <t>หน่วยบริการแม่ข่าย</t>
  </si>
  <si>
    <t>หน่วยบริการลูกข่าย</t>
  </si>
  <si>
    <t>ประเภทแผน</t>
  </si>
  <si>
    <t>รายละเอียดเพิ่มเติม</t>
  </si>
  <si>
    <t>หมายเลขครุภัณฑ์ทดแทน</t>
  </si>
  <si>
    <t>งบค่าเสื่อมUC</t>
  </si>
  <si>
    <t>สมทบเงินบำรุง</t>
  </si>
  <si>
    <t>การอนุมัติ</t>
  </si>
  <si>
    <t>งบค่าเสื่อมUCเบิกจ่ายแล้ว</t>
  </si>
  <si>
    <t>งบค่าเสื่อมUCเหลือจ่าย</t>
  </si>
  <si>
    <t>%UCเหลือจ่าย</t>
  </si>
  <si>
    <t>เขต 06 ระยอง</t>
  </si>
  <si>
    <t>สระแก้ว</t>
  </si>
  <si>
    <t>วงเงินระดับจังหวัด</t>
  </si>
  <si>
    <t>สิ่งก่อสร้าง</t>
  </si>
  <si>
    <t>วงเงินระดับเขต</t>
  </si>
  <si>
    <t>ครุภัณฑ์</t>
  </si>
  <si>
    <t>วงเงินหน่วยบริการสังกัดสป.สธ.</t>
  </si>
  <si>
    <t>เหลือจ่าย</t>
  </si>
  <si>
    <t>รายการแผนที่ได้รับการอนุมัติ</t>
  </si>
  <si>
    <t>รวม</t>
  </si>
  <si>
    <t>รวมงบประมาณทั้งสิ้น</t>
  </si>
  <si>
    <t>งบค่าเสื่อม UC
เหลือจ่าย</t>
  </si>
  <si>
    <t>งบค่าเสื่อม UC
เบิกจ่ายแล้ว</t>
  </si>
  <si>
    <t>%UC
เหลือจ่าย</t>
  </si>
  <si>
    <t>0-ยังไม่ดำเนินการ (ในระบบ)</t>
  </si>
  <si>
    <t>1-จัดทำแผนการจัดซื้อ/จ้างแล้ว</t>
  </si>
  <si>
    <t>2-ขออนุมัติจัดซื้อ/จ้างแล้ว</t>
  </si>
  <si>
    <t>3-ทำสัญญาเรียบร้อย</t>
  </si>
  <si>
    <t>4-ตรวจรับเรียบร้อย</t>
  </si>
  <si>
    <t>5-เบิกจ่ายเงินแล้ว</t>
  </si>
  <si>
    <t>Check</t>
  </si>
  <si>
    <r>
      <rPr>
        <b/>
        <sz val="14"/>
        <color theme="1"/>
        <rFont val="TH SarabunPSK"/>
        <family val="2"/>
      </rPr>
      <t>หมายเหตุ :-</t>
    </r>
    <r>
      <rPr>
        <sz val="14"/>
        <color theme="1"/>
        <rFont val="TH SarabunPSK"/>
        <family val="2"/>
      </rPr>
      <t xml:space="preserve"> สถานะการดำเนินงาน</t>
    </r>
  </si>
  <si>
    <t>โรงพยาบาลอรัญประเทศ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</si>
  <si>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</si>
  <si>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</si>
  <si>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</si>
  <si>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</si>
  <si>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โรงพยาบาลเขาฉกรรจ์</t>
  </si>
  <si>
    <t>โรงพยาบาลโคกสูง</t>
  </si>
  <si>
    <t xml:space="preserve"> 0-ยังไม่ดำเนินการ      1-จัดทำแผนการจัดซื้อ/จ้างแล้ว      2-ขออนุมัติจัดซื้อ/จ้างแล้ว      3-ทำสัญญาเรียบร้อย      4-ตรวจรับเรียบร้อย      5-เบิกจ่ายเงินแล้ว</t>
  </si>
  <si>
    <t>โรงพยาบาลวังสมบูรณ์</t>
  </si>
  <si>
    <t>ซ่อมแซมห้องน้ำผู้มารับบริการพร้อมห้องน้ำผู้พิการ</t>
  </si>
  <si>
    <t>8170/36</t>
  </si>
  <si>
    <t>สก 65200070001</t>
  </si>
  <si>
    <t>ซ่อมแซมห้องอุบัติเหตุฉุกเฉิน</t>
  </si>
  <si>
    <t>ซ่อมแซมห้องน้ำผู้รับบริการและห้องน้ำผู้พิการ</t>
  </si>
  <si>
    <t>ซ่อมแซมระเบียง ชั้น 3-4 อาคารอุบัติเหตุ</t>
  </si>
  <si>
    <t>เครื่องตรวจสมรรถภาพทารกในครรภ์ (ระบบ Central)</t>
  </si>
  <si>
    <t>65150272005/1-1 ถึง 8</t>
  </si>
  <si>
    <t>เครื่องช่วยหายใจชนิดควบคุมปริมาตรและความดันแบบ Terbine</t>
  </si>
  <si>
    <t>6515-003-1101/0004,0008, 6515-003-2101/0008,0019,0024,0027</t>
  </si>
  <si>
    <t>เครื่องนึ่งฆ่าเชื้อไอน้ำระบบอัตโนมัติ ขนาดไม่น้อยกว่า 100 ลิตร</t>
  </si>
  <si>
    <t>6530-003-2310/0001</t>
  </si>
  <si>
    <t>4-</t>
  </si>
  <si>
    <t>ตู้เย็นแช่วัคซีนและยาเย็น</t>
  </si>
  <si>
    <t>6530-031-001/0016, 4110-007-002/0011</t>
  </si>
  <si>
    <t>ซ่อมแซมทางเชื่อมระหว่างโรงอาหาร, ตึกคลอด, ลานจอดรถ</t>
  </si>
  <si>
    <t>2694,2694/ก</t>
  </si>
  <si>
    <t>ซ่อมแซมระเบียง ชั้น 2-5 อาคารศัลยกรรม</t>
  </si>
  <si>
    <t>ซ่อมแซมห้องแยกโรค (อายุรกรรมชาย)</t>
  </si>
  <si>
    <t>ซ่อมแซมหลังคาอาคารซ่อมบำรุง</t>
  </si>
  <si>
    <t>ซ่อมแซมระบบระบายอากาศห้อง Resuscitation</t>
  </si>
  <si>
    <t>4120-001-0009/0142</t>
  </si>
  <si>
    <t>ซ่อมแซมหลังคาอาคารคลอดและพักผู้ป่วย 4 ชั้น</t>
  </si>
  <si>
    <t>ซ่อมแซมหลังคาอาคารโรงครัว</t>
  </si>
  <si>
    <t>4369/1</t>
  </si>
  <si>
    <t>ซ่อมแซมห้องแยกโรค (อายุรกรรมหญิง)</t>
  </si>
  <si>
    <t>ซ่อมแซมระเบียง ชั้น 2-5 อาคารอายุรกรรม</t>
  </si>
  <si>
    <t>ซ่อมแซมห้องแยกโรค (พิเศษ 5)</t>
  </si>
  <si>
    <t>ซ่อมแซมระบบระบายน้ำและถนน คลินิกหมอครอบครัว</t>
  </si>
  <si>
    <t>เครื่องฉายแสงอุดฟัน</t>
  </si>
  <si>
    <t>สอ.6520-009-0001/1</t>
  </si>
  <si>
    <t>ซ่อมแซมระบบกรองน้ำบาดาล</t>
  </si>
  <si>
    <t>ซ่อมแซมระบบน้ำใช้ในอาคาร รพ.สต.บ้านนาดี</t>
  </si>
  <si>
    <t>เครื่องปั่นและผสมสารอุดฟัน</t>
  </si>
  <si>
    <t>สอ.6520-012-0001/1</t>
  </si>
  <si>
    <t>เครื่องชั่งน้ำหนักเด็กแบบนอน (ดิจิตอล)</t>
  </si>
  <si>
    <t>สอ.6530-008-1112/1</t>
  </si>
  <si>
    <t>ซ่อมแซมระบบน้ำใช้ในอาคาร รพ.สต.บ้านทับทิมสยาม 05</t>
  </si>
  <si>
    <t>เครื่องวัดความดันโลหิตอัตโนมัติชนิดสอดแขน พร้อมเครื่องพิมพ์</t>
  </si>
  <si>
    <t>สอ.6515-069-1201/2</t>
  </si>
  <si>
    <t>02457-รพ.สต.บ้านเขาตาง๊อก หมู่ที่ 03 ตำบลคลองไก่เถื่อน</t>
  </si>
  <si>
    <t>ซ่อมแซมระบบน้ำใช้ในอาคาร รพ.สต.บ้านเขาตาง๊อก</t>
  </si>
  <si>
    <t>สอ.6530-004-0711/1</t>
  </si>
  <si>
    <t>02461-รพ.สต.บ้านหินกอง หมู่ที่ 01 ตำบลไทรทอง</t>
  </si>
  <si>
    <t>ซ่อมแซมระบบน้ำใช้ในอาคาร รพ.สต.บ้านหินกอง</t>
  </si>
  <si>
    <t>เครื่องพ่นเคมีชนิดฝอยละออง (ULV) ชนิดสะพายหลัง</t>
  </si>
  <si>
    <t>สอ.3740-002-0002</t>
  </si>
  <si>
    <t>สอ.6530-008-0711/4</t>
  </si>
  <si>
    <t>เครื่องตรวจอวัยวะภายในด้วยคลื่นเสียง ความถี่สูง ชนิด 2 หัวตรวจ</t>
  </si>
  <si>
    <t>6525-008-2101/3</t>
  </si>
  <si>
    <t>ซ่อมแซมแผนกงานผู้ป่วยนอกเพื่อรองรัรบมาตรฐาน QSC(Qulity Sevice Clean)</t>
  </si>
  <si>
    <t>ปร.4 ปร.5 แบบแปลน</t>
  </si>
  <si>
    <t>เครื่องคอมพิวเตอร์แม่ข่าย</t>
  </si>
  <si>
    <t>7440-001-0002/1</t>
  </si>
  <si>
    <t>ถนนคอนกรีตเสริมเหล็กรวมบ่อพัก คสล. และวางท่อ</t>
  </si>
  <si>
    <t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t>
  </si>
  <si>
    <t>02465-รพ.สต.แสง์ หมู่ที่ 02 ตำบลทัพเสด็จ</t>
  </si>
  <si>
    <t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t>
  </si>
  <si>
    <t>02471-รพ.สต.ทับทิมสยาม หมู่ที่ 09 ตำบลทัพไทย</t>
  </si>
  <si>
    <t>ทาสีภายนอกและภายใน อาคาร รพสต.</t>
  </si>
  <si>
    <t>เครื่องอบฆ่าเชื้อด้วยแก๊สไฮโดรเจนเปอร์ออกไซด์พลาสม่า</t>
  </si>
  <si>
    <t>เครื่องอบฆ่าเชื้อด้วยแก๊สไฮโดรเจนเปอร์ออกไซด์พลาสม่า ความจุห้องอบไม่ต่ำกว่า 160 ลิตร</t>
  </si>
  <si>
    <t>6530-003-2311/1</t>
  </si>
  <si>
    <t>รางระบายน้ำ 100 เมตร</t>
  </si>
  <si>
    <t>ถนนคอนกรีตเสริมเหล็ก 800 ตรม.</t>
  </si>
  <si>
    <t>02475-รพ.สต.ตาหลังใน หมู่ที่ 01 ตำบลตาหลังใน</t>
  </si>
  <si>
    <t>ซ่อมแซมหลังคาอาคาร</t>
  </si>
  <si>
    <t>00001-005-0001/1</t>
  </si>
  <si>
    <t>02476-รพ.สต.บ้านท่าตาสี หมู่ที่ 03 ตำบลตาหลังใน</t>
  </si>
  <si>
    <t>ปรับปรุงซ่อมแซมหลังคาอาคาร</t>
  </si>
  <si>
    <t>เครื่องวัดความดันลูกตาแบบไม่สัมผัสกระจกตา</t>
  </si>
  <si>
    <t>6515-071-0001/1</t>
  </si>
  <si>
    <t>เครื่องช่วยหายใจสำหรับใช้ในรถพยาบาล</t>
  </si>
  <si>
    <t>6515-003-2101/1</t>
  </si>
  <si>
    <t>เครื่องผสมยาน้ำสมุนไพรพร้อมระบบหล่อเย็น</t>
  </si>
  <si>
    <t>6515-039-2823/1</t>
  </si>
  <si>
    <t>ระบบบดร่อนอัตโนมัติ</t>
  </si>
  <si>
    <t>6515-039-0201/1</t>
  </si>
  <si>
    <t>ตู้ปลอดเชื้อ class 2</t>
  </si>
  <si>
    <t>เครื่อง Biohazard safety carbinet class 2</t>
  </si>
  <si>
    <t>6515-037-0201/1</t>
  </si>
  <si>
    <t>เครื่องร่อนผงสมุนไพร</t>
  </si>
  <si>
    <t>6515-039-3801/1</t>
  </si>
  <si>
    <t>เครื่องวัดความดันอัตโนมัติ</t>
  </si>
  <si>
    <t>6515-027-2002/4</t>
  </si>
  <si>
    <t>6520-007-0001/12</t>
  </si>
  <si>
    <t>02482-รพ.สต.บ้านท่าเกวียน หมู่ที่ 01 ตำบลท่าเกวียน</t>
  </si>
  <si>
    <t>ซ่อมแซมหลังคาอาคาร รพ.สต.</t>
  </si>
  <si>
    <t>รายละเอียดตามเอกสารแนบ</t>
  </si>
  <si>
    <t>8710/36</t>
  </si>
  <si>
    <t>02484-รพ.สต.บ้านหนองหอย หมู่ที่ 01 ตำบลผักขะ</t>
  </si>
  <si>
    <t>ซ่อมแซมห้องอุบัติเหตุฉุกเฉิน ขนาด กว้าง ๔ เมตร ยาว ๔ เมตร</t>
  </si>
  <si>
    <t>รายละเอียดตามเอกสารที่แนบ</t>
  </si>
  <si>
    <t>02486-รพ.สต.บ้านหนองเทา หมู่ที่ 02 ตำบลโนนหมากเค็ง</t>
  </si>
  <si>
    <t>รายละเอียดตาาเอกสารแนบ</t>
  </si>
  <si>
    <t>02491-รพ.สต.บ้านห้วยชัน หมู่ที่ 03 ตำบลช่องกุ่ม</t>
  </si>
  <si>
    <t>8176/36</t>
  </si>
  <si>
    <t>02492-รพ.สต.บ้านหนองแวง หมู่ที่ 05 ตำบลหนองแวง</t>
  </si>
  <si>
    <t>02496-รพ.สต.บ้านใหม่ศรีจำปา หมู่ที่ 03 ตำบลหนองหมากฝ้าย</t>
  </si>
  <si>
    <t>10205-รพ.สต.บ้านคลองคันโท หมู่ที่ 01 ตำบลหนองหมากฝ้าย</t>
  </si>
  <si>
    <t>10206-รพ.สต.บ้านท่าช้าง หมู่ที่ 04 ตำบลหนองหมากฝ้าย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</si>
  <si>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</si>
  <si>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4120-001-0005/17, 4120-001-0006/9,10, 4120-001-0007/12,14,19,27, 4120-001-0008/1,2,15,16,17,18</t>
  </si>
  <si>
    <t>เตียงผู้ป่วยชนิดสามไกปรับด้วยไฟฟ้าราวปีกนกพร้อมเบาะและเสาน้ำเกลือ</t>
  </si>
  <si>
    <t>6530-001-2121/64,65,66,62,19,22,67,41,42,80,37,38,39</t>
  </si>
  <si>
    <t>เตียงสามไกพร้อมเสาน้ำเกลือ</t>
  </si>
  <si>
    <t>6530-001-2121/9,85,94,2,70,75,74,79,77,78</t>
  </si>
  <si>
    <t>6515-069-1201/12,23</t>
  </si>
  <si>
    <t>ตู้ข้างเตียง</t>
  </si>
  <si>
    <t>6530-031-0005/001, 002, 003, 004, 005, 006, 007, 008, 009, 010, 011, 012, 013, 014, 015, 016, 017, 018, 019, 020, 021, 022, 023</t>
  </si>
  <si>
    <t>6515-027-1005/1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</si>
  <si>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</si>
  <si>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>6515-027-2001/2</t>
  </si>
  <si>
    <t>เครื่องวัดความดันลูกตาแบบไม่สัมผัสกระจกตา (Air-puff tonometer)</t>
  </si>
  <si>
    <t>3515-037-002/1</t>
  </si>
  <si>
    <t>6515-025-1001/10</t>
  </si>
  <si>
    <t>ชุดยูนิตทันตกรรมเคลื่อนที่</t>
  </si>
  <si>
    <t>6520-007-0003/1</t>
  </si>
  <si>
    <t>เครื่องกระตุ้นกล้ามเนื้อด้วยไฟฟ้าพร้อมอัลตราซาวด์</t>
  </si>
  <si>
    <t>6530-004-1106/1</t>
  </si>
  <si>
    <t>6515-027-3001/001</t>
  </si>
  <si>
    <t>เครื่องให้การรักษาด้วยคลื่นเหนือเสียง Ultra sound diathermy</t>
  </si>
  <si>
    <t>6530-004-1105/01</t>
  </si>
  <si>
    <t>กล้องจุลทรรศชนิด 3 กระบอกตาเทคนิค</t>
  </si>
  <si>
    <t>6515-021-2111/001</t>
  </si>
  <si>
    <t>โต๊ะคร่อมเตียง</t>
  </si>
  <si>
    <t>6530-034-1001/001, 002, 003, 004, 005, 006, 007, 008, 009, 010, 011, 012, 013, 014, 015, 016, 017, 018, 019, 020, 021, 022, 023</t>
  </si>
  <si>
    <t>ซ่อมแซมหลังคาจ่ายกลาง</t>
  </si>
  <si>
    <t>5323/36</t>
  </si>
  <si>
    <t>ซ่อมแซมถนนคอนกรีตเสริมเหล็ก จำนวน 1098 ตร.ม.</t>
  </si>
  <si>
    <t>ซ่อมแซมระบบไฟฟ้า 3 เฟส</t>
  </si>
  <si>
    <t>8186/38</t>
  </si>
  <si>
    <t>ชุดตรวจหู ตา คอ จมูก (OpthalmoOtoscope)</t>
  </si>
  <si>
    <t>6515-058-0001/4</t>
  </si>
  <si>
    <t>02500-รพ.สต.เมืองไผ่ หมู่ที่ 01 ตำบลเมืองไผ่</t>
  </si>
  <si>
    <t>เตียงตรวจโรคทั่วไป</t>
  </si>
  <si>
    <t>7110-001-0001/2</t>
  </si>
  <si>
    <t>อาคารสถานีอนามัย แบบ 8170/36</t>
  </si>
  <si>
    <t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t>
  </si>
  <si>
    <t>ซ่อมแซมอาคาร</t>
  </si>
  <si>
    <t>กระดานรองหลัง CPR</t>
  </si>
  <si>
    <t>6530-001-9151/3</t>
  </si>
  <si>
    <t>02501-รพ.สต.นิคมสร้างตนเองคลองน้ำใส หมู่ที่ 04 ตำบลเมืองไผ่</t>
  </si>
  <si>
    <t>เครื่องผลิตออกซิเจน</t>
  </si>
  <si>
    <t>3920-005-2106/2</t>
  </si>
  <si>
    <t>6530-001-9151/2</t>
  </si>
  <si>
    <t>เครื่องปั่นฮีมาโตคริต</t>
  </si>
  <si>
    <t>6515-006-0002/3</t>
  </si>
  <si>
    <t>6515-006-0002/2</t>
  </si>
  <si>
    <t>7110-001-0001/1</t>
  </si>
  <si>
    <t>รถจักรยานยนต์ 110 ซีซี</t>
  </si>
  <si>
    <t>2340-003-0001/1</t>
  </si>
  <si>
    <t>เครื่องวัดความดันโลหิตแบบตั้งโต๊ะ</t>
  </si>
  <si>
    <t>6515-069-1201/1</t>
  </si>
  <si>
    <t>02504-รพ.สต.ท่าข้าม หมู่ที่ 04 ตำบลท่าข้าม</t>
  </si>
  <si>
    <t>6515-061-0004/2</t>
  </si>
  <si>
    <t>02505-รพ.สต.ป่าไร่ หมู่ที่ 02 ตำบลป่าไร่</t>
  </si>
  <si>
    <t>เตียงเฟาว์เลอร์ชนิดหมุนมือ</t>
  </si>
  <si>
    <t>6530-001-0003/1</t>
  </si>
  <si>
    <t>3920-005-2106/1</t>
  </si>
  <si>
    <t>6530-001-9151/1</t>
  </si>
  <si>
    <t>2340-003-0001/3</t>
  </si>
  <si>
    <t>02509-รพ.สต.หนองปรือ หมู่ที่ 07 ตำบลผ่านศึก</t>
  </si>
  <si>
    <t>2340-003-0001/2</t>
  </si>
  <si>
    <t>6515-069-1201/2</t>
  </si>
  <si>
    <t>6530-001-9151/4</t>
  </si>
  <si>
    <t>02510-รพ.สต.หนองสังข์ หมู่ที่ 01 ตำบลหนองสังข์</t>
  </si>
  <si>
    <t>6515-061-0004/3</t>
  </si>
  <si>
    <t>ยูนิตทำฟัน พร้อมอุปกรณ์</t>
  </si>
  <si>
    <t>6530-001-9151/5</t>
  </si>
  <si>
    <t>02513-รพ.สต.บ้านโรงเรียน หมู่ที่ 05 ตำบลบ้านด่าน</t>
  </si>
  <si>
    <t>3920-005-0003/1</t>
  </si>
  <si>
    <t>10208-รพ.สต.ภูน้ำเกลี้ยง หมู่ที่ 05 ตำบลป่าไร่</t>
  </si>
  <si>
    <t>3920-005-2106/3</t>
  </si>
  <si>
    <t>6530-001-9151/6</t>
  </si>
  <si>
    <t>10209-รพ.สต.คลองหว้า หมู่ที่ 04 ตำบลทับพริก</t>
  </si>
  <si>
    <t>3920-005-0003/2</t>
  </si>
  <si>
    <t>เครื่องพิมพ์ชนิด Dot Matrix Printer แบบแคร่สั้น</t>
  </si>
  <si>
    <t>7440-010-0001/15-17</t>
  </si>
  <si>
    <t>7440-001-0005/1</t>
  </si>
  <si>
    <t>7440-001-0004/14-18</t>
  </si>
  <si>
    <t>เครื่องสำรองไฟฟ้า ขนาด 800 VA</t>
  </si>
  <si>
    <t>7440-002-0001/1-20</t>
  </si>
  <si>
    <t>อุปกรณ์กระจายสัญญาณ (L2 Switch) ขนาด 24 ช่อง</t>
  </si>
  <si>
    <t>7440-005-0001/11-14</t>
  </si>
  <si>
    <t>อุปกรณ์กระจายสัญญาณไร้สาย (Access Point)</t>
  </si>
  <si>
    <t>7440-005-0001/1-10</t>
  </si>
  <si>
    <t>สแกนเนอร์ สำหรับงานเก็บเอกสารระดับศูนย์บริการ แบบที่ 1</t>
  </si>
  <si>
    <t>7440-004-0001/1-2</t>
  </si>
  <si>
    <t>เครื่องคอมพิวเตอร์สำหรับประมวลผล (แบบที่2)</t>
  </si>
  <si>
    <t>7440-001-0008/9</t>
  </si>
  <si>
    <t>7440-001-0007/23-42</t>
  </si>
  <si>
    <t>จอภาพแบบ LED หรือดีกว่า ขนาดไม่น้อยกว่า 21.5 นิ้ว</t>
  </si>
  <si>
    <t>7440-001-0007/136-139</t>
  </si>
  <si>
    <t>เครื่องพิมพ์แบบฉีดหมึกพร้อมติดตั้งถังหมึกพิมพ์ (Ink Tank Printer)</t>
  </si>
  <si>
    <t>7440-003-0001/28-31</t>
  </si>
  <si>
    <t>ตู้สำหรับจัดเก็บเครื่องคอมพิวเตอร์และอุปกรณ์ แบบที่ 2 (ขนาด 42U)</t>
  </si>
  <si>
    <t>7125-002-0002/1</t>
  </si>
  <si>
    <t>เครื่องพิมพ์ชนิดเลเซอร์/ชนิด LED ขาวดำ</t>
  </si>
  <si>
    <t>7440-010-001/31-45</t>
  </si>
  <si>
    <t>เครื่องตรวจคลื่นไฟฟ้าหัวใจ</t>
  </si>
  <si>
    <t>6515-038-0001/001</t>
  </si>
  <si>
    <t>เครื่องกระตุกไฟฟ้าหัวใจชนิดไบเฟลิคพร้อมภาควัดออกซิเจนในเลือด</t>
  </si>
  <si>
    <t>maintenance เครื่อง ultrasound -รุ่น sonopuls 190 (new) s/n 05-711 -รุ่น sonopuls 190 (new) s/n 10-706</t>
  </si>
  <si>
    <t>6530-004-1105/1-2</t>
  </si>
  <si>
    <t>Exhalation Valvel เครื่องช่วยหายใจ</t>
  </si>
  <si>
    <t>6515-003-2101/10-15</t>
  </si>
  <si>
    <t>เครื่องวัดความดันโลหิตดิจิตอลแบบมีล้อเลื่อน</t>
  </si>
  <si>
    <t>6515-069-1301/4</t>
  </si>
  <si>
    <t>ตู้แช่น้ำยา</t>
  </si>
  <si>
    <t>6515-038-5851/1</t>
  </si>
  <si>
    <t>ตู้เก็บเลือดขนาดไม่น้อยกว่า20 คิว (BV-23)</t>
  </si>
  <si>
    <t>Battery สำหรับเครื่องช่วยหายใจ Neumovent Graphnet</t>
  </si>
  <si>
    <t>6515-003-1102/3-5</t>
  </si>
  <si>
    <t>Battery สำหรับเครื่องกระตุกหัวใจ Zoll s serie</t>
  </si>
  <si>
    <t>6515-027-3002/7</t>
  </si>
  <si>
    <t>เปลื่อน carbon เครื่องดึงคอและหลังอัตโนมัติ</t>
  </si>
  <si>
    <t>6530-004-1101</t>
  </si>
  <si>
    <t>CAS II32 Double Absorber With C02 bypass 12200900 ของเครื่องดมยาสลบ</t>
  </si>
  <si>
    <t>6515-001-3001/1</t>
  </si>
  <si>
    <t>maintenance เครื่อง traction -รุ่น eltrac 471 s/n 21-043 -รุ่น eltrac 471 s/n 21-428 -รุ่น eltrac 471 s/n 23-338</t>
  </si>
  <si>
    <t>6530-004-1101/2-4</t>
  </si>
  <si>
    <t>เครื่องกระตุ้นกล้ามเนื้อด้วยไฟฟ้า(Electrical stimulation) รหัส PT-01</t>
  </si>
  <si>
    <t>6530-004-1101/1</t>
  </si>
  <si>
    <t>เครื่องผสมวัสดุพิมพ์ปากทางทันตกรรม</t>
  </si>
  <si>
    <t>6530-048-0001/3</t>
  </si>
  <si>
    <t>Battery สำหรับเครื่อง Defibrillator</t>
  </si>
  <si>
    <t>6515-027-3002/5</t>
  </si>
  <si>
    <t>สาย EKG monitor 3/5 lead ท่อนปลาย</t>
  </si>
  <si>
    <t>6515-027-1002/1-4</t>
  </si>
  <si>
    <t>เลื่อยตัดเฝือกไฟฟ้า</t>
  </si>
  <si>
    <t>6515-036-0201/4</t>
  </si>
  <si>
    <t>เครื่องจี้ตัดไฟฟ้าทางทันตกรรม</t>
  </si>
  <si>
    <t>6515-035-0204/1</t>
  </si>
  <si>
    <t>skin graft mesher</t>
  </si>
  <si>
    <t>6515-032-1102/1</t>
  </si>
  <si>
    <t>ค่าบริการ calibration พร้อม maintenance เครื่อง shortwaveรุ่น curapuls 970 s/n 31-067</t>
  </si>
  <si>
    <t>6530-004-1105/2</t>
  </si>
  <si>
    <t>ฺBird\"s respirator</t>
  </si>
  <si>
    <t>6515-003-1102/6</t>
  </si>
  <si>
    <t>เครื่องมอเตอร์สำหรับงานรักษาคลองรากฟันพร้อมอุุปกรณ์</t>
  </si>
  <si>
    <t>6530-007-0002/1</t>
  </si>
  <si>
    <t>Battery สำหรับเครื่องติดตามการทำงานของหัวใจและสัญญาณชีพ</t>
  </si>
  <si>
    <t>6515-027-0002/5</t>
  </si>
  <si>
    <t>เครื่องวัดความดันแบบ DIGITAL</t>
  </si>
  <si>
    <t>6515-029-0101/3</t>
  </si>
  <si>
    <t>เครื่องติดตามการทำงานของหัวใจและสัญญาณชีพ</t>
  </si>
  <si>
    <t>6515-027-2002/2-4</t>
  </si>
  <si>
    <t>เครื่องวัดความอิ่มตัวของออกซิเจนในเลือดชนิดพกพา (Pulse Oximeter)</t>
  </si>
  <si>
    <t>6515-026-1002/3-4</t>
  </si>
  <si>
    <t>เครื่องปั๊มลมใช้กับงาน Ortho</t>
  </si>
  <si>
    <t>6530-004-0002/1</t>
  </si>
  <si>
    <t>ค่าบริการ calibration พร้อม maintenance เครื่อง ES -รุ่น Endomed 182 s/n 17-540 -รุ่น Endomed 982 s/n 01-689 -รุ่น -109 s/n 2577</t>
  </si>
  <si>
    <t>6530-004-1101/5-7</t>
  </si>
  <si>
    <t>เครื่องพิมพ์เลเซอร์ หรือ LED ขาวด า ชนิด Network สำหรับกระดาษขนาด A3</t>
  </si>
  <si>
    <t>7440-010-002/1</t>
  </si>
  <si>
    <t>02514-รพ.สต.เขาฉกรรจ์ หมู่ที่ 04 ตำบลเขาฉกรรจ์</t>
  </si>
  <si>
    <t>ปรับปรุง ต่อเติมห้องบริการแพทย์แผนไทย อาคารโรงพยาบาลส่งเสริมสุขภาพตำบลเขาฉกรรจ์</t>
  </si>
  <si>
    <t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t>
  </si>
  <si>
    <t>เครื่องวัดความดันแบบสอดแขนชนิดอัตโนมัติ</t>
  </si>
  <si>
    <t>.</t>
  </si>
  <si>
    <t>เครื่องชั่งน้ำหนักคนโตแบบยืนดิจิตอล</t>
  </si>
  <si>
    <t>02515-รพ.สต.คลองเจริญ หมู่ที่ 02 ตำบลหนองหว้า</t>
  </si>
  <si>
    <t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t>
  </si>
  <si>
    <t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t>
  </si>
  <si>
    <t>02516-รพ.สต.หนองหว้า หมู่ที่ 05 ตำบลหนองหว้า</t>
  </si>
  <si>
    <t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t>
  </si>
  <si>
    <t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t>
  </si>
  <si>
    <t>02517-รพ.สต.ซับมะนาว หมู่ที่ 18 ตำบลหนองหว้า</t>
  </si>
  <si>
    <t>02519-รพ.สต.ไทรทอง หมู่ที่ 07 ตำบลพระเพลิง</t>
  </si>
  <si>
    <t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t>
  </si>
  <si>
    <t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t>
  </si>
  <si>
    <t>02520-รพ.สต.เขาสามสิบ หมู่ที่ 04 ตำบลเขาสามสิบ</t>
  </si>
  <si>
    <t>เครื่องชั่งน้ำหนักเด็กนอนแบบดิจิตอล</t>
  </si>
  <si>
    <t>เครื่องวัดออกซิเจนด้วยปลายนิ้ว</t>
  </si>
  <si>
    <t>เครื่องวัดความดันโลหิตแบบปรอทตั้งโต๊ะ</t>
  </si>
  <si>
    <t>ลาดจอดรถสำหรับญาติผู้ป่วย ๔๐๐ ตารางเมตร</t>
  </si>
  <si>
    <t>เครื่องคอมพิวเตอร์แม่ข่าย แบบที่ ๑</t>
  </si>
  <si>
    <t>เครื่องต้มแผ่นประคบความร้อน ๑ หม้อต้ม</t>
  </si>
  <si>
    <t>ชุดเครื่องมือผ่าตัดขนาดเล็ก (MINOR WET &amp; DRY DRESSING SET)</t>
  </si>
  <si>
    <t>ตู้เย็นเก็บเวชภัณฑ์ (Pharmaceutical refrigerators)</t>
  </si>
  <si>
    <t>ถังออกซิเจนพร้อมอุปกรณ์การให้ครบชุด</t>
  </si>
  <si>
    <t>เครื่องอ่านและแปลภาพเอ็กซเรย์ช่องปาก</t>
  </si>
  <si>
    <t>ชุดเครื่องมือผ่าตัดขนาดเล็ก (MINOR SUTURE &amp; EXCISSION SET)</t>
  </si>
  <si>
    <t>เครื่องเขย่าสาร (Rotator)</t>
  </si>
  <si>
    <t>ตู้เย็นเก็บเลือด (Blood bank refrigerators)</t>
  </si>
  <si>
    <t>เครื่องพ่นหมอกควัน ชนิด Swing fog</t>
  </si>
  <si>
    <t>เครื่องพิมพ์ชนิดเลเซอร์ หรือชนิด LED สี แบบ Network</t>
  </si>
  <si>
    <t>7440-0001-0006/1,7440-0001-0006/2</t>
  </si>
  <si>
    <t>6130-001-0001/1,6130-001-0001/2,6130-001-0001/3,6130-001-0001/4</t>
  </si>
  <si>
    <t>6515-069-3101</t>
  </si>
  <si>
    <t>ปรับปรุงระบบไฟฟ้าภายในอาคาร จำนวน 1 งาน</t>
  </si>
  <si>
    <t>ปรับปรุงระบบไฟฟ้าภายในอาคาร</t>
  </si>
  <si>
    <t>โต๊ะทำงาน</t>
  </si>
  <si>
    <t>โต๊ะทำงาน ทำจากเหล็ก ขนาด 123 x 67 x 75.3 cm</t>
  </si>
  <si>
    <t>7110-007-0002/2</t>
  </si>
  <si>
    <t>เครื่องซักผ้า แบบอุตสาหกรรม ขนาด 125 ปอนด์</t>
  </si>
  <si>
    <t>3510-012-0004/001</t>
  </si>
  <si>
    <t>เครื่องพิมพ์ Multifunction ชนิดเลเซอร์ หรือชนิด LED สี</t>
  </si>
  <si>
    <t>7440-309-0001/1,7440-309-0001/2</t>
  </si>
  <si>
    <t>เครื่องพิมพ์ Multifunction ชนิดเลเซอร์ หรือชนิด LED ขาวดำ</t>
  </si>
  <si>
    <t>7440-309-0001/3,7440-309-0001/4,7440-309-0001/5</t>
  </si>
  <si>
    <t>เครื่องคอมพิวเตอร์ สําหรับงานประมวลผล แบบที่ 1 * (จอขนาดไม่น้อยกว่า 19 นิ้ว)</t>
  </si>
  <si>
    <t>7440-101-0001/2,7440-101-0001/3,7440-101-001/4</t>
  </si>
  <si>
    <t>เครื่องนึ่งฆ่าเชื้อจุลินทรีย์ด้วยไอน้ำระบบอัตโนมัติขนาดไม่น้อยกว่า 350 ลิตร (Pre-Post Vac)</t>
  </si>
  <si>
    <t>6530-003-2310/1</t>
  </si>
  <si>
    <t>เครื่องติดตามการทำงานของหัวใจและสัญญาณชีพอัตโนมัติ ขนาดเล็ก</t>
  </si>
  <si>
    <t>6515-069-3102/002</t>
  </si>
  <si>
    <t>6515-027-3002/1</t>
  </si>
  <si>
    <t>เครื่องจี้ห้ามเลือดและตัดเนื้อเยื่อด้วยไฟฟ้าขนาดไม่น้อยกว่า 120 วัตต์</t>
  </si>
  <si>
    <t>6515-021-0032/002</t>
  </si>
  <si>
    <t>6515--025--1001/2</t>
  </si>
  <si>
    <t>6515-025-1001/1,6515-025-1001/3,6515*025-1001/4</t>
  </si>
  <si>
    <t>ชั้นวางเอกสาร</t>
  </si>
  <si>
    <t>ชั้นวางเอกสารทำจากเหล็ก จำนวน 4 ชั้น</t>
  </si>
  <si>
    <t>6530-031-0002/7,7110-001-0015/4-8</t>
  </si>
  <si>
    <t>13-ครุภัณฑ์โฆษณาและเผยแพร่</t>
  </si>
  <si>
    <t>โทรทัศน์ แอล อี ดี (LED TV) แบบ Smart TV ระดับความละเอียดจอภาพ 1,920 x 1,080 พิกเซล ขนาด 40 นิ้ว</t>
  </si>
  <si>
    <t>5820-021-0001/1,5820-021-0001/2</t>
  </si>
  <si>
    <t>ซ่อมแซมระบบบ่อบำบัดน้ำเสีย</t>
  </si>
  <si>
    <t>ซ่อมแซมระบบบ่อบำบัดน้ำเสีย จำนวน 1 งาน</t>
  </si>
  <si>
    <t>ซ่อมแซมระบบบ่อบำบัดน้ำเสีย แบบเลขที่ 3130/2556 (ระบบบำบัดน้ำเสีย)</t>
  </si>
  <si>
    <t>ซ่อมแซมอาคารเรือนพักญาติ</t>
  </si>
  <si>
    <t>อาคารเรือนพักญาติ ขนาด 30 ตร.ม.</t>
  </si>
  <si>
    <t>ซ่อมแซมโรงจอดรถ</t>
  </si>
  <si>
    <t>ปรับปรุงโรงจอดรถ ขนาด 5 X 10 เมตร</t>
  </si>
  <si>
    <t>ซ่อมแซมอาคารจอดรถ</t>
  </si>
  <si>
    <t>02521-รพ.สต.โคกสูง หมู่ที่ 01 ตำบลโคกสูง</t>
  </si>
  <si>
    <t>เครื่องฟังเสียงหัวใจเด็กในครรภ์</t>
  </si>
  <si>
    <t>6515-038-0005/1</t>
  </si>
  <si>
    <t>ซ่อมแซมหลังคา รพ.สต.โคกสูง</t>
  </si>
  <si>
    <t>099-001-0002</t>
  </si>
  <si>
    <t>เครื่องคอมพิวเตอร์ สําหรับงานประมวลผล แบบที่2* (จอขนาดไม่น้อยกว่า 19 นิ้ว)</t>
  </si>
  <si>
    <t>7440-001-0006/5</t>
  </si>
  <si>
    <t>เครื่องชั่งน้ำหนัก มีที่วัดส่วนสูง ชนิดไฟฟ้า แบบแสดงตัวเลข</t>
  </si>
  <si>
    <t>6530-008-0711/5</t>
  </si>
  <si>
    <t>ถังออกซิเจน</t>
  </si>
  <si>
    <t>6515-003-1101/1</t>
  </si>
  <si>
    <t>ซ่อมแซมเปลี่ยนหลังคา อาคาร รพ.สต.</t>
  </si>
  <si>
    <t>ซ่อมแซมเปลี่ยนหลังคาอาคาร รพ.สต.</t>
  </si>
  <si>
    <t>07-099-001-0002</t>
  </si>
  <si>
    <t>ตู้เย็น ขนาด 9 คิวบิกฟุต</t>
  </si>
  <si>
    <t>6530-032-0001/5</t>
  </si>
  <si>
    <t>6515-0704-0101/6</t>
  </si>
  <si>
    <t>6515-035-0026/1</t>
  </si>
  <si>
    <t>เครื่องสำรองไฟฟ้า ขนาด 1 kVA</t>
  </si>
  <si>
    <t>7440-013-0004/1-3</t>
  </si>
  <si>
    <t>เครื่องชั่งน้ำหนัก ขนาดกลาง ตั้งโต๊ะ ชนิดไฟฟ้า แบบแสดงตัวเลข</t>
  </si>
  <si>
    <t>7440-013-0004/1</t>
  </si>
  <si>
    <t>7440-001-0007/9</t>
  </si>
  <si>
    <t>6515-002-1101/1</t>
  </si>
  <si>
    <t>02525-รพ.สต.หนองแวง หมู่ที่ 09 ตำบลหนองแวง</t>
  </si>
  <si>
    <t>โคมไฟส่องแผล</t>
  </si>
  <si>
    <t>ซ่อมแซมหลังคา อาคาร รพ.สต.</t>
  </si>
  <si>
    <t>6530-014-0004/1</t>
  </si>
  <si>
    <t>6530-008-0711/003</t>
  </si>
  <si>
    <t>เครื่องขูดหินปูน</t>
  </si>
  <si>
    <t>6520-004-0004/1</t>
  </si>
  <si>
    <t>6515-014-2024</t>
  </si>
  <si>
    <t>ซ่อมหลังคาและ ฝ้า อาคาร รพ.สต.</t>
  </si>
  <si>
    <t>6530-009-0001/1</t>
  </si>
  <si>
    <t>3920-005-2105/1-2</t>
  </si>
  <si>
    <t>6015-0069-002/1</t>
  </si>
  <si>
    <t>5410-013-0001</t>
  </si>
  <si>
    <t>ซ่อมแซมระบบบำบัดน้ำเสียของโรงพยาบาล</t>
  </si>
  <si>
    <t>0003-007-0001/001</t>
  </si>
  <si>
    <t>ซ่อมแซมห้องอุบัติเหตุฉุกเฉินโรงพยาบาลโคกสูง</t>
  </si>
  <si>
    <t>เครื่องฉายแสงวัสดุอุดฟัน</t>
  </si>
  <si>
    <t>6520-009-0001/001</t>
  </si>
  <si>
    <t>ที่นอนลมป้องกันแผลกดทับ</t>
  </si>
  <si>
    <t>7290-007-0001/001-002</t>
  </si>
  <si>
    <t>เตียงตรวจโรคปรับระดับไม่ได้</t>
  </si>
  <si>
    <t>6530-001-1111/001-002</t>
  </si>
  <si>
    <t>6515-035-0206/001-002</t>
  </si>
  <si>
    <t>6520-012-0001/001</t>
  </si>
  <si>
    <t>6515-027-2003/001</t>
  </si>
  <si>
    <t>6515-089-1302/001</t>
  </si>
  <si>
    <t>6515-006-0002/001</t>
  </si>
  <si>
    <t>รถเข็น(ขยะติดเชื้อแบบมีฝาปิด)</t>
  </si>
  <si>
    <t>392-005-2201/001</t>
  </si>
  <si>
    <t>3920-005-2202/001</t>
  </si>
  <si>
    <t>สรุปการดำเนินงานงบค่าบริการทางการแพทย์ที่เบิกจ่ายในลักษณะงบลงทุน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
สำนักงานสาธารณสุขจังหวัดสระแก้ว</t>
  </si>
  <si>
    <t>เครื่องติดตามสัญญาณชีพ EKG O2 Saturation ขณะเคลื่อนย้าย</t>
  </si>
  <si>
    <t>65150273002/8</t>
  </si>
  <si>
    <t>เครื่องติดตาม EKG 12 Lead</t>
  </si>
  <si>
    <t>6515-027-1003/4</t>
  </si>
  <si>
    <t>เครื่องติดตามสัญญาณชีพ EKG O2 Saturation ชนิดติดผนัง</t>
  </si>
  <si>
    <t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t>
  </si>
  <si>
    <t>เครื่องควบคุมการให้สารน้ำทางหลอดเลือดดำ ชนิด 3 สาย</t>
  </si>
  <si>
    <t>เครื่องควบคุมการให้สารละลายในหลอดเลือดดำชนิดใช้กระบอกฉีดยา</t>
  </si>
  <si>
    <t>6515-025-2001/5-8</t>
  </si>
  <si>
    <t>6515-025-0004/36</t>
  </si>
  <si>
    <t>เครื่องผลิตอากาศอัดทางการแพทย์ชนิดเคลื่อนที่ได้</t>
  </si>
  <si>
    <t>3820-005-2106/3</t>
  </si>
  <si>
    <t>ชุดผ่าตัดตาแบบECCE</t>
  </si>
  <si>
    <t>6515-050-0007/1</t>
  </si>
  <si>
    <t>เครื่องปั่นหาเปอร์เซ็นต์เม็ดเลือดอัดแน่น(Haematocrit)</t>
  </si>
  <si>
    <t>6515-014-0001/3</t>
  </si>
  <si>
    <t>เครื่องติดตามการทำงานของหัวใจและสัญญาณชีพอัตโนมัติขนาดเล็ก</t>
  </si>
  <si>
    <t>6515-027-2002/5-6</t>
  </si>
  <si>
    <t>ซ่อมแซมปรับปรุงห้องทำงานกายภาพบำบัดและห้องทำงานแพทย์แผนไทย</t>
  </si>
  <si>
    <t>เครื่องพ่นสเปรย์น้ำมันทำความสะอาดด้ามกรอฟันแบบไม่น้อยกว่า 3 ช่อง</t>
  </si>
  <si>
    <t>เครื่องช่วยหายใจชิลิโคนชนิดมือบีบสำหรับผู้ป่วยพร้อมอุปกรณ์</t>
  </si>
  <si>
    <t>ซ่อมแซมคลังยาใน โรงพยาบาลโคกสูง</t>
  </si>
  <si>
    <t>ตามรายละเอียดแนบท้าย</t>
  </si>
  <si>
    <t>0001-005-0007/001</t>
  </si>
  <si>
    <t>14689-รพ.ค่ายสุรสิงหนาท</t>
  </si>
  <si>
    <t>วงเงินรัฐนอกสังกัด/เอกชน</t>
  </si>
  <si>
    <t>ปรับปรุงโรงจอดรถจักรยานยนต์ผู้มารับบริการ</t>
  </si>
  <si>
    <t>ปรับปรุงสถานที่โรงจอดรถของผู้มารับบริการให้มีเอื้ออำนวยต่อการเข้ารับบริการ</t>
  </si>
  <si>
    <t>เครื่องกระตุกหัวใจด้วยไฟฟ้าชนิดอัตโนมัติ</t>
  </si>
  <si>
    <t>คฉ.สป.สาย พ. ที่ 505/53</t>
  </si>
  <si>
    <t>เก้าอี้นั่งคอย 4 ที่นั่ง</t>
  </si>
  <si>
    <t>คฉ.สป. สาย พธ ที่ ทบ. 7102016</t>
  </si>
  <si>
    <t>7110-35-2385290</t>
  </si>
  <si>
    <t>14717-รพ.จิตเวชสระแก้วราชนครินทร์</t>
  </si>
  <si>
    <t>ระบบกล้องโทรทัศน์วงจรปิดชนิดเครือข่าย แบบมุมมองคงที่สำหรับติดตั้งภายในอาคาร พร้อมอุปกรณ์บันทึกและอุปกรณ์กระจายสัญญาณแบบ 16 ช่อง</t>
  </si>
  <si>
    <t>ประกอบด้วย 3 รายการ 1. กล้องวงจรปิดแบบมุมมองคงที่ในอาคาร จำนวน 16 ตัว ราคาต่อหน่วย 23,000 บาท รวมเป็นเงิน 368,000 บาท 2. อุปกรณ์บันทึกภาพผ่านเครือข่าย แบบ 16 ช่อง จำนวน 1 ตัว ราคาต่อหน่วย 64,000 บาท รวมเป็นเงิน 64,000 บาท 3. อุปกรณ์กระจายสัญญาณแบบ PoE ขนาด 16 ช่อง จำนวน 1 ตัว ราคาต่อหน่วย 17,000 บาท รวมเป็นเงิน 17,000 บาท</t>
  </si>
  <si>
    <t>ฺ081954-6720-008-0004/2</t>
  </si>
  <si>
    <t>4/2562 (วันที่ 19/09/2562)</t>
  </si>
  <si>
    <t>1/2563 (วันที่ 16/01/2563)</t>
  </si>
  <si>
    <t>เปลี่ยนแปลง: 1/2563</t>
  </si>
  <si>
    <t>2/2563 (วันที่ 19/03/2563)</t>
  </si>
  <si>
    <t>เปลี่ยนแปลง: 2/2563</t>
  </si>
  <si>
    <t>3/2563 (วันที่ 30/04/2563)</t>
  </si>
  <si>
    <t>เปลี่ยนแปลง: 3/2563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</si>
</sst>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6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22" fontId="19" fillId="0" borderId="0" xfId="0" applyNumberFormat="1" applyFont="1" applyAlignment="1">
      <alignment horizontal="left" vertical="top"/>
    </xf>
    <xf numFmtId="43" fontId="19" fillId="0" borderId="0" xfId="1" applyFont="1" applyAlignment="1">
      <alignment horizontal="left" vertical="top"/>
    </xf>
    <xf numFmtId="43" fontId="19" fillId="33" borderId="10" xfId="1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4" fontId="19" fillId="33" borderId="10" xfId="0" applyNumberFormat="1" applyFont="1" applyFill="1" applyBorder="1" applyAlignment="1">
      <alignment horizontal="left" vertical="top"/>
    </xf>
    <xf numFmtId="43" fontId="20" fillId="34" borderId="10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top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19" fillId="0" borderId="0" xfId="0" applyNumberFormat="1" applyFont="1" applyAlignment="1">
      <alignment horizontal="center" vertical="top"/>
    </xf>
    <xf numFmtId="1" fontId="20" fillId="34" borderId="10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Border="1"/>
    <xf numFmtId="0" fontId="22" fillId="0" borderId="15" xfId="0" applyFont="1" applyFill="1" applyBorder="1"/>
    <xf numFmtId="43" fontId="22" fillId="0" borderId="18" xfId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43" fontId="22" fillId="0" borderId="19" xfId="1" applyFont="1" applyFill="1" applyBorder="1" applyAlignment="1">
      <alignment horizontal="center"/>
    </xf>
    <xf numFmtId="0" fontId="22" fillId="0" borderId="23" xfId="0" applyFont="1" applyFill="1" applyBorder="1"/>
    <xf numFmtId="0" fontId="21" fillId="0" borderId="11" xfId="0" applyFont="1" applyFill="1" applyBorder="1"/>
    <xf numFmtId="43" fontId="21" fillId="0" borderId="11" xfId="1" applyFont="1" applyFill="1" applyBorder="1"/>
    <xf numFmtId="0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43" fontId="21" fillId="0" borderId="11" xfId="1" applyFont="1" applyFill="1" applyBorder="1" applyAlignment="1">
      <alignment horizontal="center"/>
    </xf>
    <xf numFmtId="43" fontId="21" fillId="0" borderId="24" xfId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43" fontId="21" fillId="0" borderId="10" xfId="1" applyFont="1" applyFill="1" applyBorder="1"/>
    <xf numFmtId="0" fontId="21" fillId="0" borderId="10" xfId="0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16" xfId="1" applyFont="1" applyFill="1" applyBorder="1"/>
    <xf numFmtId="43" fontId="22" fillId="0" borderId="18" xfId="1" applyFont="1" applyFill="1" applyBorder="1"/>
    <xf numFmtId="0" fontId="22" fillId="0" borderId="20" xfId="0" applyFont="1" applyFill="1" applyBorder="1"/>
    <xf numFmtId="0" fontId="21" fillId="0" borderId="21" xfId="0" applyFont="1" applyFill="1" applyBorder="1"/>
    <xf numFmtId="0" fontId="21" fillId="0" borderId="21" xfId="0" applyFont="1" applyFill="1" applyBorder="1" applyAlignment="1">
      <alignment horizontal="center" vertical="center"/>
    </xf>
    <xf numFmtId="43" fontId="21" fillId="0" borderId="21" xfId="1" applyFont="1" applyFill="1" applyBorder="1"/>
    <xf numFmtId="0" fontId="21" fillId="0" borderId="21" xfId="0" applyFont="1" applyFill="1" applyBorder="1" applyAlignment="1">
      <alignment horizontal="center"/>
    </xf>
    <xf numFmtId="43" fontId="21" fillId="0" borderId="21" xfId="1" applyFont="1" applyFill="1" applyBorder="1" applyAlignment="1">
      <alignment horizontal="center"/>
    </xf>
    <xf numFmtId="43" fontId="21" fillId="0" borderId="22" xfId="1" applyFont="1" applyFill="1" applyBorder="1"/>
    <xf numFmtId="0" fontId="22" fillId="0" borderId="10" xfId="0" applyFont="1" applyBorder="1" applyAlignment="1">
      <alignment horizontal="center" vertical="top"/>
    </xf>
    <xf numFmtId="0" fontId="22" fillId="33" borderId="10" xfId="0" applyFont="1" applyFill="1" applyBorder="1" applyAlignment="1">
      <alignment horizontal="left" vertical="top" wrapText="1"/>
    </xf>
    <xf numFmtId="43" fontId="22" fillId="33" borderId="10" xfId="1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top" wrapText="1"/>
    </xf>
    <xf numFmtId="43" fontId="22" fillId="33" borderId="10" xfId="1" applyFont="1" applyFill="1" applyBorder="1" applyAlignment="1">
      <alignment horizontal="center" vertical="top" wrapText="1"/>
    </xf>
    <xf numFmtId="1" fontId="22" fillId="33" borderId="10" xfId="0" applyNumberFormat="1" applyFont="1" applyFill="1" applyBorder="1" applyAlignment="1">
      <alignment horizontal="center" vertical="top" wrapText="1"/>
    </xf>
    <xf numFmtId="43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22" fontId="19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4" fontId="19" fillId="0" borderId="10" xfId="0" applyNumberFormat="1" applyFont="1" applyBorder="1" applyAlignment="1">
      <alignment horizontal="left" vertical="top"/>
    </xf>
    <xf numFmtId="0" fontId="19" fillId="33" borderId="10" xfId="1" applyNumberFormat="1" applyFont="1" applyFill="1" applyBorder="1" applyAlignment="1">
      <alignment horizontal="center" vertical="top"/>
    </xf>
    <xf numFmtId="0" fontId="19" fillId="0" borderId="10" xfId="1" applyNumberFormat="1" applyFont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center"/>
    </xf>
    <xf numFmtId="43" fontId="22" fillId="35" borderId="10" xfId="1" applyFont="1" applyFill="1" applyBorder="1" applyAlignment="1">
      <alignment horizontal="center"/>
    </xf>
    <xf numFmtId="0" fontId="22" fillId="35" borderId="10" xfId="1" applyNumberFormat="1" applyFont="1" applyFill="1" applyBorder="1" applyAlignment="1">
      <alignment horizontal="center"/>
    </xf>
    <xf numFmtId="43" fontId="22" fillId="35" borderId="10" xfId="1" applyFont="1" applyFill="1" applyBorder="1"/>
    <xf numFmtId="0" fontId="22" fillId="35" borderId="18" xfId="0" applyFont="1" applyFill="1" applyBorder="1" applyAlignment="1">
      <alignment horizontal="center" vertical="center"/>
    </xf>
    <xf numFmtId="43" fontId="22" fillId="35" borderId="18" xfId="1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43" fontId="22" fillId="36" borderId="10" xfId="1" applyFont="1" applyFill="1" applyBorder="1" applyAlignment="1">
      <alignment horizontal="center"/>
    </xf>
    <xf numFmtId="0" fontId="22" fillId="36" borderId="10" xfId="1" applyNumberFormat="1" applyFont="1" applyFill="1" applyBorder="1" applyAlignment="1">
      <alignment horizontal="center"/>
    </xf>
    <xf numFmtId="43" fontId="22" fillId="36" borderId="10" xfId="1" applyFont="1" applyFill="1" applyBorder="1"/>
    <xf numFmtId="0" fontId="22" fillId="36" borderId="18" xfId="0" applyFont="1" applyFill="1" applyBorder="1" applyAlignment="1">
      <alignment horizontal="center" vertical="center"/>
    </xf>
    <xf numFmtId="43" fontId="22" fillId="36" borderId="18" xfId="1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43" fontId="22" fillId="37" borderId="10" xfId="1" applyFont="1" applyFill="1" applyBorder="1" applyAlignment="1">
      <alignment horizontal="center"/>
    </xf>
    <xf numFmtId="0" fontId="22" fillId="37" borderId="10" xfId="1" applyNumberFormat="1" applyFont="1" applyFill="1" applyBorder="1" applyAlignment="1">
      <alignment horizontal="center"/>
    </xf>
    <xf numFmtId="43" fontId="22" fillId="37" borderId="10" xfId="1" applyFont="1" applyFill="1" applyBorder="1"/>
    <xf numFmtId="0" fontId="22" fillId="37" borderId="18" xfId="0" applyFont="1" applyFill="1" applyBorder="1" applyAlignment="1">
      <alignment horizontal="center"/>
    </xf>
    <xf numFmtId="43" fontId="22" fillId="37" borderId="18" xfId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43" fontId="22" fillId="34" borderId="10" xfId="1" applyFont="1" applyFill="1" applyBorder="1" applyAlignment="1">
      <alignment horizontal="center"/>
    </xf>
    <xf numFmtId="0" fontId="22" fillId="34" borderId="10" xfId="1" applyNumberFormat="1" applyFont="1" applyFill="1" applyBorder="1" applyAlignment="1">
      <alignment horizontal="center"/>
    </xf>
    <xf numFmtId="43" fontId="22" fillId="34" borderId="10" xfId="1" applyFont="1" applyFill="1" applyBorder="1"/>
    <xf numFmtId="0" fontId="22" fillId="34" borderId="18" xfId="0" applyFont="1" applyFill="1" applyBorder="1" applyAlignment="1">
      <alignment horizontal="center"/>
    </xf>
    <xf numFmtId="43" fontId="22" fillId="34" borderId="18" xfId="1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43" fontId="22" fillId="38" borderId="10" xfId="1" applyFont="1" applyFill="1" applyBorder="1" applyAlignment="1">
      <alignment horizontal="center"/>
    </xf>
    <xf numFmtId="0" fontId="22" fillId="38" borderId="10" xfId="1" applyNumberFormat="1" applyFont="1" applyFill="1" applyBorder="1" applyAlignment="1">
      <alignment horizontal="center"/>
    </xf>
    <xf numFmtId="43" fontId="22" fillId="38" borderId="10" xfId="1" applyFont="1" applyFill="1" applyBorder="1"/>
    <xf numFmtId="0" fontId="22" fillId="38" borderId="18" xfId="0" applyFont="1" applyFill="1" applyBorder="1" applyAlignment="1">
      <alignment horizontal="center"/>
    </xf>
    <xf numFmtId="43" fontId="22" fillId="38" borderId="18" xfId="1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43" fontId="22" fillId="39" borderId="10" xfId="1" applyFont="1" applyFill="1" applyBorder="1" applyAlignment="1">
      <alignment horizontal="center"/>
    </xf>
    <xf numFmtId="43" fontId="22" fillId="39" borderId="16" xfId="1" applyFont="1" applyFill="1" applyBorder="1" applyAlignment="1">
      <alignment horizontal="center"/>
    </xf>
    <xf numFmtId="0" fontId="22" fillId="39" borderId="10" xfId="1" applyNumberFormat="1" applyFont="1" applyFill="1" applyBorder="1" applyAlignment="1">
      <alignment horizontal="center"/>
    </xf>
    <xf numFmtId="43" fontId="22" fillId="39" borderId="10" xfId="1" applyFont="1" applyFill="1" applyBorder="1"/>
    <xf numFmtId="43" fontId="22" fillId="39" borderId="16" xfId="1" applyFont="1" applyFill="1" applyBorder="1"/>
    <xf numFmtId="0" fontId="22" fillId="39" borderId="18" xfId="0" applyFont="1" applyFill="1" applyBorder="1" applyAlignment="1">
      <alignment horizontal="center"/>
    </xf>
    <xf numFmtId="43" fontId="22" fillId="39" borderId="18" xfId="1" applyFont="1" applyFill="1" applyBorder="1" applyAlignment="1">
      <alignment horizontal="center"/>
    </xf>
    <xf numFmtId="43" fontId="22" fillId="39" borderId="19" xfId="1" applyFont="1" applyFill="1" applyBorder="1" applyAlignment="1">
      <alignment horizontal="center"/>
    </xf>
    <xf numFmtId="0" fontId="22" fillId="39" borderId="15" xfId="0" applyFont="1" applyFill="1" applyBorder="1" applyAlignment="1">
      <alignment horizontal="center"/>
    </xf>
    <xf numFmtId="0" fontId="22" fillId="39" borderId="10" xfId="0" applyNumberFormat="1" applyFont="1" applyFill="1" applyBorder="1" applyAlignment="1">
      <alignment horizontal="center"/>
    </xf>
    <xf numFmtId="0" fontId="22" fillId="39" borderId="15" xfId="0" applyFont="1" applyFill="1" applyBorder="1"/>
    <xf numFmtId="0" fontId="22" fillId="39" borderId="10" xfId="0" applyFont="1" applyFill="1" applyBorder="1"/>
    <xf numFmtId="0" fontId="22" fillId="39" borderId="18" xfId="0" applyNumberFormat="1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2" fillId="40" borderId="10" xfId="1" applyFont="1" applyFill="1" applyBorder="1" applyAlignment="1">
      <alignment horizontal="center"/>
    </xf>
    <xf numFmtId="0" fontId="22" fillId="40" borderId="10" xfId="1" applyNumberFormat="1" applyFont="1" applyFill="1" applyBorder="1" applyAlignment="1">
      <alignment horizontal="center"/>
    </xf>
    <xf numFmtId="43" fontId="22" fillId="40" borderId="10" xfId="1" applyFont="1" applyFill="1" applyBorder="1"/>
    <xf numFmtId="0" fontId="22" fillId="40" borderId="18" xfId="0" applyFont="1" applyFill="1" applyBorder="1" applyAlignment="1">
      <alignment horizontal="center"/>
    </xf>
    <xf numFmtId="43" fontId="22" fillId="40" borderId="18" xfId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2" fontId="19" fillId="0" borderId="10" xfId="0" applyNumberFormat="1" applyFont="1" applyBorder="1" applyAlignment="1">
      <alignment horizontal="left"/>
    </xf>
    <xf numFmtId="0" fontId="22" fillId="38" borderId="10" xfId="0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3" fillId="39" borderId="12" xfId="0" applyFont="1" applyFill="1" applyBorder="1" applyAlignment="1">
      <alignment horizontal="center" vertical="center"/>
    </xf>
    <xf numFmtId="0" fontId="23" fillId="39" borderId="13" xfId="0" applyFont="1" applyFill="1" applyBorder="1" applyAlignment="1">
      <alignment horizontal="center" vertical="center"/>
    </xf>
    <xf numFmtId="0" fontId="23" fillId="39" borderId="1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3" fillId="39" borderId="20" xfId="0" applyFont="1" applyFill="1" applyBorder="1" applyAlignment="1">
      <alignment horizontal="center" vertical="center"/>
    </xf>
    <xf numFmtId="0" fontId="23" fillId="39" borderId="21" xfId="0" applyFont="1" applyFill="1" applyBorder="1" applyAlignment="1">
      <alignment horizontal="center" vertical="center"/>
    </xf>
    <xf numFmtId="0" fontId="23" fillId="39" borderId="15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/>
    </xf>
    <xf numFmtId="0" fontId="22" fillId="39" borderId="16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39" borderId="17" xfId="0" applyFont="1" applyFill="1" applyBorder="1" applyAlignment="1">
      <alignment horizontal="center"/>
    </xf>
    <xf numFmtId="0" fontId="22" fillId="39" borderId="18" xfId="0" applyFont="1" applyFill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1"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10" sqref="H10"/>
    </sheetView>
  </sheetViews>
  <sheetFormatPr defaultColWidth="9" defaultRowHeight="21"/>
  <cols>
    <col min="1" max="1" width="18.140625" style="22" bestFit="1" customWidth="1"/>
    <col min="2" max="2" width="23.42578125" style="22" bestFit="1" customWidth="1"/>
    <col min="3" max="3" width="14.85546875" style="23" bestFit="1" customWidth="1"/>
    <col min="4" max="4" width="6.42578125" style="24" bestFit="1" customWidth="1"/>
    <col min="5" max="5" width="6.42578125" style="25" bestFit="1" customWidth="1"/>
    <col min="6" max="6" width="15.7109375" style="23" customWidth="1"/>
    <col min="7" max="7" width="6.42578125" style="25" bestFit="1" customWidth="1"/>
    <col min="8" max="8" width="15.7109375" style="23" customWidth="1"/>
    <col min="9" max="9" width="6.42578125" style="26" bestFit="1" customWidth="1"/>
    <col min="10" max="10" width="15.7109375" style="23" customWidth="1"/>
    <col min="11" max="11" width="6.42578125" style="26" bestFit="1" customWidth="1"/>
    <col min="12" max="12" width="15.7109375" style="23" customWidth="1"/>
    <col min="13" max="13" width="6.42578125" style="26" bestFit="1" customWidth="1"/>
    <col min="14" max="14" width="15.7109375" style="23" customWidth="1"/>
    <col min="15" max="15" width="6.42578125" style="26" bestFit="1" customWidth="1"/>
    <col min="16" max="16" width="15.5703125" style="23" customWidth="1"/>
    <col min="17" max="17" width="6.42578125" style="26" bestFit="1" customWidth="1"/>
    <col min="18" max="18" width="14.42578125" style="23" bestFit="1" customWidth="1"/>
    <col min="19" max="19" width="13.42578125" style="23" customWidth="1"/>
    <col min="20" max="20" width="13.7109375" style="22" bestFit="1" customWidth="1"/>
    <col min="21" max="21" width="10.140625" style="22" bestFit="1" customWidth="1"/>
    <col min="22" max="16384" width="9" style="22"/>
  </cols>
  <sheetData>
    <row r="1" spans="1:21" ht="60" customHeight="1" thickBot="1">
      <c r="A1" s="131" t="s">
        <v>514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1" s="20" customFormat="1" ht="26.25">
      <c r="A2" s="133" t="s">
        <v>110</v>
      </c>
      <c r="B2" s="134"/>
      <c r="C2" s="134"/>
      <c r="D2" s="134"/>
      <c r="E2" s="128" t="s">
        <v>87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30"/>
    </row>
    <row r="3" spans="1:21" s="20" customFormat="1">
      <c r="A3" s="135"/>
      <c r="B3" s="136"/>
      <c r="C3" s="136"/>
      <c r="D3" s="136"/>
      <c r="E3" s="127" t="s">
        <v>116</v>
      </c>
      <c r="F3" s="127"/>
      <c r="G3" s="139" t="s">
        <v>117</v>
      </c>
      <c r="H3" s="139"/>
      <c r="I3" s="140" t="s">
        <v>118</v>
      </c>
      <c r="J3" s="140"/>
      <c r="K3" s="141" t="s">
        <v>119</v>
      </c>
      <c r="L3" s="141"/>
      <c r="M3" s="125" t="s">
        <v>120</v>
      </c>
      <c r="N3" s="125"/>
      <c r="O3" s="126" t="s">
        <v>121</v>
      </c>
      <c r="P3" s="126"/>
      <c r="Q3" s="137" t="s">
        <v>111</v>
      </c>
      <c r="R3" s="137"/>
      <c r="S3" s="138"/>
    </row>
    <row r="4" spans="1:21" s="21" customFormat="1">
      <c r="A4" s="111" t="s">
        <v>82</v>
      </c>
      <c r="B4" s="102" t="s">
        <v>85</v>
      </c>
      <c r="C4" s="103" t="s">
        <v>83</v>
      </c>
      <c r="D4" s="112" t="s">
        <v>84</v>
      </c>
      <c r="E4" s="72" t="s">
        <v>84</v>
      </c>
      <c r="F4" s="73" t="s">
        <v>83</v>
      </c>
      <c r="G4" s="78" t="s">
        <v>84</v>
      </c>
      <c r="H4" s="79" t="s">
        <v>83</v>
      </c>
      <c r="I4" s="84" t="s">
        <v>84</v>
      </c>
      <c r="J4" s="85" t="s">
        <v>83</v>
      </c>
      <c r="K4" s="90" t="s">
        <v>84</v>
      </c>
      <c r="L4" s="91" t="s">
        <v>83</v>
      </c>
      <c r="M4" s="96" t="s">
        <v>84</v>
      </c>
      <c r="N4" s="97" t="s">
        <v>83</v>
      </c>
      <c r="O4" s="116" t="s">
        <v>84</v>
      </c>
      <c r="P4" s="117" t="s">
        <v>83</v>
      </c>
      <c r="Q4" s="102" t="s">
        <v>84</v>
      </c>
      <c r="R4" s="103" t="s">
        <v>83</v>
      </c>
      <c r="S4" s="104" t="s">
        <v>109</v>
      </c>
      <c r="T4" s="21" t="s">
        <v>122</v>
      </c>
    </row>
    <row r="5" spans="1:21" s="20" customFormat="1">
      <c r="A5" s="113" t="s">
        <v>112</v>
      </c>
      <c r="B5" s="114" t="s">
        <v>108</v>
      </c>
      <c r="C5" s="106">
        <f t="shared" ref="C5:P5" si="0">SUM(C9,C17,C21,C25,C29,C13,C33,C37,C41)</f>
        <v>38550142.950000003</v>
      </c>
      <c r="D5" s="105">
        <f t="shared" ref="D5:E7" si="1">SUM(D9,D17,D21,D25,D29,D13,D33,D37,D41)</f>
        <v>177</v>
      </c>
      <c r="E5" s="74">
        <f t="shared" si="1"/>
        <v>0</v>
      </c>
      <c r="F5" s="75">
        <f t="shared" si="0"/>
        <v>0</v>
      </c>
      <c r="G5" s="80">
        <f t="shared" si="0"/>
        <v>4</v>
      </c>
      <c r="H5" s="81">
        <f t="shared" si="0"/>
        <v>1750000</v>
      </c>
      <c r="I5" s="86">
        <f t="shared" si="0"/>
        <v>0</v>
      </c>
      <c r="J5" s="87">
        <f t="shared" si="0"/>
        <v>0</v>
      </c>
      <c r="K5" s="92">
        <f t="shared" si="0"/>
        <v>1</v>
      </c>
      <c r="L5" s="93">
        <f t="shared" si="0"/>
        <v>2440000</v>
      </c>
      <c r="M5" s="98">
        <f t="shared" si="0"/>
        <v>6</v>
      </c>
      <c r="N5" s="99">
        <f t="shared" si="0"/>
        <v>887000</v>
      </c>
      <c r="O5" s="118">
        <f t="shared" si="0"/>
        <v>166</v>
      </c>
      <c r="P5" s="119">
        <f t="shared" si="0"/>
        <v>29791943.329999998</v>
      </c>
      <c r="Q5" s="105">
        <f>SUM(Q9,Q17,Q21,Q25,Q29,Q13,Q33,Q37,Q41)</f>
        <v>177</v>
      </c>
      <c r="R5" s="106">
        <f>SUM(R9,R17,R21,R25,R29,R13,R33,R37,R41)</f>
        <v>34868943.329999998</v>
      </c>
      <c r="S5" s="107">
        <f>SUM(S9,S17,S21,S25,S29,S13,S33,S37,S41)</f>
        <v>2358199.62</v>
      </c>
      <c r="T5" s="29">
        <f>SUM(R5:S5)</f>
        <v>37227142.949999996</v>
      </c>
      <c r="U5" s="20" t="str">
        <f>IF($C5=$R5+$S5,"Complete","Incomplete")</f>
        <v>Incomplete</v>
      </c>
    </row>
    <row r="6" spans="1:21" s="20" customFormat="1">
      <c r="A6" s="113" t="s">
        <v>112</v>
      </c>
      <c r="B6" s="114" t="s">
        <v>104</v>
      </c>
      <c r="C6" s="106">
        <f t="shared" ref="C6:S6" si="2">SUM(C10,C18,C22,C26,C30,C14,C34,C38,C42)</f>
        <v>4410319.45</v>
      </c>
      <c r="D6" s="105">
        <f t="shared" si="1"/>
        <v>34</v>
      </c>
      <c r="E6" s="74">
        <f t="shared" si="1"/>
        <v>0</v>
      </c>
      <c r="F6" s="75">
        <f t="shared" si="2"/>
        <v>0</v>
      </c>
      <c r="G6" s="80">
        <f t="shared" si="2"/>
        <v>0</v>
      </c>
      <c r="H6" s="81">
        <f t="shared" si="2"/>
        <v>0</v>
      </c>
      <c r="I6" s="86">
        <f t="shared" si="2"/>
        <v>0</v>
      </c>
      <c r="J6" s="87">
        <f t="shared" si="2"/>
        <v>0</v>
      </c>
      <c r="K6" s="92">
        <f t="shared" si="2"/>
        <v>0</v>
      </c>
      <c r="L6" s="93">
        <f t="shared" si="2"/>
        <v>0</v>
      </c>
      <c r="M6" s="98">
        <f t="shared" si="2"/>
        <v>1</v>
      </c>
      <c r="N6" s="99">
        <f t="shared" si="2"/>
        <v>220000</v>
      </c>
      <c r="O6" s="118">
        <f t="shared" si="2"/>
        <v>33</v>
      </c>
      <c r="P6" s="119">
        <f t="shared" si="2"/>
        <v>4118419.45</v>
      </c>
      <c r="Q6" s="105">
        <f t="shared" si="2"/>
        <v>34</v>
      </c>
      <c r="R6" s="106">
        <f>SUM(R10,R18,R22,R26,R30,R14,R34,R38,R42)</f>
        <v>4338419.45</v>
      </c>
      <c r="S6" s="107">
        <f t="shared" si="2"/>
        <v>41900</v>
      </c>
      <c r="T6" s="29">
        <f t="shared" ref="T6:T44" si="3">SUM(R6:S6)</f>
        <v>4380319.45</v>
      </c>
      <c r="U6" s="20" t="str">
        <f t="shared" ref="U6:U44" si="4">IF($C6=$R6+$S6,"Complete","Incomplete")</f>
        <v>Incomplete</v>
      </c>
    </row>
    <row r="7" spans="1:21" s="20" customFormat="1">
      <c r="A7" s="113" t="s">
        <v>112</v>
      </c>
      <c r="B7" s="114" t="s">
        <v>106</v>
      </c>
      <c r="C7" s="106">
        <f t="shared" ref="C7:S7" si="5">SUM(C11,C19,C23,C27,C31,C15,C35,C39,C43)</f>
        <v>4377000</v>
      </c>
      <c r="D7" s="105">
        <f t="shared" si="1"/>
        <v>14</v>
      </c>
      <c r="E7" s="74">
        <f t="shared" si="1"/>
        <v>0</v>
      </c>
      <c r="F7" s="75">
        <f t="shared" si="5"/>
        <v>0</v>
      </c>
      <c r="G7" s="80">
        <f t="shared" si="5"/>
        <v>0</v>
      </c>
      <c r="H7" s="81">
        <f t="shared" si="5"/>
        <v>0</v>
      </c>
      <c r="I7" s="86">
        <f t="shared" si="5"/>
        <v>0</v>
      </c>
      <c r="J7" s="87">
        <f t="shared" si="5"/>
        <v>0</v>
      </c>
      <c r="K7" s="92">
        <f t="shared" si="5"/>
        <v>0</v>
      </c>
      <c r="L7" s="93">
        <f t="shared" si="5"/>
        <v>0</v>
      </c>
      <c r="M7" s="98">
        <f t="shared" si="5"/>
        <v>0</v>
      </c>
      <c r="N7" s="99">
        <f t="shared" si="5"/>
        <v>0</v>
      </c>
      <c r="O7" s="118">
        <f t="shared" si="5"/>
        <v>14</v>
      </c>
      <c r="P7" s="119">
        <f t="shared" si="5"/>
        <v>4134694</v>
      </c>
      <c r="Q7" s="105">
        <f t="shared" si="5"/>
        <v>14</v>
      </c>
      <c r="R7" s="106">
        <f t="shared" si="5"/>
        <v>4134694</v>
      </c>
      <c r="S7" s="107">
        <f t="shared" si="5"/>
        <v>242306</v>
      </c>
      <c r="T7" s="29">
        <f t="shared" si="3"/>
        <v>4377000</v>
      </c>
      <c r="U7" s="20" t="str">
        <f t="shared" si="4"/>
        <v>Complete</v>
      </c>
    </row>
    <row r="8" spans="1:21" s="21" customFormat="1" ht="21.75" thickBot="1">
      <c r="A8" s="144" t="s">
        <v>112</v>
      </c>
      <c r="B8" s="145"/>
      <c r="C8" s="109">
        <f t="shared" ref="C8:P8" si="6">SUM(C12,C20,C24,C28,C32,C16,C36,C40,C44)</f>
        <v>47337462.400000006</v>
      </c>
      <c r="D8" s="115">
        <f>SUM(D12,D20,D24,D28,D32,D16,D36,D40,D44)</f>
        <v>225</v>
      </c>
      <c r="E8" s="76">
        <f t="shared" si="6"/>
        <v>0</v>
      </c>
      <c r="F8" s="77">
        <f t="shared" si="6"/>
        <v>0</v>
      </c>
      <c r="G8" s="82">
        <f t="shared" si="6"/>
        <v>4</v>
      </c>
      <c r="H8" s="83">
        <f t="shared" si="6"/>
        <v>1750000</v>
      </c>
      <c r="I8" s="88">
        <f t="shared" si="6"/>
        <v>0</v>
      </c>
      <c r="J8" s="89">
        <f t="shared" si="6"/>
        <v>0</v>
      </c>
      <c r="K8" s="94">
        <f t="shared" si="6"/>
        <v>1</v>
      </c>
      <c r="L8" s="95">
        <f t="shared" si="6"/>
        <v>2440000</v>
      </c>
      <c r="M8" s="100">
        <f t="shared" si="6"/>
        <v>7</v>
      </c>
      <c r="N8" s="101">
        <f t="shared" si="6"/>
        <v>1107000</v>
      </c>
      <c r="O8" s="120">
        <f t="shared" si="6"/>
        <v>213</v>
      </c>
      <c r="P8" s="121">
        <f t="shared" si="6"/>
        <v>38045056.780000001</v>
      </c>
      <c r="Q8" s="108">
        <f>SUM(E8,G8,I8,K8,M8,O8)</f>
        <v>225</v>
      </c>
      <c r="R8" s="109">
        <f>SUM(F8,H8,J8,L8,N8,P8)</f>
        <v>43342056.780000001</v>
      </c>
      <c r="S8" s="110">
        <f>SUM(S12,S20,S24,S28,S32,S16,S36,S40,S44)</f>
        <v>2642405.62</v>
      </c>
      <c r="T8" s="29">
        <f t="shared" si="3"/>
        <v>45984462.399999999</v>
      </c>
      <c r="U8" s="20" t="str">
        <f t="shared" si="4"/>
        <v>Incomplete</v>
      </c>
    </row>
    <row r="9" spans="1:21">
      <c r="A9" s="36" t="s">
        <v>7</v>
      </c>
      <c r="B9" s="37" t="s">
        <v>108</v>
      </c>
      <c r="C9" s="38">
        <f>SUMIFS('ค่าเสื่อม 2563'!$N$3:$N$252,'ค่าเสื่อม 2563'!$E$3:$E$252,สรุป!$A9,'ค่าเสื่อม 2563'!$G$3:$G$252,สรุป!$B9)</f>
        <v>15409908.42</v>
      </c>
      <c r="D9" s="39">
        <f>COUNTIFS('ค่าเสื่อม 2563'!$E$3:$E$252,สรุป!$A9,'ค่าเสื่อม 2563'!$G$3:$G$252,สรุป!$B9)</f>
        <v>22</v>
      </c>
      <c r="E9" s="40">
        <f>COUNTIFS('ค่าเสื่อม 2563'!$E$3:$E$252,สรุป!$A9,'ค่าเสื่อม 2563'!$G$3:$G$252,สรุป!$B9,'ค่าเสื่อม 2563'!$S$3:$S$252,"-")</f>
        <v>0</v>
      </c>
      <c r="F9" s="38">
        <f>SUMIFS('ค่าเสื่อม 2563'!$N$3:$N$252,'ค่าเสื่อม 2563'!$E$3:$E$252,สรุป!$A9,'ค่าเสื่อม 2563'!$G$3:$G$252,สรุป!$B9,'ค่าเสื่อม 2563'!$S$3:$S$252,"-")</f>
        <v>0</v>
      </c>
      <c r="G9" s="40">
        <f>COUNTIFS('ค่าเสื่อม 2563'!$E$3:$E$252,สรุป!$A9,'ค่าเสื่อม 2563'!$G$3:$G$252,สรุป!$B9,'ค่าเสื่อม 2563'!$S$3:$S$252,"1-")</f>
        <v>4</v>
      </c>
      <c r="H9" s="38">
        <f>SUMIFS('ค่าเสื่อม 2563'!$N$3:N$252,'ค่าเสื่อม 2563'!$E$3:$E$252,สรุป!$A9,'ค่าเสื่อม 2563'!$G$3:$G$252,สรุป!$B9,'ค่าเสื่อม 2563'!$S$3:$S$252,"1-")</f>
        <v>1750000</v>
      </c>
      <c r="I9" s="40">
        <f>COUNTIFS('ค่าเสื่อม 2563'!$E$3:$E$252,สรุป!$A9,'ค่าเสื่อม 2563'!$G$3:$G$252,สรุป!$B9,'ค่าเสื่อม 2563'!$S$3:$S$252,"2-")</f>
        <v>0</v>
      </c>
      <c r="J9" s="38">
        <f>SUMIFS('ค่าเสื่อม 2563'!$N$3:N$252,'ค่าเสื่อม 2563'!$E$3:$E$252,สรุป!$A9,'ค่าเสื่อม 2563'!$G$3:$G$252,สรุป!$B9,'ค่าเสื่อม 2563'!$S$3:$S$252,"2-")</f>
        <v>0</v>
      </c>
      <c r="K9" s="40">
        <f>COUNTIFS('ค่าเสื่อม 2563'!$E$3:$E$252,สรุป!$A9,'ค่าเสื่อม 2563'!$G$3:$G$252,สรุป!$B9,'ค่าเสื่อม 2563'!$S$3:$S$252,"3-")</f>
        <v>1</v>
      </c>
      <c r="L9" s="38">
        <f>SUMIFS('ค่าเสื่อม 2563'!$T$3:$T$252,'ค่าเสื่อม 2563'!$E$3:$E$252,สรุป!$A9,'ค่าเสื่อม 2563'!$G$3:$G$252,สรุป!$B9,'ค่าเสื่อม 2563'!$S$3:$S$252,"3-")</f>
        <v>2440000</v>
      </c>
      <c r="M9" s="40">
        <f>COUNTIFS('ค่าเสื่อม 2563'!$E$3:$E$252,สรุป!$A9,'ค่าเสื่อม 2563'!$G$3:$G$252,สรุป!$B9,'ค่าเสื่อม 2563'!$S$3:$S$252,"4-")</f>
        <v>6</v>
      </c>
      <c r="N9" s="38">
        <f>SUMIFS('ค่าเสื่อม 2563'!$T$3:$T$252,'ค่าเสื่อม 2563'!$E$3:$E$252,สรุป!$A9,'ค่าเสื่อม 2563'!$G$3:$G$252,สรุป!$B9,'ค่าเสื่อม 2563'!$S$3:$S$252,"4-")</f>
        <v>887000</v>
      </c>
      <c r="O9" s="40">
        <f>COUNTIFS('ค่าเสื่อม 2563'!$E$3:$E$252,สรุป!$A9,'ค่าเสื่อม 2563'!$G$3:$G$252,สรุป!$B9,'ค่าเสื่อม 2563'!$S$3:$S$252,"5-")</f>
        <v>11</v>
      </c>
      <c r="P9" s="38">
        <f>SUMIFS('ค่าเสื่อม 2563'!$T$3:$T$252,'ค่าเสื่อม 2563'!$E$3:$E$252,สรุป!$A9,'ค่าเสื่อม 2563'!$G$3:$G$252,สรุป!$B9,'ค่าเสื่อม 2563'!$S$3:$S$252,"5-")</f>
        <v>8257055.0499999989</v>
      </c>
      <c r="Q9" s="41">
        <f>SUM(E9,G9,I9,K9,M9,O9)</f>
        <v>22</v>
      </c>
      <c r="R9" s="42">
        <f>SUM(F9,H9,J9,L9,N9,P9)</f>
        <v>13334055.049999999</v>
      </c>
      <c r="S9" s="43">
        <f>SUMIFS('ค่าเสื่อม 2563'!$U$3:$U$252,'ค่าเสื่อม 2563'!$E$3:$E$252,สรุป!$A9,'ค่าเสื่อม 2563'!$G$3:$G$252,สรุป!$B9,'ค่าเสื่อม 2563'!$S$3:$S$252,"5-")</f>
        <v>752853.37</v>
      </c>
      <c r="T9" s="29">
        <f t="shared" si="3"/>
        <v>14086908.419999998</v>
      </c>
      <c r="U9" s="20" t="str">
        <f t="shared" si="4"/>
        <v>Incomplete</v>
      </c>
    </row>
    <row r="10" spans="1:21">
      <c r="A10" s="30" t="s">
        <v>7</v>
      </c>
      <c r="B10" s="44" t="s">
        <v>104</v>
      </c>
      <c r="C10" s="38">
        <f>SUMIFS('ค่าเสื่อม 2563'!$N$3:$N$252,'ค่าเสื่อม 2563'!$E$3:$E$252,สรุป!$A10,'ค่าเสื่อม 2563'!$G$3:$G$252,สรุป!$B10)</f>
        <v>250000</v>
      </c>
      <c r="D10" s="39">
        <f>COUNTIFS('ค่าเสื่อม 2563'!$E$3:$E$252,สรุป!$A10,'ค่าเสื่อม 2563'!$G$3:$G$252,สรุป!$B10)</f>
        <v>1</v>
      </c>
      <c r="E10" s="45">
        <f>COUNTIFS('ค่าเสื่อม 2563'!$E$3:$E$252,สรุป!$A10,'ค่าเสื่อม 2563'!$G$3:$G$252,สรุป!$B10,'ค่าเสื่อม 2563'!$S$3:$S$252,"-")</f>
        <v>0</v>
      </c>
      <c r="F10" s="46">
        <f>SUMIFS('ค่าเสื่อม 2563'!$N$3:$N$252,'ค่าเสื่อม 2563'!$E$3:$E$252,สรุป!$A10,'ค่าเสื่อม 2563'!$G$3:$G$252,สรุป!$B10,'ค่าเสื่อม 2563'!$S$3:$S$252,"-")</f>
        <v>0</v>
      </c>
      <c r="G10" s="45">
        <f>COUNTIFS('ค่าเสื่อม 2563'!$E$3:$E$252,สรุป!$A10,'ค่าเสื่อม 2563'!$G$3:$G$252,สรุป!$B10,'ค่าเสื่อม 2563'!$S$3:$S$252,"1-")</f>
        <v>0</v>
      </c>
      <c r="H10" s="46">
        <f>SUMIFS('ค่าเสื่อม 2563'!$N$3:N$252,'ค่าเสื่อม 2563'!$E$3:$E$252,สรุป!$A10,'ค่าเสื่อม 2563'!$G$3:$G$252,สรุป!$B10,'ค่าเสื่อม 2563'!$S$3:$S$252,"1-")</f>
        <v>0</v>
      </c>
      <c r="I10" s="45">
        <f>COUNTIFS('ค่าเสื่อม 2563'!$E$3:$E$252,สรุป!$A10,'ค่าเสื่อม 2563'!$G$3:$G$252,สรุป!$B10,'ค่าเสื่อม 2563'!$S$3:$S$252,"2-")</f>
        <v>0</v>
      </c>
      <c r="J10" s="46">
        <f>SUMIFS('ค่าเสื่อม 2563'!$N$3:N$252,'ค่าเสื่อม 2563'!$E$3:$E$252,สรุป!$A10,'ค่าเสื่อม 2563'!$G$3:$G$252,สรุป!$B10,'ค่าเสื่อม 2563'!$S$3:$S$252,"2-")</f>
        <v>0</v>
      </c>
      <c r="K10" s="45">
        <f>COUNTIFS('ค่าเสื่อม 2563'!$E$3:$E$252,สรุป!$A10,'ค่าเสื่อม 2563'!$G$3:$G$252,สรุป!$B10,'ค่าเสื่อม 2563'!$S$3:$S$252,"3-")</f>
        <v>0</v>
      </c>
      <c r="L10" s="46">
        <f>SUMIFS('ค่าเสื่อม 2563'!$T$3:$T$252,'ค่าเสื่อม 2563'!$E$3:$E$252,สรุป!$A10,'ค่าเสื่อม 2563'!$G$3:$G$252,สรุป!$B10,'ค่าเสื่อม 2563'!$S$3:$S$252,"3-")</f>
        <v>0</v>
      </c>
      <c r="M10" s="45">
        <f>COUNTIFS('ค่าเสื่อม 2563'!$E$3:$E$252,สรุป!$A10,'ค่าเสื่อม 2563'!$G$3:$G$252,สรุป!$B10,'ค่าเสื่อม 2563'!$S$3:$S$252,"4-")</f>
        <v>1</v>
      </c>
      <c r="N10" s="46">
        <f>SUMIFS('ค่าเสื่อม 2563'!$T$3:$T$252,'ค่าเสื่อม 2563'!$E$3:$E$252,สรุป!$A10,'ค่าเสื่อม 2563'!$G$3:$G$252,สรุป!$B10,'ค่าเสื่อม 2563'!$S$3:$S$252,"4-")</f>
        <v>220000</v>
      </c>
      <c r="O10" s="45">
        <f>COUNTIFS('ค่าเสื่อม 2563'!$E$3:$E$252,สรุป!$A10,'ค่าเสื่อม 2563'!$G$3:$G$252,สรุป!$B10,'ค่าเสื่อม 2563'!$S$3:$S$252,"5-")</f>
        <v>0</v>
      </c>
      <c r="P10" s="46">
        <f>SUMIFS('ค่าเสื่อม 2563'!$T$3:$T$252,'ค่าเสื่อม 2563'!$E$3:$E$252,สรุป!$A10,'ค่าเสื่อม 2563'!$G$3:$G$252,สรุป!$B10,'ค่าเสื่อม 2563'!$S$3:$S$252,"5-")</f>
        <v>0</v>
      </c>
      <c r="Q10" s="47">
        <f t="shared" ref="Q10:Q11" si="7">SUM(E10,G10,I10,K10,M10,O10)</f>
        <v>1</v>
      </c>
      <c r="R10" s="48">
        <f t="shared" ref="R10:R11" si="8">SUM(F10,H10,J10,L10,N10,P10)</f>
        <v>220000</v>
      </c>
      <c r="S10" s="49">
        <f>SUMIFS('ค่าเสื่อม 2563'!$U$3:$U$252,'ค่าเสื่อม 2563'!$E$3:$E$252,สรุป!$A10,'ค่าเสื่อม 2563'!$G$3:$G$252,สรุป!$B10,'ค่าเสื่อม 2563'!$S$3:$S$252,"5-")</f>
        <v>0</v>
      </c>
      <c r="T10" s="29">
        <f t="shared" si="3"/>
        <v>220000</v>
      </c>
      <c r="U10" s="20" t="str">
        <f t="shared" si="4"/>
        <v>Incomplete</v>
      </c>
    </row>
    <row r="11" spans="1:21">
      <c r="A11" s="30" t="s">
        <v>7</v>
      </c>
      <c r="B11" s="44" t="s">
        <v>106</v>
      </c>
      <c r="C11" s="38">
        <f>SUMIFS('ค่าเสื่อม 2563'!$N$3:$N$252,'ค่าเสื่อม 2563'!$E$3:$E$252,สรุป!$A11,'ค่าเสื่อม 2563'!$G$3:$G$252,สรุป!$B11)</f>
        <v>460000</v>
      </c>
      <c r="D11" s="39">
        <f>COUNTIFS('ค่าเสื่อม 2563'!$E$3:$E$252,สรุป!$A11,'ค่าเสื่อม 2563'!$G$3:$G$252,สรุป!$B11)</f>
        <v>1</v>
      </c>
      <c r="E11" s="45">
        <f>COUNTIFS('ค่าเสื่อม 2563'!$E$3:$E$252,สรุป!$A11,'ค่าเสื่อม 2563'!$G$3:$G$252,สรุป!$B11,'ค่าเสื่อม 2563'!$S$3:$S$252,"-")</f>
        <v>0</v>
      </c>
      <c r="F11" s="46">
        <f>SUMIFS('ค่าเสื่อม 2563'!$N$3:$N$252,'ค่าเสื่อม 2563'!$E$3:$E$252,สรุป!$A11,'ค่าเสื่อม 2563'!$G$3:$G$252,สรุป!$B11,'ค่าเสื่อม 2563'!$S$3:$S$252,"-")</f>
        <v>0</v>
      </c>
      <c r="G11" s="45">
        <f>COUNTIFS('ค่าเสื่อม 2563'!$E$3:$E$252,สรุป!$A11,'ค่าเสื่อม 2563'!$G$3:$G$252,สรุป!$B11,'ค่าเสื่อม 2563'!$S$3:$S$252,"1-")</f>
        <v>0</v>
      </c>
      <c r="H11" s="46">
        <f>SUMIFS('ค่าเสื่อม 2563'!$N$3:N$252,'ค่าเสื่อม 2563'!$E$3:$E$252,สรุป!$A11,'ค่าเสื่อม 2563'!$G$3:$G$252,สรุป!$B11,'ค่าเสื่อม 2563'!$S$3:$S$252,"1-")</f>
        <v>0</v>
      </c>
      <c r="I11" s="45">
        <f>COUNTIFS('ค่าเสื่อม 2563'!$E$3:$E$252,สรุป!$A11,'ค่าเสื่อม 2563'!$G$3:$G$252,สรุป!$B11,'ค่าเสื่อม 2563'!$S$3:$S$252,"2-")</f>
        <v>0</v>
      </c>
      <c r="J11" s="46">
        <f>SUMIFS('ค่าเสื่อม 2563'!$N$3:N$252,'ค่าเสื่อม 2563'!$E$3:$E$252,สรุป!$A11,'ค่าเสื่อม 2563'!$G$3:$G$252,สรุป!$B11,'ค่าเสื่อม 2563'!$S$3:$S$252,"2-")</f>
        <v>0</v>
      </c>
      <c r="K11" s="45">
        <f>COUNTIFS('ค่าเสื่อม 2563'!$E$3:$E$252,สรุป!$A11,'ค่าเสื่อม 2563'!$G$3:$G$252,สรุป!$B11,'ค่าเสื่อม 2563'!$S$3:$S$252,"3-")</f>
        <v>0</v>
      </c>
      <c r="L11" s="46">
        <f>SUMIFS('ค่าเสื่อม 2563'!$T$3:$T$252,'ค่าเสื่อม 2563'!$E$3:$E$252,สรุป!$A11,'ค่าเสื่อม 2563'!$G$3:$G$252,สรุป!$B11,'ค่าเสื่อม 2563'!$S$3:$S$252,"3-")</f>
        <v>0</v>
      </c>
      <c r="M11" s="45">
        <f>COUNTIFS('ค่าเสื่อม 2563'!$E$3:$E$252,สรุป!$A11,'ค่าเสื่อม 2563'!$G$3:$G$252,สรุป!$B11,'ค่าเสื่อม 2563'!$S$3:$S$252,"4-")</f>
        <v>0</v>
      </c>
      <c r="N11" s="46">
        <f>SUMIFS('ค่าเสื่อม 2563'!$T$3:$T$252,'ค่าเสื่อม 2563'!$E$3:$E$252,สรุป!$A11,'ค่าเสื่อม 2563'!$G$3:$G$252,สรุป!$B11,'ค่าเสื่อม 2563'!$S$3:$S$252,"4-")</f>
        <v>0</v>
      </c>
      <c r="O11" s="45">
        <f>COUNTIFS('ค่าเสื่อม 2563'!$E$3:$E$252,สรุป!$A11,'ค่าเสื่อม 2563'!$G$3:$G$252,สรุป!$B11,'ค่าเสื่อม 2563'!$S$3:$S$252,"5-")</f>
        <v>1</v>
      </c>
      <c r="P11" s="46">
        <f>SUMIFS('ค่าเสื่อม 2563'!$T$3:$T$252,'ค่าเสื่อม 2563'!$E$3:$E$252,สรุป!$A11,'ค่าเสื่อม 2563'!$G$3:$G$252,สรุป!$B11,'ค่าเสื่อม 2563'!$S$3:$S$252,"5-")</f>
        <v>290000</v>
      </c>
      <c r="Q11" s="47">
        <f t="shared" si="7"/>
        <v>1</v>
      </c>
      <c r="R11" s="48">
        <f t="shared" si="8"/>
        <v>290000</v>
      </c>
      <c r="S11" s="49">
        <f>SUMIFS('ค่าเสื่อม 2563'!$U$3:$U$252,'ค่าเสื่อม 2563'!$E$3:$E$252,สรุป!$A11,'ค่าเสื่อม 2563'!$G$3:$G$252,สรุป!$B11,'ค่าเสื่อม 2563'!$S$3:$S$252,"5-")</f>
        <v>170000</v>
      </c>
      <c r="T11" s="29">
        <f t="shared" si="3"/>
        <v>460000</v>
      </c>
      <c r="U11" s="20" t="str">
        <f t="shared" si="4"/>
        <v>Complete</v>
      </c>
    </row>
    <row r="12" spans="1:21" s="20" customFormat="1" ht="21.75" thickBot="1">
      <c r="A12" s="142" t="s">
        <v>86</v>
      </c>
      <c r="B12" s="143"/>
      <c r="C12" s="50">
        <f>SUM(C9:C11)</f>
        <v>16119908.42</v>
      </c>
      <c r="D12" s="32">
        <f>SUM(D9:D11)</f>
        <v>24</v>
      </c>
      <c r="E12" s="33">
        <f>SUM(E9:E11)</f>
        <v>0</v>
      </c>
      <c r="F12" s="31">
        <f t="shared" ref="F12" si="9">SUM(F9:F11)</f>
        <v>0</v>
      </c>
      <c r="G12" s="33">
        <f>SUM(G9:G11)</f>
        <v>4</v>
      </c>
      <c r="H12" s="31">
        <f t="shared" ref="H12:S12" si="10">SUM(H9:H11)</f>
        <v>1750000</v>
      </c>
      <c r="I12" s="34">
        <f>SUM(I9:I11)</f>
        <v>0</v>
      </c>
      <c r="J12" s="31">
        <f t="shared" si="10"/>
        <v>0</v>
      </c>
      <c r="K12" s="34">
        <f>SUM(K9:K11)</f>
        <v>1</v>
      </c>
      <c r="L12" s="31">
        <f t="shared" si="10"/>
        <v>2440000</v>
      </c>
      <c r="M12" s="34">
        <f>SUM(M9:M11)</f>
        <v>7</v>
      </c>
      <c r="N12" s="31">
        <f t="shared" si="10"/>
        <v>1107000</v>
      </c>
      <c r="O12" s="34">
        <f>SUM(O9:O11)</f>
        <v>12</v>
      </c>
      <c r="P12" s="31">
        <f t="shared" si="10"/>
        <v>8547055.0499999989</v>
      </c>
      <c r="Q12" s="34">
        <f>SUM(Q9:Q11)</f>
        <v>24</v>
      </c>
      <c r="R12" s="31">
        <f>SUM(R9:R11)</f>
        <v>13844055.049999999</v>
      </c>
      <c r="S12" s="35">
        <f t="shared" si="10"/>
        <v>922853.37</v>
      </c>
      <c r="T12" s="29">
        <f t="shared" si="3"/>
        <v>14766908.419999998</v>
      </c>
      <c r="U12" s="20" t="str">
        <f t="shared" si="4"/>
        <v>Incomplete</v>
      </c>
    </row>
    <row r="13" spans="1:21">
      <c r="A13" s="51" t="s">
        <v>41</v>
      </c>
      <c r="B13" s="52" t="s">
        <v>108</v>
      </c>
      <c r="C13" s="38">
        <f>SUMIFS('ค่าเสื่อม 2563'!$N$3:$N$252,'ค่าเสื่อม 2563'!$E$3:$E$252,สรุป!$A13,'ค่าเสื่อม 2563'!$G$3:$G$252,สรุป!$B13)</f>
        <v>5659382.8200000003</v>
      </c>
      <c r="D13" s="39">
        <f>COUNTIFS('ค่าเสื่อม 2563'!$E$3:$E$252,สรุป!$A13,'ค่าเสื่อม 2563'!$G$3:$G$252,สรุป!$B13)</f>
        <v>61</v>
      </c>
      <c r="E13" s="53">
        <f>COUNTIFS('ค่าเสื่อม 2563'!$E$3:$E$252,สรุป!$A13,'ค่าเสื่อม 2563'!$G$3:$G$252,สรุป!$B13,'ค่าเสื่อม 2563'!$S$3:$S$252,"-")</f>
        <v>0</v>
      </c>
      <c r="F13" s="54">
        <f>SUMIFS('ค่าเสื่อม 2563'!$N$3:$N$252,'ค่าเสื่อม 2563'!$E$3:$E$252,สรุป!$A13,'ค่าเสื่อม 2563'!$G$3:$G$252,สรุป!$B13,'ค่าเสื่อม 2563'!$S$3:$S$252,"-")</f>
        <v>0</v>
      </c>
      <c r="G13" s="53">
        <f>COUNTIFS('ค่าเสื่อม 2563'!$E$3:$E$252,สรุป!$A13,'ค่าเสื่อม 2563'!$G$3:$G$252,สรุป!$B13,'ค่าเสื่อม 2563'!$S$3:$S$252,"1-")</f>
        <v>0</v>
      </c>
      <c r="H13" s="54">
        <f>SUMIFS('ค่าเสื่อม 2563'!$N$3:N$252,'ค่าเสื่อม 2563'!$E$3:$E$252,สรุป!$A13,'ค่าเสื่อม 2563'!$G$3:$G$252,สรุป!$B13,'ค่าเสื่อม 2563'!$S$3:$S$252,"1-")</f>
        <v>0</v>
      </c>
      <c r="I13" s="53">
        <f>COUNTIFS('ค่าเสื่อม 2563'!$E$3:$E$252,สรุป!$A13,'ค่าเสื่อม 2563'!$G$3:$G$252,สรุป!$B13,'ค่าเสื่อม 2563'!$S$3:$S$252,"2-")</f>
        <v>0</v>
      </c>
      <c r="J13" s="54">
        <f>SUMIFS('ค่าเสื่อม 2563'!$N$3:N$252,'ค่าเสื่อม 2563'!$E$3:$E$252,สรุป!$A13,'ค่าเสื่อม 2563'!$G$3:$G$252,สรุป!$B13,'ค่าเสื่อม 2563'!$S$3:$S$252,"2-")</f>
        <v>0</v>
      </c>
      <c r="K13" s="53">
        <f>COUNTIFS('ค่าเสื่อม 2563'!$E$3:$E$252,สรุป!$A13,'ค่าเสื่อม 2563'!$G$3:$G$252,สรุป!$B13,'ค่าเสื่อม 2563'!$S$3:$S$252,"3-")</f>
        <v>0</v>
      </c>
      <c r="L13" s="54">
        <f>SUMIFS('ค่าเสื่อม 2563'!$T$3:$T$252,'ค่าเสื่อม 2563'!$E$3:$E$252,สรุป!$A13,'ค่าเสื่อม 2563'!$G$3:$G$252,สรุป!$B13,'ค่าเสื่อม 2563'!$S$3:$S$252,"3-")</f>
        <v>0</v>
      </c>
      <c r="M13" s="53">
        <f>COUNTIFS('ค่าเสื่อม 2563'!$E$3:$E$252,สรุป!$A13,'ค่าเสื่อม 2563'!$G$3:$G$252,สรุป!$B13,'ค่าเสื่อม 2563'!$S$3:$S$252,"4-")</f>
        <v>0</v>
      </c>
      <c r="N13" s="54">
        <f>SUMIFS('ค่าเสื่อม 2563'!$T$3:$T$252,'ค่าเสื่อม 2563'!$E$3:$E$252,สรุป!$A13,'ค่าเสื่อม 2563'!$G$3:$G$252,สรุป!$B13,'ค่าเสื่อม 2563'!$S$3:$S$252,"4-")</f>
        <v>0</v>
      </c>
      <c r="O13" s="53">
        <f>COUNTIFS('ค่าเสื่อม 2563'!$E$3:$E$252,สรุป!$A13,'ค่าเสื่อม 2563'!$G$3:$G$252,สรุป!$B13,'ค่าเสื่อม 2563'!$S$3:$S$252,"5-")</f>
        <v>61</v>
      </c>
      <c r="P13" s="54">
        <f>SUMIFS('ค่าเสื่อม 2563'!$T$3:$T$252,'ค่าเสื่อม 2563'!$E$3:$E$252,สรุป!$A13,'ค่าเสื่อม 2563'!$G$3:$G$252,สรุป!$B13,'ค่าเสื่อม 2563'!$S$3:$S$252,"5-")</f>
        <v>5474210</v>
      </c>
      <c r="Q13" s="55">
        <f>SUM(E13,G13,I13,K13,M13,O13)</f>
        <v>61</v>
      </c>
      <c r="R13" s="56">
        <f>SUM(F13,H13,J13,L13,N13,P13)</f>
        <v>5474210</v>
      </c>
      <c r="S13" s="57">
        <f>SUMIFS('ค่าเสื่อม 2563'!$U$3:$U$252,'ค่าเสื่อม 2563'!$E$3:$E$252,สรุป!$A13,'ค่าเสื่อม 2563'!$G$3:$G$252,สรุป!$B13,'ค่าเสื่อม 2563'!$S$3:$S$252,"5-")</f>
        <v>185172.82</v>
      </c>
      <c r="T13" s="29">
        <f t="shared" si="3"/>
        <v>5659382.8200000003</v>
      </c>
      <c r="U13" s="20" t="str">
        <f t="shared" si="4"/>
        <v>Complete</v>
      </c>
    </row>
    <row r="14" spans="1:21">
      <c r="A14" s="30" t="s">
        <v>41</v>
      </c>
      <c r="B14" s="44" t="s">
        <v>104</v>
      </c>
      <c r="C14" s="38">
        <f>SUMIFS('ค่าเสื่อม 2563'!$N$3:$N$252,'ค่าเสื่อม 2563'!$E$3:$E$252,สรุป!$A14,'ค่าเสื่อม 2563'!$G$3:$G$252,สรุป!$B14)</f>
        <v>560319.44999999995</v>
      </c>
      <c r="D14" s="39">
        <f>COUNTIFS('ค่าเสื่อม 2563'!$E$3:$E$252,สรุป!$A14,'ค่าเสื่อม 2563'!$G$3:$G$252,สรุป!$B14)</f>
        <v>12</v>
      </c>
      <c r="E14" s="45">
        <f>COUNTIFS('ค่าเสื่อม 2563'!$E$3:$E$252,สรุป!$A14,'ค่าเสื่อม 2563'!$G$3:$G$252,สรุป!$B14,'ค่าเสื่อม 2563'!$S$3:$S$252,"-")</f>
        <v>0</v>
      </c>
      <c r="F14" s="46">
        <f>SUMIFS('ค่าเสื่อม 2563'!$N$3:$N$252,'ค่าเสื่อม 2563'!$E$3:$E$252,สรุป!$A14,'ค่าเสื่อม 2563'!$G$3:$G$252,สรุป!$B14,'ค่าเสื่อม 2563'!$S$3:$S$252,"-")</f>
        <v>0</v>
      </c>
      <c r="G14" s="45">
        <f>COUNTIFS('ค่าเสื่อม 2563'!$E$3:$E$252,สรุป!$A14,'ค่าเสื่อม 2563'!$G$3:$G$252,สรุป!$B14,'ค่าเสื่อม 2563'!$S$3:$S$252,"1-")</f>
        <v>0</v>
      </c>
      <c r="H14" s="46">
        <f>SUMIFS('ค่าเสื่อม 2563'!$N$3:N$252,'ค่าเสื่อม 2563'!$E$3:$E$252,สรุป!$A14,'ค่าเสื่อม 2563'!$G$3:$G$252,สรุป!$B14,'ค่าเสื่อม 2563'!$S$3:$S$252,"1-")</f>
        <v>0</v>
      </c>
      <c r="I14" s="45">
        <f>COUNTIFS('ค่าเสื่อม 2563'!$E$3:$E$252,สรุป!$A14,'ค่าเสื่อม 2563'!$G$3:$G$252,สรุป!$B14,'ค่าเสื่อม 2563'!$S$3:$S$252,"2-")</f>
        <v>0</v>
      </c>
      <c r="J14" s="46">
        <f>SUMIFS('ค่าเสื่อม 2563'!$N$3:N$252,'ค่าเสื่อม 2563'!$E$3:$E$252,สรุป!$A14,'ค่าเสื่อม 2563'!$G$3:$G$252,สรุป!$B14,'ค่าเสื่อม 2563'!$S$3:$S$252,"2-")</f>
        <v>0</v>
      </c>
      <c r="K14" s="45">
        <f>COUNTIFS('ค่าเสื่อม 2563'!$E$3:$E$252,สรุป!$A14,'ค่าเสื่อม 2563'!$G$3:$G$252,สรุป!$B14,'ค่าเสื่อม 2563'!$S$3:$S$252,"3-")</f>
        <v>0</v>
      </c>
      <c r="L14" s="46">
        <f>SUMIFS('ค่าเสื่อม 2563'!$T$3:$T$252,'ค่าเสื่อม 2563'!$E$3:$E$252,สรุป!$A14,'ค่าเสื่อม 2563'!$G$3:$G$252,สรุป!$B14,'ค่าเสื่อม 2563'!$S$3:$S$252,"3-")</f>
        <v>0</v>
      </c>
      <c r="M14" s="45">
        <f>COUNTIFS('ค่าเสื่อม 2563'!$E$3:$E$252,สรุป!$A14,'ค่าเสื่อม 2563'!$G$3:$G$252,สรุป!$B14,'ค่าเสื่อม 2563'!$S$3:$S$252,"4-")</f>
        <v>0</v>
      </c>
      <c r="N14" s="46">
        <f>SUMIFS('ค่าเสื่อม 2563'!$T$3:$T$252,'ค่าเสื่อม 2563'!$E$3:$E$252,สรุป!$A14,'ค่าเสื่อม 2563'!$G$3:$G$252,สรุป!$B14,'ค่าเสื่อม 2563'!$S$3:$S$252,"4-")</f>
        <v>0</v>
      </c>
      <c r="O14" s="45">
        <f>COUNTIFS('ค่าเสื่อม 2563'!$E$3:$E$252,สรุป!$A14,'ค่าเสื่อม 2563'!$G$3:$G$252,สรุป!$B14,'ค่าเสื่อม 2563'!$S$3:$S$252,"5-")</f>
        <v>12</v>
      </c>
      <c r="P14" s="46">
        <f>SUMIFS('ค่าเสื่อม 2563'!$T$3:$T$252,'ค่าเสื่อม 2563'!$E$3:$E$252,สรุป!$A14,'ค่าเสื่อม 2563'!$G$3:$G$252,สรุป!$B14,'ค่าเสื่อม 2563'!$S$3:$S$252,"5-")</f>
        <v>560319.44999999995</v>
      </c>
      <c r="Q14" s="47">
        <f t="shared" ref="Q14:Q15" si="11">SUM(E14,G14,I14,K14,M14,O14)</f>
        <v>12</v>
      </c>
      <c r="R14" s="48">
        <f t="shared" ref="R14:R15" si="12">SUM(F14,H14,J14,L14,N14,P14)</f>
        <v>560319.44999999995</v>
      </c>
      <c r="S14" s="49">
        <f>SUMIFS('ค่าเสื่อม 2563'!$U$3:$U$252,'ค่าเสื่อม 2563'!$E$3:$E$252,สรุป!$A14,'ค่าเสื่อม 2563'!$G$3:$G$252,สรุป!$B14,'ค่าเสื่อม 2563'!$S$3:$S$252,"5-")</f>
        <v>0</v>
      </c>
      <c r="T14" s="29">
        <f t="shared" si="3"/>
        <v>560319.44999999995</v>
      </c>
      <c r="U14" s="20" t="str">
        <f t="shared" si="4"/>
        <v>Complete</v>
      </c>
    </row>
    <row r="15" spans="1:21">
      <c r="A15" s="30" t="s">
        <v>41</v>
      </c>
      <c r="B15" s="44" t="s">
        <v>106</v>
      </c>
      <c r="C15" s="38">
        <f>SUMIFS('ค่าเสื่อม 2563'!$N$3:$N$252,'ค่าเสื่อม 2563'!$E$3:$E$252,สรุป!$A15,'ค่าเสื่อม 2563'!$G$3:$G$252,สรุป!$B15)</f>
        <v>460000</v>
      </c>
      <c r="D15" s="39">
        <f>COUNTIFS('ค่าเสื่อม 2563'!$E$3:$E$252,สรุป!$A15,'ค่าเสื่อม 2563'!$G$3:$G$252,สรุป!$B15)</f>
        <v>1</v>
      </c>
      <c r="E15" s="45">
        <f>COUNTIFS('ค่าเสื่อม 2563'!$E$3:$E$252,สรุป!$A15,'ค่าเสื่อม 2563'!$G$3:$G$252,สรุป!$B15,'ค่าเสื่อม 2563'!$S$3:$S$252,"-")</f>
        <v>0</v>
      </c>
      <c r="F15" s="46">
        <f>SUMIFS('ค่าเสื่อม 2563'!$N$3:$N$252,'ค่าเสื่อม 2563'!$E$3:$E$252,สรุป!$A15,'ค่าเสื่อม 2563'!$G$3:$G$252,สรุป!$B15,'ค่าเสื่อม 2563'!$S$3:$S$252,"-")</f>
        <v>0</v>
      </c>
      <c r="G15" s="45">
        <f>COUNTIFS('ค่าเสื่อม 2563'!$E$3:$E$252,สรุป!$A15,'ค่าเสื่อม 2563'!$G$3:$G$252,สรุป!$B15,'ค่าเสื่อม 2563'!$S$3:$S$252,"1-")</f>
        <v>0</v>
      </c>
      <c r="H15" s="46">
        <f>SUMIFS('ค่าเสื่อม 2563'!$N$3:N$252,'ค่าเสื่อม 2563'!$E$3:$E$252,สรุป!$A15,'ค่าเสื่อม 2563'!$G$3:$G$252,สรุป!$B15,'ค่าเสื่อม 2563'!$S$3:$S$252,"1-")</f>
        <v>0</v>
      </c>
      <c r="I15" s="45">
        <f>COUNTIFS('ค่าเสื่อม 2563'!$E$3:$E$252,สรุป!$A15,'ค่าเสื่อม 2563'!$G$3:$G$252,สรุป!$B15,'ค่าเสื่อม 2563'!$S$3:$S$252,"2-")</f>
        <v>0</v>
      </c>
      <c r="J15" s="46">
        <f>SUMIFS('ค่าเสื่อม 2563'!$N$3:N$252,'ค่าเสื่อม 2563'!$E$3:$E$252,สรุป!$A15,'ค่าเสื่อม 2563'!$G$3:$G$252,สรุป!$B15,'ค่าเสื่อม 2563'!$S$3:$S$252,"2-")</f>
        <v>0</v>
      </c>
      <c r="K15" s="45">
        <f>COUNTIFS('ค่าเสื่อม 2563'!$E$3:$E$252,สรุป!$A15,'ค่าเสื่อม 2563'!$G$3:$G$252,สรุป!$B15,'ค่าเสื่อม 2563'!$S$3:$S$252,"3-")</f>
        <v>0</v>
      </c>
      <c r="L15" s="46">
        <f>SUMIFS('ค่าเสื่อม 2563'!$T$3:$T$252,'ค่าเสื่อม 2563'!$E$3:$E$252,สรุป!$A15,'ค่าเสื่อม 2563'!$G$3:$G$252,สรุป!$B15,'ค่าเสื่อม 2563'!$S$3:$S$252,"3-")</f>
        <v>0</v>
      </c>
      <c r="M15" s="45">
        <f>COUNTIFS('ค่าเสื่อม 2563'!$E$3:$E$252,สรุป!$A15,'ค่าเสื่อม 2563'!$G$3:$G$252,สรุป!$B15,'ค่าเสื่อม 2563'!$S$3:$S$252,"4-")</f>
        <v>0</v>
      </c>
      <c r="N15" s="46">
        <f>SUMIFS('ค่าเสื่อม 2563'!$T$3:$T$252,'ค่าเสื่อม 2563'!$E$3:$E$252,สรุป!$A15,'ค่าเสื่อม 2563'!$G$3:$G$252,สรุป!$B15,'ค่าเสื่อม 2563'!$S$3:$S$252,"4-")</f>
        <v>0</v>
      </c>
      <c r="O15" s="45">
        <f>COUNTIFS('ค่าเสื่อม 2563'!$E$3:$E$252,สรุป!$A15,'ค่าเสื่อม 2563'!$G$3:$G$252,สรุป!$B15,'ค่าเสื่อม 2563'!$S$3:$S$252,"5-")</f>
        <v>1</v>
      </c>
      <c r="P15" s="46">
        <f>SUMIFS('ค่าเสื่อม 2563'!$T$3:$T$252,'ค่าเสื่อม 2563'!$E$3:$E$252,สรุป!$A15,'ค่าเสื่อม 2563'!$G$3:$G$252,สรุป!$B15,'ค่าเสื่อม 2563'!$S$3:$S$252,"5-")</f>
        <v>460000</v>
      </c>
      <c r="Q15" s="47">
        <f t="shared" si="11"/>
        <v>1</v>
      </c>
      <c r="R15" s="48">
        <f t="shared" si="12"/>
        <v>460000</v>
      </c>
      <c r="S15" s="49">
        <f>SUMIFS('ค่าเสื่อม 2563'!$U$3:$U$252,'ค่าเสื่อม 2563'!$E$3:$E$252,สรุป!$A15,'ค่าเสื่อม 2563'!$G$3:$G$252,สรุป!$B15,'ค่าเสื่อม 2563'!$S$3:$S$252,"5-")</f>
        <v>0</v>
      </c>
      <c r="T15" s="29">
        <f t="shared" si="3"/>
        <v>460000</v>
      </c>
      <c r="U15" s="20" t="str">
        <f t="shared" si="4"/>
        <v>Complete</v>
      </c>
    </row>
    <row r="16" spans="1:21" s="20" customFormat="1" ht="21.75" thickBot="1">
      <c r="A16" s="142" t="s">
        <v>86</v>
      </c>
      <c r="B16" s="143"/>
      <c r="C16" s="50">
        <f>SUM(C13:C15)</f>
        <v>6679702.2700000005</v>
      </c>
      <c r="D16" s="32">
        <f>SUM(D13:D15)</f>
        <v>74</v>
      </c>
      <c r="E16" s="33">
        <f>SUM(E13:E15)</f>
        <v>0</v>
      </c>
      <c r="F16" s="31">
        <f t="shared" ref="F16" si="13">SUM(F13:F15)</f>
        <v>0</v>
      </c>
      <c r="G16" s="33">
        <f>SUM(G13:G15)</f>
        <v>0</v>
      </c>
      <c r="H16" s="31">
        <f t="shared" ref="H16:S16" si="14">SUM(H13:H15)</f>
        <v>0</v>
      </c>
      <c r="I16" s="34">
        <f>SUM(I13:I15)</f>
        <v>0</v>
      </c>
      <c r="J16" s="31">
        <f t="shared" si="14"/>
        <v>0</v>
      </c>
      <c r="K16" s="34">
        <f>SUM(K13:K15)</f>
        <v>0</v>
      </c>
      <c r="L16" s="31">
        <f t="shared" si="14"/>
        <v>0</v>
      </c>
      <c r="M16" s="34">
        <f>SUM(M13:M15)</f>
        <v>0</v>
      </c>
      <c r="N16" s="31">
        <f t="shared" si="14"/>
        <v>0</v>
      </c>
      <c r="O16" s="34">
        <f>SUM(O13:O15)</f>
        <v>74</v>
      </c>
      <c r="P16" s="31">
        <f t="shared" si="14"/>
        <v>6494529.4500000002</v>
      </c>
      <c r="Q16" s="34">
        <f>SUM(Q13:Q15)</f>
        <v>74</v>
      </c>
      <c r="R16" s="31">
        <f>SUM(R13:R15)</f>
        <v>6494529.4500000002</v>
      </c>
      <c r="S16" s="35">
        <f t="shared" si="14"/>
        <v>185172.82</v>
      </c>
      <c r="T16" s="29">
        <f t="shared" si="3"/>
        <v>6679702.2700000005</v>
      </c>
      <c r="U16" s="20" t="str">
        <f t="shared" si="4"/>
        <v>Complete</v>
      </c>
    </row>
    <row r="17" spans="1:21">
      <c r="A17" s="51" t="s">
        <v>23</v>
      </c>
      <c r="B17" s="52" t="s">
        <v>108</v>
      </c>
      <c r="C17" s="38">
        <f>SUMIFS('ค่าเสื่อม 2563'!$N$3:$N$252,'ค่าเสื่อม 2563'!$E$3:$E$252,สรุป!$A17,'ค่าเสื่อม 2563'!$G$3:$G$252,สรุป!$B17)</f>
        <v>2024076.74</v>
      </c>
      <c r="D17" s="39">
        <f>COUNTIFS('ค่าเสื่อม 2563'!$E$3:$E$252,สรุป!$A17,'ค่าเสื่อม 2563'!$G$3:$G$252,สรุป!$B17)</f>
        <v>11</v>
      </c>
      <c r="E17" s="53">
        <f>COUNTIFS('ค่าเสื่อม 2563'!$E$3:$E$252,สรุป!$A17,'ค่าเสื่อม 2563'!$G$3:$G$252,สรุป!$B17,'ค่าเสื่อม 2563'!$S$3:$S$252,"-")</f>
        <v>0</v>
      </c>
      <c r="F17" s="54">
        <f>SUMIFS('ค่าเสื่อม 2563'!$N$3:$N$252,'ค่าเสื่อม 2563'!$E$3:$E$252,สรุป!$A17,'ค่าเสื่อม 2563'!$G$3:$G$252,สรุป!$B17,'ค่าเสื่อม 2563'!$S$3:$S$252,"-")</f>
        <v>0</v>
      </c>
      <c r="G17" s="53">
        <f>COUNTIFS('ค่าเสื่อม 2563'!$E$3:$E$252,สรุป!$A17,'ค่าเสื่อม 2563'!$G$3:$G$252,สรุป!$B17,'ค่าเสื่อม 2563'!$S$3:$S$252,"1-")</f>
        <v>0</v>
      </c>
      <c r="H17" s="54">
        <f>SUMIFS('ค่าเสื่อม 2563'!$N$3:N$252,'ค่าเสื่อม 2563'!$E$3:$E$252,สรุป!$A17,'ค่าเสื่อม 2563'!$G$3:$G$252,สรุป!$B17,'ค่าเสื่อม 2563'!$S$3:$S$252,"1-")</f>
        <v>0</v>
      </c>
      <c r="I17" s="53">
        <f>COUNTIFS('ค่าเสื่อม 2563'!$E$3:$E$252,สรุป!$A17,'ค่าเสื่อม 2563'!$G$3:$G$252,สรุป!$B17,'ค่าเสื่อม 2563'!$S$3:$S$252,"2-")</f>
        <v>0</v>
      </c>
      <c r="J17" s="54">
        <f>SUMIFS('ค่าเสื่อม 2563'!$N$3:N$252,'ค่าเสื่อม 2563'!$E$3:$E$252,สรุป!$A17,'ค่าเสื่อม 2563'!$G$3:$G$252,สรุป!$B17,'ค่าเสื่อม 2563'!$S$3:$S$252,"2-")</f>
        <v>0</v>
      </c>
      <c r="K17" s="53">
        <f>COUNTIFS('ค่าเสื่อม 2563'!$E$3:$E$252,สรุป!$A17,'ค่าเสื่อม 2563'!$G$3:$G$252,สรุป!$B17,'ค่าเสื่อม 2563'!$S$3:$S$252,"3-")</f>
        <v>0</v>
      </c>
      <c r="L17" s="54">
        <f>SUMIFS('ค่าเสื่อม 2563'!$T$3:$T$252,'ค่าเสื่อม 2563'!$E$3:$E$252,สรุป!$A17,'ค่าเสื่อม 2563'!$G$3:$G$252,สรุป!$B17,'ค่าเสื่อม 2563'!$S$3:$S$252,"3-")</f>
        <v>0</v>
      </c>
      <c r="M17" s="53">
        <f>COUNTIFS('ค่าเสื่อม 2563'!$E$3:$E$252,สรุป!$A17,'ค่าเสื่อม 2563'!$G$3:$G$252,สรุป!$B17,'ค่าเสื่อม 2563'!$S$3:$S$252,"4-")</f>
        <v>0</v>
      </c>
      <c r="N17" s="54">
        <f>SUMIFS('ค่าเสื่อม 2563'!$T$3:$T$252,'ค่าเสื่อม 2563'!$E$3:$E$252,สรุป!$A17,'ค่าเสื่อม 2563'!$G$3:$G$252,สรุป!$B17,'ค่าเสื่อม 2563'!$S$3:$S$252,"4-")</f>
        <v>0</v>
      </c>
      <c r="O17" s="53">
        <f>COUNTIFS('ค่าเสื่อม 2563'!$E$3:$E$252,สรุป!$A17,'ค่าเสื่อม 2563'!$G$3:$G$252,สรุป!$B17,'ค่าเสื่อม 2563'!$S$3:$S$252,"5-")</f>
        <v>11</v>
      </c>
      <c r="P17" s="54">
        <f>SUMIFS('ค่าเสื่อม 2563'!$T$3:$T$252,'ค่าเสื่อม 2563'!$E$3:$E$252,สรุป!$A17,'ค่าเสื่อม 2563'!$G$3:$G$252,สรุป!$B17,'ค่าเสื่อม 2563'!$S$3:$S$252,"5-")</f>
        <v>2002876.74</v>
      </c>
      <c r="Q17" s="55">
        <f>SUM(G17,I17,K17,M17,O17)</f>
        <v>11</v>
      </c>
      <c r="R17" s="56">
        <f>SUM(F17,H17,J17,L17,N17,P17)</f>
        <v>2002876.74</v>
      </c>
      <c r="S17" s="57">
        <f>SUMIFS('ค่าเสื่อม 2563'!$U$3:$U$252,'ค่าเสื่อม 2563'!$E$3:$E$252,สรุป!$A17,'ค่าเสื่อม 2563'!$G$3:$G$252,สรุป!$B17,'ค่าเสื่อม 2563'!$S$3:$S$252,"5-")</f>
        <v>21200</v>
      </c>
      <c r="T17" s="29">
        <f t="shared" si="3"/>
        <v>2024076.74</v>
      </c>
      <c r="U17" s="20" t="str">
        <f t="shared" si="4"/>
        <v>Complete</v>
      </c>
    </row>
    <row r="18" spans="1:21">
      <c r="A18" s="30" t="s">
        <v>23</v>
      </c>
      <c r="B18" s="44" t="s">
        <v>104</v>
      </c>
      <c r="C18" s="38">
        <f>SUMIFS('ค่าเสื่อม 2563'!$N$3:$N$252,'ค่าเสื่อม 2563'!$E$3:$E$252,สรุป!$A18,'ค่าเสื่อม 2563'!$G$3:$G$252,สรุป!$B18)</f>
        <v>200000</v>
      </c>
      <c r="D18" s="39">
        <f>COUNTIFS('ค่าเสื่อม 2563'!$E$3:$E$252,สรุป!$A18,'ค่าเสื่อม 2563'!$G$3:$G$252,สรุป!$B18)</f>
        <v>4</v>
      </c>
      <c r="E18" s="45">
        <f>COUNTIFS('ค่าเสื่อม 2563'!$E$3:$E$252,สรุป!$A18,'ค่าเสื่อม 2563'!$G$3:$G$252,สรุป!$B18,'ค่าเสื่อม 2563'!$S$3:$S$252,"-")</f>
        <v>0</v>
      </c>
      <c r="F18" s="46">
        <f>SUMIFS('ค่าเสื่อม 2563'!$N$3:$N$252,'ค่าเสื่อม 2563'!$E$3:$E$252,สรุป!$A18,'ค่าเสื่อม 2563'!$G$3:$G$252,สรุป!$B18,'ค่าเสื่อม 2563'!$S$3:$S$252,"-")</f>
        <v>0</v>
      </c>
      <c r="G18" s="45">
        <f>COUNTIFS('ค่าเสื่อม 2563'!$E$3:$E$252,สรุป!$A18,'ค่าเสื่อม 2563'!$G$3:$G$252,สรุป!$B18,'ค่าเสื่อม 2563'!$S$3:$S$252,"1-")</f>
        <v>0</v>
      </c>
      <c r="H18" s="46">
        <f>SUMIFS('ค่าเสื่อม 2563'!$N$3:N$252,'ค่าเสื่อม 2563'!$E$3:$E$252,สรุป!$A18,'ค่าเสื่อม 2563'!$G$3:$G$252,สรุป!$B18,'ค่าเสื่อม 2563'!$S$3:$S$252,"1-")</f>
        <v>0</v>
      </c>
      <c r="I18" s="45">
        <f>COUNTIFS('ค่าเสื่อม 2563'!$E$3:$E$252,สรุป!$A18,'ค่าเสื่อม 2563'!$G$3:$G$252,สรุป!$B18,'ค่าเสื่อม 2563'!$S$3:$S$252,"2-")</f>
        <v>0</v>
      </c>
      <c r="J18" s="46">
        <f>SUMIFS('ค่าเสื่อม 2563'!$N$3:N$252,'ค่าเสื่อม 2563'!$E$3:$E$252,สรุป!$A18,'ค่าเสื่อม 2563'!$G$3:$G$252,สรุป!$B18,'ค่าเสื่อม 2563'!$S$3:$S$252,"2-")</f>
        <v>0</v>
      </c>
      <c r="K18" s="45">
        <f>COUNTIFS('ค่าเสื่อม 2563'!$E$3:$E$252,สรุป!$A18,'ค่าเสื่อม 2563'!$G$3:$G$252,สรุป!$B18,'ค่าเสื่อม 2563'!$S$3:$S$252,"3-")</f>
        <v>0</v>
      </c>
      <c r="L18" s="46">
        <f>SUMIFS('ค่าเสื่อม 2563'!$T$3:$T$252,'ค่าเสื่อม 2563'!$E$3:$E$252,สรุป!$A18,'ค่าเสื่อม 2563'!$G$3:$G$252,สรุป!$B18,'ค่าเสื่อม 2563'!$S$3:$S$252,"3-")</f>
        <v>0</v>
      </c>
      <c r="M18" s="45">
        <f>COUNTIFS('ค่าเสื่อม 2563'!$E$3:$E$252,สรุป!$A18,'ค่าเสื่อม 2563'!$G$3:$G$252,สรุป!$B18,'ค่าเสื่อม 2563'!$S$3:$S$252,"4-")</f>
        <v>0</v>
      </c>
      <c r="N18" s="46">
        <f>SUMIFS('ค่าเสื่อม 2563'!$T$3:$T$252,'ค่าเสื่อม 2563'!$E$3:$E$252,สรุป!$A18,'ค่าเสื่อม 2563'!$G$3:$G$252,สรุป!$B18,'ค่าเสื่อม 2563'!$S$3:$S$252,"4-")</f>
        <v>0</v>
      </c>
      <c r="O18" s="45">
        <f>COUNTIFS('ค่าเสื่อม 2563'!$E$3:$E$252,สรุป!$A18,'ค่าเสื่อม 2563'!$G$3:$G$252,สรุป!$B18,'ค่าเสื่อม 2563'!$S$3:$S$252,"5-")</f>
        <v>4</v>
      </c>
      <c r="P18" s="46">
        <f>SUMIFS('ค่าเสื่อม 2563'!$T$3:$T$252,'ค่าเสื่อม 2563'!$E$3:$E$252,สรุป!$A18,'ค่าเสื่อม 2563'!$G$3:$G$252,สรุป!$B18,'ค่าเสื่อม 2563'!$S$3:$S$252,"5-")</f>
        <v>200000</v>
      </c>
      <c r="Q18" s="47">
        <f>SUM(G18,I18,K18,M18,O18)</f>
        <v>4</v>
      </c>
      <c r="R18" s="48">
        <f t="shared" ref="R18:R20" si="15">SUM(F18,H18,J18,L18,N18,P18)</f>
        <v>200000</v>
      </c>
      <c r="S18" s="49">
        <f>SUMIFS('ค่าเสื่อม 2563'!$U$3:$U$252,'ค่าเสื่อม 2563'!$E$3:$E$252,สรุป!$A18,'ค่าเสื่อม 2563'!$G$3:$G$252,สรุป!$B18,'ค่าเสื่อม 2563'!$S$3:$S$252,"5-")</f>
        <v>0</v>
      </c>
      <c r="T18" s="29">
        <f t="shared" si="3"/>
        <v>200000</v>
      </c>
      <c r="U18" s="20" t="str">
        <f t="shared" si="4"/>
        <v>Complete</v>
      </c>
    </row>
    <row r="19" spans="1:21">
      <c r="A19" s="30" t="s">
        <v>23</v>
      </c>
      <c r="B19" s="44" t="s">
        <v>106</v>
      </c>
      <c r="C19" s="38">
        <f>SUMIFS('ค่าเสื่อม 2563'!$N$3:$N$252,'ค่าเสื่อม 2563'!$E$3:$E$252,สรุป!$A19,'ค่าเสื่อม 2563'!$G$3:$G$252,สรุป!$B19)</f>
        <v>437000</v>
      </c>
      <c r="D19" s="39">
        <f>COUNTIFS('ค่าเสื่อม 2563'!$E$3:$E$252,สรุป!$A19,'ค่าเสื่อม 2563'!$G$3:$G$252,สรุป!$B19)</f>
        <v>1</v>
      </c>
      <c r="E19" s="45">
        <f>COUNTIFS('ค่าเสื่อม 2563'!$E$3:$E$252,สรุป!$A19,'ค่าเสื่อม 2563'!$G$3:$G$252,สรุป!$B19,'ค่าเสื่อม 2563'!$S$3:$S$252,"-")</f>
        <v>0</v>
      </c>
      <c r="F19" s="46">
        <f>SUMIFS('ค่าเสื่อม 2563'!$N$3:$N$252,'ค่าเสื่อม 2563'!$E$3:$E$252,สรุป!$A19,'ค่าเสื่อม 2563'!$G$3:$G$252,สรุป!$B19,'ค่าเสื่อม 2563'!$S$3:$S$252,"-")</f>
        <v>0</v>
      </c>
      <c r="G19" s="45">
        <f>COUNTIFS('ค่าเสื่อม 2563'!$E$3:$E$252,สรุป!$A19,'ค่าเสื่อม 2563'!$G$3:$G$252,สรุป!$B19,'ค่าเสื่อม 2563'!$S$3:$S$252,"1-")</f>
        <v>0</v>
      </c>
      <c r="H19" s="46">
        <f>SUMIFS('ค่าเสื่อม 2563'!$N$3:N$252,'ค่าเสื่อม 2563'!$E$3:$E$252,สรุป!$A19,'ค่าเสื่อม 2563'!$G$3:$G$252,สรุป!$B19,'ค่าเสื่อม 2563'!$S$3:$S$252,"1-")</f>
        <v>0</v>
      </c>
      <c r="I19" s="45">
        <f>COUNTIFS('ค่าเสื่อม 2563'!$E$3:$E$252,สรุป!$A19,'ค่าเสื่อม 2563'!$G$3:$G$252,สรุป!$B19,'ค่าเสื่อม 2563'!$S$3:$S$252,"2-")</f>
        <v>0</v>
      </c>
      <c r="J19" s="46">
        <f>SUMIFS('ค่าเสื่อม 2563'!$N$3:N$252,'ค่าเสื่อม 2563'!$E$3:$E$252,สรุป!$A19,'ค่าเสื่อม 2563'!$G$3:$G$252,สรุป!$B19,'ค่าเสื่อม 2563'!$S$3:$S$252,"2-")</f>
        <v>0</v>
      </c>
      <c r="K19" s="45">
        <f>COUNTIFS('ค่าเสื่อม 2563'!$E$3:$E$252,สรุป!$A19,'ค่าเสื่อม 2563'!$G$3:$G$252,สรุป!$B19,'ค่าเสื่อม 2563'!$S$3:$S$252,"3-")</f>
        <v>0</v>
      </c>
      <c r="L19" s="46">
        <f>SUMIFS('ค่าเสื่อม 2563'!$T$3:$T$252,'ค่าเสื่อม 2563'!$E$3:$E$252,สรุป!$A19,'ค่าเสื่อม 2563'!$G$3:$G$252,สรุป!$B19,'ค่าเสื่อม 2563'!$S$3:$S$252,"3-")</f>
        <v>0</v>
      </c>
      <c r="M19" s="45">
        <f>COUNTIFS('ค่าเสื่อม 2563'!$E$3:$E$252,สรุป!$A19,'ค่าเสื่อม 2563'!$G$3:$G$252,สรุป!$B19,'ค่าเสื่อม 2563'!$S$3:$S$252,"4-")</f>
        <v>0</v>
      </c>
      <c r="N19" s="46">
        <f>SUMIFS('ค่าเสื่อม 2563'!$T$3:$T$252,'ค่าเสื่อม 2563'!$E$3:$E$252,สรุป!$A19,'ค่าเสื่อม 2563'!$G$3:$G$252,สรุป!$B19,'ค่าเสื่อม 2563'!$S$3:$S$252,"4-")</f>
        <v>0</v>
      </c>
      <c r="O19" s="45">
        <f>COUNTIFS('ค่าเสื่อม 2563'!$E$3:$E$252,สรุป!$A19,'ค่าเสื่อม 2563'!$G$3:$G$252,สรุป!$B19,'ค่าเสื่อม 2563'!$S$3:$S$252,"5-")</f>
        <v>1</v>
      </c>
      <c r="P19" s="46">
        <f>SUMIFS('ค่าเสื่อม 2563'!$T$3:$T$252,'ค่าเสื่อม 2563'!$E$3:$E$252,สรุป!$A19,'ค่าเสื่อม 2563'!$G$3:$G$252,สรุป!$B19,'ค่าเสื่อม 2563'!$S$3:$S$252,"5-")</f>
        <v>437000</v>
      </c>
      <c r="Q19" s="47">
        <f>SUM(G19,I19,K19,M19,O19)</f>
        <v>1</v>
      </c>
      <c r="R19" s="48">
        <f t="shared" si="15"/>
        <v>437000</v>
      </c>
      <c r="S19" s="49">
        <f>SUMIFS('ค่าเสื่อม 2563'!$U$3:$U$252,'ค่าเสื่อม 2563'!$E$3:$E$252,สรุป!$A19,'ค่าเสื่อม 2563'!$G$3:$G$252,สรุป!$B19,'ค่าเสื่อม 2563'!$S$3:$S$252,"5-")</f>
        <v>0</v>
      </c>
      <c r="T19" s="29">
        <f t="shared" si="3"/>
        <v>437000</v>
      </c>
      <c r="U19" s="20" t="str">
        <f t="shared" si="4"/>
        <v>Complete</v>
      </c>
    </row>
    <row r="20" spans="1:21" s="20" customFormat="1" ht="21.75" thickBot="1">
      <c r="A20" s="142" t="s">
        <v>86</v>
      </c>
      <c r="B20" s="143"/>
      <c r="C20" s="50">
        <f>SUM(C17:C19)</f>
        <v>2661076.7400000002</v>
      </c>
      <c r="D20" s="32">
        <f>SUM(D17:D19)</f>
        <v>16</v>
      </c>
      <c r="E20" s="33">
        <f>SUM(E17:E19)</f>
        <v>0</v>
      </c>
      <c r="F20" s="31">
        <f t="shared" ref="F20" si="16">SUM(F17:F19)</f>
        <v>0</v>
      </c>
      <c r="G20" s="33">
        <f>SUM(G17:G19)</f>
        <v>0</v>
      </c>
      <c r="H20" s="31">
        <f t="shared" ref="H20:S20" si="17">SUM(H17:H19)</f>
        <v>0</v>
      </c>
      <c r="I20" s="34">
        <f>SUM(I17:I19)</f>
        <v>0</v>
      </c>
      <c r="J20" s="31">
        <f t="shared" si="17"/>
        <v>0</v>
      </c>
      <c r="K20" s="34">
        <f>SUM(K17:K19)</f>
        <v>0</v>
      </c>
      <c r="L20" s="31">
        <f t="shared" si="17"/>
        <v>0</v>
      </c>
      <c r="M20" s="34">
        <f>SUM(M17:M19)</f>
        <v>0</v>
      </c>
      <c r="N20" s="31">
        <f t="shared" si="17"/>
        <v>0</v>
      </c>
      <c r="O20" s="34">
        <f>SUM(O17:O19)</f>
        <v>16</v>
      </c>
      <c r="P20" s="31">
        <f t="shared" si="17"/>
        <v>2639876.7400000002</v>
      </c>
      <c r="Q20" s="34">
        <f>SUM(Q17:Q19)</f>
        <v>16</v>
      </c>
      <c r="R20" s="31">
        <f t="shared" si="15"/>
        <v>2639876.7400000002</v>
      </c>
      <c r="S20" s="35">
        <f t="shared" si="17"/>
        <v>21200</v>
      </c>
      <c r="T20" s="29">
        <f t="shared" si="3"/>
        <v>2661076.7400000002</v>
      </c>
      <c r="U20" s="20" t="str">
        <f t="shared" si="4"/>
        <v>Complete</v>
      </c>
    </row>
    <row r="21" spans="1:21">
      <c r="A21" s="51" t="s">
        <v>31</v>
      </c>
      <c r="B21" s="52" t="s">
        <v>108</v>
      </c>
      <c r="C21" s="38">
        <f>SUMIFS('ค่าเสื่อม 2563'!$N$3:$N$252,'ค่าเสื่อม 2563'!$E$3:$E$252,สรุป!$A21,'ค่าเสื่อม 2563'!$G$3:$G$252,สรุป!$B21)</f>
        <v>2704280.46</v>
      </c>
      <c r="D21" s="39">
        <f>COUNTIFS('ค่าเสื่อม 2563'!$E$3:$E$252,สรุป!$A21,'ค่าเสื่อม 2563'!$G$3:$G$252,สรุป!$B21)</f>
        <v>4</v>
      </c>
      <c r="E21" s="53">
        <f>COUNTIFS('ค่าเสื่อม 2563'!$E$3:$E$252,สรุป!$A21,'ค่าเสื่อม 2563'!$G$3:$G$252,สรุป!$B21,'ค่าเสื่อม 2563'!$S$3:$S$252,"-")</f>
        <v>0</v>
      </c>
      <c r="F21" s="54">
        <f>SUMIFS('ค่าเสื่อม 2563'!$N$3:$N$252,'ค่าเสื่อม 2563'!$E$3:$E$252,สรุป!$A21,'ค่าเสื่อม 2563'!$G$3:$G$252,สรุป!$B21,'ค่าเสื่อม 2563'!$S$3:$S$252,"-")</f>
        <v>0</v>
      </c>
      <c r="G21" s="53">
        <f>COUNTIFS('ค่าเสื่อม 2563'!$E$3:$E$252,สรุป!$A21,'ค่าเสื่อม 2563'!$G$3:$G$252,สรุป!$B21,'ค่าเสื่อม 2563'!$S$3:$S$252,"1-")</f>
        <v>0</v>
      </c>
      <c r="H21" s="54">
        <f>SUMIFS('ค่าเสื่อม 2563'!$N$3:N$252,'ค่าเสื่อม 2563'!$E$3:$E$252,สรุป!$A21,'ค่าเสื่อม 2563'!$G$3:$G$252,สรุป!$B21,'ค่าเสื่อม 2563'!$S$3:$S$252,"1-")</f>
        <v>0</v>
      </c>
      <c r="I21" s="53">
        <f>COUNTIFS('ค่าเสื่อม 2563'!$E$3:$E$252,สรุป!$A21,'ค่าเสื่อม 2563'!$G$3:$G$252,สรุป!$B21,'ค่าเสื่อม 2563'!$S$3:$S$252,"2-")</f>
        <v>0</v>
      </c>
      <c r="J21" s="54">
        <f>SUMIFS('ค่าเสื่อม 2563'!$N$3:N$252,'ค่าเสื่อม 2563'!$E$3:$E$252,สรุป!$A21,'ค่าเสื่อม 2563'!$G$3:$G$252,สรุป!$B21,'ค่าเสื่อม 2563'!$S$3:$S$252,"2-")</f>
        <v>0</v>
      </c>
      <c r="K21" s="53">
        <f>COUNTIFS('ค่าเสื่อม 2563'!$E$3:$E$252,สรุป!$A21,'ค่าเสื่อม 2563'!$G$3:$G$252,สรุป!$B21,'ค่าเสื่อม 2563'!$S$3:$S$252,"3-")</f>
        <v>0</v>
      </c>
      <c r="L21" s="54">
        <f>SUMIFS('ค่าเสื่อม 2563'!$N$3:$N$252,'ค่าเสื่อม 2563'!$E$3:$E$252,สรุป!$A21,'ค่าเสื่อม 2563'!$G$3:$G$252,สรุป!$B21,'ค่าเสื่อม 2563'!$S$3:$S$252,"3-")</f>
        <v>0</v>
      </c>
      <c r="M21" s="53">
        <f>COUNTIFS('ค่าเสื่อม 2563'!$E$3:$E$252,สรุป!$A21,'ค่าเสื่อม 2563'!$G$3:$G$252,สรุป!$B21,'ค่าเสื่อม 2563'!$S$3:$S$252,"4-")</f>
        <v>0</v>
      </c>
      <c r="N21" s="54">
        <f>SUMIFS('ค่าเสื่อม 2563'!$T$3:$T$252,'ค่าเสื่อม 2563'!$E$3:$E$252,สรุป!$A21,'ค่าเสื่อม 2563'!$G$3:$G$252,สรุป!$B21,'ค่าเสื่อม 2563'!$S$3:$S$252,"4-")</f>
        <v>0</v>
      </c>
      <c r="O21" s="53">
        <f>COUNTIFS('ค่าเสื่อม 2563'!$E$3:$E$252,สรุป!$A21,'ค่าเสื่อม 2563'!$G$3:$G$252,สรุป!$B21,'ค่าเสื่อม 2563'!$S$3:$S$252,"5-")</f>
        <v>4</v>
      </c>
      <c r="P21" s="54">
        <f>SUMIFS('ค่าเสื่อม 2563'!$T$3:$T$252,'ค่าเสื่อม 2563'!$E$3:$E$252,สรุป!$A21,'ค่าเสื่อม 2563'!$G$3:$G$252,สรุป!$B21,'ค่าเสื่อม 2563'!$S$3:$S$252,"5-")</f>
        <v>2444280.46</v>
      </c>
      <c r="Q21" s="55">
        <f>SUM(E21,G21,I21,K21,M21,O21)</f>
        <v>4</v>
      </c>
      <c r="R21" s="56">
        <f>SUM(F21,H21,J21,L21,N21,P21)</f>
        <v>2444280.46</v>
      </c>
      <c r="S21" s="57">
        <f>SUMIFS('ค่าเสื่อม 2563'!$U$3:$U$252,'ค่าเสื่อม 2563'!$E$3:$E$252,สรุป!$A21,'ค่าเสื่อม 2563'!$G$3:$G$252,สรุป!$B21,'ค่าเสื่อม 2563'!$S$3:$S$252,"5-")</f>
        <v>260000</v>
      </c>
      <c r="T21" s="29">
        <f t="shared" si="3"/>
        <v>2704280.46</v>
      </c>
      <c r="U21" s="20" t="str">
        <f t="shared" si="4"/>
        <v>Complete</v>
      </c>
    </row>
    <row r="22" spans="1:21">
      <c r="A22" s="30" t="s">
        <v>31</v>
      </c>
      <c r="B22" s="44" t="s">
        <v>104</v>
      </c>
      <c r="C22" s="38">
        <f>SUMIFS('ค่าเสื่อม 2563'!$N$3:$N$252,'ค่าเสื่อม 2563'!$E$3:$E$252,สรุป!$A22,'ค่าเสื่อม 2563'!$G$3:$G$252,สรุป!$B22)</f>
        <v>0</v>
      </c>
      <c r="D22" s="39">
        <f>COUNTIFS('ค่าเสื่อม 2563'!$E$3:$E$252,สรุป!$A22,'ค่าเสื่อม 2563'!$G$3:$G$252,สรุป!$B22)</f>
        <v>0</v>
      </c>
      <c r="E22" s="45">
        <f>COUNTIFS('ค่าเสื่อม 2563'!$E$3:$E$252,สรุป!$A22,'ค่าเสื่อม 2563'!$G$3:$G$252,สรุป!$B22,'ค่าเสื่อม 2563'!$S$3:$S$252,"-")</f>
        <v>0</v>
      </c>
      <c r="F22" s="46">
        <f>SUMIFS('ค่าเสื่อม 2563'!$N$3:$N$252,'ค่าเสื่อม 2563'!$E$3:$E$252,สรุป!$A22,'ค่าเสื่อม 2563'!$G$3:$G$252,สรุป!$B22,'ค่าเสื่อม 2563'!$S$3:$S$252,"-")</f>
        <v>0</v>
      </c>
      <c r="G22" s="45">
        <f>COUNTIFS('ค่าเสื่อม 2563'!$E$3:$E$252,สรุป!$A22,'ค่าเสื่อม 2563'!$G$3:$G$252,สรุป!$B22,'ค่าเสื่อม 2563'!$S$3:$S$252,"1-")</f>
        <v>0</v>
      </c>
      <c r="H22" s="46">
        <f>SUMIFS('ค่าเสื่อม 2563'!$N$3:N$252,'ค่าเสื่อม 2563'!$E$3:$E$252,สรุป!$A22,'ค่าเสื่อม 2563'!$G$3:$G$252,สรุป!$B22,'ค่าเสื่อม 2563'!$S$3:$S$252,"1-")</f>
        <v>0</v>
      </c>
      <c r="I22" s="45">
        <f>COUNTIFS('ค่าเสื่อม 2563'!$E$3:$E$252,สรุป!$A22,'ค่าเสื่อม 2563'!$G$3:$G$252,สรุป!$B22,'ค่าเสื่อม 2563'!$S$3:$S$252,"2-")</f>
        <v>0</v>
      </c>
      <c r="J22" s="46">
        <f>SUMIFS('ค่าเสื่อม 2563'!$N$3:N$252,'ค่าเสื่อม 2563'!$E$3:$E$252,สรุป!$A22,'ค่าเสื่อม 2563'!$G$3:$G$252,สรุป!$B22,'ค่าเสื่อม 2563'!$S$3:$S$252,"2-")</f>
        <v>0</v>
      </c>
      <c r="K22" s="45">
        <f>COUNTIFS('ค่าเสื่อม 2563'!$E$3:$E$252,สรุป!$A22,'ค่าเสื่อม 2563'!$G$3:$G$252,สรุป!$B22,'ค่าเสื่อม 2563'!$S$3:$S$252,"3-")</f>
        <v>0</v>
      </c>
      <c r="L22" s="46">
        <f>SUMIFS('ค่าเสื่อม 2563'!$T$3:$T$252,'ค่าเสื่อม 2563'!$E$3:$E$252,สรุป!$A22,'ค่าเสื่อม 2563'!$G$3:$G$252,สรุป!$B22,'ค่าเสื่อม 2563'!$S$3:$S$252,"3-")</f>
        <v>0</v>
      </c>
      <c r="M22" s="45">
        <f>COUNTIFS('ค่าเสื่อม 2563'!$E$3:$E$252,สรุป!$A22,'ค่าเสื่อม 2563'!$G$3:$G$252,สรุป!$B22,'ค่าเสื่อม 2563'!$S$3:$S$252,"4-")</f>
        <v>0</v>
      </c>
      <c r="N22" s="46">
        <f>SUMIFS('ค่าเสื่อม 2563'!$T$3:$T$252,'ค่าเสื่อม 2563'!$E$3:$E$252,สรุป!$A22,'ค่าเสื่อม 2563'!$G$3:$G$252,สรุป!$B22,'ค่าเสื่อม 2563'!$S$3:$S$252,"4-")</f>
        <v>0</v>
      </c>
      <c r="O22" s="45">
        <f>COUNTIFS('ค่าเสื่อม 2563'!$E$3:$E$252,สรุป!$A22,'ค่าเสื่อม 2563'!$G$3:$G$252,สรุป!$B22,'ค่าเสื่อม 2563'!$S$3:$S$252,"5-")</f>
        <v>0</v>
      </c>
      <c r="P22" s="46">
        <f>SUMIFS('ค่าเสื่อม 2563'!$T$3:$T$252,'ค่าเสื่อม 2563'!$E$3:$E$252,สรุป!$A22,'ค่าเสื่อม 2563'!$G$3:$G$252,สรุป!$B22,'ค่าเสื่อม 2563'!$S$3:$S$252,"5-")</f>
        <v>0</v>
      </c>
      <c r="Q22" s="47">
        <f t="shared" ref="Q22:Q23" si="18">SUM(E22,G22,I22,K22,M22,O22)</f>
        <v>0</v>
      </c>
      <c r="R22" s="48">
        <f t="shared" ref="R22:R23" si="19">SUM(F22,H22,J22,L22,N22,P22)</f>
        <v>0</v>
      </c>
      <c r="S22" s="49">
        <f>SUMIFS('ค่าเสื่อม 2563'!$U$3:$U$252,'ค่าเสื่อม 2563'!$E$3:$E$252,สรุป!$A22,'ค่าเสื่อม 2563'!$G$3:$G$252,สรุป!$B22,'ค่าเสื่อม 2563'!$S$3:$S$252,"5-")</f>
        <v>0</v>
      </c>
      <c r="T22" s="29">
        <f t="shared" si="3"/>
        <v>0</v>
      </c>
      <c r="U22" s="20" t="str">
        <f t="shared" si="4"/>
        <v>Complete</v>
      </c>
    </row>
    <row r="23" spans="1:21">
      <c r="A23" s="30" t="s">
        <v>31</v>
      </c>
      <c r="B23" s="44" t="s">
        <v>106</v>
      </c>
      <c r="C23" s="38">
        <f>SUMIFS('ค่าเสื่อม 2563'!$N$3:$N$252,'ค่าเสื่อม 2563'!$E$3:$E$252,สรุป!$A23,'ค่าเสื่อม 2563'!$G$3:$G$252,สรุป!$B23)</f>
        <v>460000</v>
      </c>
      <c r="D23" s="39">
        <f>COUNTIFS('ค่าเสื่อม 2563'!$E$3:$E$252,สรุป!$A23,'ค่าเสื่อม 2563'!$G$3:$G$252,สรุป!$B23)</f>
        <v>1</v>
      </c>
      <c r="E23" s="45">
        <f>COUNTIFS('ค่าเสื่อม 2563'!$E$3:$E$252,สรุป!$A23,'ค่าเสื่อม 2563'!$G$3:$G$252,สรุป!$B23,'ค่าเสื่อม 2563'!$S$3:$S$252,"-")</f>
        <v>0</v>
      </c>
      <c r="F23" s="46">
        <f>SUMIFS('ค่าเสื่อม 2563'!$N$3:$N$252,'ค่าเสื่อม 2563'!$E$3:$E$252,สรุป!$A23,'ค่าเสื่อม 2563'!$G$3:$G$252,สรุป!$B23,'ค่าเสื่อม 2563'!$S$3:$S$252,"-")</f>
        <v>0</v>
      </c>
      <c r="G23" s="45">
        <f>COUNTIFS('ค่าเสื่อม 2563'!$E$3:$E$252,สรุป!$A23,'ค่าเสื่อม 2563'!$G$3:$G$252,สรุป!$B23,'ค่าเสื่อม 2563'!$S$3:$S$252,"1-")</f>
        <v>0</v>
      </c>
      <c r="H23" s="46">
        <f>SUMIFS('ค่าเสื่อม 2563'!$N$3:N$252,'ค่าเสื่อม 2563'!$E$3:$E$252,สรุป!$A23,'ค่าเสื่อม 2563'!$G$3:$G$252,สรุป!$B23,'ค่าเสื่อม 2563'!$S$3:$S$252,"1-")</f>
        <v>0</v>
      </c>
      <c r="I23" s="45">
        <f>COUNTIFS('ค่าเสื่อม 2563'!$E$3:$E$252,สรุป!$A23,'ค่าเสื่อม 2563'!$G$3:$G$252,สรุป!$B23,'ค่าเสื่อม 2563'!$S$3:$S$252,"2-")</f>
        <v>0</v>
      </c>
      <c r="J23" s="46">
        <f>SUMIFS('ค่าเสื่อม 2563'!$N$3:N$252,'ค่าเสื่อม 2563'!$E$3:$E$252,สรุป!$A23,'ค่าเสื่อม 2563'!$G$3:$G$252,สรุป!$B23,'ค่าเสื่อม 2563'!$S$3:$S$252,"2-")</f>
        <v>0</v>
      </c>
      <c r="K23" s="45">
        <f>COUNTIFS('ค่าเสื่อม 2563'!$E$3:$E$252,สรุป!$A23,'ค่าเสื่อม 2563'!$G$3:$G$252,สรุป!$B23,'ค่าเสื่อม 2563'!$S$3:$S$252,"3-")</f>
        <v>0</v>
      </c>
      <c r="L23" s="46">
        <f>SUMIFS('ค่าเสื่อม 2563'!$N$3:$N$252,'ค่าเสื่อม 2563'!$E$3:$E$252,สรุป!$A23,'ค่าเสื่อม 2563'!$G$3:$G$252,สรุป!$B23,'ค่าเสื่อม 2563'!$S$3:$S$252,"3-")</f>
        <v>0</v>
      </c>
      <c r="M23" s="45">
        <f>COUNTIFS('ค่าเสื่อม 2563'!$E$3:$E$252,สรุป!$A23,'ค่าเสื่อม 2563'!$G$3:$G$252,สรุป!$B23,'ค่าเสื่อม 2563'!$S$3:$S$252,"4-")</f>
        <v>0</v>
      </c>
      <c r="N23" s="46">
        <f>SUMIFS('ค่าเสื่อม 2563'!$T$3:$T$252,'ค่าเสื่อม 2563'!$E$3:$E$252,สรุป!$A23,'ค่าเสื่อม 2563'!$G$3:$G$252,สรุป!$B23,'ค่าเสื่อม 2563'!$S$3:$S$252,"4-")</f>
        <v>0</v>
      </c>
      <c r="O23" s="45">
        <f>COUNTIFS('ค่าเสื่อม 2563'!$E$3:$E$252,สรุป!$A23,'ค่าเสื่อม 2563'!$G$3:$G$252,สรุป!$B23,'ค่าเสื่อม 2563'!$S$3:$S$252,"5-")</f>
        <v>1</v>
      </c>
      <c r="P23" s="46">
        <f>SUMIFS('ค่าเสื่อม 2563'!$T$3:$T$252,'ค่าเสื่อม 2563'!$E$3:$E$252,สรุป!$A23,'ค่าเสื่อม 2563'!$G$3:$G$252,สรุป!$B23,'ค่าเสื่อม 2563'!$S$3:$S$252,"5-")</f>
        <v>460000</v>
      </c>
      <c r="Q23" s="47">
        <f t="shared" si="18"/>
        <v>1</v>
      </c>
      <c r="R23" s="48">
        <f t="shared" si="19"/>
        <v>460000</v>
      </c>
      <c r="S23" s="49">
        <f>SUMIFS('ค่าเสื่อม 2563'!$U$3:$U$252,'ค่าเสื่อม 2563'!$E$3:$E$252,สรุป!$A23,'ค่าเสื่อม 2563'!$G$3:$G$252,สรุป!$B23,'ค่าเสื่อม 2563'!$S$3:$S$252,"5-")</f>
        <v>0</v>
      </c>
      <c r="T23" s="29">
        <f t="shared" si="3"/>
        <v>460000</v>
      </c>
      <c r="U23" s="20" t="str">
        <f t="shared" si="4"/>
        <v>Complete</v>
      </c>
    </row>
    <row r="24" spans="1:21" s="20" customFormat="1" ht="21.75" thickBot="1">
      <c r="A24" s="142" t="s">
        <v>86</v>
      </c>
      <c r="B24" s="143"/>
      <c r="C24" s="50">
        <f>SUM(C21:C23)</f>
        <v>3164280.46</v>
      </c>
      <c r="D24" s="32">
        <f>SUM(D21:D23)</f>
        <v>5</v>
      </c>
      <c r="E24" s="33">
        <f>SUM(E21:E23)</f>
        <v>0</v>
      </c>
      <c r="F24" s="31">
        <f t="shared" ref="F24" si="20">SUM(F21:F23)</f>
        <v>0</v>
      </c>
      <c r="G24" s="33">
        <f>SUM(G21:G23)</f>
        <v>0</v>
      </c>
      <c r="H24" s="31">
        <f t="shared" ref="H24:S24" si="21">SUM(H21:H23)</f>
        <v>0</v>
      </c>
      <c r="I24" s="34">
        <f>SUM(I21:I23)</f>
        <v>0</v>
      </c>
      <c r="J24" s="31">
        <f t="shared" si="21"/>
        <v>0</v>
      </c>
      <c r="K24" s="34">
        <f>SUM(K21:K23)</f>
        <v>0</v>
      </c>
      <c r="L24" s="31">
        <f t="shared" si="21"/>
        <v>0</v>
      </c>
      <c r="M24" s="34">
        <f>SUM(M21:M23)</f>
        <v>0</v>
      </c>
      <c r="N24" s="31">
        <f t="shared" si="21"/>
        <v>0</v>
      </c>
      <c r="O24" s="34">
        <f>SUM(O21:O23)</f>
        <v>5</v>
      </c>
      <c r="P24" s="31">
        <f t="shared" si="21"/>
        <v>2904280.46</v>
      </c>
      <c r="Q24" s="34">
        <f>SUM(Q21:Q23)</f>
        <v>5</v>
      </c>
      <c r="R24" s="31">
        <f t="shared" si="21"/>
        <v>2904280.46</v>
      </c>
      <c r="S24" s="35">
        <f t="shared" si="21"/>
        <v>260000</v>
      </c>
      <c r="T24" s="29">
        <f t="shared" si="3"/>
        <v>3164280.46</v>
      </c>
      <c r="U24" s="20" t="str">
        <f t="shared" si="4"/>
        <v>Complete</v>
      </c>
    </row>
    <row r="25" spans="1:21">
      <c r="A25" s="51" t="s">
        <v>33</v>
      </c>
      <c r="B25" s="52" t="s">
        <v>108</v>
      </c>
      <c r="C25" s="38">
        <f>SUMIFS('ค่าเสื่อม 2563'!$N$3:$N$252,'ค่าเสื่อม 2563'!$E$3:$E$252,สรุป!$A25,'ค่าเสื่อม 2563'!$G$3:$G$252,สรุป!$B25)</f>
        <v>3392708.77</v>
      </c>
      <c r="D25" s="39">
        <f>COUNTIFS('ค่าเสื่อม 2563'!$E$3:$E$252,สรุป!$A25,'ค่าเสื่อม 2563'!$G$3:$G$252,สรุป!$B25)</f>
        <v>9</v>
      </c>
      <c r="E25" s="53">
        <f>COUNTIFS('ค่าเสื่อม 2563'!$E$3:$E$252,สรุป!$A25,'ค่าเสื่อม 2563'!$G$3:$G$252,สรุป!$B25,'ค่าเสื่อม 2563'!$S$3:$S$252,"-")</f>
        <v>0</v>
      </c>
      <c r="F25" s="54">
        <f>SUMIFS('ค่าเสื่อม 2563'!$N$3:$N$252,'ค่าเสื่อม 2563'!$E$3:$E$252,สรุป!$A25,'ค่าเสื่อม 2563'!$G$3:$G$252,สรุป!$B25,'ค่าเสื่อม 2563'!$S$3:$S$252,"-")</f>
        <v>0</v>
      </c>
      <c r="G25" s="53">
        <f>COUNTIFS('ค่าเสื่อม 2563'!$E$3:$E$252,สรุป!$A25,'ค่าเสื่อม 2563'!$G$3:$G$252,สรุป!$B25,'ค่าเสื่อม 2563'!$S$3:$S$252,"1-")</f>
        <v>0</v>
      </c>
      <c r="H25" s="54">
        <f>SUMIFS('ค่าเสื่อม 2563'!$N$3:N$252,'ค่าเสื่อม 2563'!$E$3:$E$252,สรุป!$A25,'ค่าเสื่อม 2563'!$G$3:$G$252,สรุป!$B25,'ค่าเสื่อม 2563'!$S$3:$S$252,"1-")</f>
        <v>0</v>
      </c>
      <c r="I25" s="53">
        <f>COUNTIFS('ค่าเสื่อม 2563'!$E$3:$E$252,สรุป!$A25,'ค่าเสื่อม 2563'!$G$3:$G$252,สรุป!$B25,'ค่าเสื่อม 2563'!$S$3:$S$252,"2-")</f>
        <v>0</v>
      </c>
      <c r="J25" s="54">
        <f>SUMIFS('ค่าเสื่อม 2563'!$N$3:N$252,'ค่าเสื่อม 2563'!$E$3:$E$252,สรุป!$A25,'ค่าเสื่อม 2563'!$G$3:$G$252,สรุป!$B25,'ค่าเสื่อม 2563'!$S$3:$S$252,"2-")</f>
        <v>0</v>
      </c>
      <c r="K25" s="53">
        <f>COUNTIFS('ค่าเสื่อม 2563'!$E$3:$E$252,สรุป!$A25,'ค่าเสื่อม 2563'!$G$3:$G$252,สรุป!$B25,'ค่าเสื่อม 2563'!$S$3:$S$252,"3-")</f>
        <v>0</v>
      </c>
      <c r="L25" s="54">
        <f>SUMIFS('ค่าเสื่อม 2563'!$T$3:$T$252,'ค่าเสื่อม 2563'!$E$3:$E$252,สรุป!$A25,'ค่าเสื่อม 2563'!$G$3:$G$252,สรุป!$B25,'ค่าเสื่อม 2563'!$S$3:$S$252,"3-")</f>
        <v>0</v>
      </c>
      <c r="M25" s="53">
        <f>COUNTIFS('ค่าเสื่อม 2563'!$E$3:$E$252,สรุป!$A25,'ค่าเสื่อม 2563'!$G$3:$G$252,สรุป!$B25,'ค่าเสื่อม 2563'!$S$3:$S$252,"4-")</f>
        <v>0</v>
      </c>
      <c r="N25" s="54">
        <f>SUMIFS('ค่าเสื่อม 2563'!$T$3:$T$252,'ค่าเสื่อม 2563'!$E$3:$E$252,สรุป!$A25,'ค่าเสื่อม 2563'!$G$3:$G$252,สรุป!$B25,'ค่าเสื่อม 2563'!$S$3:$S$252,"4-")</f>
        <v>0</v>
      </c>
      <c r="O25" s="53">
        <f>COUNTIFS('ค่าเสื่อม 2563'!$E$3:$E$252,สรุป!$A25,'ค่าเสื่อม 2563'!$G$3:$G$252,สรุป!$B25,'ค่าเสื่อม 2563'!$S$3:$S$252,"5-")</f>
        <v>9</v>
      </c>
      <c r="P25" s="54">
        <f>SUMIFS('ค่าเสื่อม 2563'!$T$3:$T$252,'ค่าเสื่อม 2563'!$E$3:$E$252,สรุป!$A25,'ค่าเสื่อม 2563'!$G$3:$G$252,สรุป!$B25,'ค่าเสื่อม 2563'!$S$3:$S$252,"5-")</f>
        <v>3257508.77</v>
      </c>
      <c r="Q25" s="55">
        <f>SUM(E25,G25,I25,K25,M25,O25)</f>
        <v>9</v>
      </c>
      <c r="R25" s="56">
        <f>SUM(F25,H25,J25,L25,N25,P25)</f>
        <v>3257508.77</v>
      </c>
      <c r="S25" s="57">
        <f>SUMIFS('ค่าเสื่อม 2563'!$U$3:$U$252,'ค่าเสื่อม 2563'!$E$3:$E$252,สรุป!$A25,'ค่าเสื่อม 2563'!$G$3:$G$252,สรุป!$B25,'ค่าเสื่อม 2563'!$S$3:$S$252,"5-")</f>
        <v>135200</v>
      </c>
      <c r="T25" s="29">
        <f t="shared" si="3"/>
        <v>3392708.77</v>
      </c>
      <c r="U25" s="20" t="str">
        <f t="shared" si="4"/>
        <v>Complete</v>
      </c>
    </row>
    <row r="26" spans="1:21">
      <c r="A26" s="30" t="s">
        <v>33</v>
      </c>
      <c r="B26" s="44" t="s">
        <v>104</v>
      </c>
      <c r="C26" s="38">
        <f>SUMIFS('ค่าเสื่อม 2563'!$N$3:$N$252,'ค่าเสื่อม 2563'!$E$3:$E$252,สรุป!$A26,'ค่าเสื่อม 2563'!$G$3:$G$252,สรุป!$B26)</f>
        <v>1900000</v>
      </c>
      <c r="D26" s="39">
        <f>COUNTIFS('ค่าเสื่อม 2563'!$E$3:$E$252,สรุป!$A26,'ค่าเสื่อม 2563'!$G$3:$G$252,สรุป!$B26)</f>
        <v>6</v>
      </c>
      <c r="E26" s="45">
        <f>COUNTIFS('ค่าเสื่อม 2563'!$E$3:$E$252,สรุป!$A26,'ค่าเสื่อม 2563'!$G$3:$G$252,สรุป!$B26,'ค่าเสื่อม 2563'!$S$3:$S$252,"-")</f>
        <v>0</v>
      </c>
      <c r="F26" s="46">
        <f>SUMIFS('ค่าเสื่อม 2563'!$N$3:$N$252,'ค่าเสื่อม 2563'!$E$3:$E$252,สรุป!$A26,'ค่าเสื่อม 2563'!$G$3:$G$252,สรุป!$B26,'ค่าเสื่อม 2563'!$S$3:$S$252,"-")</f>
        <v>0</v>
      </c>
      <c r="G26" s="45">
        <f>COUNTIFS('ค่าเสื่อม 2563'!$E$3:$E$252,สรุป!$A26,'ค่าเสื่อม 2563'!$G$3:$G$252,สรุป!$B26,'ค่าเสื่อม 2563'!$S$3:$S$252,"1-")</f>
        <v>0</v>
      </c>
      <c r="H26" s="46">
        <f>SUMIFS('ค่าเสื่อม 2563'!$N$3:N$252,'ค่าเสื่อม 2563'!$E$3:$E$252,สรุป!$A26,'ค่าเสื่อม 2563'!$G$3:$G$252,สรุป!$B26,'ค่าเสื่อม 2563'!$S$3:$S$252,"1-")</f>
        <v>0</v>
      </c>
      <c r="I26" s="45">
        <f>COUNTIFS('ค่าเสื่อม 2563'!$E$3:$E$252,สรุป!$A26,'ค่าเสื่อม 2563'!$G$3:$G$252,สรุป!$B26,'ค่าเสื่อม 2563'!$S$3:$S$252,"2-")</f>
        <v>0</v>
      </c>
      <c r="J26" s="46">
        <f>SUMIFS('ค่าเสื่อม 2563'!$N$3:N$252,'ค่าเสื่อม 2563'!$E$3:$E$252,สรุป!$A26,'ค่าเสื่อม 2563'!$G$3:$G$252,สรุป!$B26,'ค่าเสื่อม 2563'!$S$3:$S$252,"2-")</f>
        <v>0</v>
      </c>
      <c r="K26" s="45">
        <f>COUNTIFS('ค่าเสื่อม 2563'!$E$3:$E$252,สรุป!$A26,'ค่าเสื่อม 2563'!$G$3:$G$252,สรุป!$B26,'ค่าเสื่อม 2563'!$S$3:$S$252,"3-")</f>
        <v>0</v>
      </c>
      <c r="L26" s="46">
        <f>SUMIFS('ค่าเสื่อม 2563'!$T$3:$T$252,'ค่าเสื่อม 2563'!$E$3:$E$252,สรุป!$A26,'ค่าเสื่อม 2563'!$G$3:$G$252,สรุป!$B26,'ค่าเสื่อม 2563'!$S$3:$S$252,"3-")</f>
        <v>0</v>
      </c>
      <c r="M26" s="45">
        <f>COUNTIFS('ค่าเสื่อม 2563'!$E$3:$E$252,สรุป!$A26,'ค่าเสื่อม 2563'!$G$3:$G$252,สรุป!$B26,'ค่าเสื่อม 2563'!$S$3:$S$252,"4-")</f>
        <v>0</v>
      </c>
      <c r="N26" s="46">
        <f>SUMIFS('ค่าเสื่อม 2563'!$T$3:$T$252,'ค่าเสื่อม 2563'!$E$3:$E$252,สรุป!$A26,'ค่าเสื่อม 2563'!$G$3:$G$252,สรุป!$B26,'ค่าเสื่อม 2563'!$S$3:$S$252,"4-")</f>
        <v>0</v>
      </c>
      <c r="O26" s="45">
        <f>COUNTIFS('ค่าเสื่อม 2563'!$E$3:$E$252,สรุป!$A26,'ค่าเสื่อม 2563'!$G$3:$G$252,สรุป!$B26,'ค่าเสื่อม 2563'!$S$3:$S$252,"5-")</f>
        <v>6</v>
      </c>
      <c r="P26" s="46">
        <f>SUMIFS('ค่าเสื่อม 2563'!$T$3:$T$252,'ค่าเสื่อม 2563'!$E$3:$E$252,สรุป!$A26,'ค่าเสื่อม 2563'!$G$3:$G$252,สรุป!$B26,'ค่าเสื่อม 2563'!$S$3:$S$252,"5-")</f>
        <v>1872700</v>
      </c>
      <c r="Q26" s="47">
        <f t="shared" ref="Q26:Q27" si="22">SUM(E26,G26,G26,I26,K26,M26,O26)</f>
        <v>6</v>
      </c>
      <c r="R26" s="48">
        <f t="shared" ref="R26:R27" si="23">SUM(F26,H26,J26,L26,N26,P26)</f>
        <v>1872700</v>
      </c>
      <c r="S26" s="49">
        <f>SUMIFS('ค่าเสื่อม 2563'!$U$3:$U$252,'ค่าเสื่อม 2563'!$E$3:$E$252,สรุป!$A26,'ค่าเสื่อม 2563'!$G$3:$G$252,สรุป!$B26,'ค่าเสื่อม 2563'!$S$3:$S$252,"5-")</f>
        <v>27300</v>
      </c>
      <c r="T26" s="29">
        <f t="shared" si="3"/>
        <v>1900000</v>
      </c>
      <c r="U26" s="20" t="str">
        <f t="shared" si="4"/>
        <v>Complete</v>
      </c>
    </row>
    <row r="27" spans="1:21">
      <c r="A27" s="30" t="s">
        <v>33</v>
      </c>
      <c r="B27" s="44" t="s">
        <v>106</v>
      </c>
      <c r="C27" s="38">
        <f>SUMIFS('ค่าเสื่อม 2563'!$N$3:$N$252,'ค่าเสื่อม 2563'!$E$3:$E$252,สรุป!$A27,'ค่าเสื่อม 2563'!$G$3:$G$252,สรุป!$B27)</f>
        <v>0</v>
      </c>
      <c r="D27" s="39">
        <f>COUNTIFS('ค่าเสื่อม 2563'!$E$3:$E$252,สรุป!$A27,'ค่าเสื่อม 2563'!$G$3:$G$252,สรุป!$B27)</f>
        <v>0</v>
      </c>
      <c r="E27" s="45">
        <f>COUNTIFS('ค่าเสื่อม 2563'!$E$3:$E$252,สรุป!$A27,'ค่าเสื่อม 2563'!$G$3:$G$252,สรุป!$B27,'ค่าเสื่อม 2563'!$S$3:$S$252,"-")</f>
        <v>0</v>
      </c>
      <c r="F27" s="46">
        <f>SUMIFS('ค่าเสื่อม 2563'!$N$3:$N$252,'ค่าเสื่อม 2563'!$E$3:$E$252,สรุป!$A27,'ค่าเสื่อม 2563'!$G$3:$G$252,สรุป!$B27,'ค่าเสื่อม 2563'!$S$3:$S$252,"-")</f>
        <v>0</v>
      </c>
      <c r="G27" s="45">
        <f>COUNTIFS('ค่าเสื่อม 2563'!$E$3:$E$252,สรุป!$A27,'ค่าเสื่อม 2563'!$G$3:$G$252,สรุป!$B27,'ค่าเสื่อม 2563'!$S$3:$S$252,"1-")</f>
        <v>0</v>
      </c>
      <c r="H27" s="46">
        <f>SUMIFS('ค่าเสื่อม 2563'!$N$3:N$252,'ค่าเสื่อม 2563'!$E$3:$E$252,สรุป!$A27,'ค่าเสื่อม 2563'!$G$3:$G$252,สรุป!$B27,'ค่าเสื่อม 2563'!$S$3:$S$252,"1-")</f>
        <v>0</v>
      </c>
      <c r="I27" s="45">
        <f>COUNTIFS('ค่าเสื่อม 2563'!$E$3:$E$252,สรุป!$A27,'ค่าเสื่อม 2563'!$G$3:$G$252,สรุป!$B27,'ค่าเสื่อม 2563'!$S$3:$S$252,"2-")</f>
        <v>0</v>
      </c>
      <c r="J27" s="46">
        <f>SUMIFS('ค่าเสื่อม 2563'!$N$3:N$252,'ค่าเสื่อม 2563'!$E$3:$E$252,สรุป!$A27,'ค่าเสื่อม 2563'!$G$3:$G$252,สรุป!$B27,'ค่าเสื่อม 2563'!$S$3:$S$252,"2-")</f>
        <v>0</v>
      </c>
      <c r="K27" s="45">
        <f>COUNTIFS('ค่าเสื่อม 2563'!$E$3:$E$252,สรุป!$A27,'ค่าเสื่อม 2563'!$G$3:$G$252,สรุป!$B27,'ค่าเสื่อม 2563'!$S$3:$S$252,"3-")</f>
        <v>0</v>
      </c>
      <c r="L27" s="46">
        <f>SUMIFS('ค่าเสื่อม 2563'!$T$3:$T$252,'ค่าเสื่อม 2563'!$E$3:$E$252,สรุป!$A27,'ค่าเสื่อม 2563'!$G$3:$G$252,สรุป!$B27,'ค่าเสื่อม 2563'!$S$3:$S$252,"3-")</f>
        <v>0</v>
      </c>
      <c r="M27" s="45">
        <f>COUNTIFS('ค่าเสื่อม 2563'!$E$3:$E$252,สรุป!$A27,'ค่าเสื่อม 2563'!$G$3:$G$252,สรุป!$B27,'ค่าเสื่อม 2563'!$S$3:$S$252,"4-")</f>
        <v>0</v>
      </c>
      <c r="N27" s="46">
        <f>SUMIFS('ค่าเสื่อม 2563'!$T$3:$T$252,'ค่าเสื่อม 2563'!$E$3:$E$252,สรุป!$A27,'ค่าเสื่อม 2563'!$G$3:$G$252,สรุป!$B27,'ค่าเสื่อม 2563'!$S$3:$S$252,"4-")</f>
        <v>0</v>
      </c>
      <c r="O27" s="45">
        <f>COUNTIFS('ค่าเสื่อม 2563'!$E$3:$E$252,สรุป!$A27,'ค่าเสื่อม 2563'!$G$3:$G$252,สรุป!$B27,'ค่าเสื่อม 2563'!$S$3:$S$252,"5-")</f>
        <v>0</v>
      </c>
      <c r="P27" s="46">
        <f>SUMIFS('ค่าเสื่อม 2563'!$T$3:$T$252,'ค่าเสื่อม 2563'!$E$3:$E$252,สรุป!$A27,'ค่าเสื่อม 2563'!$G$3:$G$252,สรุป!$B27,'ค่าเสื่อม 2563'!$S$3:$S$252,"5-")</f>
        <v>0</v>
      </c>
      <c r="Q27" s="47">
        <f t="shared" si="22"/>
        <v>0</v>
      </c>
      <c r="R27" s="48">
        <f t="shared" si="23"/>
        <v>0</v>
      </c>
      <c r="S27" s="49">
        <f>SUMIFS('ค่าเสื่อม 2563'!$U$3:$U$252,'ค่าเสื่อม 2563'!$E$3:$E$252,สรุป!$A27,'ค่าเสื่อม 2563'!$G$3:$G$252,สรุป!$B27,'ค่าเสื่อม 2563'!$S$3:$S$252,"5-")</f>
        <v>0</v>
      </c>
      <c r="T27" s="29">
        <f t="shared" si="3"/>
        <v>0</v>
      </c>
      <c r="U27" s="20" t="str">
        <f t="shared" si="4"/>
        <v>Complete</v>
      </c>
    </row>
    <row r="28" spans="1:21" s="20" customFormat="1" ht="21.75" thickBot="1">
      <c r="A28" s="142" t="s">
        <v>86</v>
      </c>
      <c r="B28" s="143"/>
      <c r="C28" s="50">
        <f>SUM(C25:C27)</f>
        <v>5292708.7699999996</v>
      </c>
      <c r="D28" s="32">
        <f>SUM(D25:D27)</f>
        <v>15</v>
      </c>
      <c r="E28" s="33">
        <f>SUM(E25:E27)</f>
        <v>0</v>
      </c>
      <c r="F28" s="31">
        <f t="shared" ref="F28" si="24">SUM(F25:F27)</f>
        <v>0</v>
      </c>
      <c r="G28" s="33">
        <f>SUM(G25:G27)</f>
        <v>0</v>
      </c>
      <c r="H28" s="31">
        <f t="shared" ref="H28:S28" si="25">SUM(H25:H27)</f>
        <v>0</v>
      </c>
      <c r="I28" s="34">
        <f>SUM(I25:I27)</f>
        <v>0</v>
      </c>
      <c r="J28" s="31">
        <f t="shared" si="25"/>
        <v>0</v>
      </c>
      <c r="K28" s="34">
        <f>SUM(K25:K27)</f>
        <v>0</v>
      </c>
      <c r="L28" s="31">
        <f t="shared" si="25"/>
        <v>0</v>
      </c>
      <c r="M28" s="34">
        <f>SUM(M25:M27)</f>
        <v>0</v>
      </c>
      <c r="N28" s="31">
        <f t="shared" si="25"/>
        <v>0</v>
      </c>
      <c r="O28" s="34">
        <f>SUM(O25:O27)</f>
        <v>15</v>
      </c>
      <c r="P28" s="31">
        <f t="shared" si="25"/>
        <v>5130208.7699999996</v>
      </c>
      <c r="Q28" s="34">
        <f>SUM(Q25:Q27)</f>
        <v>15</v>
      </c>
      <c r="R28" s="31">
        <f t="shared" si="25"/>
        <v>5130208.7699999996</v>
      </c>
      <c r="S28" s="35">
        <f t="shared" si="25"/>
        <v>162500</v>
      </c>
      <c r="T28" s="29">
        <f t="shared" si="3"/>
        <v>5292708.7699999996</v>
      </c>
      <c r="U28" s="20" t="str">
        <f t="shared" si="4"/>
        <v>Complete</v>
      </c>
    </row>
    <row r="29" spans="1:21">
      <c r="A29" s="51" t="s">
        <v>35</v>
      </c>
      <c r="B29" s="52" t="s">
        <v>108</v>
      </c>
      <c r="C29" s="38">
        <f>SUMIFS('ค่าเสื่อม 2563'!$N$3:$N$252,'ค่าเสื่อม 2563'!$E$3:$E$252,สรุป!$A29,'ค่าเสื่อม 2563'!$G$3:$G$252,สรุป!$B29)</f>
        <v>3990023.43</v>
      </c>
      <c r="D29" s="39">
        <f>COUNTIFS('ค่าเสื่อม 2563'!$E$3:$E$252,สรุป!$A29,'ค่าเสื่อม 2563'!$G$3:$G$252,สรุป!$B29)</f>
        <v>16</v>
      </c>
      <c r="E29" s="53">
        <f>COUNTIFS('ค่าเสื่อม 2563'!$E$3:$E$252,สรุป!$A29,'ค่าเสื่อม 2563'!$G$3:$G$252,สรุป!$B29,'ค่าเสื่อม 2563'!$S$3:$S$252,"-")</f>
        <v>0</v>
      </c>
      <c r="F29" s="54">
        <f>SUMIFS('ค่าเสื่อม 2563'!$N$3:$N$252,'ค่าเสื่อม 2563'!$E$3:$E$252,สรุป!$A29,'ค่าเสื่อม 2563'!$G$3:$G$252,สรุป!$B29,'ค่าเสื่อม 2563'!$S$3:$S$252,"-")</f>
        <v>0</v>
      </c>
      <c r="G29" s="53">
        <f>COUNTIFS('ค่าเสื่อม 2563'!$E$3:$E$252,สรุป!$A29,'ค่าเสื่อม 2563'!$G$3:$G$252,สรุป!$B29,'ค่าเสื่อม 2563'!$S$3:$S$252,"1-")</f>
        <v>0</v>
      </c>
      <c r="H29" s="54">
        <f>SUMIFS('ค่าเสื่อม 2563'!$N$3:N$252,'ค่าเสื่อม 2563'!$E$3:$E$252,สรุป!$A29,'ค่าเสื่อม 2563'!$G$3:$G$252,สรุป!$B29,'ค่าเสื่อม 2563'!$S$3:$S$252,"1-")</f>
        <v>0</v>
      </c>
      <c r="I29" s="53">
        <f>COUNTIFS('ค่าเสื่อม 2563'!$E$3:$E$252,สรุป!$A29,'ค่าเสื่อม 2563'!$G$3:$G$252,สรุป!$B29,'ค่าเสื่อม 2563'!$S$3:$S$252,"2-")</f>
        <v>0</v>
      </c>
      <c r="J29" s="54">
        <f>SUMIFS('ค่าเสื่อม 2563'!$N$3:N$252,'ค่าเสื่อม 2563'!$E$3:$E$252,สรุป!$A29,'ค่าเสื่อม 2563'!$G$3:$G$252,สรุป!$B29,'ค่าเสื่อม 2563'!$S$3:$S$252,"2-")</f>
        <v>0</v>
      </c>
      <c r="K29" s="53">
        <f>COUNTIFS('ค่าเสื่อม 2563'!$E$3:$E$252,สรุป!$A29,'ค่าเสื่อม 2563'!$G$3:$G$252,สรุป!$B29,'ค่าเสื่อม 2563'!$S$3:$S$252,"3-")</f>
        <v>0</v>
      </c>
      <c r="L29" s="54">
        <f>SUMIFS('ค่าเสื่อม 2563'!$T$3:$T$252,'ค่าเสื่อม 2563'!$E$3:$E$252,สรุป!$A29,'ค่าเสื่อม 2563'!$G$3:$G$252,สรุป!$B29,'ค่าเสื่อม 2563'!$S$3:$S$252,"3-")</f>
        <v>0</v>
      </c>
      <c r="M29" s="53">
        <f>COUNTIFS('ค่าเสื่อม 2563'!$E$3:$E$252,สรุป!$A29,'ค่าเสื่อม 2563'!$G$3:$G$252,สรุป!$B29,'ค่าเสื่อม 2563'!$S$3:$S$252,"4-")</f>
        <v>0</v>
      </c>
      <c r="N29" s="54">
        <f>SUMIFS('ค่าเสื่อม 2563'!$T$3:$T$252,'ค่าเสื่อม 2563'!$E$3:$E$252,สรุป!$A29,'ค่าเสื่อม 2563'!$G$3:$G$252,สรุป!$B29,'ค่าเสื่อม 2563'!$S$3:$S$252,"4-")</f>
        <v>0</v>
      </c>
      <c r="O29" s="53">
        <f>COUNTIFS('ค่าเสื่อม 2563'!$E$3:$E$252,สรุป!$A29,'ค่าเสื่อม 2563'!$G$3:$G$252,สรุป!$B29,'ค่าเสื่อม 2563'!$S$3:$S$252,"5-")</f>
        <v>16</v>
      </c>
      <c r="P29" s="54">
        <f>SUMIFS('ค่าเสื่อม 2563'!$T$3:$T$252,'ค่าเสื่อม 2563'!$E$3:$E$252,สรุป!$A29,'ค่าเสื่อม 2563'!$G$3:$G$252,สรุป!$B29,'ค่าเสื่อม 2563'!$S$3:$S$252,"5-")</f>
        <v>3412660</v>
      </c>
      <c r="Q29" s="55">
        <f>SUM(E29,G29,I29,K29,M29,O29)</f>
        <v>16</v>
      </c>
      <c r="R29" s="56">
        <f>SUM(F29,H29,J29,L29,N29,P29)</f>
        <v>3412660</v>
      </c>
      <c r="S29" s="57">
        <f>SUMIFS('ค่าเสื่อม 2563'!$U$3:$U$252,'ค่าเสื่อม 2563'!$E$3:$E$252,สรุป!$A29,'ค่าเสื่อม 2563'!$G$3:$G$252,สรุป!$B29,'ค่าเสื่อม 2563'!$S$3:$S$252,"5-")</f>
        <v>577363.42999999993</v>
      </c>
      <c r="T29" s="29">
        <f t="shared" si="3"/>
        <v>3990023.4299999997</v>
      </c>
      <c r="U29" s="20" t="str">
        <f t="shared" si="4"/>
        <v>Complete</v>
      </c>
    </row>
    <row r="30" spans="1:21">
      <c r="A30" s="30" t="s">
        <v>35</v>
      </c>
      <c r="B30" s="44" t="s">
        <v>104</v>
      </c>
      <c r="C30" s="38">
        <f>SUMIFS('ค่าเสื่อม 2563'!$N$3:$N$252,'ค่าเสื่อม 2563'!$E$3:$E$252,สรุป!$A30,'ค่าเสื่อม 2563'!$G$3:$G$252,สรุป!$B30)</f>
        <v>250000</v>
      </c>
      <c r="D30" s="39">
        <f>COUNTIFS('ค่าเสื่อม 2563'!$E$3:$E$252,สรุป!$A30,'ค่าเสื่อม 2563'!$G$3:$G$252,สรุป!$B30)</f>
        <v>2</v>
      </c>
      <c r="E30" s="45">
        <f>COUNTIFS('ค่าเสื่อม 2563'!$E$3:$E$252,สรุป!$A30,'ค่าเสื่อม 2563'!$G$3:$G$252,สรุป!$B30,'ค่าเสื่อม 2563'!$S$3:$S$252,"-")</f>
        <v>0</v>
      </c>
      <c r="F30" s="46">
        <f>SUMIFS('ค่าเสื่อม 2563'!$N$3:$N$252,'ค่าเสื่อม 2563'!$E$3:$E$252,สรุป!$A30,'ค่าเสื่อม 2563'!$G$3:$G$252,สรุป!$B30,'ค่าเสื่อม 2563'!$S$3:$S$252,"-")</f>
        <v>0</v>
      </c>
      <c r="G30" s="45">
        <f>COUNTIFS('ค่าเสื่อม 2563'!$E$3:$E$252,สรุป!$A30,'ค่าเสื่อม 2563'!$G$3:$G$252,สรุป!$B30,'ค่าเสื่อม 2563'!$S$3:$S$252,"1-")</f>
        <v>0</v>
      </c>
      <c r="H30" s="46">
        <f>SUMIFS('ค่าเสื่อม 2563'!$N$3:N$252,'ค่าเสื่อม 2563'!$E$3:$E$252,สรุป!$A30,'ค่าเสื่อม 2563'!$G$3:$G$252,สรุป!$B30,'ค่าเสื่อม 2563'!$S$3:$S$252,"1-")</f>
        <v>0</v>
      </c>
      <c r="I30" s="45">
        <f>COUNTIFS('ค่าเสื่อม 2563'!$E$3:$E$252,สรุป!$A30,'ค่าเสื่อม 2563'!$G$3:$G$252,สรุป!$B30,'ค่าเสื่อม 2563'!$S$3:$S$252,"2-")</f>
        <v>0</v>
      </c>
      <c r="J30" s="46">
        <f>SUMIFS('ค่าเสื่อม 2563'!$N$3:N$252,'ค่าเสื่อม 2563'!$E$3:$E$252,สรุป!$A30,'ค่าเสื่อม 2563'!$G$3:$G$252,สรุป!$B30,'ค่าเสื่อม 2563'!$S$3:$S$252,"2-")</f>
        <v>0</v>
      </c>
      <c r="K30" s="45">
        <f>COUNTIFS('ค่าเสื่อม 2563'!$E$3:$E$252,สรุป!$A30,'ค่าเสื่อม 2563'!$G$3:$G$252,สรุป!$B30,'ค่าเสื่อม 2563'!$S$3:$S$252,"3-")</f>
        <v>0</v>
      </c>
      <c r="L30" s="46">
        <f>SUMIFS('ค่าเสื่อม 2563'!$T$3:$T$252,'ค่าเสื่อม 2563'!$E$3:$E$252,สรุป!$A30,'ค่าเสื่อม 2563'!$G$3:$G$252,สรุป!$B30,'ค่าเสื่อม 2563'!$S$3:$S$252,"3-")</f>
        <v>0</v>
      </c>
      <c r="M30" s="45">
        <f>COUNTIFS('ค่าเสื่อม 2563'!$E$3:$E$252,สรุป!$A30,'ค่าเสื่อม 2563'!$G$3:$G$252,สรุป!$B30,'ค่าเสื่อม 2563'!$S$3:$S$252,"4-")</f>
        <v>0</v>
      </c>
      <c r="N30" s="46">
        <f>SUMIFS('ค่าเสื่อม 2563'!$T$3:$T$252,'ค่าเสื่อม 2563'!$E$3:$E$252,สรุป!$A30,'ค่าเสื่อม 2563'!$G$3:$G$252,สรุป!$B30,'ค่าเสื่อม 2563'!$S$3:$S$252,"4-")</f>
        <v>0</v>
      </c>
      <c r="O30" s="45">
        <f>COUNTIFS('ค่าเสื่อม 2563'!$E$3:$E$252,สรุป!$A30,'ค่าเสื่อม 2563'!$G$3:$G$252,สรุป!$B30,'ค่าเสื่อม 2563'!$S$3:$S$252,"5-")</f>
        <v>2</v>
      </c>
      <c r="P30" s="46">
        <f>SUMIFS('ค่าเสื่อม 2563'!$T$3:$T$252,'ค่าเสื่อม 2563'!$E$3:$E$252,สรุป!$A30,'ค่าเสื่อม 2563'!$G$3:$G$252,สรุป!$B30,'ค่าเสื่อม 2563'!$S$3:$S$252,"5-")</f>
        <v>250000</v>
      </c>
      <c r="Q30" s="47">
        <f t="shared" ref="Q30:Q31" si="26">SUM(E30,G30,I30,K30,M30,O30)</f>
        <v>2</v>
      </c>
      <c r="R30" s="48">
        <f t="shared" ref="R30:R31" si="27">SUM(F30,H30,J30,L30,N30,P30)</f>
        <v>250000</v>
      </c>
      <c r="S30" s="49">
        <f>SUMIFS('ค่าเสื่อม 2563'!$U$3:$U$252,'ค่าเสื่อม 2563'!$E$3:$E$252,สรุป!$A30,'ค่าเสื่อม 2563'!$G$3:$G$252,สรุป!$B30,'ค่าเสื่อม 2563'!$S$3:$S$252,"5-")</f>
        <v>0</v>
      </c>
      <c r="T30" s="29">
        <f t="shared" si="3"/>
        <v>250000</v>
      </c>
      <c r="U30" s="20" t="str">
        <f t="shared" si="4"/>
        <v>Complete</v>
      </c>
    </row>
    <row r="31" spans="1:21">
      <c r="A31" s="30" t="s">
        <v>35</v>
      </c>
      <c r="B31" s="44" t="s">
        <v>106</v>
      </c>
      <c r="C31" s="38">
        <f>SUMIFS('ค่าเสื่อม 2563'!$N$3:$N$252,'ค่าเสื่อม 2563'!$E$3:$E$252,สรุป!$A31,'ค่าเสื่อม 2563'!$G$3:$G$252,สรุป!$B31)</f>
        <v>1950000</v>
      </c>
      <c r="D31" s="39">
        <f>COUNTIFS('ค่าเสื่อม 2563'!$E$3:$E$252,สรุป!$A31,'ค่าเสื่อม 2563'!$G$3:$G$252,สรุป!$B31)</f>
        <v>9</v>
      </c>
      <c r="E31" s="45">
        <f>COUNTIFS('ค่าเสื่อม 2563'!$E$3:$E$252,สรุป!$A31,'ค่าเสื่อม 2563'!$G$3:$G$252,สรุป!$B31,'ค่าเสื่อม 2563'!$S$3:$S$252,"-")</f>
        <v>0</v>
      </c>
      <c r="F31" s="46">
        <f>SUMIFS('ค่าเสื่อม 2563'!$N$3:$N$252,'ค่าเสื่อม 2563'!$E$3:$E$252,สรุป!$A31,'ค่าเสื่อม 2563'!$G$3:$G$252,สรุป!$B31,'ค่าเสื่อม 2563'!$S$3:$S$252,"-")</f>
        <v>0</v>
      </c>
      <c r="G31" s="45">
        <f>COUNTIFS('ค่าเสื่อม 2563'!$E$3:$E$252,สรุป!$A31,'ค่าเสื่อม 2563'!$G$3:$G$252,สรุป!$B31,'ค่าเสื่อม 2563'!$S$3:$S$252,"1-")</f>
        <v>0</v>
      </c>
      <c r="H31" s="46">
        <f>SUMIFS('ค่าเสื่อม 2563'!$N$3:N$252,'ค่าเสื่อม 2563'!$E$3:$E$252,สรุป!$A31,'ค่าเสื่อม 2563'!$G$3:$G$252,สรุป!$B31,'ค่าเสื่อม 2563'!$S$3:$S$252,"1-")</f>
        <v>0</v>
      </c>
      <c r="I31" s="45">
        <f>COUNTIFS('ค่าเสื่อม 2563'!$E$3:$E$252,สรุป!$A31,'ค่าเสื่อม 2563'!$G$3:$G$252,สรุป!$B31,'ค่าเสื่อม 2563'!$S$3:$S$252,"2-")</f>
        <v>0</v>
      </c>
      <c r="J31" s="46">
        <f>SUMIFS('ค่าเสื่อม 2563'!$N$3:N$252,'ค่าเสื่อม 2563'!$E$3:$E$252,สรุป!$A31,'ค่าเสื่อม 2563'!$G$3:$G$252,สรุป!$B31,'ค่าเสื่อม 2563'!$S$3:$S$252,"2-")</f>
        <v>0</v>
      </c>
      <c r="K31" s="45">
        <f>COUNTIFS('ค่าเสื่อม 2563'!$E$3:$E$252,สรุป!$A31,'ค่าเสื่อม 2563'!$G$3:$G$252,สรุป!$B31,'ค่าเสื่อม 2563'!$S$3:$S$252,"3-")</f>
        <v>0</v>
      </c>
      <c r="L31" s="46">
        <f>SUMIFS('ค่าเสื่อม 2563'!$T$3:$T$252,'ค่าเสื่อม 2563'!$E$3:$E$252,สรุป!$A31,'ค่าเสื่อม 2563'!$G$3:$G$252,สรุป!$B31,'ค่าเสื่อม 2563'!$S$3:$S$252,"3-")</f>
        <v>0</v>
      </c>
      <c r="M31" s="45">
        <f>COUNTIFS('ค่าเสื่อม 2563'!$E$3:$E$252,สรุป!$A31,'ค่าเสื่อม 2563'!$G$3:$G$252,สรุป!$B31,'ค่าเสื่อม 2563'!$S$3:$S$252,"4-")</f>
        <v>0</v>
      </c>
      <c r="N31" s="46">
        <f>SUMIFS('ค่าเสื่อม 2563'!$T$3:$T$252,'ค่าเสื่อม 2563'!$E$3:$E$252,สรุป!$A31,'ค่าเสื่อม 2563'!$G$3:$G$252,สรุป!$B31,'ค่าเสื่อม 2563'!$S$3:$S$252,"4-")</f>
        <v>0</v>
      </c>
      <c r="O31" s="45">
        <f>COUNTIFS('ค่าเสื่อม 2563'!$E$3:$E$252,สรุป!$A31,'ค่าเสื่อม 2563'!$G$3:$G$252,สรุป!$B31,'ค่าเสื่อม 2563'!$S$3:$S$252,"5-")</f>
        <v>9</v>
      </c>
      <c r="P31" s="46">
        <f>SUMIFS('ค่าเสื่อม 2563'!$T$3:$T$252,'ค่าเสื่อม 2563'!$E$3:$E$252,สรุป!$A31,'ค่าเสื่อม 2563'!$G$3:$G$252,สรุป!$B31,'ค่าเสื่อม 2563'!$S$3:$S$252,"5-")</f>
        <v>1890694</v>
      </c>
      <c r="Q31" s="47">
        <f t="shared" si="26"/>
        <v>9</v>
      </c>
      <c r="R31" s="48">
        <f t="shared" si="27"/>
        <v>1890694</v>
      </c>
      <c r="S31" s="49">
        <f>SUMIFS('ค่าเสื่อม 2563'!$U$3:$U$252,'ค่าเสื่อม 2563'!$E$3:$E$252,สรุป!$A31,'ค่าเสื่อม 2563'!$G$3:$G$252,สรุป!$B31,'ค่าเสื่อม 2563'!$S$3:$S$252,"5-")</f>
        <v>59306</v>
      </c>
      <c r="T31" s="29">
        <f t="shared" si="3"/>
        <v>1950000</v>
      </c>
      <c r="U31" s="20" t="str">
        <f t="shared" si="4"/>
        <v>Complete</v>
      </c>
    </row>
    <row r="32" spans="1:21" s="20" customFormat="1" ht="21.75" thickBot="1">
      <c r="A32" s="142" t="s">
        <v>86</v>
      </c>
      <c r="B32" s="143"/>
      <c r="C32" s="50">
        <f>SUM(C29:C31)</f>
        <v>6190023.4299999997</v>
      </c>
      <c r="D32" s="32">
        <f>SUM(D29:D31)</f>
        <v>27</v>
      </c>
      <c r="E32" s="33">
        <f>SUM(E29:E31)</f>
        <v>0</v>
      </c>
      <c r="F32" s="31">
        <f t="shared" ref="F32" si="28">SUM(F29:F31)</f>
        <v>0</v>
      </c>
      <c r="G32" s="33">
        <f>SUM(G29:G31)</f>
        <v>0</v>
      </c>
      <c r="H32" s="31">
        <f t="shared" ref="H32:S32" si="29">SUM(H29:H31)</f>
        <v>0</v>
      </c>
      <c r="I32" s="34">
        <f>SUM(I29:I31)</f>
        <v>0</v>
      </c>
      <c r="J32" s="31">
        <f t="shared" si="29"/>
        <v>0</v>
      </c>
      <c r="K32" s="34">
        <f>SUM(K29:K31)</f>
        <v>0</v>
      </c>
      <c r="L32" s="31">
        <f t="shared" si="29"/>
        <v>0</v>
      </c>
      <c r="M32" s="34">
        <f>SUM(M29:M31)</f>
        <v>0</v>
      </c>
      <c r="N32" s="31">
        <f t="shared" si="29"/>
        <v>0</v>
      </c>
      <c r="O32" s="34">
        <f>SUM(O29:O31)</f>
        <v>27</v>
      </c>
      <c r="P32" s="31">
        <f t="shared" si="29"/>
        <v>5553354</v>
      </c>
      <c r="Q32" s="34">
        <f>SUM(Q29:Q31)</f>
        <v>27</v>
      </c>
      <c r="R32" s="31">
        <f t="shared" si="29"/>
        <v>5553354</v>
      </c>
      <c r="S32" s="35">
        <f t="shared" si="29"/>
        <v>636669.42999999993</v>
      </c>
      <c r="T32" s="29">
        <f t="shared" si="3"/>
        <v>6190023.4299999997</v>
      </c>
      <c r="U32" s="20" t="str">
        <f t="shared" si="4"/>
        <v>Complete</v>
      </c>
    </row>
    <row r="33" spans="1:21">
      <c r="A33" s="51" t="s">
        <v>54</v>
      </c>
      <c r="B33" s="52" t="s">
        <v>108</v>
      </c>
      <c r="C33" s="38">
        <f>SUMIFS('ค่าเสื่อม 2563'!$N$3:$N$252,'ค่าเสื่อม 2563'!$E$3:$E$252,สรุป!$A33,'ค่าเสื่อม 2563'!$G$3:$G$252,สรุป!$B33)</f>
        <v>3059768.22</v>
      </c>
      <c r="D33" s="39">
        <f>COUNTIFS('ค่าเสื่อม 2563'!$E$3:$E$252,สรุป!$A33,'ค่าเสื่อม 2563'!$G$3:$G$252,สรุป!$B33)</f>
        <v>28</v>
      </c>
      <c r="E33" s="53">
        <f>COUNTIFS('ค่าเสื่อม 2563'!$E$3:$E$252,สรุป!$A33,'ค่าเสื่อม 2563'!$G$3:$G$252,สรุป!$B33,'ค่าเสื่อม 2563'!$S$3:$S$252,"-")</f>
        <v>0</v>
      </c>
      <c r="F33" s="54">
        <f>SUMIFS('ค่าเสื่อม 2563'!$N$3:$N$252,'ค่าเสื่อม 2563'!$E$3:$E$252,สรุป!$A33,'ค่าเสื่อม 2563'!$G$3:$G$252,สรุป!$B33,'ค่าเสื่อม 2563'!$S$3:$S$252,"-")</f>
        <v>0</v>
      </c>
      <c r="G33" s="53">
        <f>COUNTIFS('ค่าเสื่อม 2563'!$E$3:$E$252,สรุป!$A33,'ค่าเสื่อม 2563'!$G$3:$G$252,สรุป!$B33,'ค่าเสื่อม 2563'!$S$3:$S$252,"1-")</f>
        <v>0</v>
      </c>
      <c r="H33" s="54">
        <f>SUMIFS('ค่าเสื่อม 2563'!$N$3:N$252,'ค่าเสื่อม 2563'!$E$3:$E$252,สรุป!$A33,'ค่าเสื่อม 2563'!$G$3:$G$252,สรุป!$B33,'ค่าเสื่อม 2563'!$S$3:$S$252,"1-")</f>
        <v>0</v>
      </c>
      <c r="I33" s="53">
        <f>COUNTIFS('ค่าเสื่อม 2563'!$E$3:$E$252,สรุป!$A33,'ค่าเสื่อม 2563'!$G$3:$G$252,สรุป!$B33,'ค่าเสื่อม 2563'!$S$3:$S$252,"2-")</f>
        <v>0</v>
      </c>
      <c r="J33" s="54">
        <f>SUMIFS('ค่าเสื่อม 2563'!$N$3:N$252,'ค่าเสื่อม 2563'!$E$3:$E$252,สรุป!$A33,'ค่าเสื่อม 2563'!$G$3:$G$252,สรุป!$B33,'ค่าเสื่อม 2563'!$S$3:$S$252,"2-")</f>
        <v>0</v>
      </c>
      <c r="K33" s="53">
        <f>COUNTIFS('ค่าเสื่อม 2563'!$E$3:$E$252,สรุป!$A33,'ค่าเสื่อม 2563'!$G$3:$G$252,สรุป!$B33,'ค่าเสื่อม 2563'!$S$3:$S$252,"3-")</f>
        <v>0</v>
      </c>
      <c r="L33" s="54">
        <f>SUMIFS('ค่าเสื่อม 2563'!$T$3:$T$252,'ค่าเสื่อม 2563'!$E$3:$E$252,สรุป!$A33,'ค่าเสื่อม 2563'!$G$3:$G$252,สรุป!$B33,'ค่าเสื่อม 2563'!$S$3:$S$252,"3-")</f>
        <v>0</v>
      </c>
      <c r="M33" s="53">
        <f>COUNTIFS('ค่าเสื่อม 2563'!$E$3:$E$252,สรุป!$A33,'ค่าเสื่อม 2563'!$G$3:$G$252,สรุป!$B33,'ค่าเสื่อม 2563'!$S$3:$S$252,"4-")</f>
        <v>0</v>
      </c>
      <c r="N33" s="54">
        <f>SUMIFS('ค่าเสื่อม 2563'!$T$3:$T$252,'ค่าเสื่อม 2563'!$E$3:$E$252,สรุป!$A33,'ค่าเสื่อม 2563'!$G$3:$G$252,สรุป!$B33,'ค่าเสื่อม 2563'!$S$3:$S$252,"4-")</f>
        <v>0</v>
      </c>
      <c r="O33" s="53">
        <f>COUNTIFS('ค่าเสื่อม 2563'!$E$3:$E$252,สรุป!$A33,'ค่าเสื่อม 2563'!$G$3:$G$252,สรุป!$B33,'ค่าเสื่อม 2563'!$S$3:$S$252,"5-")</f>
        <v>28</v>
      </c>
      <c r="P33" s="54">
        <f>SUMIFS('ค่าเสื่อม 2563'!$T$3:$T$252,'ค่าเสื่อม 2563'!$E$3:$E$252,สรุป!$A33,'ค่าเสื่อม 2563'!$G$3:$G$252,สรุป!$B33,'ค่าเสื่อม 2563'!$S$3:$S$252,"5-")</f>
        <v>2989768.22</v>
      </c>
      <c r="Q33" s="55">
        <f>SUM(E33,G33,I33,K33,M33,O33)</f>
        <v>28</v>
      </c>
      <c r="R33" s="56">
        <f>SUM(F33,H33,J33,L33,N33,P33)</f>
        <v>2989768.22</v>
      </c>
      <c r="S33" s="57">
        <f>SUMIFS('ค่าเสื่อม 2563'!$U$3:$U$252,'ค่าเสื่อม 2563'!$E$3:$E$252,สรุป!$A33,'ค่าเสื่อม 2563'!$G$3:$G$252,สรุป!$B33,'ค่าเสื่อม 2563'!$S$3:$S$252,"5-")</f>
        <v>70000</v>
      </c>
      <c r="T33" s="29">
        <f t="shared" si="3"/>
        <v>3059768.22</v>
      </c>
      <c r="U33" s="20" t="str">
        <f t="shared" si="4"/>
        <v>Complete</v>
      </c>
    </row>
    <row r="34" spans="1:21">
      <c r="A34" s="30" t="s">
        <v>54</v>
      </c>
      <c r="B34" s="44" t="s">
        <v>104</v>
      </c>
      <c r="C34" s="38">
        <f>SUMIFS('ค่าเสื่อม 2563'!$N$3:$N$252,'ค่าเสื่อม 2563'!$E$3:$E$252,สรุป!$A34,'ค่าเสื่อม 2563'!$G$3:$G$252,สรุป!$B34)</f>
        <v>250000</v>
      </c>
      <c r="D34" s="39">
        <f>COUNTIFS('ค่าเสื่อม 2563'!$E$3:$E$252,สรุป!$A34,'ค่าเสื่อม 2563'!$G$3:$G$252,สรุป!$B34)</f>
        <v>1</v>
      </c>
      <c r="E34" s="45">
        <f>COUNTIFS('ค่าเสื่อม 2563'!$E$3:$E$252,สรุป!$A34,'ค่าเสื่อม 2563'!$G$3:$G$252,สรุป!$B34,'ค่าเสื่อม 2563'!$S$3:$S$252,"-")</f>
        <v>0</v>
      </c>
      <c r="F34" s="46">
        <f>SUMIFS('ค่าเสื่อม 2563'!$N$3:$N$252,'ค่าเสื่อม 2563'!$E$3:$E$252,สรุป!$A34,'ค่าเสื่อม 2563'!$G$3:$G$252,สรุป!$B34,'ค่าเสื่อม 2563'!$S$3:$S$252,"-")</f>
        <v>0</v>
      </c>
      <c r="G34" s="45">
        <f>COUNTIFS('ค่าเสื่อม 2563'!$E$3:$E$252,สรุป!$A34,'ค่าเสื่อม 2563'!$G$3:$G$252,สรุป!$B34,'ค่าเสื่อม 2563'!$S$3:$S$252,"1-")</f>
        <v>0</v>
      </c>
      <c r="H34" s="46">
        <f>SUMIFS('ค่าเสื่อม 2563'!$N$3:N$252,'ค่าเสื่อม 2563'!$E$3:$E$252,สรุป!$A34,'ค่าเสื่อม 2563'!$G$3:$G$252,สรุป!$B34,'ค่าเสื่อม 2563'!$S$3:$S$252,"1-")</f>
        <v>0</v>
      </c>
      <c r="I34" s="45">
        <f>COUNTIFS('ค่าเสื่อม 2563'!$E$3:$E$252,สรุป!$A34,'ค่าเสื่อม 2563'!$G$3:$G$252,สรุป!$B34,'ค่าเสื่อม 2563'!$S$3:$S$252,"2-")</f>
        <v>0</v>
      </c>
      <c r="J34" s="46">
        <f>SUMIFS('ค่าเสื่อม 2563'!$N$3:N$252,'ค่าเสื่อม 2563'!$E$3:$E$252,สรุป!$A34,'ค่าเสื่อม 2563'!$G$3:$G$252,สรุป!$B34,'ค่าเสื่อม 2563'!$S$3:$S$252,"2-")</f>
        <v>0</v>
      </c>
      <c r="K34" s="45">
        <f>COUNTIFS('ค่าเสื่อม 2563'!$E$3:$E$252,สรุป!$A34,'ค่าเสื่อม 2563'!$G$3:$G$252,สรุป!$B34,'ค่าเสื่อม 2563'!$S$3:$S$252,"3-")</f>
        <v>0</v>
      </c>
      <c r="L34" s="46">
        <f>SUMIFS('ค่าเสื่อม 2563'!$T$3:$T$252,'ค่าเสื่อม 2563'!$E$3:$E$252,สรุป!$A34,'ค่าเสื่อม 2563'!$G$3:$G$252,สรุป!$B34,'ค่าเสื่อม 2563'!$S$3:$S$252,"3-")</f>
        <v>0</v>
      </c>
      <c r="M34" s="45">
        <f>COUNTIFS('ค่าเสื่อม 2563'!$E$3:$E$252,สรุป!$A34,'ค่าเสื่อม 2563'!$G$3:$G$252,สรุป!$B34,'ค่าเสื่อม 2563'!$S$3:$S$252,"4-")</f>
        <v>0</v>
      </c>
      <c r="N34" s="46">
        <f>SUMIFS('ค่าเสื่อม 2563'!$T$3:$T$252,'ค่าเสื่อม 2563'!$E$3:$E$252,สรุป!$A34,'ค่าเสื่อม 2563'!$G$3:$G$252,สรุป!$B34,'ค่าเสื่อม 2563'!$S$3:$S$252,"4-")</f>
        <v>0</v>
      </c>
      <c r="O34" s="45">
        <f>COUNTIFS('ค่าเสื่อม 2563'!$E$3:$E$252,สรุป!$A34,'ค่าเสื่อม 2563'!$G$3:$G$252,สรุป!$B34,'ค่าเสื่อม 2563'!$S$3:$S$252,"5-")</f>
        <v>1</v>
      </c>
      <c r="P34" s="46">
        <f>SUMIFS('ค่าเสื่อม 2563'!$T$3:$T$252,'ค่าเสื่อม 2563'!$E$3:$E$252,สรุป!$A34,'ค่าเสื่อม 2563'!$G$3:$G$252,สรุป!$B34,'ค่าเสื่อม 2563'!$S$3:$S$252,"5-")</f>
        <v>250000</v>
      </c>
      <c r="Q34" s="47">
        <f t="shared" ref="Q34:Q35" si="30">SUM(E34,G34,I34,K34,M34,O34)</f>
        <v>1</v>
      </c>
      <c r="R34" s="48">
        <f t="shared" ref="R34:R35" si="31">SUM(F34,H34,J34,L34,N34,P34)</f>
        <v>250000</v>
      </c>
      <c r="S34" s="49">
        <f>SUMIFS('ค่าเสื่อม 2563'!$U$3:$U$252,'ค่าเสื่อม 2563'!$E$3:$E$252,สรุป!$A34,'ค่าเสื่อม 2563'!$G$3:$G$252,สรุป!$B34,'ค่าเสื่อม 2563'!$S$3:$S$252,"5-")</f>
        <v>0</v>
      </c>
      <c r="T34" s="29">
        <f t="shared" si="3"/>
        <v>250000</v>
      </c>
      <c r="U34" s="20" t="str">
        <f t="shared" si="4"/>
        <v>Complete</v>
      </c>
    </row>
    <row r="35" spans="1:21">
      <c r="A35" s="30" t="s">
        <v>54</v>
      </c>
      <c r="B35" s="44" t="s">
        <v>106</v>
      </c>
      <c r="C35" s="38">
        <f>SUMIFS('ค่าเสื่อม 2563'!$N$3:$N$252,'ค่าเสื่อม 2563'!$E$3:$E$252,สรุป!$A35,'ค่าเสื่อม 2563'!$G$3:$G$252,สรุป!$B35)</f>
        <v>0</v>
      </c>
      <c r="D35" s="39">
        <f>COUNTIFS('ค่าเสื่อม 2563'!$E$3:$E$252,สรุป!$A35,'ค่าเสื่อม 2563'!$G$3:$G$252,สรุป!$B35)</f>
        <v>0</v>
      </c>
      <c r="E35" s="45">
        <f>COUNTIFS('ค่าเสื่อม 2563'!$E$3:$E$252,สรุป!$A35,'ค่าเสื่อม 2563'!$G$3:$G$252,สรุป!$B35,'ค่าเสื่อม 2563'!$S$3:$S$252,"-")</f>
        <v>0</v>
      </c>
      <c r="F35" s="46">
        <f>SUMIFS('ค่าเสื่อม 2563'!$N$3:$N$252,'ค่าเสื่อม 2563'!$E$3:$E$252,สรุป!$A35,'ค่าเสื่อม 2563'!$G$3:$G$252,สรุป!$B35,'ค่าเสื่อม 2563'!$S$3:$S$252,"-")</f>
        <v>0</v>
      </c>
      <c r="G35" s="45">
        <f>COUNTIFS('ค่าเสื่อม 2563'!$E$3:$E$252,สรุป!$A35,'ค่าเสื่อม 2563'!$G$3:$G$252,สรุป!$B35,'ค่าเสื่อม 2563'!$S$3:$S$252,"1-")</f>
        <v>0</v>
      </c>
      <c r="H35" s="46">
        <f>SUMIFS('ค่าเสื่อม 2563'!$N$3:N$252,'ค่าเสื่อม 2563'!$E$3:$E$252,สรุป!$A35,'ค่าเสื่อม 2563'!$G$3:$G$252,สรุป!$B35,'ค่าเสื่อม 2563'!$S$3:$S$252,"1-")</f>
        <v>0</v>
      </c>
      <c r="I35" s="45">
        <f>COUNTIFS('ค่าเสื่อม 2563'!$E$3:$E$252,สรุป!$A35,'ค่าเสื่อม 2563'!$G$3:$G$252,สรุป!$B35,'ค่าเสื่อม 2563'!$S$3:$S$252,"2-")</f>
        <v>0</v>
      </c>
      <c r="J35" s="46">
        <f>SUMIFS('ค่าเสื่อม 2563'!$N$3:N$252,'ค่าเสื่อม 2563'!$E$3:$E$252,สรุป!$A35,'ค่าเสื่อม 2563'!$G$3:$G$252,สรุป!$B35,'ค่าเสื่อม 2563'!$S$3:$S$252,"2-")</f>
        <v>0</v>
      </c>
      <c r="K35" s="45">
        <f>COUNTIFS('ค่าเสื่อม 2563'!$E$3:$E$252,สรุป!$A35,'ค่าเสื่อม 2563'!$G$3:$G$252,สรุป!$B35,'ค่าเสื่อม 2563'!$S$3:$S$252,"3-")</f>
        <v>0</v>
      </c>
      <c r="L35" s="46">
        <f>SUMIFS('ค่าเสื่อม 2563'!$T$3:$T$252,'ค่าเสื่อม 2563'!$E$3:$E$252,สรุป!$A35,'ค่าเสื่อม 2563'!$G$3:$G$252,สรุป!$B35,'ค่าเสื่อม 2563'!$S$3:$S$252,"3-")</f>
        <v>0</v>
      </c>
      <c r="M35" s="45">
        <f>COUNTIFS('ค่าเสื่อม 2563'!$E$3:$E$252,สรุป!$A35,'ค่าเสื่อม 2563'!$G$3:$G$252,สรุป!$B35,'ค่าเสื่อม 2563'!$S$3:$S$252,"4-")</f>
        <v>0</v>
      </c>
      <c r="N35" s="46">
        <f>SUMIFS('ค่าเสื่อม 2563'!$T$3:$T$252,'ค่าเสื่อม 2563'!$E$3:$E$252,สรุป!$A35,'ค่าเสื่อม 2563'!$G$3:$G$252,สรุป!$B35,'ค่าเสื่อม 2563'!$S$3:$S$252,"4-")</f>
        <v>0</v>
      </c>
      <c r="O35" s="45">
        <f>COUNTIFS('ค่าเสื่อม 2563'!$E$3:$E$252,สรุป!$A35,'ค่าเสื่อม 2563'!$G$3:$G$252,สรุป!$B35,'ค่าเสื่อม 2563'!$S$3:$S$252,"5-")</f>
        <v>0</v>
      </c>
      <c r="P35" s="46">
        <f>SUMIFS('ค่าเสื่อม 2563'!$T$3:$T$252,'ค่าเสื่อม 2563'!$E$3:$E$252,สรุป!$A35,'ค่าเสื่อม 2563'!$G$3:$G$252,สรุป!$B35,'ค่าเสื่อม 2563'!$S$3:$S$252,"5-")</f>
        <v>0</v>
      </c>
      <c r="Q35" s="47">
        <f t="shared" si="30"/>
        <v>0</v>
      </c>
      <c r="R35" s="48">
        <f t="shared" si="31"/>
        <v>0</v>
      </c>
      <c r="S35" s="49">
        <f>SUMIFS('ค่าเสื่อม 2563'!$U$3:$U$252,'ค่าเสื่อม 2563'!$E$3:$E$252,สรุป!$A35,'ค่าเสื่อม 2563'!$G$3:$G$252,สรุป!$B35,'ค่าเสื่อม 2563'!$S$3:$S$252,"5-")</f>
        <v>0</v>
      </c>
      <c r="T35" s="29">
        <f t="shared" si="3"/>
        <v>0</v>
      </c>
      <c r="U35" s="20" t="str">
        <f t="shared" si="4"/>
        <v>Complete</v>
      </c>
    </row>
    <row r="36" spans="1:21" s="20" customFormat="1" ht="21.75" thickBot="1">
      <c r="A36" s="142" t="s">
        <v>86</v>
      </c>
      <c r="B36" s="143"/>
      <c r="C36" s="50">
        <f>SUM(C33:C35)</f>
        <v>3309768.22</v>
      </c>
      <c r="D36" s="32">
        <f>SUM(D33:D35)</f>
        <v>29</v>
      </c>
      <c r="E36" s="33">
        <f>SUM(E33:E35)</f>
        <v>0</v>
      </c>
      <c r="F36" s="31">
        <f t="shared" ref="F36" si="32">SUM(F33:F35)</f>
        <v>0</v>
      </c>
      <c r="G36" s="33">
        <f>SUM(G33:G35)</f>
        <v>0</v>
      </c>
      <c r="H36" s="31">
        <f t="shared" ref="H36:S36" si="33">SUM(H33:H35)</f>
        <v>0</v>
      </c>
      <c r="I36" s="34">
        <f>SUM(I33:I35)</f>
        <v>0</v>
      </c>
      <c r="J36" s="31">
        <f t="shared" si="33"/>
        <v>0</v>
      </c>
      <c r="K36" s="34">
        <f>SUM(K33:K35)</f>
        <v>0</v>
      </c>
      <c r="L36" s="31">
        <f t="shared" si="33"/>
        <v>0</v>
      </c>
      <c r="M36" s="34">
        <f>SUM(M33:M35)</f>
        <v>0</v>
      </c>
      <c r="N36" s="31">
        <f t="shared" si="33"/>
        <v>0</v>
      </c>
      <c r="O36" s="34">
        <f>SUM(O33:O35)</f>
        <v>29</v>
      </c>
      <c r="P36" s="31">
        <f t="shared" si="33"/>
        <v>3239768.22</v>
      </c>
      <c r="Q36" s="34">
        <f>SUM(Q33:Q35)</f>
        <v>29</v>
      </c>
      <c r="R36" s="31">
        <f t="shared" si="33"/>
        <v>3239768.22</v>
      </c>
      <c r="S36" s="35">
        <f t="shared" si="33"/>
        <v>70000</v>
      </c>
      <c r="T36" s="29">
        <f t="shared" si="3"/>
        <v>3309768.22</v>
      </c>
      <c r="U36" s="20" t="str">
        <f t="shared" si="4"/>
        <v>Complete</v>
      </c>
    </row>
    <row r="37" spans="1:21">
      <c r="A37" s="51" t="s">
        <v>57</v>
      </c>
      <c r="B37" s="52" t="s">
        <v>108</v>
      </c>
      <c r="C37" s="38">
        <f>SUMIFS('ค่าเสื่อม 2563'!$N$3:$N$252,'ค่าเสื่อม 2563'!$E$3:$E$252,สรุป!$A37,'ค่าเสื่อม 2563'!$G$3:$G$252,สรุป!$B37)</f>
        <v>1903194.0899999999</v>
      </c>
      <c r="D37" s="39">
        <f>COUNTIFS('ค่าเสื่อม 2563'!$E$3:$E$252,สรุป!$A37,'ค่าเสื่อม 2563'!$G$3:$G$252,สรุป!$B37)</f>
        <v>13</v>
      </c>
      <c r="E37" s="53">
        <f>COUNTIFS('ค่าเสื่อม 2563'!$E$3:$E$252,สรุป!$A37,'ค่าเสื่อม 2563'!$G$3:$G$252,สรุป!$B37,'ค่าเสื่อม 2563'!$S$3:$S$252,"-")</f>
        <v>0</v>
      </c>
      <c r="F37" s="54">
        <f>SUMIFS('ค่าเสื่อม 2563'!$N$3:$N$252,'ค่าเสื่อม 2563'!$E$3:$E$252,สรุป!$A37,'ค่าเสื่อม 2563'!$G$3:$G$252,สรุป!$B37,'ค่าเสื่อม 2563'!$S$3:$S$252,"-")</f>
        <v>0</v>
      </c>
      <c r="G37" s="53">
        <f>COUNTIFS('ค่าเสื่อม 2563'!$E$3:$E$252,สรุป!$A37,'ค่าเสื่อม 2563'!$G$3:$G$252,สรุป!$B37,'ค่าเสื่อม 2563'!$S$3:$S$252,"1-")</f>
        <v>0</v>
      </c>
      <c r="H37" s="54">
        <f>SUMIFS('ค่าเสื่อม 2563'!$N$3:N$252,'ค่าเสื่อม 2563'!$E$3:$E$252,สรุป!$A37,'ค่าเสื่อม 2563'!$G$3:$G$252,สรุป!$B37,'ค่าเสื่อม 2563'!$S$3:$S$252,"1-")</f>
        <v>0</v>
      </c>
      <c r="I37" s="53">
        <f>COUNTIFS('ค่าเสื่อม 2563'!$E$3:$E$252,สรุป!$A37,'ค่าเสื่อม 2563'!$G$3:$G$252,สรุป!$B37,'ค่าเสื่อม 2563'!$S$3:$S$252,"2-")</f>
        <v>0</v>
      </c>
      <c r="J37" s="54">
        <f>SUMIFS('ค่าเสื่อม 2563'!$N$3:N$252,'ค่าเสื่อม 2563'!$E$3:$E$252,สรุป!$A37,'ค่าเสื่อม 2563'!$G$3:$G$252,สรุป!$B37,'ค่าเสื่อม 2563'!$S$3:$S$252,"2-")</f>
        <v>0</v>
      </c>
      <c r="K37" s="53">
        <f>COUNTIFS('ค่าเสื่อม 2563'!$E$3:$E$252,สรุป!$A37,'ค่าเสื่อม 2563'!$G$3:$G$252,สรุป!$B37,'ค่าเสื่อม 2563'!$S$3:$S$252,"3-")</f>
        <v>0</v>
      </c>
      <c r="L37" s="54">
        <f>SUMIFS('ค่าเสื่อม 2563'!$T$3:$T$252,'ค่าเสื่อม 2563'!$E$3:$E$252,สรุป!$A37,'ค่าเสื่อม 2563'!$G$3:$G$252,สรุป!$B37,'ค่าเสื่อม 2563'!$S$3:$S$252,"3-")</f>
        <v>0</v>
      </c>
      <c r="M37" s="53">
        <f>COUNTIFS('ค่าเสื่อม 2563'!$E$3:$E$252,สรุป!$A37,'ค่าเสื่อม 2563'!$G$3:$G$252,สรุป!$B37,'ค่าเสื่อม 2563'!$S$3:$S$252,"4-")</f>
        <v>0</v>
      </c>
      <c r="N37" s="54">
        <f>SUMIFS('ค่าเสื่อม 2563'!$T$3:$T$252,'ค่าเสื่อม 2563'!$E$3:$E$252,สรุป!$A37,'ค่าเสื่อม 2563'!$G$3:$G$252,สรุป!$B37,'ค่าเสื่อม 2563'!$S$3:$S$252,"4-")</f>
        <v>0</v>
      </c>
      <c r="O37" s="53">
        <f>COUNTIFS('ค่าเสื่อม 2563'!$E$3:$E$252,สรุป!$A37,'ค่าเสื่อม 2563'!$G$3:$G$252,สรุป!$B37,'ค่าเสื่อม 2563'!$S$3:$S$252,"5-")</f>
        <v>13</v>
      </c>
      <c r="P37" s="54">
        <f>SUMIFS('ค่าเสื่อม 2563'!$T$3:$T$252,'ค่าเสื่อม 2563'!$E$3:$E$252,สรุป!$A37,'ค่าเสื่อม 2563'!$G$3:$G$252,สรุป!$B37,'ค่าเสื่อม 2563'!$S$3:$S$252,"5-")</f>
        <v>1554494.0899999999</v>
      </c>
      <c r="Q37" s="55">
        <f>SUM(E37,G37,I37,K37,M37,O37)</f>
        <v>13</v>
      </c>
      <c r="R37" s="56">
        <f>SUM(F37,H37,J37,L37,N37,P37)</f>
        <v>1554494.0899999999</v>
      </c>
      <c r="S37" s="57">
        <f>SUMIFS('ค่าเสื่อม 2563'!$U$3:$U$252,'ค่าเสื่อม 2563'!$E$3:$E$252,สรุป!$A37,'ค่าเสื่อม 2563'!$G$3:$G$252,สรุป!$B37,'ค่าเสื่อม 2563'!$S$3:$S$252,"5-")</f>
        <v>348700</v>
      </c>
      <c r="T37" s="29">
        <f t="shared" si="3"/>
        <v>1903194.0899999999</v>
      </c>
      <c r="U37" s="20" t="str">
        <f t="shared" si="4"/>
        <v>Complete</v>
      </c>
    </row>
    <row r="38" spans="1:21">
      <c r="A38" s="30" t="s">
        <v>57</v>
      </c>
      <c r="B38" s="44" t="s">
        <v>104</v>
      </c>
      <c r="C38" s="38">
        <f>SUMIFS('ค่าเสื่อม 2563'!$N$3:$N$252,'ค่าเสื่อม 2563'!$E$3:$E$252,สรุป!$A38,'ค่าเสื่อม 2563'!$G$3:$G$252,สรุป!$B38)</f>
        <v>750000</v>
      </c>
      <c r="D38" s="39">
        <f>COUNTIFS('ค่าเสื่อม 2563'!$E$3:$E$252,สรุป!$A38,'ค่าเสื่อม 2563'!$G$3:$G$252,สรุป!$B38)</f>
        <v>7</v>
      </c>
      <c r="E38" s="45">
        <f>COUNTIFS('ค่าเสื่อม 2563'!$E$3:$E$252,สรุป!$A38,'ค่าเสื่อม 2563'!$G$3:$G$252,สรุป!$B38,'ค่าเสื่อม 2563'!$S$3:$S$252,"-")</f>
        <v>0</v>
      </c>
      <c r="F38" s="46">
        <f>SUMIFS('ค่าเสื่อม 2563'!$N$3:$N$252,'ค่าเสื่อม 2563'!$E$3:$E$252,สรุป!$A38,'ค่าเสื่อม 2563'!$G$3:$G$252,สรุป!$B38,'ค่าเสื่อม 2563'!$S$3:$S$252,"-")</f>
        <v>0</v>
      </c>
      <c r="G38" s="45">
        <f>COUNTIFS('ค่าเสื่อม 2563'!$E$3:$E$252,สรุป!$A38,'ค่าเสื่อม 2563'!$G$3:$G$252,สรุป!$B38,'ค่าเสื่อม 2563'!$S$3:$S$252,"1-")</f>
        <v>0</v>
      </c>
      <c r="H38" s="46">
        <f>SUMIFS('ค่าเสื่อม 2563'!$N$3:N$252,'ค่าเสื่อม 2563'!$E$3:$E$252,สรุป!$A38,'ค่าเสื่อม 2563'!$G$3:$G$252,สรุป!$B38,'ค่าเสื่อม 2563'!$S$3:$S$252,"1-")</f>
        <v>0</v>
      </c>
      <c r="I38" s="45">
        <f>COUNTIFS('ค่าเสื่อม 2563'!$E$3:$E$252,สรุป!$A38,'ค่าเสื่อม 2563'!$G$3:$G$252,สรุป!$B38,'ค่าเสื่อม 2563'!$S$3:$S$252,"2-")</f>
        <v>0</v>
      </c>
      <c r="J38" s="46">
        <f>SUMIFS('ค่าเสื่อม 2563'!$N$3:N$252,'ค่าเสื่อม 2563'!$E$3:$E$252,สรุป!$A38,'ค่าเสื่อม 2563'!$G$3:$G$252,สรุป!$B38,'ค่าเสื่อม 2563'!$S$3:$S$252,"2-")</f>
        <v>0</v>
      </c>
      <c r="K38" s="45">
        <f>COUNTIFS('ค่าเสื่อม 2563'!$E$3:$E$252,สรุป!$A38,'ค่าเสื่อม 2563'!$G$3:$G$252,สรุป!$B38,'ค่าเสื่อม 2563'!$S$3:$S$252,"3-")</f>
        <v>0</v>
      </c>
      <c r="L38" s="46">
        <f>SUMIFS('ค่าเสื่อม 2563'!$T$3:$T$252,'ค่าเสื่อม 2563'!$E$3:$E$252,สรุป!$A38,'ค่าเสื่อม 2563'!$G$3:$G$252,สรุป!$B38,'ค่าเสื่อม 2563'!$S$3:$S$252,"3-")</f>
        <v>0</v>
      </c>
      <c r="M38" s="45">
        <f>COUNTIFS('ค่าเสื่อม 2563'!$E$3:$E$252,สรุป!$A38,'ค่าเสื่อม 2563'!$G$3:$G$252,สรุป!$B38,'ค่าเสื่อม 2563'!$S$3:$S$252,"4-")</f>
        <v>0</v>
      </c>
      <c r="N38" s="46">
        <f>SUMIFS('ค่าเสื่อม 2563'!$T$3:$T$252,'ค่าเสื่อม 2563'!$E$3:$E$252,สรุป!$A38,'ค่าเสื่อม 2563'!$G$3:$G$252,สรุป!$B38,'ค่าเสื่อม 2563'!$S$3:$S$252,"4-")</f>
        <v>0</v>
      </c>
      <c r="O38" s="45">
        <f>COUNTIFS('ค่าเสื่อม 2563'!$E$3:$E$252,สรุป!$A38,'ค่าเสื่อม 2563'!$G$3:$G$252,สรุป!$B38,'ค่าเสื่อม 2563'!$S$3:$S$252,"5-")</f>
        <v>7</v>
      </c>
      <c r="P38" s="46">
        <f>SUMIFS('ค่าเสื่อม 2563'!$T$3:$T$252,'ค่าเสื่อม 2563'!$E$3:$E$252,สรุป!$A38,'ค่าเสื่อม 2563'!$G$3:$G$252,สรุป!$B38,'ค่าเสื่อม 2563'!$S$3:$S$252,"5-")</f>
        <v>749400</v>
      </c>
      <c r="Q38" s="47">
        <f t="shared" ref="Q38:Q39" si="34">SUM(E38,G38,I38,K38,M38,O38)</f>
        <v>7</v>
      </c>
      <c r="R38" s="48">
        <f t="shared" ref="R38:R39" si="35">SUM(F38,H38,J38,L38,N38,P38)</f>
        <v>749400</v>
      </c>
      <c r="S38" s="49">
        <f>SUMIFS('ค่าเสื่อม 2563'!$U$3:$U$252,'ค่าเสื่อม 2563'!$E$3:$E$252,สรุป!$A38,'ค่าเสื่อม 2563'!$G$3:$G$252,สรุป!$B38,'ค่าเสื่อม 2563'!$S$3:$S$252,"5-")</f>
        <v>600</v>
      </c>
      <c r="T38" s="29">
        <f t="shared" si="3"/>
        <v>750000</v>
      </c>
      <c r="U38" s="20" t="str">
        <f t="shared" si="4"/>
        <v>Complete</v>
      </c>
    </row>
    <row r="39" spans="1:21">
      <c r="A39" s="30" t="s">
        <v>57</v>
      </c>
      <c r="B39" s="44" t="s">
        <v>106</v>
      </c>
      <c r="C39" s="38">
        <f>SUMIFS('ค่าเสื่อม 2563'!$N$3:$N$252,'ค่าเสื่อม 2563'!$E$3:$E$252,สรุป!$A39,'ค่าเสื่อม 2563'!$G$3:$G$252,สรุป!$B39)</f>
        <v>610000</v>
      </c>
      <c r="D39" s="39">
        <f>COUNTIFS('ค่าเสื่อม 2563'!$E$3:$E$252,สรุป!$A39,'ค่าเสื่อม 2563'!$G$3:$G$252,สรุป!$B39)</f>
        <v>1</v>
      </c>
      <c r="E39" s="45">
        <f>COUNTIFS('ค่าเสื่อม 2563'!$E$3:$E$252,สรุป!$A39,'ค่าเสื่อม 2563'!$G$3:$G$252,สรุป!$B39,'ค่าเสื่อม 2563'!$S$3:$S$252,"-")</f>
        <v>0</v>
      </c>
      <c r="F39" s="46">
        <f>SUMIFS('ค่าเสื่อม 2563'!$N$3:$N$252,'ค่าเสื่อม 2563'!$E$3:$E$252,สรุป!$A39,'ค่าเสื่อม 2563'!$G$3:$G$252,สรุป!$B39,'ค่าเสื่อม 2563'!$S$3:$S$252,"-")</f>
        <v>0</v>
      </c>
      <c r="G39" s="45">
        <f>COUNTIFS('ค่าเสื่อม 2563'!$E$3:$E$252,สรุป!$A39,'ค่าเสื่อม 2563'!$G$3:$G$252,สรุป!$B39,'ค่าเสื่อม 2563'!$S$3:$S$252,"1-")</f>
        <v>0</v>
      </c>
      <c r="H39" s="46">
        <f>SUMIFS('ค่าเสื่อม 2563'!$N$3:N$252,'ค่าเสื่อม 2563'!$E$3:$E$252,สรุป!$A39,'ค่าเสื่อม 2563'!$G$3:$G$252,สรุป!$B39,'ค่าเสื่อม 2563'!$S$3:$S$252,"1-")</f>
        <v>0</v>
      </c>
      <c r="I39" s="45">
        <f>COUNTIFS('ค่าเสื่อม 2563'!$E$3:$E$252,สรุป!$A39,'ค่าเสื่อม 2563'!$G$3:$G$252,สรุป!$B39,'ค่าเสื่อม 2563'!$S$3:$S$252,"2-")</f>
        <v>0</v>
      </c>
      <c r="J39" s="46">
        <f>SUMIFS('ค่าเสื่อม 2563'!$N$3:N$252,'ค่าเสื่อม 2563'!$E$3:$E$252,สรุป!$A39,'ค่าเสื่อม 2563'!$G$3:$G$252,สรุป!$B39,'ค่าเสื่อม 2563'!$S$3:$S$252,"2-")</f>
        <v>0</v>
      </c>
      <c r="K39" s="45">
        <f>COUNTIFS('ค่าเสื่อม 2563'!$E$3:$E$252,สรุป!$A39,'ค่าเสื่อม 2563'!$G$3:$G$252,สรุป!$B39,'ค่าเสื่อม 2563'!$S$3:$S$252,"3-")</f>
        <v>0</v>
      </c>
      <c r="L39" s="46">
        <f>SUMIFS('ค่าเสื่อม 2563'!$T$3:$T$252,'ค่าเสื่อม 2563'!$E$3:$E$252,สรุป!$A39,'ค่าเสื่อม 2563'!$G$3:$G$252,สรุป!$B39,'ค่าเสื่อม 2563'!$S$3:$S$252,"3-")</f>
        <v>0</v>
      </c>
      <c r="M39" s="45">
        <f>COUNTIFS('ค่าเสื่อม 2563'!$E$3:$E$252,สรุป!$A39,'ค่าเสื่อม 2563'!$G$3:$G$252,สรุป!$B39,'ค่าเสื่อม 2563'!$S$3:$S$252,"4-")</f>
        <v>0</v>
      </c>
      <c r="N39" s="46">
        <f>SUMIFS('ค่าเสื่อม 2563'!$T$3:$T$252,'ค่าเสื่อม 2563'!$E$3:$E$252,สรุป!$A39,'ค่าเสื่อม 2563'!$G$3:$G$252,สรุป!$B39,'ค่าเสื่อม 2563'!$S$3:$S$252,"4-")</f>
        <v>0</v>
      </c>
      <c r="O39" s="45">
        <f>COUNTIFS('ค่าเสื่อม 2563'!$E$3:$E$252,สรุป!$A39,'ค่าเสื่อม 2563'!$G$3:$G$252,สรุป!$B39,'ค่าเสื่อม 2563'!$S$3:$S$252,"5-")</f>
        <v>1</v>
      </c>
      <c r="P39" s="46">
        <f>SUMIFS('ค่าเสื่อม 2563'!$T$3:$T$252,'ค่าเสื่อม 2563'!$E$3:$E$252,สรุป!$A39,'ค่าเสื่อม 2563'!$G$3:$G$252,สรุป!$B39,'ค่าเสื่อม 2563'!$S$3:$S$252,"5-")</f>
        <v>597000</v>
      </c>
      <c r="Q39" s="47">
        <f t="shared" si="34"/>
        <v>1</v>
      </c>
      <c r="R39" s="48">
        <f t="shared" si="35"/>
        <v>597000</v>
      </c>
      <c r="S39" s="49">
        <f>SUMIFS('ค่าเสื่อม 2563'!$U$3:$U$252,'ค่าเสื่อม 2563'!$E$3:$E$252,สรุป!$A39,'ค่าเสื่อม 2563'!$G$3:$G$252,สรุป!$B39,'ค่าเสื่อม 2563'!$S$3:$S$252,"5-")</f>
        <v>13000</v>
      </c>
      <c r="T39" s="29">
        <f t="shared" si="3"/>
        <v>610000</v>
      </c>
      <c r="U39" s="20" t="str">
        <f t="shared" si="4"/>
        <v>Complete</v>
      </c>
    </row>
    <row r="40" spans="1:21" s="20" customFormat="1" ht="21.75" thickBot="1">
      <c r="A40" s="142" t="s">
        <v>86</v>
      </c>
      <c r="B40" s="143"/>
      <c r="C40" s="50">
        <f>SUM(C37:C39)</f>
        <v>3263194.09</v>
      </c>
      <c r="D40" s="32">
        <f>SUM(D37:D39)</f>
        <v>21</v>
      </c>
      <c r="E40" s="33">
        <f>SUM(E37:E39)</f>
        <v>0</v>
      </c>
      <c r="F40" s="31">
        <f t="shared" ref="F40" si="36">SUM(F37:F39)</f>
        <v>0</v>
      </c>
      <c r="G40" s="33">
        <f>SUM(G37:G39)</f>
        <v>0</v>
      </c>
      <c r="H40" s="31">
        <f t="shared" ref="H40:S40" si="37">SUM(H37:H39)</f>
        <v>0</v>
      </c>
      <c r="I40" s="34">
        <f>SUM(I37:I39)</f>
        <v>0</v>
      </c>
      <c r="J40" s="31">
        <f t="shared" si="37"/>
        <v>0</v>
      </c>
      <c r="K40" s="34">
        <f>SUM(K37:K39)</f>
        <v>0</v>
      </c>
      <c r="L40" s="31">
        <f t="shared" si="37"/>
        <v>0</v>
      </c>
      <c r="M40" s="34">
        <f>SUM(M37:M39)</f>
        <v>0</v>
      </c>
      <c r="N40" s="31">
        <f t="shared" si="37"/>
        <v>0</v>
      </c>
      <c r="O40" s="34">
        <f>SUM(O37:O39)</f>
        <v>21</v>
      </c>
      <c r="P40" s="31">
        <f t="shared" si="37"/>
        <v>2900894.09</v>
      </c>
      <c r="Q40" s="34">
        <f>SUM(Q37:Q39)</f>
        <v>21</v>
      </c>
      <c r="R40" s="31">
        <f>SUM(R37:R39)</f>
        <v>2900894.09</v>
      </c>
      <c r="S40" s="35">
        <f t="shared" si="37"/>
        <v>362300</v>
      </c>
      <c r="T40" s="29">
        <f t="shared" si="3"/>
        <v>3263194.09</v>
      </c>
      <c r="U40" s="20" t="str">
        <f t="shared" si="4"/>
        <v>Complete</v>
      </c>
    </row>
    <row r="41" spans="1:21">
      <c r="A41" s="51" t="s">
        <v>65</v>
      </c>
      <c r="B41" s="52" t="s">
        <v>108</v>
      </c>
      <c r="C41" s="38">
        <f>SUMIFS('ค่าเสื่อม 2563'!$N$3:$N$252,'ค่าเสื่อม 2563'!$E$3:$E$252,สรุป!$A41,'ค่าเสื่อม 2563'!$G$3:$G$252,สรุป!$B41)</f>
        <v>406800</v>
      </c>
      <c r="D41" s="39">
        <f>COUNTIFS('ค่าเสื่อม 2563'!$E$3:$E$252,สรุป!$A41,'ค่าเสื่อม 2563'!$G$3:$G$252,สรุป!$B41)</f>
        <v>13</v>
      </c>
      <c r="E41" s="53">
        <f>COUNTIFS('ค่าเสื่อม 2563'!$E$3:$E$252,สรุป!$A41,'ค่าเสื่อม 2563'!$G$3:$G$252,สรุป!$B41,'ค่าเสื่อม 2563'!$S$3:$S$252,"-")</f>
        <v>0</v>
      </c>
      <c r="F41" s="54">
        <f>SUMIFS('ค่าเสื่อม 2563'!$N$3:$N$252,'ค่าเสื่อม 2563'!$E$3:$E$252,สรุป!$A41,'ค่าเสื่อม 2563'!$G$3:$G$252,สรุป!$B41,'ค่าเสื่อม 2563'!$S$3:$S$252,"-")</f>
        <v>0</v>
      </c>
      <c r="G41" s="53">
        <f>COUNTIFS('ค่าเสื่อม 2563'!$E$3:$E$252,สรุป!$A41,'ค่าเสื่อม 2563'!$G$3:$G$252,สรุป!$B41,'ค่าเสื่อม 2563'!$S$3:$S$252,"1-")</f>
        <v>0</v>
      </c>
      <c r="H41" s="54">
        <f>SUMIFS('ค่าเสื่อม 2563'!$N$3:N$252,'ค่าเสื่อม 2563'!$E$3:$E$252,สรุป!$A41,'ค่าเสื่อม 2563'!$G$3:$G$252,สรุป!$B41,'ค่าเสื่อม 2563'!$S$3:$S$252,"1-")</f>
        <v>0</v>
      </c>
      <c r="I41" s="53">
        <f>COUNTIFS('ค่าเสื่อม 2563'!$E$3:$E$252,สรุป!$A41,'ค่าเสื่อม 2563'!$G$3:$G$252,สรุป!$B41,'ค่าเสื่อม 2563'!$S$3:$S$252,"2-")</f>
        <v>0</v>
      </c>
      <c r="J41" s="54">
        <f>SUMIFS('ค่าเสื่อม 2563'!$N$3:N$252,'ค่าเสื่อม 2563'!$E$3:$E$252,สรุป!$A41,'ค่าเสื่อม 2563'!$G$3:$G$252,สรุป!$B41,'ค่าเสื่อม 2563'!$S$3:$S$252,"2-")</f>
        <v>0</v>
      </c>
      <c r="K41" s="53">
        <f>COUNTIFS('ค่าเสื่อม 2563'!$E$3:$E$252,สรุป!$A41,'ค่าเสื่อม 2563'!$G$3:$G$252,สรุป!$B41,'ค่าเสื่อม 2563'!$S$3:$S$252,"3-")</f>
        <v>0</v>
      </c>
      <c r="L41" s="54">
        <f>SUMIFS('ค่าเสื่อม 2563'!$T$3:$T$252,'ค่าเสื่อม 2563'!$E$3:$E$252,สรุป!$A41,'ค่าเสื่อม 2563'!$G$3:$G$252,สรุป!$B41,'ค่าเสื่อม 2563'!$S$3:$S$252,"3-")</f>
        <v>0</v>
      </c>
      <c r="M41" s="53">
        <f>COUNTIFS('ค่าเสื่อม 2563'!$E$3:$E$252,สรุป!$A41,'ค่าเสื่อม 2563'!$G$3:$G$252,สรุป!$B41,'ค่าเสื่อม 2563'!$S$3:$S$252,"4-")</f>
        <v>0</v>
      </c>
      <c r="N41" s="54">
        <f>SUMIFS('ค่าเสื่อม 2563'!$T$3:$T$252,'ค่าเสื่อม 2563'!$E$3:$E$252,สรุป!$A41,'ค่าเสื่อม 2563'!$G$3:$G$252,สรุป!$B41,'ค่าเสื่อม 2563'!$S$3:$S$252,"4-")</f>
        <v>0</v>
      </c>
      <c r="O41" s="53">
        <f>COUNTIFS('ค่าเสื่อม 2563'!$E$3:$E$252,สรุป!$A41,'ค่าเสื่อม 2563'!$G$3:$G$252,สรุป!$B41,'ค่าเสื่อม 2563'!$S$3:$S$252,"5-")</f>
        <v>13</v>
      </c>
      <c r="P41" s="54">
        <f>SUMIFS('ค่าเสื่อม 2563'!$T$3:$T$252,'ค่าเสื่อม 2563'!$E$3:$E$252,สรุป!$A41,'ค่าเสื่อม 2563'!$G$3:$G$252,สรุป!$B41,'ค่าเสื่อม 2563'!$S$3:$S$252,"5-")</f>
        <v>399090</v>
      </c>
      <c r="Q41" s="55">
        <f>SUM(E41,G41,I41,K41,M41,O41)</f>
        <v>13</v>
      </c>
      <c r="R41" s="56">
        <f>SUM(F41,H41,J41,L41,N41,P41)</f>
        <v>399090</v>
      </c>
      <c r="S41" s="57">
        <f>SUMIFS('ค่าเสื่อม 2563'!$U$3:$U$252,'ค่าเสื่อม 2563'!$E$3:$E$252,สรุป!$A41,'ค่าเสื่อม 2563'!$G$3:$G$252,สรุป!$B41,'ค่าเสื่อม 2563'!$S$3:$S$252,"5-")</f>
        <v>7710</v>
      </c>
      <c r="T41" s="29">
        <f t="shared" si="3"/>
        <v>406800</v>
      </c>
      <c r="U41" s="20" t="str">
        <f t="shared" si="4"/>
        <v>Complete</v>
      </c>
    </row>
    <row r="42" spans="1:21">
      <c r="A42" s="30" t="s">
        <v>65</v>
      </c>
      <c r="B42" s="44" t="s">
        <v>104</v>
      </c>
      <c r="C42" s="38">
        <f>SUMIFS('ค่าเสื่อม 2563'!$N$3:$N$252,'ค่าเสื่อม 2563'!$E$3:$E$252,สรุป!$A42,'ค่าเสื่อม 2563'!$G$3:$G$252,สรุป!$B42)</f>
        <v>250000</v>
      </c>
      <c r="D42" s="39">
        <f>COUNTIFS('ค่าเสื่อม 2563'!$E$3:$E$252,สรุป!$A42,'ค่าเสื่อม 2563'!$G$3:$G$252,สรุป!$B42)</f>
        <v>1</v>
      </c>
      <c r="E42" s="45">
        <f>COUNTIFS('ค่าเสื่อม 2563'!$E$3:$E$252,สรุป!$A42,'ค่าเสื่อม 2563'!$G$3:$G$252,สรุป!$B42,'ค่าเสื่อม 2563'!$S$3:$S$252,"-")</f>
        <v>0</v>
      </c>
      <c r="F42" s="46">
        <f>SUMIFS('ค่าเสื่อม 2563'!$N$3:$N$252,'ค่าเสื่อม 2563'!$E$3:$E$252,สรุป!$A42,'ค่าเสื่อม 2563'!$G$3:$G$252,สรุป!$B42,'ค่าเสื่อม 2563'!$S$3:$S$252,"-")</f>
        <v>0</v>
      </c>
      <c r="G42" s="45">
        <f>COUNTIFS('ค่าเสื่อม 2563'!$E$3:$E$252,สรุป!$A42,'ค่าเสื่อม 2563'!$G$3:$G$252,สรุป!$B42,'ค่าเสื่อม 2563'!$S$3:$S$252,"1-")</f>
        <v>0</v>
      </c>
      <c r="H42" s="46">
        <f>SUMIFS('ค่าเสื่อม 2563'!$N$3:N$252,'ค่าเสื่อม 2563'!$E$3:$E$252,สรุป!$A42,'ค่าเสื่อม 2563'!$G$3:$G$252,สรุป!$B42,'ค่าเสื่อม 2563'!$S$3:$S$252,"1-")</f>
        <v>0</v>
      </c>
      <c r="I42" s="45">
        <f>COUNTIFS('ค่าเสื่อม 2563'!$E$3:$E$252,สรุป!$A42,'ค่าเสื่อม 2563'!$G$3:$G$252,สรุป!$B42,'ค่าเสื่อม 2563'!$S$3:$S$252,"2-")</f>
        <v>0</v>
      </c>
      <c r="J42" s="46">
        <f>SUMIFS('ค่าเสื่อม 2563'!$N$3:N$252,'ค่าเสื่อม 2563'!$E$3:$E$252,สรุป!$A42,'ค่าเสื่อม 2563'!$G$3:$G$252,สรุป!$B42,'ค่าเสื่อม 2563'!$S$3:$S$252,"2-")</f>
        <v>0</v>
      </c>
      <c r="K42" s="45">
        <f>COUNTIFS('ค่าเสื่อม 2563'!$E$3:$E$252,สรุป!$A42,'ค่าเสื่อม 2563'!$G$3:$G$252,สรุป!$B42,'ค่าเสื่อม 2563'!$S$3:$S$252,"3-")</f>
        <v>0</v>
      </c>
      <c r="L42" s="46">
        <f>SUMIFS('ค่าเสื่อม 2563'!$T$3:$T$252,'ค่าเสื่อม 2563'!$E$3:$E$252,สรุป!$A42,'ค่าเสื่อม 2563'!$G$3:$G$252,สรุป!$B42,'ค่าเสื่อม 2563'!$S$3:$S$252,"3-")</f>
        <v>0</v>
      </c>
      <c r="M42" s="45">
        <f>COUNTIFS('ค่าเสื่อม 2563'!$E$3:$E$252,สรุป!$A42,'ค่าเสื่อม 2563'!$G$3:$G$252,สรุป!$B42,'ค่าเสื่อม 2563'!$S$3:$S$252,"4-")</f>
        <v>0</v>
      </c>
      <c r="N42" s="46">
        <f>SUMIFS('ค่าเสื่อม 2563'!$T$3:$T$252,'ค่าเสื่อม 2563'!$E$3:$E$252,สรุป!$A42,'ค่าเสื่อม 2563'!$G$3:$G$252,สรุป!$B42,'ค่าเสื่อม 2563'!$S$3:$S$252,"4-")</f>
        <v>0</v>
      </c>
      <c r="O42" s="45">
        <f>COUNTIFS('ค่าเสื่อม 2563'!$E$3:$E$252,สรุป!$A42,'ค่าเสื่อม 2563'!$G$3:$G$252,สรุป!$B42,'ค่าเสื่อม 2563'!$S$3:$S$252,"5-")</f>
        <v>1</v>
      </c>
      <c r="P42" s="46">
        <f>SUMIFS('ค่าเสื่อม 2563'!$T$3:$T$252,'ค่าเสื่อม 2563'!$E$3:$E$252,สรุป!$A42,'ค่าเสื่อม 2563'!$G$3:$G$252,สรุป!$B42,'ค่าเสื่อม 2563'!$S$3:$S$252,"5-")</f>
        <v>236000</v>
      </c>
      <c r="Q42" s="47">
        <f t="shared" ref="Q42:Q43" si="38">SUM(E42,G42,I42,K42,M42,O42)</f>
        <v>1</v>
      </c>
      <c r="R42" s="48">
        <f t="shared" ref="R42:R43" si="39">SUM(F42,H42,J42,L42,N42,P42)</f>
        <v>236000</v>
      </c>
      <c r="S42" s="49">
        <f>SUMIFS('ค่าเสื่อม 2563'!$U$3:$U$252,'ค่าเสื่อม 2563'!$E$3:$E$252,สรุป!$A42,'ค่าเสื่อม 2563'!$G$3:$G$252,สรุป!$B42,'ค่าเสื่อม 2563'!$S$3:$S$252,"5-")</f>
        <v>14000</v>
      </c>
      <c r="T42" s="29">
        <f t="shared" si="3"/>
        <v>250000</v>
      </c>
      <c r="U42" s="20" t="str">
        <f t="shared" si="4"/>
        <v>Complete</v>
      </c>
    </row>
    <row r="43" spans="1:21">
      <c r="A43" s="30" t="s">
        <v>65</v>
      </c>
      <c r="B43" s="44" t="s">
        <v>106</v>
      </c>
      <c r="C43" s="38">
        <f>SUMIFS('ค่าเสื่อม 2563'!$N$3:$N$252,'ค่าเสื่อม 2563'!$E$3:$E$252,สรุป!$A43,'ค่าเสื่อม 2563'!$G$3:$G$252,สรุป!$B43)</f>
        <v>0</v>
      </c>
      <c r="D43" s="39">
        <f>COUNTIFS('ค่าเสื่อม 2563'!$E$3:$E$252,สรุป!$A43,'ค่าเสื่อม 2563'!$G$3:$G$252,สรุป!$B43)</f>
        <v>0</v>
      </c>
      <c r="E43" s="45">
        <f>COUNTIFS('ค่าเสื่อม 2563'!$E$3:$E$252,สรุป!$A43,'ค่าเสื่อม 2563'!$G$3:$G$252,สรุป!$B43,'ค่าเสื่อม 2563'!$S$3:$S$252,"-")</f>
        <v>0</v>
      </c>
      <c r="F43" s="46">
        <f>SUMIFS('ค่าเสื่อม 2563'!$N$3:$N$252,'ค่าเสื่อม 2563'!$E$3:$E$252,สรุป!$A43,'ค่าเสื่อม 2563'!$G$3:$G$252,สรุป!$B43,'ค่าเสื่อม 2563'!$S$3:$S$252,"-")</f>
        <v>0</v>
      </c>
      <c r="G43" s="45">
        <f>COUNTIFS('ค่าเสื่อม 2563'!$E$3:$E$252,สรุป!$A43,'ค่าเสื่อม 2563'!$G$3:$G$252,สรุป!$B43,'ค่าเสื่อม 2563'!$S$3:$S$252,"1-")</f>
        <v>0</v>
      </c>
      <c r="H43" s="46">
        <f>SUMIFS('ค่าเสื่อม 2563'!$N$3:N$252,'ค่าเสื่อม 2563'!$E$3:$E$252,สรุป!$A43,'ค่าเสื่อม 2563'!$G$3:$G$252,สรุป!$B43,'ค่าเสื่อม 2563'!$S$3:$S$252,"1-")</f>
        <v>0</v>
      </c>
      <c r="I43" s="45">
        <f>COUNTIFS('ค่าเสื่อม 2563'!$E$3:$E$252,สรุป!$A43,'ค่าเสื่อม 2563'!$G$3:$G$252,สรุป!$B43,'ค่าเสื่อม 2563'!$S$3:$S$252,"2-")</f>
        <v>0</v>
      </c>
      <c r="J43" s="46">
        <f>SUMIFS('ค่าเสื่อม 2563'!$N$3:N$252,'ค่าเสื่อม 2563'!$E$3:$E$252,สรุป!$A43,'ค่าเสื่อม 2563'!$G$3:$G$252,สรุป!$B43,'ค่าเสื่อม 2563'!$S$3:$S$252,"2-")</f>
        <v>0</v>
      </c>
      <c r="K43" s="45">
        <f>COUNTIFS('ค่าเสื่อม 2563'!$E$3:$E$252,สรุป!$A43,'ค่าเสื่อม 2563'!$G$3:$G$252,สรุป!$B43,'ค่าเสื่อม 2563'!$S$3:$S$252,"3-")</f>
        <v>0</v>
      </c>
      <c r="L43" s="46">
        <f>SUMIFS('ค่าเสื่อม 2563'!$T$3:$T$252,'ค่าเสื่อม 2563'!$E$3:$E$252,สรุป!$A43,'ค่าเสื่อม 2563'!$G$3:$G$252,สรุป!$B43,'ค่าเสื่อม 2563'!$S$3:$S$252,"3-")</f>
        <v>0</v>
      </c>
      <c r="M43" s="45">
        <f>COUNTIFS('ค่าเสื่อม 2563'!$E$3:$E$252,สรุป!$A43,'ค่าเสื่อม 2563'!$G$3:$G$252,สรุป!$B43,'ค่าเสื่อม 2563'!$S$3:$S$252,"4-")</f>
        <v>0</v>
      </c>
      <c r="N43" s="46">
        <f>SUMIFS('ค่าเสื่อม 2563'!$T$3:$T$252,'ค่าเสื่อม 2563'!$E$3:$E$252,สรุป!$A43,'ค่าเสื่อม 2563'!$G$3:$G$252,สรุป!$B43,'ค่าเสื่อม 2563'!$S$3:$S$252,"4-")</f>
        <v>0</v>
      </c>
      <c r="O43" s="45">
        <f>COUNTIFS('ค่าเสื่อม 2563'!$E$3:$E$252,สรุป!$A43,'ค่าเสื่อม 2563'!$G$3:$G$252,สรุป!$B43,'ค่าเสื่อม 2563'!$S$3:$S$252,"5-")</f>
        <v>0</v>
      </c>
      <c r="P43" s="46">
        <f>SUMIFS('ค่าเสื่อม 2563'!$T$3:$T$252,'ค่าเสื่อม 2563'!$E$3:$E$252,สรุป!$A43,'ค่าเสื่อม 2563'!$G$3:$G$252,สรุป!$B43,'ค่าเสื่อม 2563'!$S$3:$S$252,"5-")</f>
        <v>0</v>
      </c>
      <c r="Q43" s="47">
        <f t="shared" si="38"/>
        <v>0</v>
      </c>
      <c r="R43" s="48">
        <f t="shared" si="39"/>
        <v>0</v>
      </c>
      <c r="S43" s="49">
        <f>SUMIFS('ค่าเสื่อม 2563'!$U$3:$U$252,'ค่าเสื่อม 2563'!$E$3:$E$252,สรุป!$A43,'ค่าเสื่อม 2563'!$G$3:$G$252,สรุป!$B43,'ค่าเสื่อม 2563'!$S$3:$S$252,"5-")</f>
        <v>0</v>
      </c>
      <c r="T43" s="29">
        <f t="shared" si="3"/>
        <v>0</v>
      </c>
      <c r="U43" s="20" t="str">
        <f t="shared" si="4"/>
        <v>Complete</v>
      </c>
    </row>
    <row r="44" spans="1:21" s="20" customFormat="1" ht="21.75" thickBot="1">
      <c r="A44" s="142" t="s">
        <v>86</v>
      </c>
      <c r="B44" s="143"/>
      <c r="C44" s="50">
        <f>SUM(C41:C43)</f>
        <v>656800</v>
      </c>
      <c r="D44" s="32">
        <f>SUM(D41:D43)</f>
        <v>14</v>
      </c>
      <c r="E44" s="33">
        <f>SUM(E41:E43)</f>
        <v>0</v>
      </c>
      <c r="F44" s="31">
        <f t="shared" ref="F44" si="40">SUM(F41:F43)</f>
        <v>0</v>
      </c>
      <c r="G44" s="33">
        <f>SUM(G41:G43)</f>
        <v>0</v>
      </c>
      <c r="H44" s="31">
        <f t="shared" ref="H44:S44" si="41">SUM(H41:H43)</f>
        <v>0</v>
      </c>
      <c r="I44" s="34">
        <f>SUM(I41:I43)</f>
        <v>0</v>
      </c>
      <c r="J44" s="31">
        <f t="shared" si="41"/>
        <v>0</v>
      </c>
      <c r="K44" s="34">
        <f>SUM(K41:K43)</f>
        <v>0</v>
      </c>
      <c r="L44" s="31">
        <f t="shared" si="41"/>
        <v>0</v>
      </c>
      <c r="M44" s="34">
        <f>SUM(M41:M43)</f>
        <v>0</v>
      </c>
      <c r="N44" s="31">
        <f t="shared" si="41"/>
        <v>0</v>
      </c>
      <c r="O44" s="34">
        <f>SUM(O41:O43)</f>
        <v>14</v>
      </c>
      <c r="P44" s="31">
        <f t="shared" si="41"/>
        <v>635090</v>
      </c>
      <c r="Q44" s="34">
        <f>SUM(Q41:Q43)</f>
        <v>14</v>
      </c>
      <c r="R44" s="31">
        <f t="shared" si="41"/>
        <v>635090</v>
      </c>
      <c r="S44" s="35">
        <f t="shared" si="41"/>
        <v>21710</v>
      </c>
      <c r="T44" s="29">
        <f t="shared" si="3"/>
        <v>656800</v>
      </c>
      <c r="U44" s="20" t="str">
        <f t="shared" si="4"/>
        <v>Complete</v>
      </c>
    </row>
    <row r="46" spans="1:21">
      <c r="D46" s="23"/>
      <c r="E46" s="23"/>
      <c r="G46" s="23"/>
      <c r="I46" s="23"/>
      <c r="K46" s="23"/>
      <c r="M46" s="23"/>
      <c r="O46" s="23"/>
      <c r="Q46" s="23"/>
    </row>
  </sheetData>
  <mergeCells count="20">
    <mergeCell ref="A8:B8"/>
    <mergeCell ref="A28:B28"/>
    <mergeCell ref="A32:B32"/>
    <mergeCell ref="A16:B16"/>
    <mergeCell ref="A12:B12"/>
    <mergeCell ref="A36:B36"/>
    <mergeCell ref="A40:B40"/>
    <mergeCell ref="A44:B44"/>
    <mergeCell ref="A20:B20"/>
    <mergeCell ref="A24:B24"/>
    <mergeCell ref="M3:N3"/>
    <mergeCell ref="O3:P3"/>
    <mergeCell ref="E3:F3"/>
    <mergeCell ref="E2:S2"/>
    <mergeCell ref="A1:S1"/>
    <mergeCell ref="A2:D3"/>
    <mergeCell ref="Q3:S3"/>
    <mergeCell ref="G3:H3"/>
    <mergeCell ref="I3:J3"/>
    <mergeCell ref="K3:L3"/>
  </mergeCells>
  <conditionalFormatting sqref="U5">
    <cfRule type="expression" dxfId="0" priority="1">
      <formula>$U$5=Incomplete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8" fitToHeight="0" orientation="landscape" r:id="rId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76"/>
  <sheetViews>
    <sheetView showGridLines="0" workbookViewId="0">
      <pane xSplit="4" ySplit="2" topLeftCell="N270" activePane="bottomRight" state="frozen"/>
      <selection pane="topRight" activeCell="E1" sqref="E1"/>
      <selection pane="bottomLeft" activeCell="A3" sqref="A3"/>
      <selection pane="bottomRight" activeCell="B3" sqref="B3:W276"/>
    </sheetView>
  </sheetViews>
  <sheetFormatPr defaultColWidth="9" defaultRowHeight="18.75"/>
  <cols>
    <col min="1" max="1" width="4.5703125" style="2" customWidth="1"/>
    <col min="2" max="2" width="10.42578125" style="1" customWidth="1"/>
    <col min="3" max="3" width="10.140625" style="1" customWidth="1"/>
    <col min="4" max="4" width="9.5703125" style="1" customWidth="1"/>
    <col min="5" max="5" width="16.140625" style="15" customWidth="1"/>
    <col min="6" max="6" width="36" style="15" bestFit="1" customWidth="1"/>
    <col min="7" max="7" width="20.140625" style="15" bestFit="1" customWidth="1"/>
    <col min="8" max="8" width="8.5703125" style="15" bestFit="1" customWidth="1"/>
    <col min="9" max="9" width="21.85546875" style="15" bestFit="1" customWidth="1"/>
    <col min="10" max="10" width="24" style="15" bestFit="1" customWidth="1"/>
    <col min="11" max="11" width="17.140625" style="15" customWidth="1"/>
    <col min="12" max="12" width="9.42578125" style="15" bestFit="1" customWidth="1"/>
    <col min="13" max="13" width="19.140625" style="15" customWidth="1"/>
    <col min="14" max="14" width="10.7109375" style="15" bestFit="1" customWidth="1"/>
    <col min="15" max="15" width="10.42578125" style="15" bestFit="1" customWidth="1"/>
    <col min="16" max="16" width="5.42578125" style="15" bestFit="1" customWidth="1"/>
    <col min="17" max="17" width="9.85546875" style="15" bestFit="1" customWidth="1"/>
    <col min="18" max="18" width="19.140625" style="15" bestFit="1" customWidth="1"/>
    <col min="19" max="19" width="14.42578125" style="15" bestFit="1" customWidth="1"/>
    <col min="20" max="20" width="17.7109375" style="15" bestFit="1" customWidth="1"/>
    <col min="21" max="21" width="19.85546875" style="15" bestFit="1" customWidth="1"/>
    <col min="22" max="22" width="14.42578125" style="15" bestFit="1" customWidth="1"/>
    <col min="23" max="23" width="8.42578125" style="15" customWidth="1"/>
    <col min="24" max="16384" width="9" style="15"/>
  </cols>
  <sheetData>
    <row r="1" spans="1:23">
      <c r="B1" s="5" t="s">
        <v>80</v>
      </c>
    </row>
    <row r="2" spans="1:23" s="13" customFormat="1">
      <c r="A2" s="11" t="s">
        <v>79</v>
      </c>
      <c r="B2" s="11" t="s">
        <v>88</v>
      </c>
      <c r="C2" s="11" t="s">
        <v>89</v>
      </c>
      <c r="D2" s="11" t="s">
        <v>90</v>
      </c>
      <c r="E2" s="11" t="s">
        <v>91</v>
      </c>
      <c r="F2" s="11" t="s">
        <v>92</v>
      </c>
      <c r="G2" s="11" t="s">
        <v>93</v>
      </c>
      <c r="H2" s="11" t="s">
        <v>5</v>
      </c>
      <c r="I2" s="11" t="s">
        <v>1</v>
      </c>
      <c r="J2" s="11" t="s">
        <v>84</v>
      </c>
      <c r="K2" s="11" t="s">
        <v>94</v>
      </c>
      <c r="L2" s="11" t="s">
        <v>2</v>
      </c>
      <c r="M2" s="11" t="s">
        <v>95</v>
      </c>
      <c r="N2" s="11" t="s">
        <v>96</v>
      </c>
      <c r="O2" s="11" t="s">
        <v>97</v>
      </c>
      <c r="P2" s="11" t="s">
        <v>3</v>
      </c>
      <c r="Q2" s="11" t="s">
        <v>4</v>
      </c>
      <c r="R2" s="11" t="s">
        <v>98</v>
      </c>
      <c r="S2" s="11" t="s">
        <v>6</v>
      </c>
      <c r="T2" s="11" t="s">
        <v>99</v>
      </c>
      <c r="U2" s="11" t="s">
        <v>100</v>
      </c>
      <c r="V2" s="11" t="s">
        <v>101</v>
      </c>
      <c r="W2" s="11" t="s">
        <v>0</v>
      </c>
    </row>
    <row r="3" spans="1:23" s="6" customFormat="1" ht="43.5" customHeight="1">
      <c r="A3" s="3">
        <v>1</v>
      </c>
      <c r="B3" s="14" t="s">
        <v>102</v>
      </c>
      <c r="C3" s="14">
        <v>2700</v>
      </c>
      <c r="D3" s="14" t="s">
        <v>103</v>
      </c>
      <c r="E3" s="16" t="s">
        <v>7</v>
      </c>
      <c r="F3" s="16" t="s">
        <v>8</v>
      </c>
      <c r="G3" s="16" t="s">
        <v>104</v>
      </c>
      <c r="H3" s="17" t="s">
        <v>105</v>
      </c>
      <c r="I3" s="16" t="s">
        <v>9</v>
      </c>
      <c r="J3" s="16" t="s">
        <v>133</v>
      </c>
      <c r="K3" s="17" t="s">
        <v>133</v>
      </c>
      <c r="L3" s="70">
        <v>1</v>
      </c>
      <c r="M3" s="16" t="s">
        <v>134</v>
      </c>
      <c r="N3" s="17">
        <v>250000</v>
      </c>
      <c r="O3" s="16">
        <v>0</v>
      </c>
      <c r="P3" s="16">
        <v>0</v>
      </c>
      <c r="Q3" s="17">
        <v>250000</v>
      </c>
      <c r="R3" s="16" t="s">
        <v>552</v>
      </c>
      <c r="S3" s="16" t="s">
        <v>145</v>
      </c>
      <c r="T3" s="17">
        <v>220000</v>
      </c>
      <c r="U3" s="16"/>
      <c r="V3" s="16"/>
      <c r="W3" s="16">
        <v>326720</v>
      </c>
    </row>
    <row r="4" spans="1:23" s="6" customFormat="1" ht="43.5" customHeight="1">
      <c r="A4" s="3">
        <v>2</v>
      </c>
      <c r="B4" s="14" t="s">
        <v>102</v>
      </c>
      <c r="C4" s="14">
        <v>2700</v>
      </c>
      <c r="D4" s="14" t="s">
        <v>103</v>
      </c>
      <c r="E4" s="16" t="s">
        <v>7</v>
      </c>
      <c r="F4" s="16" t="s">
        <v>11</v>
      </c>
      <c r="G4" s="16" t="s">
        <v>106</v>
      </c>
      <c r="H4" s="17" t="s">
        <v>107</v>
      </c>
      <c r="I4" s="16" t="s">
        <v>12</v>
      </c>
      <c r="J4" s="16" t="s">
        <v>13</v>
      </c>
      <c r="K4" s="17" t="s">
        <v>13</v>
      </c>
      <c r="L4" s="70">
        <v>1</v>
      </c>
      <c r="M4" s="16" t="s">
        <v>135</v>
      </c>
      <c r="N4" s="17">
        <v>460000</v>
      </c>
      <c r="O4" s="16">
        <v>0</v>
      </c>
      <c r="P4" s="16">
        <v>0</v>
      </c>
      <c r="Q4" s="17">
        <v>460000</v>
      </c>
      <c r="R4" s="16" t="s">
        <v>552</v>
      </c>
      <c r="S4" s="16" t="s">
        <v>62</v>
      </c>
      <c r="T4" s="17">
        <v>290000</v>
      </c>
      <c r="U4" s="17">
        <v>170000</v>
      </c>
      <c r="V4" s="16">
        <v>36.96</v>
      </c>
      <c r="W4" s="16">
        <v>329777</v>
      </c>
    </row>
    <row r="5" spans="1:23" s="6" customFormat="1" ht="43.5" customHeight="1">
      <c r="A5" s="3">
        <v>3</v>
      </c>
      <c r="B5" s="14" t="s">
        <v>102</v>
      </c>
      <c r="C5" s="14">
        <v>2700</v>
      </c>
      <c r="D5" s="14" t="s">
        <v>103</v>
      </c>
      <c r="E5" s="16" t="s">
        <v>7</v>
      </c>
      <c r="F5" s="16" t="s">
        <v>14</v>
      </c>
      <c r="G5" s="16" t="s">
        <v>108</v>
      </c>
      <c r="H5" s="17" t="s">
        <v>105</v>
      </c>
      <c r="I5" s="16" t="s">
        <v>9</v>
      </c>
      <c r="J5" s="16" t="s">
        <v>136</v>
      </c>
      <c r="K5" s="17" t="s">
        <v>136</v>
      </c>
      <c r="L5" s="70">
        <v>1</v>
      </c>
      <c r="M5" s="16" t="s">
        <v>134</v>
      </c>
      <c r="N5" s="17">
        <v>175000</v>
      </c>
      <c r="O5" s="16">
        <v>0</v>
      </c>
      <c r="P5" s="16">
        <v>0</v>
      </c>
      <c r="Q5" s="17">
        <v>175000</v>
      </c>
      <c r="R5" s="16" t="s">
        <v>552</v>
      </c>
      <c r="S5" s="16" t="s">
        <v>145</v>
      </c>
      <c r="T5" s="17">
        <v>147600</v>
      </c>
      <c r="U5" s="16"/>
      <c r="V5" s="16"/>
      <c r="W5" s="16">
        <v>331201</v>
      </c>
    </row>
    <row r="6" spans="1:23" s="6" customFormat="1" ht="43.5" customHeight="1">
      <c r="A6" s="3">
        <v>4</v>
      </c>
      <c r="B6" s="14" t="s">
        <v>102</v>
      </c>
      <c r="C6" s="14">
        <v>2700</v>
      </c>
      <c r="D6" s="14" t="s">
        <v>103</v>
      </c>
      <c r="E6" s="16" t="s">
        <v>7</v>
      </c>
      <c r="F6" s="16" t="s">
        <v>15</v>
      </c>
      <c r="G6" s="16" t="s">
        <v>108</v>
      </c>
      <c r="H6" s="17" t="s">
        <v>105</v>
      </c>
      <c r="I6" s="16" t="s">
        <v>9</v>
      </c>
      <c r="J6" s="16" t="s">
        <v>137</v>
      </c>
      <c r="K6" s="17" t="s">
        <v>137</v>
      </c>
      <c r="L6" s="70">
        <v>1</v>
      </c>
      <c r="M6" s="16" t="s">
        <v>134</v>
      </c>
      <c r="N6" s="17">
        <v>175000</v>
      </c>
      <c r="O6" s="16">
        <v>0</v>
      </c>
      <c r="P6" s="16">
        <v>0</v>
      </c>
      <c r="Q6" s="17">
        <v>175000</v>
      </c>
      <c r="R6" s="16" t="s">
        <v>552</v>
      </c>
      <c r="S6" s="16" t="s">
        <v>145</v>
      </c>
      <c r="T6" s="17">
        <v>157046</v>
      </c>
      <c r="U6" s="16"/>
      <c r="V6" s="16"/>
      <c r="W6" s="16">
        <v>331193</v>
      </c>
    </row>
    <row r="7" spans="1:23" s="6" customFormat="1" ht="43.5" customHeight="1">
      <c r="A7" s="3">
        <v>5</v>
      </c>
      <c r="B7" s="14" t="s">
        <v>102</v>
      </c>
      <c r="C7" s="14">
        <v>2700</v>
      </c>
      <c r="D7" s="14" t="s">
        <v>103</v>
      </c>
      <c r="E7" s="16" t="s">
        <v>7</v>
      </c>
      <c r="F7" s="16" t="s">
        <v>16</v>
      </c>
      <c r="G7" s="16" t="s">
        <v>108</v>
      </c>
      <c r="H7" s="17" t="s">
        <v>105</v>
      </c>
      <c r="I7" s="16" t="s">
        <v>9</v>
      </c>
      <c r="J7" s="16" t="s">
        <v>136</v>
      </c>
      <c r="K7" s="17" t="s">
        <v>136</v>
      </c>
      <c r="L7" s="70">
        <v>1</v>
      </c>
      <c r="M7" s="16" t="s">
        <v>134</v>
      </c>
      <c r="N7" s="17">
        <v>175000</v>
      </c>
      <c r="O7" s="16">
        <v>0</v>
      </c>
      <c r="P7" s="16">
        <v>0</v>
      </c>
      <c r="Q7" s="17">
        <v>175000</v>
      </c>
      <c r="R7" s="16" t="s">
        <v>552</v>
      </c>
      <c r="S7" s="16" t="s">
        <v>145</v>
      </c>
      <c r="T7" s="17">
        <v>147600</v>
      </c>
      <c r="U7" s="16"/>
      <c r="V7" s="16"/>
      <c r="W7" s="16">
        <v>331221</v>
      </c>
    </row>
    <row r="8" spans="1:23" s="6" customFormat="1" ht="43.5" customHeight="1">
      <c r="A8" s="3">
        <v>6</v>
      </c>
      <c r="B8" s="14" t="s">
        <v>102</v>
      </c>
      <c r="C8" s="14">
        <v>2700</v>
      </c>
      <c r="D8" s="14" t="s">
        <v>103</v>
      </c>
      <c r="E8" s="16" t="s">
        <v>7</v>
      </c>
      <c r="F8" s="16" t="s">
        <v>17</v>
      </c>
      <c r="G8" s="16" t="s">
        <v>108</v>
      </c>
      <c r="H8" s="17" t="s">
        <v>105</v>
      </c>
      <c r="I8" s="16" t="s">
        <v>9</v>
      </c>
      <c r="J8" s="16" t="s">
        <v>136</v>
      </c>
      <c r="K8" s="17" t="s">
        <v>136</v>
      </c>
      <c r="L8" s="70">
        <v>1</v>
      </c>
      <c r="M8" s="16" t="s">
        <v>134</v>
      </c>
      <c r="N8" s="17">
        <v>175000</v>
      </c>
      <c r="O8" s="16">
        <v>0</v>
      </c>
      <c r="P8" s="16">
        <v>0</v>
      </c>
      <c r="Q8" s="17">
        <v>175000</v>
      </c>
      <c r="R8" s="16" t="s">
        <v>552</v>
      </c>
      <c r="S8" s="16" t="s">
        <v>145</v>
      </c>
      <c r="T8" s="17">
        <v>147600</v>
      </c>
      <c r="U8" s="16"/>
      <c r="V8" s="16"/>
      <c r="W8" s="16">
        <v>331207</v>
      </c>
    </row>
    <row r="9" spans="1:23" s="6" customFormat="1" ht="43.5" customHeight="1">
      <c r="A9" s="3">
        <v>7</v>
      </c>
      <c r="B9" s="14" t="s">
        <v>102</v>
      </c>
      <c r="C9" s="14">
        <v>2700</v>
      </c>
      <c r="D9" s="14" t="s">
        <v>103</v>
      </c>
      <c r="E9" s="16" t="s">
        <v>7</v>
      </c>
      <c r="F9" s="16" t="s">
        <v>18</v>
      </c>
      <c r="G9" s="16" t="s">
        <v>108</v>
      </c>
      <c r="H9" s="17" t="s">
        <v>105</v>
      </c>
      <c r="I9" s="16" t="s">
        <v>9</v>
      </c>
      <c r="J9" s="16" t="s">
        <v>136</v>
      </c>
      <c r="K9" s="17" t="s">
        <v>136</v>
      </c>
      <c r="L9" s="70">
        <v>1</v>
      </c>
      <c r="M9" s="16" t="s">
        <v>134</v>
      </c>
      <c r="N9" s="17">
        <v>175000</v>
      </c>
      <c r="O9" s="16">
        <v>0</v>
      </c>
      <c r="P9" s="16">
        <v>0</v>
      </c>
      <c r="Q9" s="17">
        <v>175000</v>
      </c>
      <c r="R9" s="16" t="s">
        <v>552</v>
      </c>
      <c r="S9" s="16" t="s">
        <v>145</v>
      </c>
      <c r="T9" s="17">
        <v>145460</v>
      </c>
      <c r="U9" s="16"/>
      <c r="V9" s="16"/>
      <c r="W9" s="16">
        <v>331216</v>
      </c>
    </row>
    <row r="10" spans="1:23" s="6" customFormat="1" ht="43.5" customHeight="1">
      <c r="A10" s="3">
        <v>8</v>
      </c>
      <c r="B10" s="14" t="s">
        <v>102</v>
      </c>
      <c r="C10" s="14">
        <v>2700</v>
      </c>
      <c r="D10" s="14" t="s">
        <v>103</v>
      </c>
      <c r="E10" s="16" t="s">
        <v>7</v>
      </c>
      <c r="F10" s="16" t="s">
        <v>19</v>
      </c>
      <c r="G10" s="16" t="s">
        <v>108</v>
      </c>
      <c r="H10" s="17" t="s">
        <v>105</v>
      </c>
      <c r="I10" s="16" t="s">
        <v>9</v>
      </c>
      <c r="J10" s="16" t="s">
        <v>136</v>
      </c>
      <c r="K10" s="17" t="s">
        <v>136</v>
      </c>
      <c r="L10" s="70">
        <v>1</v>
      </c>
      <c r="M10" s="16" t="s">
        <v>134</v>
      </c>
      <c r="N10" s="17">
        <v>175000</v>
      </c>
      <c r="O10" s="16">
        <v>0</v>
      </c>
      <c r="P10" s="16">
        <v>0</v>
      </c>
      <c r="Q10" s="17">
        <v>175000</v>
      </c>
      <c r="R10" s="16" t="s">
        <v>552</v>
      </c>
      <c r="S10" s="16" t="s">
        <v>145</v>
      </c>
      <c r="T10" s="17">
        <v>141694</v>
      </c>
      <c r="U10" s="16"/>
      <c r="V10" s="16"/>
      <c r="W10" s="16">
        <v>331186</v>
      </c>
    </row>
    <row r="11" spans="1:23" s="6" customFormat="1" ht="43.5" customHeight="1">
      <c r="A11" s="3">
        <v>9</v>
      </c>
      <c r="B11" s="14" t="s">
        <v>102</v>
      </c>
      <c r="C11" s="14">
        <v>2700</v>
      </c>
      <c r="D11" s="14" t="s">
        <v>103</v>
      </c>
      <c r="E11" s="16" t="s">
        <v>7</v>
      </c>
      <c r="F11" s="16" t="s">
        <v>7</v>
      </c>
      <c r="G11" s="16" t="s">
        <v>108</v>
      </c>
      <c r="H11" s="17" t="s">
        <v>105</v>
      </c>
      <c r="I11" s="16" t="s">
        <v>9</v>
      </c>
      <c r="J11" s="16" t="s">
        <v>158</v>
      </c>
      <c r="K11" s="17" t="s">
        <v>158</v>
      </c>
      <c r="L11" s="70">
        <v>1</v>
      </c>
      <c r="M11" s="16">
        <v>8605</v>
      </c>
      <c r="N11" s="17">
        <v>400000</v>
      </c>
      <c r="O11" s="16">
        <v>0</v>
      </c>
      <c r="P11" s="16">
        <v>0</v>
      </c>
      <c r="Q11" s="17">
        <v>400000</v>
      </c>
      <c r="R11" s="16" t="s">
        <v>552</v>
      </c>
      <c r="S11" s="16" t="s">
        <v>10</v>
      </c>
      <c r="T11" s="17">
        <v>0</v>
      </c>
      <c r="U11" s="17"/>
      <c r="V11" s="16"/>
      <c r="W11" s="16">
        <v>335371</v>
      </c>
    </row>
    <row r="12" spans="1:23" s="6" customFormat="1" ht="43.5" customHeight="1">
      <c r="A12" s="3">
        <v>10</v>
      </c>
      <c r="B12" s="14" t="s">
        <v>102</v>
      </c>
      <c r="C12" s="14">
        <v>2700</v>
      </c>
      <c r="D12" s="14" t="s">
        <v>103</v>
      </c>
      <c r="E12" s="16" t="s">
        <v>7</v>
      </c>
      <c r="F12" s="16" t="s">
        <v>7</v>
      </c>
      <c r="G12" s="16" t="s">
        <v>108</v>
      </c>
      <c r="H12" s="17" t="s">
        <v>107</v>
      </c>
      <c r="I12" s="16" t="s">
        <v>20</v>
      </c>
      <c r="J12" s="16" t="s">
        <v>139</v>
      </c>
      <c r="K12" s="17" t="s">
        <v>139</v>
      </c>
      <c r="L12" s="70">
        <v>1</v>
      </c>
      <c r="M12" s="16" t="s">
        <v>140</v>
      </c>
      <c r="N12" s="17">
        <v>2000000</v>
      </c>
      <c r="O12" s="17">
        <v>0</v>
      </c>
      <c r="P12" s="16">
        <v>0</v>
      </c>
      <c r="Q12" s="17">
        <v>2000000</v>
      </c>
      <c r="R12" s="16" t="s">
        <v>552</v>
      </c>
      <c r="S12" s="16" t="s">
        <v>62</v>
      </c>
      <c r="T12" s="17">
        <v>1995000</v>
      </c>
      <c r="U12" s="16">
        <v>5000</v>
      </c>
      <c r="V12" s="16">
        <v>0.25</v>
      </c>
      <c r="W12" s="16">
        <v>335391</v>
      </c>
    </row>
    <row r="13" spans="1:23" s="6" customFormat="1" ht="43.5" customHeight="1">
      <c r="A13" s="3">
        <v>11</v>
      </c>
      <c r="B13" s="14" t="s">
        <v>102</v>
      </c>
      <c r="C13" s="14">
        <v>2700</v>
      </c>
      <c r="D13" s="14" t="s">
        <v>103</v>
      </c>
      <c r="E13" s="16" t="s">
        <v>7</v>
      </c>
      <c r="F13" s="16" t="s">
        <v>7</v>
      </c>
      <c r="G13" s="16" t="s">
        <v>108</v>
      </c>
      <c r="H13" s="17" t="s">
        <v>107</v>
      </c>
      <c r="I13" s="16" t="s">
        <v>22</v>
      </c>
      <c r="J13" s="16" t="s">
        <v>143</v>
      </c>
      <c r="K13" s="17" t="s">
        <v>143</v>
      </c>
      <c r="L13" s="70">
        <v>1</v>
      </c>
      <c r="M13" s="16" t="s">
        <v>144</v>
      </c>
      <c r="N13" s="17">
        <v>310000</v>
      </c>
      <c r="O13" s="16">
        <v>0</v>
      </c>
      <c r="P13" s="16">
        <v>0</v>
      </c>
      <c r="Q13" s="17">
        <v>310000</v>
      </c>
      <c r="R13" s="16" t="s">
        <v>552</v>
      </c>
      <c r="S13" s="16" t="s">
        <v>62</v>
      </c>
      <c r="T13" s="17">
        <v>285000</v>
      </c>
      <c r="U13" s="17">
        <v>25000</v>
      </c>
      <c r="V13" s="16">
        <v>8.06</v>
      </c>
      <c r="W13" s="16">
        <v>335394</v>
      </c>
    </row>
    <row r="14" spans="1:23" s="6" customFormat="1" ht="43.5" customHeight="1">
      <c r="A14" s="3">
        <v>12</v>
      </c>
      <c r="B14" s="14" t="s">
        <v>102</v>
      </c>
      <c r="C14" s="14">
        <v>2700</v>
      </c>
      <c r="D14" s="14" t="s">
        <v>103</v>
      </c>
      <c r="E14" s="16" t="s">
        <v>7</v>
      </c>
      <c r="F14" s="16" t="s">
        <v>7</v>
      </c>
      <c r="G14" s="16" t="s">
        <v>108</v>
      </c>
      <c r="H14" s="17" t="s">
        <v>105</v>
      </c>
      <c r="I14" s="16" t="s">
        <v>9</v>
      </c>
      <c r="J14" s="16" t="s">
        <v>159</v>
      </c>
      <c r="K14" s="17" t="s">
        <v>159</v>
      </c>
      <c r="L14" s="70">
        <v>1</v>
      </c>
      <c r="M14" s="16">
        <v>8605</v>
      </c>
      <c r="N14" s="17">
        <v>236250</v>
      </c>
      <c r="O14" s="16">
        <v>267750</v>
      </c>
      <c r="P14" s="16">
        <v>0</v>
      </c>
      <c r="Q14" s="17">
        <v>504000</v>
      </c>
      <c r="R14" s="16" t="s">
        <v>552</v>
      </c>
      <c r="S14" s="16" t="s">
        <v>62</v>
      </c>
      <c r="T14" s="17">
        <v>236250</v>
      </c>
      <c r="U14" s="17">
        <v>0</v>
      </c>
      <c r="V14" s="16">
        <v>0</v>
      </c>
      <c r="W14" s="16">
        <v>335375</v>
      </c>
    </row>
    <row r="15" spans="1:23" s="6" customFormat="1" ht="43.5" customHeight="1">
      <c r="A15" s="3">
        <v>13</v>
      </c>
      <c r="B15" s="14" t="s">
        <v>102</v>
      </c>
      <c r="C15" s="14">
        <v>2700</v>
      </c>
      <c r="D15" s="14" t="s">
        <v>103</v>
      </c>
      <c r="E15" s="16" t="s">
        <v>7</v>
      </c>
      <c r="F15" s="16" t="s">
        <v>7</v>
      </c>
      <c r="G15" s="16" t="s">
        <v>108</v>
      </c>
      <c r="H15" s="17" t="s">
        <v>107</v>
      </c>
      <c r="I15" s="16" t="s">
        <v>22</v>
      </c>
      <c r="J15" s="16" t="s">
        <v>146</v>
      </c>
      <c r="K15" s="17" t="s">
        <v>146</v>
      </c>
      <c r="L15" s="70">
        <v>2</v>
      </c>
      <c r="M15" s="16" t="s">
        <v>147</v>
      </c>
      <c r="N15" s="17">
        <v>181900</v>
      </c>
      <c r="O15" s="16">
        <v>0</v>
      </c>
      <c r="P15" s="16">
        <v>0</v>
      </c>
      <c r="Q15" s="17">
        <v>181900</v>
      </c>
      <c r="R15" s="16" t="s">
        <v>552</v>
      </c>
      <c r="S15" s="16" t="s">
        <v>62</v>
      </c>
      <c r="T15" s="17">
        <v>125000</v>
      </c>
      <c r="U15" s="17">
        <v>56900</v>
      </c>
      <c r="V15" s="16">
        <v>31.28</v>
      </c>
      <c r="W15" s="16">
        <v>335395</v>
      </c>
    </row>
    <row r="16" spans="1:23" s="6" customFormat="1" ht="43.5" customHeight="1">
      <c r="A16" s="3">
        <v>14</v>
      </c>
      <c r="B16" s="14" t="s">
        <v>102</v>
      </c>
      <c r="C16" s="14">
        <v>2700</v>
      </c>
      <c r="D16" s="14" t="s">
        <v>103</v>
      </c>
      <c r="E16" s="16" t="s">
        <v>7</v>
      </c>
      <c r="F16" s="16" t="s">
        <v>7</v>
      </c>
      <c r="G16" s="16" t="s">
        <v>108</v>
      </c>
      <c r="H16" s="17" t="s">
        <v>105</v>
      </c>
      <c r="I16" s="16" t="s">
        <v>9</v>
      </c>
      <c r="J16" s="16" t="s">
        <v>160</v>
      </c>
      <c r="K16" s="17" t="s">
        <v>160</v>
      </c>
      <c r="L16" s="70">
        <v>1</v>
      </c>
      <c r="M16" s="16">
        <v>8605</v>
      </c>
      <c r="N16" s="17">
        <v>600000</v>
      </c>
      <c r="O16" s="16">
        <v>0</v>
      </c>
      <c r="P16" s="16">
        <v>0</v>
      </c>
      <c r="Q16" s="17">
        <v>600000</v>
      </c>
      <c r="R16" s="16" t="s">
        <v>552</v>
      </c>
      <c r="S16" s="16" t="s">
        <v>10</v>
      </c>
      <c r="T16" s="17">
        <v>0</v>
      </c>
      <c r="U16" s="17"/>
      <c r="V16" s="16"/>
      <c r="W16" s="16">
        <v>335373</v>
      </c>
    </row>
    <row r="17" spans="1:23" s="6" customFormat="1" ht="43.5" customHeight="1">
      <c r="A17" s="3">
        <v>15</v>
      </c>
      <c r="B17" s="14" t="s">
        <v>102</v>
      </c>
      <c r="C17" s="14">
        <v>2700</v>
      </c>
      <c r="D17" s="14" t="s">
        <v>103</v>
      </c>
      <c r="E17" s="16" t="s">
        <v>7</v>
      </c>
      <c r="F17" s="16" t="s">
        <v>7</v>
      </c>
      <c r="G17" s="16" t="s">
        <v>108</v>
      </c>
      <c r="H17" s="17" t="s">
        <v>105</v>
      </c>
      <c r="I17" s="16" t="s">
        <v>9</v>
      </c>
      <c r="J17" s="16" t="s">
        <v>138</v>
      </c>
      <c r="K17" s="17" t="s">
        <v>138</v>
      </c>
      <c r="L17" s="70">
        <v>1</v>
      </c>
      <c r="M17" s="16">
        <v>8260</v>
      </c>
      <c r="N17" s="17">
        <v>365000</v>
      </c>
      <c r="O17" s="16">
        <v>38200</v>
      </c>
      <c r="P17" s="16">
        <v>0</v>
      </c>
      <c r="Q17" s="17">
        <v>403200</v>
      </c>
      <c r="R17" s="16" t="s">
        <v>552</v>
      </c>
      <c r="S17" s="16" t="s">
        <v>62</v>
      </c>
      <c r="T17" s="17">
        <v>218561.35</v>
      </c>
      <c r="U17" s="16">
        <v>146438.65</v>
      </c>
      <c r="V17" s="16">
        <v>40.119999999999997</v>
      </c>
      <c r="W17" s="16">
        <v>335385</v>
      </c>
    </row>
    <row r="18" spans="1:23" s="6" customFormat="1" ht="43.5" customHeight="1">
      <c r="A18" s="3">
        <v>16</v>
      </c>
      <c r="B18" s="14" t="s">
        <v>102</v>
      </c>
      <c r="C18" s="14">
        <v>2700</v>
      </c>
      <c r="D18" s="14" t="s">
        <v>103</v>
      </c>
      <c r="E18" s="16" t="s">
        <v>7</v>
      </c>
      <c r="F18" s="16" t="s">
        <v>7</v>
      </c>
      <c r="G18" s="16" t="s">
        <v>108</v>
      </c>
      <c r="H18" s="17" t="s">
        <v>107</v>
      </c>
      <c r="I18" s="16" t="s">
        <v>12</v>
      </c>
      <c r="J18" s="16" t="s">
        <v>141</v>
      </c>
      <c r="K18" s="17" t="s">
        <v>141</v>
      </c>
      <c r="L18" s="70">
        <v>6</v>
      </c>
      <c r="M18" s="16" t="s">
        <v>142</v>
      </c>
      <c r="N18" s="17">
        <v>3600000</v>
      </c>
      <c r="O18" s="17">
        <v>0</v>
      </c>
      <c r="P18" s="16">
        <v>0</v>
      </c>
      <c r="Q18" s="17">
        <v>3600000</v>
      </c>
      <c r="R18" s="16" t="s">
        <v>552</v>
      </c>
      <c r="S18" s="16" t="s">
        <v>62</v>
      </c>
      <c r="T18" s="17">
        <v>3588000</v>
      </c>
      <c r="U18" s="16">
        <v>12000</v>
      </c>
      <c r="V18" s="16">
        <v>0.33</v>
      </c>
      <c r="W18" s="16">
        <v>335397</v>
      </c>
    </row>
    <row r="19" spans="1:23" s="6" customFormat="1" ht="43.5" customHeight="1">
      <c r="A19" s="3">
        <v>17</v>
      </c>
      <c r="B19" s="14" t="s">
        <v>102</v>
      </c>
      <c r="C19" s="14">
        <v>2700</v>
      </c>
      <c r="D19" s="14" t="s">
        <v>103</v>
      </c>
      <c r="E19" s="16" t="s">
        <v>7</v>
      </c>
      <c r="F19" s="16" t="s">
        <v>7</v>
      </c>
      <c r="G19" s="16" t="s">
        <v>108</v>
      </c>
      <c r="H19" s="16" t="s">
        <v>105</v>
      </c>
      <c r="I19" s="16" t="s">
        <v>9</v>
      </c>
      <c r="J19" s="16" t="s">
        <v>156</v>
      </c>
      <c r="K19" s="17" t="s">
        <v>156</v>
      </c>
      <c r="L19" s="70">
        <v>1</v>
      </c>
      <c r="M19" s="16" t="s">
        <v>157</v>
      </c>
      <c r="N19" s="17">
        <v>226808.42</v>
      </c>
      <c r="O19" s="16">
        <v>791.58</v>
      </c>
      <c r="P19" s="16">
        <v>0</v>
      </c>
      <c r="Q19" s="17">
        <v>227600</v>
      </c>
      <c r="R19" s="16" t="s">
        <v>552</v>
      </c>
      <c r="S19" s="16" t="s">
        <v>62</v>
      </c>
      <c r="T19" s="16">
        <v>209398.35</v>
      </c>
      <c r="U19" s="16">
        <v>17410.07</v>
      </c>
      <c r="V19" s="16">
        <v>7.68</v>
      </c>
      <c r="W19" s="16">
        <v>335364</v>
      </c>
    </row>
    <row r="20" spans="1:23" s="6" customFormat="1" ht="43.5" customHeight="1">
      <c r="A20" s="3">
        <v>18</v>
      </c>
      <c r="B20" s="14" t="s">
        <v>102</v>
      </c>
      <c r="C20" s="14">
        <v>2700</v>
      </c>
      <c r="D20" s="14" t="s">
        <v>103</v>
      </c>
      <c r="E20" s="16" t="s">
        <v>7</v>
      </c>
      <c r="F20" s="16" t="s">
        <v>7</v>
      </c>
      <c r="G20" s="16" t="s">
        <v>108</v>
      </c>
      <c r="H20" s="17" t="s">
        <v>105</v>
      </c>
      <c r="I20" s="16" t="s">
        <v>9</v>
      </c>
      <c r="J20" s="16" t="s">
        <v>155</v>
      </c>
      <c r="K20" s="17" t="s">
        <v>155</v>
      </c>
      <c r="L20" s="70">
        <v>1</v>
      </c>
      <c r="M20" s="16">
        <v>7902</v>
      </c>
      <c r="N20" s="17">
        <v>208000</v>
      </c>
      <c r="O20" s="16">
        <v>0</v>
      </c>
      <c r="P20" s="16">
        <v>0</v>
      </c>
      <c r="Q20" s="17">
        <v>208000</v>
      </c>
      <c r="R20" s="16" t="s">
        <v>552</v>
      </c>
      <c r="S20" s="16" t="s">
        <v>62</v>
      </c>
      <c r="T20" s="17">
        <v>175391.72</v>
      </c>
      <c r="U20" s="16">
        <v>32608.28</v>
      </c>
      <c r="V20" s="16">
        <v>15.68</v>
      </c>
      <c r="W20" s="16">
        <v>335365</v>
      </c>
    </row>
    <row r="21" spans="1:23" s="6" customFormat="1" ht="43.5" customHeight="1">
      <c r="A21" s="3">
        <v>19</v>
      </c>
      <c r="B21" s="14" t="s">
        <v>102</v>
      </c>
      <c r="C21" s="14">
        <v>2700</v>
      </c>
      <c r="D21" s="14" t="s">
        <v>103</v>
      </c>
      <c r="E21" s="16" t="s">
        <v>7</v>
      </c>
      <c r="F21" s="16" t="s">
        <v>7</v>
      </c>
      <c r="G21" s="16" t="s">
        <v>108</v>
      </c>
      <c r="H21" s="17" t="s">
        <v>105</v>
      </c>
      <c r="I21" s="16" t="s">
        <v>9</v>
      </c>
      <c r="J21" s="16" t="s">
        <v>153</v>
      </c>
      <c r="K21" s="17" t="s">
        <v>153</v>
      </c>
      <c r="L21" s="70">
        <v>1</v>
      </c>
      <c r="M21" s="16" t="s">
        <v>154</v>
      </c>
      <c r="N21" s="17">
        <v>350000</v>
      </c>
      <c r="O21" s="16">
        <v>0</v>
      </c>
      <c r="P21" s="16">
        <v>0</v>
      </c>
      <c r="Q21" s="17">
        <v>350000</v>
      </c>
      <c r="R21" s="16" t="s">
        <v>552</v>
      </c>
      <c r="S21" s="16" t="s">
        <v>10</v>
      </c>
      <c r="T21" s="16">
        <v>0</v>
      </c>
      <c r="U21" s="16"/>
      <c r="V21" s="16"/>
      <c r="W21" s="16">
        <v>335388</v>
      </c>
    </row>
    <row r="22" spans="1:23" s="6" customFormat="1" ht="43.5" customHeight="1">
      <c r="A22" s="3">
        <v>20</v>
      </c>
      <c r="B22" s="14" t="s">
        <v>102</v>
      </c>
      <c r="C22" s="14">
        <v>2700</v>
      </c>
      <c r="D22" s="14" t="s">
        <v>103</v>
      </c>
      <c r="E22" s="16" t="s">
        <v>7</v>
      </c>
      <c r="F22" s="16" t="s">
        <v>7</v>
      </c>
      <c r="G22" s="16" t="s">
        <v>108</v>
      </c>
      <c r="H22" s="17" t="s">
        <v>105</v>
      </c>
      <c r="I22" s="16" t="s">
        <v>9</v>
      </c>
      <c r="J22" s="16" t="s">
        <v>152</v>
      </c>
      <c r="K22" s="17" t="s">
        <v>152</v>
      </c>
      <c r="L22" s="70">
        <v>1</v>
      </c>
      <c r="M22" s="16">
        <v>6316</v>
      </c>
      <c r="N22" s="17">
        <v>145700</v>
      </c>
      <c r="O22" s="16">
        <v>0</v>
      </c>
      <c r="P22" s="16">
        <v>0</v>
      </c>
      <c r="Q22" s="17">
        <v>145700</v>
      </c>
      <c r="R22" s="16" t="s">
        <v>552</v>
      </c>
      <c r="S22" s="16" t="s">
        <v>62</v>
      </c>
      <c r="T22" s="16">
        <v>145203.63</v>
      </c>
      <c r="U22" s="16">
        <v>496.37</v>
      </c>
      <c r="V22" s="16">
        <v>0.34</v>
      </c>
      <c r="W22" s="16">
        <v>335362</v>
      </c>
    </row>
    <row r="23" spans="1:23" s="6" customFormat="1" ht="43.5" customHeight="1">
      <c r="A23" s="3">
        <v>21</v>
      </c>
      <c r="B23" s="14" t="s">
        <v>102</v>
      </c>
      <c r="C23" s="14">
        <v>2700</v>
      </c>
      <c r="D23" s="14" t="s">
        <v>103</v>
      </c>
      <c r="E23" s="16" t="s">
        <v>7</v>
      </c>
      <c r="F23" s="16" t="s">
        <v>7</v>
      </c>
      <c r="G23" s="16" t="s">
        <v>108</v>
      </c>
      <c r="H23" s="17" t="s">
        <v>105</v>
      </c>
      <c r="I23" s="16" t="s">
        <v>9</v>
      </c>
      <c r="J23" s="16" t="s">
        <v>151</v>
      </c>
      <c r="K23" s="17" t="s">
        <v>151</v>
      </c>
      <c r="L23" s="70">
        <v>1</v>
      </c>
      <c r="M23" s="16">
        <v>8605</v>
      </c>
      <c r="N23" s="17">
        <v>400000</v>
      </c>
      <c r="O23" s="16">
        <v>0</v>
      </c>
      <c r="P23" s="16">
        <v>0</v>
      </c>
      <c r="Q23" s="17">
        <v>400000</v>
      </c>
      <c r="R23" s="16" t="s">
        <v>552</v>
      </c>
      <c r="S23" s="16" t="s">
        <v>10</v>
      </c>
      <c r="T23" s="17">
        <v>0</v>
      </c>
      <c r="U23" s="17"/>
      <c r="V23" s="16"/>
      <c r="W23" s="16">
        <v>335369</v>
      </c>
    </row>
    <row r="24" spans="1:23" s="6" customFormat="1" ht="43.5" customHeight="1">
      <c r="A24" s="3">
        <v>22</v>
      </c>
      <c r="B24" s="14" t="s">
        <v>102</v>
      </c>
      <c r="C24" s="14">
        <v>2700</v>
      </c>
      <c r="D24" s="14" t="s">
        <v>103</v>
      </c>
      <c r="E24" s="16" t="s">
        <v>7</v>
      </c>
      <c r="F24" s="16" t="s">
        <v>7</v>
      </c>
      <c r="G24" s="16" t="s">
        <v>108</v>
      </c>
      <c r="H24" s="17" t="s">
        <v>105</v>
      </c>
      <c r="I24" s="16" t="s">
        <v>9</v>
      </c>
      <c r="J24" s="16" t="s">
        <v>161</v>
      </c>
      <c r="K24" s="17" t="s">
        <v>161</v>
      </c>
      <c r="L24" s="70">
        <v>1</v>
      </c>
      <c r="M24" s="16">
        <v>8821</v>
      </c>
      <c r="N24" s="17">
        <v>1500000</v>
      </c>
      <c r="O24" s="16">
        <v>0</v>
      </c>
      <c r="P24" s="16">
        <v>0</v>
      </c>
      <c r="Q24" s="17">
        <v>1500000</v>
      </c>
      <c r="R24" s="16" t="s">
        <v>552</v>
      </c>
      <c r="S24" s="16" t="s">
        <v>62</v>
      </c>
      <c r="T24" s="17">
        <v>1043000</v>
      </c>
      <c r="U24" s="17">
        <v>457000</v>
      </c>
      <c r="V24" s="16">
        <v>30.47</v>
      </c>
      <c r="W24" s="16">
        <v>335367</v>
      </c>
    </row>
    <row r="25" spans="1:23" s="6" customFormat="1" ht="43.5" customHeight="1">
      <c r="A25" s="3">
        <v>23</v>
      </c>
      <c r="B25" s="14" t="s">
        <v>102</v>
      </c>
      <c r="C25" s="14">
        <v>2700</v>
      </c>
      <c r="D25" s="14" t="s">
        <v>103</v>
      </c>
      <c r="E25" s="16" t="s">
        <v>7</v>
      </c>
      <c r="F25" s="16" t="s">
        <v>7</v>
      </c>
      <c r="G25" s="16" t="s">
        <v>108</v>
      </c>
      <c r="H25" s="17" t="s">
        <v>105</v>
      </c>
      <c r="I25" s="16" t="s">
        <v>9</v>
      </c>
      <c r="J25" s="16" t="s">
        <v>148</v>
      </c>
      <c r="K25" s="17" t="s">
        <v>148</v>
      </c>
      <c r="L25" s="70">
        <v>1</v>
      </c>
      <c r="M25" s="16" t="s">
        <v>149</v>
      </c>
      <c r="N25" s="17">
        <v>3600000</v>
      </c>
      <c r="O25" s="17">
        <v>0</v>
      </c>
      <c r="P25" s="16">
        <v>0</v>
      </c>
      <c r="Q25" s="17">
        <v>3600000</v>
      </c>
      <c r="R25" s="16" t="s">
        <v>552</v>
      </c>
      <c r="S25" s="16" t="s">
        <v>21</v>
      </c>
      <c r="T25" s="17">
        <v>2440000</v>
      </c>
      <c r="U25" s="17"/>
      <c r="V25" s="16"/>
      <c r="W25" s="16">
        <v>335366</v>
      </c>
    </row>
    <row r="26" spans="1:23" s="6" customFormat="1" ht="43.5" customHeight="1">
      <c r="A26" s="3">
        <v>24</v>
      </c>
      <c r="B26" s="14" t="s">
        <v>102</v>
      </c>
      <c r="C26" s="14">
        <v>2700</v>
      </c>
      <c r="D26" s="14" t="s">
        <v>103</v>
      </c>
      <c r="E26" s="16" t="s">
        <v>7</v>
      </c>
      <c r="F26" s="16" t="s">
        <v>7</v>
      </c>
      <c r="G26" s="16" t="s">
        <v>108</v>
      </c>
      <c r="H26" s="17" t="s">
        <v>105</v>
      </c>
      <c r="I26" s="16" t="s">
        <v>9</v>
      </c>
      <c r="J26" s="16" t="s">
        <v>150</v>
      </c>
      <c r="K26" s="17" t="s">
        <v>150</v>
      </c>
      <c r="L26" s="70">
        <v>1</v>
      </c>
      <c r="M26" s="16">
        <v>8605</v>
      </c>
      <c r="N26" s="17">
        <v>236250</v>
      </c>
      <c r="O26" s="16">
        <v>155750</v>
      </c>
      <c r="P26" s="16">
        <v>0</v>
      </c>
      <c r="Q26" s="17">
        <v>392000</v>
      </c>
      <c r="R26" s="16" t="s">
        <v>552</v>
      </c>
      <c r="S26" s="16" t="s">
        <v>62</v>
      </c>
      <c r="T26" s="17">
        <v>236250</v>
      </c>
      <c r="U26" s="16">
        <v>0</v>
      </c>
      <c r="V26" s="16">
        <v>0</v>
      </c>
      <c r="W26" s="16">
        <v>335377</v>
      </c>
    </row>
    <row r="27" spans="1:23" s="6" customFormat="1" ht="43.5" customHeight="1">
      <c r="A27" s="3">
        <v>25</v>
      </c>
      <c r="B27" s="14" t="s">
        <v>102</v>
      </c>
      <c r="C27" s="14">
        <v>2700</v>
      </c>
      <c r="D27" s="14" t="s">
        <v>103</v>
      </c>
      <c r="E27" s="16" t="s">
        <v>23</v>
      </c>
      <c r="F27" s="16" t="s">
        <v>24</v>
      </c>
      <c r="G27" s="16" t="s">
        <v>108</v>
      </c>
      <c r="H27" s="17" t="s">
        <v>107</v>
      </c>
      <c r="I27" s="16" t="s">
        <v>20</v>
      </c>
      <c r="J27" s="16" t="s">
        <v>162</v>
      </c>
      <c r="K27" s="17" t="s">
        <v>162</v>
      </c>
      <c r="L27" s="70">
        <v>1</v>
      </c>
      <c r="M27" s="16" t="s">
        <v>163</v>
      </c>
      <c r="N27" s="17">
        <v>25000</v>
      </c>
      <c r="O27" s="16">
        <v>0</v>
      </c>
      <c r="P27" s="16">
        <v>0</v>
      </c>
      <c r="Q27" s="17">
        <v>25000</v>
      </c>
      <c r="R27" s="16" t="s">
        <v>552</v>
      </c>
      <c r="S27" s="16" t="s">
        <v>62</v>
      </c>
      <c r="T27" s="17">
        <v>25000</v>
      </c>
      <c r="U27" s="16">
        <v>0</v>
      </c>
      <c r="V27" s="16">
        <v>0</v>
      </c>
      <c r="W27" s="16">
        <v>326854</v>
      </c>
    </row>
    <row r="28" spans="1:23" s="6" customFormat="1" ht="43.5" customHeight="1">
      <c r="A28" s="3">
        <v>26</v>
      </c>
      <c r="B28" s="14" t="s">
        <v>102</v>
      </c>
      <c r="C28" s="14">
        <v>2700</v>
      </c>
      <c r="D28" s="14" t="s">
        <v>103</v>
      </c>
      <c r="E28" s="16" t="s">
        <v>23</v>
      </c>
      <c r="F28" s="16" t="s">
        <v>25</v>
      </c>
      <c r="G28" s="16" t="s">
        <v>108</v>
      </c>
      <c r="H28" s="17" t="s">
        <v>107</v>
      </c>
      <c r="I28" s="16" t="s">
        <v>20</v>
      </c>
      <c r="J28" s="16" t="s">
        <v>166</v>
      </c>
      <c r="K28" s="17" t="s">
        <v>166</v>
      </c>
      <c r="L28" s="70">
        <v>1</v>
      </c>
      <c r="M28" s="16" t="s">
        <v>167</v>
      </c>
      <c r="N28" s="17">
        <v>12000</v>
      </c>
      <c r="O28" s="16">
        <v>0</v>
      </c>
      <c r="P28" s="16">
        <v>0</v>
      </c>
      <c r="Q28" s="17">
        <v>12000</v>
      </c>
      <c r="R28" s="16" t="s">
        <v>552</v>
      </c>
      <c r="S28" s="16" t="s">
        <v>62</v>
      </c>
      <c r="T28" s="17">
        <v>12000</v>
      </c>
      <c r="U28" s="16">
        <v>0</v>
      </c>
      <c r="V28" s="16">
        <v>0</v>
      </c>
      <c r="W28" s="16">
        <v>326852</v>
      </c>
    </row>
    <row r="29" spans="1:23" s="6" customFormat="1" ht="43.5" customHeight="1">
      <c r="A29" s="3">
        <v>27</v>
      </c>
      <c r="B29" s="14" t="s">
        <v>102</v>
      </c>
      <c r="C29" s="14">
        <v>2700</v>
      </c>
      <c r="D29" s="14" t="s">
        <v>103</v>
      </c>
      <c r="E29" s="16" t="s">
        <v>23</v>
      </c>
      <c r="F29" s="16" t="s">
        <v>25</v>
      </c>
      <c r="G29" s="16" t="s">
        <v>104</v>
      </c>
      <c r="H29" s="17" t="s">
        <v>105</v>
      </c>
      <c r="I29" s="16" t="s">
        <v>20</v>
      </c>
      <c r="J29" s="16" t="s">
        <v>26</v>
      </c>
      <c r="K29" s="17" t="s">
        <v>164</v>
      </c>
      <c r="L29" s="70">
        <v>1</v>
      </c>
      <c r="M29" s="16" t="s">
        <v>165</v>
      </c>
      <c r="N29" s="17">
        <v>50000</v>
      </c>
      <c r="O29" s="16">
        <v>0</v>
      </c>
      <c r="P29" s="16">
        <v>0</v>
      </c>
      <c r="Q29" s="17">
        <v>50000</v>
      </c>
      <c r="R29" s="16" t="s">
        <v>552</v>
      </c>
      <c r="S29" s="16" t="s">
        <v>62</v>
      </c>
      <c r="T29" s="17">
        <v>50000</v>
      </c>
      <c r="U29" s="16">
        <v>0</v>
      </c>
      <c r="V29" s="16">
        <v>0</v>
      </c>
      <c r="W29" s="16">
        <v>326525</v>
      </c>
    </row>
    <row r="30" spans="1:23" s="6" customFormat="1" ht="43.5" customHeight="1">
      <c r="A30" s="3">
        <v>28</v>
      </c>
      <c r="B30" s="14" t="s">
        <v>102</v>
      </c>
      <c r="C30" s="14">
        <v>2700</v>
      </c>
      <c r="D30" s="14" t="s">
        <v>103</v>
      </c>
      <c r="E30" s="16" t="s">
        <v>23</v>
      </c>
      <c r="F30" s="16" t="s">
        <v>25</v>
      </c>
      <c r="G30" s="16" t="s">
        <v>108</v>
      </c>
      <c r="H30" s="17" t="s">
        <v>107</v>
      </c>
      <c r="I30" s="16" t="s">
        <v>20</v>
      </c>
      <c r="J30" s="16" t="s">
        <v>168</v>
      </c>
      <c r="K30" s="17" t="s">
        <v>168</v>
      </c>
      <c r="L30" s="70">
        <v>1</v>
      </c>
      <c r="M30" s="16" t="s">
        <v>169</v>
      </c>
      <c r="N30" s="17">
        <v>12000</v>
      </c>
      <c r="O30" s="16">
        <v>0</v>
      </c>
      <c r="P30" s="16">
        <v>0</v>
      </c>
      <c r="Q30" s="17">
        <v>12000</v>
      </c>
      <c r="R30" s="16" t="s">
        <v>552</v>
      </c>
      <c r="S30" s="16" t="s">
        <v>62</v>
      </c>
      <c r="T30" s="17">
        <v>12000</v>
      </c>
      <c r="U30" s="16">
        <v>0</v>
      </c>
      <c r="V30" s="16">
        <v>0</v>
      </c>
      <c r="W30" s="16">
        <v>326857</v>
      </c>
    </row>
    <row r="31" spans="1:23" s="6" customFormat="1" ht="43.5" customHeight="1">
      <c r="A31" s="3">
        <v>29</v>
      </c>
      <c r="B31" s="14" t="s">
        <v>102</v>
      </c>
      <c r="C31" s="14">
        <v>2700</v>
      </c>
      <c r="D31" s="14" t="s">
        <v>103</v>
      </c>
      <c r="E31" s="16" t="s">
        <v>23</v>
      </c>
      <c r="F31" s="16" t="s">
        <v>27</v>
      </c>
      <c r="G31" s="16" t="s">
        <v>104</v>
      </c>
      <c r="H31" s="17" t="s">
        <v>105</v>
      </c>
      <c r="I31" s="16" t="s">
        <v>9</v>
      </c>
      <c r="J31" s="16" t="s">
        <v>26</v>
      </c>
      <c r="K31" s="17" t="s">
        <v>164</v>
      </c>
      <c r="L31" s="70">
        <v>1</v>
      </c>
      <c r="M31" s="16" t="s">
        <v>170</v>
      </c>
      <c r="N31" s="17">
        <v>50000</v>
      </c>
      <c r="O31" s="16">
        <v>0</v>
      </c>
      <c r="P31" s="16">
        <v>0</v>
      </c>
      <c r="Q31" s="17">
        <v>50000</v>
      </c>
      <c r="R31" s="16" t="s">
        <v>552</v>
      </c>
      <c r="S31" s="16" t="s">
        <v>62</v>
      </c>
      <c r="T31" s="17">
        <v>50000</v>
      </c>
      <c r="U31" s="17">
        <v>0</v>
      </c>
      <c r="V31" s="16">
        <v>0</v>
      </c>
      <c r="W31" s="16">
        <v>326534</v>
      </c>
    </row>
    <row r="32" spans="1:23" s="6" customFormat="1" ht="43.5" customHeight="1">
      <c r="A32" s="3">
        <v>30</v>
      </c>
      <c r="B32" s="14" t="s">
        <v>102</v>
      </c>
      <c r="C32" s="14">
        <v>2700</v>
      </c>
      <c r="D32" s="14" t="s">
        <v>103</v>
      </c>
      <c r="E32" s="16" t="s">
        <v>23</v>
      </c>
      <c r="F32" s="16" t="s">
        <v>27</v>
      </c>
      <c r="G32" s="16" t="s">
        <v>108</v>
      </c>
      <c r="H32" s="17" t="s">
        <v>107</v>
      </c>
      <c r="I32" s="16" t="s">
        <v>20</v>
      </c>
      <c r="J32" s="16" t="s">
        <v>168</v>
      </c>
      <c r="K32" s="17" t="s">
        <v>168</v>
      </c>
      <c r="L32" s="70">
        <v>1</v>
      </c>
      <c r="M32" s="16" t="s">
        <v>163</v>
      </c>
      <c r="N32" s="17">
        <v>12000</v>
      </c>
      <c r="O32" s="16">
        <v>0</v>
      </c>
      <c r="P32" s="16">
        <v>0</v>
      </c>
      <c r="Q32" s="17">
        <v>12000</v>
      </c>
      <c r="R32" s="16" t="s">
        <v>552</v>
      </c>
      <c r="S32" s="16" t="s">
        <v>62</v>
      </c>
      <c r="T32" s="17">
        <v>12000</v>
      </c>
      <c r="U32" s="16">
        <v>0</v>
      </c>
      <c r="V32" s="16">
        <v>0</v>
      </c>
      <c r="W32" s="16">
        <v>326859</v>
      </c>
    </row>
    <row r="33" spans="1:23" s="6" customFormat="1" ht="43.5" customHeight="1">
      <c r="A33" s="3">
        <v>31</v>
      </c>
      <c r="B33" s="14" t="s">
        <v>102</v>
      </c>
      <c r="C33" s="14">
        <v>2700</v>
      </c>
      <c r="D33" s="14" t="s">
        <v>103</v>
      </c>
      <c r="E33" s="16" t="s">
        <v>23</v>
      </c>
      <c r="F33" s="16" t="s">
        <v>27</v>
      </c>
      <c r="G33" s="16" t="s">
        <v>108</v>
      </c>
      <c r="H33" s="17" t="s">
        <v>107</v>
      </c>
      <c r="I33" s="16" t="s">
        <v>20</v>
      </c>
      <c r="J33" s="16" t="s">
        <v>171</v>
      </c>
      <c r="K33" s="17" t="s">
        <v>171</v>
      </c>
      <c r="L33" s="70">
        <v>1</v>
      </c>
      <c r="M33" s="16" t="s">
        <v>172</v>
      </c>
      <c r="N33" s="17">
        <v>70000</v>
      </c>
      <c r="O33" s="16">
        <v>0</v>
      </c>
      <c r="P33" s="16">
        <v>0</v>
      </c>
      <c r="Q33" s="17">
        <v>70000</v>
      </c>
      <c r="R33" s="16" t="s">
        <v>552</v>
      </c>
      <c r="S33" s="16" t="s">
        <v>62</v>
      </c>
      <c r="T33" s="17">
        <v>55000</v>
      </c>
      <c r="U33" s="16">
        <v>15000</v>
      </c>
      <c r="V33" s="16">
        <v>21.43</v>
      </c>
      <c r="W33" s="16">
        <v>326848</v>
      </c>
    </row>
    <row r="34" spans="1:23" s="6" customFormat="1" ht="43.5" customHeight="1">
      <c r="A34" s="3">
        <v>32</v>
      </c>
      <c r="B34" s="14" t="s">
        <v>102</v>
      </c>
      <c r="C34" s="14">
        <v>2700</v>
      </c>
      <c r="D34" s="14" t="s">
        <v>103</v>
      </c>
      <c r="E34" s="16" t="s">
        <v>23</v>
      </c>
      <c r="F34" s="16" t="s">
        <v>173</v>
      </c>
      <c r="G34" s="16" t="s">
        <v>104</v>
      </c>
      <c r="H34" s="17" t="s">
        <v>105</v>
      </c>
      <c r="I34" s="16" t="s">
        <v>9</v>
      </c>
      <c r="J34" s="16" t="s">
        <v>26</v>
      </c>
      <c r="K34" s="17" t="s">
        <v>164</v>
      </c>
      <c r="L34" s="70">
        <v>1</v>
      </c>
      <c r="M34" s="16" t="s">
        <v>174</v>
      </c>
      <c r="N34" s="17">
        <v>50000</v>
      </c>
      <c r="O34" s="16">
        <v>0</v>
      </c>
      <c r="P34" s="16">
        <v>0</v>
      </c>
      <c r="Q34" s="17">
        <v>50000</v>
      </c>
      <c r="R34" s="16" t="s">
        <v>552</v>
      </c>
      <c r="S34" s="16" t="s">
        <v>62</v>
      </c>
      <c r="T34" s="17">
        <v>50000</v>
      </c>
      <c r="U34" s="16">
        <v>0</v>
      </c>
      <c r="V34" s="16">
        <v>0</v>
      </c>
      <c r="W34" s="16">
        <v>326528</v>
      </c>
    </row>
    <row r="35" spans="1:23" s="6" customFormat="1" ht="43.5" customHeight="1">
      <c r="A35" s="3">
        <v>33</v>
      </c>
      <c r="B35" s="14" t="s">
        <v>102</v>
      </c>
      <c r="C35" s="14">
        <v>2700</v>
      </c>
      <c r="D35" s="14" t="s">
        <v>103</v>
      </c>
      <c r="E35" s="16" t="s">
        <v>23</v>
      </c>
      <c r="F35" s="16" t="s">
        <v>28</v>
      </c>
      <c r="G35" s="16" t="s">
        <v>108</v>
      </c>
      <c r="H35" s="17" t="s">
        <v>107</v>
      </c>
      <c r="I35" s="16" t="s">
        <v>20</v>
      </c>
      <c r="J35" s="16" t="s">
        <v>168</v>
      </c>
      <c r="K35" s="17" t="s">
        <v>168</v>
      </c>
      <c r="L35" s="70">
        <v>1</v>
      </c>
      <c r="M35" s="16" t="s">
        <v>175</v>
      </c>
      <c r="N35" s="17">
        <v>12000</v>
      </c>
      <c r="O35" s="16">
        <v>0</v>
      </c>
      <c r="P35" s="16">
        <v>0</v>
      </c>
      <c r="Q35" s="17">
        <v>12000</v>
      </c>
      <c r="R35" s="16" t="s">
        <v>552</v>
      </c>
      <c r="S35" s="16" t="s">
        <v>62</v>
      </c>
      <c r="T35" s="17">
        <v>12000</v>
      </c>
      <c r="U35" s="16">
        <v>0</v>
      </c>
      <c r="V35" s="16">
        <v>0</v>
      </c>
      <c r="W35" s="16">
        <v>326855</v>
      </c>
    </row>
    <row r="36" spans="1:23" s="6" customFormat="1" ht="43.5" customHeight="1">
      <c r="A36" s="3">
        <v>34</v>
      </c>
      <c r="B36" s="14" t="s">
        <v>102</v>
      </c>
      <c r="C36" s="14">
        <v>2700</v>
      </c>
      <c r="D36" s="14" t="s">
        <v>103</v>
      </c>
      <c r="E36" s="16" t="s">
        <v>23</v>
      </c>
      <c r="F36" s="16" t="s">
        <v>176</v>
      </c>
      <c r="G36" s="16" t="s">
        <v>108</v>
      </c>
      <c r="H36" s="17" t="s">
        <v>107</v>
      </c>
      <c r="I36" s="16" t="s">
        <v>20</v>
      </c>
      <c r="J36" s="16" t="s">
        <v>168</v>
      </c>
      <c r="K36" s="17" t="s">
        <v>168</v>
      </c>
      <c r="L36" s="70">
        <v>1</v>
      </c>
      <c r="M36" s="16" t="s">
        <v>180</v>
      </c>
      <c r="N36" s="17">
        <v>12000</v>
      </c>
      <c r="O36" s="16">
        <v>0</v>
      </c>
      <c r="P36" s="16">
        <v>0</v>
      </c>
      <c r="Q36" s="17">
        <v>12000</v>
      </c>
      <c r="R36" s="16" t="s">
        <v>552</v>
      </c>
      <c r="S36" s="16" t="s">
        <v>62</v>
      </c>
      <c r="T36" s="17">
        <v>12000</v>
      </c>
      <c r="U36" s="16">
        <v>0</v>
      </c>
      <c r="V36" s="16">
        <v>0</v>
      </c>
      <c r="W36" s="16">
        <v>326861</v>
      </c>
    </row>
    <row r="37" spans="1:23" s="6" customFormat="1" ht="43.5" customHeight="1">
      <c r="A37" s="3">
        <v>35</v>
      </c>
      <c r="B37" s="14" t="s">
        <v>102</v>
      </c>
      <c r="C37" s="14">
        <v>2700</v>
      </c>
      <c r="D37" s="14" t="s">
        <v>103</v>
      </c>
      <c r="E37" s="16" t="s">
        <v>23</v>
      </c>
      <c r="F37" s="16" t="s">
        <v>176</v>
      </c>
      <c r="G37" s="16" t="s">
        <v>104</v>
      </c>
      <c r="H37" s="17" t="s">
        <v>105</v>
      </c>
      <c r="I37" s="16" t="s">
        <v>9</v>
      </c>
      <c r="J37" s="16" t="s">
        <v>26</v>
      </c>
      <c r="K37" s="17" t="s">
        <v>164</v>
      </c>
      <c r="L37" s="70">
        <v>1</v>
      </c>
      <c r="M37" s="16" t="s">
        <v>177</v>
      </c>
      <c r="N37" s="17">
        <v>50000</v>
      </c>
      <c r="O37" s="16">
        <v>0</v>
      </c>
      <c r="P37" s="16">
        <v>0</v>
      </c>
      <c r="Q37" s="17">
        <v>50000</v>
      </c>
      <c r="R37" s="16" t="s">
        <v>552</v>
      </c>
      <c r="S37" s="16" t="s">
        <v>62</v>
      </c>
      <c r="T37" s="17">
        <v>50000</v>
      </c>
      <c r="U37" s="16">
        <v>0</v>
      </c>
      <c r="V37" s="16">
        <v>0</v>
      </c>
      <c r="W37" s="16">
        <v>326532</v>
      </c>
    </row>
    <row r="38" spans="1:23" s="6" customFormat="1" ht="43.5" customHeight="1">
      <c r="A38" s="3">
        <v>36</v>
      </c>
      <c r="B38" s="14" t="s">
        <v>102</v>
      </c>
      <c r="C38" s="14">
        <v>2700</v>
      </c>
      <c r="D38" s="14" t="s">
        <v>103</v>
      </c>
      <c r="E38" s="16" t="s">
        <v>23</v>
      </c>
      <c r="F38" s="16" t="s">
        <v>176</v>
      </c>
      <c r="G38" s="16" t="s">
        <v>108</v>
      </c>
      <c r="H38" s="17" t="s">
        <v>107</v>
      </c>
      <c r="I38" s="16" t="s">
        <v>29</v>
      </c>
      <c r="J38" s="16" t="s">
        <v>178</v>
      </c>
      <c r="K38" s="17" t="s">
        <v>178</v>
      </c>
      <c r="L38" s="70">
        <v>1</v>
      </c>
      <c r="M38" s="16" t="s">
        <v>179</v>
      </c>
      <c r="N38" s="17">
        <v>95000</v>
      </c>
      <c r="O38" s="16">
        <v>0</v>
      </c>
      <c r="P38" s="16">
        <v>0</v>
      </c>
      <c r="Q38" s="17">
        <v>95000</v>
      </c>
      <c r="R38" s="16" t="s">
        <v>552</v>
      </c>
      <c r="S38" s="16" t="s">
        <v>62</v>
      </c>
      <c r="T38" s="17">
        <v>95000</v>
      </c>
      <c r="U38" s="16">
        <v>0</v>
      </c>
      <c r="V38" s="16">
        <v>0</v>
      </c>
      <c r="W38" s="16">
        <v>326862</v>
      </c>
    </row>
    <row r="39" spans="1:23" s="6" customFormat="1" ht="43.5" customHeight="1">
      <c r="A39" s="3">
        <v>37</v>
      </c>
      <c r="B39" s="14" t="s">
        <v>102</v>
      </c>
      <c r="C39" s="14">
        <v>2700</v>
      </c>
      <c r="D39" s="14" t="s">
        <v>103</v>
      </c>
      <c r="E39" s="16" t="s">
        <v>23</v>
      </c>
      <c r="F39" s="16" t="s">
        <v>23</v>
      </c>
      <c r="G39" s="16" t="s">
        <v>106</v>
      </c>
      <c r="H39" s="17" t="s">
        <v>105</v>
      </c>
      <c r="I39" s="16" t="s">
        <v>9</v>
      </c>
      <c r="J39" s="16" t="s">
        <v>183</v>
      </c>
      <c r="K39" s="17" t="s">
        <v>184</v>
      </c>
      <c r="L39" s="70">
        <v>1</v>
      </c>
      <c r="M39" s="16" t="s">
        <v>183</v>
      </c>
      <c r="N39" s="17">
        <v>437000</v>
      </c>
      <c r="O39" s="17">
        <v>15800</v>
      </c>
      <c r="P39" s="16">
        <v>0</v>
      </c>
      <c r="Q39" s="17">
        <v>452800</v>
      </c>
      <c r="R39" s="16" t="s">
        <v>552</v>
      </c>
      <c r="S39" s="16" t="s">
        <v>62</v>
      </c>
      <c r="T39" s="17">
        <v>437000</v>
      </c>
      <c r="U39" s="16">
        <v>0</v>
      </c>
      <c r="V39" s="16">
        <v>0</v>
      </c>
      <c r="W39" s="16">
        <v>331494</v>
      </c>
    </row>
    <row r="40" spans="1:23" s="6" customFormat="1" ht="43.5" customHeight="1">
      <c r="A40" s="3">
        <v>38</v>
      </c>
      <c r="B40" s="14" t="s">
        <v>102</v>
      </c>
      <c r="C40" s="14">
        <v>2700</v>
      </c>
      <c r="D40" s="14" t="s">
        <v>103</v>
      </c>
      <c r="E40" s="16" t="s">
        <v>23</v>
      </c>
      <c r="F40" s="16" t="s">
        <v>23</v>
      </c>
      <c r="G40" s="16" t="s">
        <v>108</v>
      </c>
      <c r="H40" s="17" t="s">
        <v>105</v>
      </c>
      <c r="I40" s="16" t="s">
        <v>9</v>
      </c>
      <c r="J40" s="16" t="s">
        <v>187</v>
      </c>
      <c r="K40" s="17" t="s">
        <v>188</v>
      </c>
      <c r="L40" s="70">
        <v>1</v>
      </c>
      <c r="M40" s="16" t="s">
        <v>187</v>
      </c>
      <c r="N40" s="17">
        <v>714076.74</v>
      </c>
      <c r="O40" s="16">
        <v>251923.26</v>
      </c>
      <c r="P40" s="16">
        <v>0</v>
      </c>
      <c r="Q40" s="17">
        <v>966000</v>
      </c>
      <c r="R40" s="16" t="s">
        <v>552</v>
      </c>
      <c r="S40" s="16" t="s">
        <v>62</v>
      </c>
      <c r="T40" s="17">
        <v>714076.74</v>
      </c>
      <c r="U40" s="16">
        <v>0</v>
      </c>
      <c r="V40" s="16">
        <v>0</v>
      </c>
      <c r="W40" s="16">
        <v>326837</v>
      </c>
    </row>
    <row r="41" spans="1:23" s="6" customFormat="1" ht="43.5" customHeight="1">
      <c r="A41" s="3">
        <v>39</v>
      </c>
      <c r="B41" s="14" t="s">
        <v>102</v>
      </c>
      <c r="C41" s="14">
        <v>2700</v>
      </c>
      <c r="D41" s="14" t="s">
        <v>103</v>
      </c>
      <c r="E41" s="16" t="s">
        <v>23</v>
      </c>
      <c r="F41" s="16" t="s">
        <v>23</v>
      </c>
      <c r="G41" s="16" t="s">
        <v>108</v>
      </c>
      <c r="H41" s="17" t="s">
        <v>107</v>
      </c>
      <c r="I41" s="16" t="s">
        <v>20</v>
      </c>
      <c r="J41" s="16" t="s">
        <v>181</v>
      </c>
      <c r="K41" s="17" t="s">
        <v>181</v>
      </c>
      <c r="L41" s="70">
        <v>1</v>
      </c>
      <c r="M41" s="16" t="s">
        <v>182</v>
      </c>
      <c r="N41" s="17">
        <v>930000</v>
      </c>
      <c r="O41" s="16">
        <v>0</v>
      </c>
      <c r="P41" s="16">
        <v>0</v>
      </c>
      <c r="Q41" s="17">
        <v>930000</v>
      </c>
      <c r="R41" s="16" t="s">
        <v>552</v>
      </c>
      <c r="S41" s="16" t="s">
        <v>62</v>
      </c>
      <c r="T41" s="17">
        <v>924000</v>
      </c>
      <c r="U41" s="17">
        <v>6000</v>
      </c>
      <c r="V41" s="16">
        <v>0.65</v>
      </c>
      <c r="W41" s="16">
        <v>326842</v>
      </c>
    </row>
    <row r="42" spans="1:23" s="6" customFormat="1" ht="43.5" customHeight="1">
      <c r="A42" s="3">
        <v>40</v>
      </c>
      <c r="B42" s="14" t="s">
        <v>102</v>
      </c>
      <c r="C42" s="14">
        <v>2700</v>
      </c>
      <c r="D42" s="14" t="s">
        <v>103</v>
      </c>
      <c r="E42" s="16" t="s">
        <v>23</v>
      </c>
      <c r="F42" s="16" t="s">
        <v>23</v>
      </c>
      <c r="G42" s="16" t="s">
        <v>108</v>
      </c>
      <c r="H42" s="17" t="s">
        <v>107</v>
      </c>
      <c r="I42" s="16" t="s">
        <v>30</v>
      </c>
      <c r="J42" s="16" t="s">
        <v>185</v>
      </c>
      <c r="K42" s="17" t="s">
        <v>185</v>
      </c>
      <c r="L42" s="70">
        <v>1</v>
      </c>
      <c r="M42" s="16" t="s">
        <v>186</v>
      </c>
      <c r="N42" s="17">
        <v>130000</v>
      </c>
      <c r="O42" s="17">
        <v>0</v>
      </c>
      <c r="P42" s="16">
        <v>0</v>
      </c>
      <c r="Q42" s="17">
        <v>130000</v>
      </c>
      <c r="R42" s="16" t="s">
        <v>552</v>
      </c>
      <c r="S42" s="16" t="s">
        <v>62</v>
      </c>
      <c r="T42" s="17">
        <v>129800</v>
      </c>
      <c r="U42" s="16">
        <v>200</v>
      </c>
      <c r="V42" s="16">
        <v>0.15</v>
      </c>
      <c r="W42" s="16">
        <v>326847</v>
      </c>
    </row>
    <row r="43" spans="1:23" s="6" customFormat="1" ht="43.5" customHeight="1">
      <c r="A43" s="3">
        <v>41</v>
      </c>
      <c r="B43" s="14" t="s">
        <v>102</v>
      </c>
      <c r="C43" s="14">
        <v>2700</v>
      </c>
      <c r="D43" s="14" t="s">
        <v>103</v>
      </c>
      <c r="E43" s="16" t="s">
        <v>31</v>
      </c>
      <c r="F43" s="16" t="s">
        <v>189</v>
      </c>
      <c r="G43" s="16" t="s">
        <v>106</v>
      </c>
      <c r="H43" s="17" t="s">
        <v>107</v>
      </c>
      <c r="I43" s="16" t="s">
        <v>20</v>
      </c>
      <c r="J43" s="16" t="s">
        <v>13</v>
      </c>
      <c r="K43" s="17" t="s">
        <v>190</v>
      </c>
      <c r="L43" s="70">
        <v>1</v>
      </c>
      <c r="M43" s="16" t="s">
        <v>32</v>
      </c>
      <c r="N43" s="17">
        <v>460000</v>
      </c>
      <c r="O43" s="17">
        <v>0</v>
      </c>
      <c r="P43" s="16">
        <v>0</v>
      </c>
      <c r="Q43" s="17">
        <v>460000</v>
      </c>
      <c r="R43" s="16" t="s">
        <v>552</v>
      </c>
      <c r="S43" s="16" t="s">
        <v>62</v>
      </c>
      <c r="T43" s="17">
        <v>460000</v>
      </c>
      <c r="U43" s="16">
        <v>0</v>
      </c>
      <c r="V43" s="16">
        <v>0</v>
      </c>
      <c r="W43" s="16">
        <v>333116</v>
      </c>
    </row>
    <row r="44" spans="1:23" s="6" customFormat="1" ht="43.5" customHeight="1">
      <c r="A44" s="3">
        <v>42</v>
      </c>
      <c r="B44" s="14" t="s">
        <v>102</v>
      </c>
      <c r="C44" s="14">
        <v>2700</v>
      </c>
      <c r="D44" s="14" t="s">
        <v>103</v>
      </c>
      <c r="E44" s="16" t="s">
        <v>31</v>
      </c>
      <c r="F44" s="16" t="s">
        <v>191</v>
      </c>
      <c r="G44" s="16" t="s">
        <v>108</v>
      </c>
      <c r="H44" s="17" t="s">
        <v>105</v>
      </c>
      <c r="I44" s="16" t="s">
        <v>9</v>
      </c>
      <c r="J44" s="16" t="s">
        <v>192</v>
      </c>
      <c r="K44" s="17" t="s">
        <v>192</v>
      </c>
      <c r="L44" s="70">
        <v>1350</v>
      </c>
      <c r="M44" s="16" t="s">
        <v>9</v>
      </c>
      <c r="N44" s="17">
        <v>67280.460000000006</v>
      </c>
      <c r="O44" s="17">
        <v>29919.54</v>
      </c>
      <c r="P44" s="16">
        <v>0</v>
      </c>
      <c r="Q44" s="17">
        <v>97200</v>
      </c>
      <c r="R44" s="16" t="s">
        <v>552</v>
      </c>
      <c r="S44" s="16" t="s">
        <v>62</v>
      </c>
      <c r="T44" s="17">
        <v>67280.460000000006</v>
      </c>
      <c r="U44" s="16">
        <v>0</v>
      </c>
      <c r="V44" s="16">
        <v>0</v>
      </c>
      <c r="W44" s="16">
        <v>326625</v>
      </c>
    </row>
    <row r="45" spans="1:23" s="6" customFormat="1" ht="43.5" customHeight="1">
      <c r="A45" s="3">
        <v>43</v>
      </c>
      <c r="B45" s="14" t="s">
        <v>102</v>
      </c>
      <c r="C45" s="14">
        <v>2700</v>
      </c>
      <c r="D45" s="14" t="s">
        <v>103</v>
      </c>
      <c r="E45" s="16" t="s">
        <v>31</v>
      </c>
      <c r="F45" s="16" t="s">
        <v>31</v>
      </c>
      <c r="G45" s="16" t="s">
        <v>108</v>
      </c>
      <c r="H45" s="17" t="s">
        <v>107</v>
      </c>
      <c r="I45" s="16" t="s">
        <v>20</v>
      </c>
      <c r="J45" s="16" t="s">
        <v>193</v>
      </c>
      <c r="K45" s="17" t="s">
        <v>194</v>
      </c>
      <c r="L45" s="70">
        <v>1</v>
      </c>
      <c r="M45" s="16" t="s">
        <v>195</v>
      </c>
      <c r="N45" s="17">
        <v>1860000</v>
      </c>
      <c r="O45" s="16">
        <v>0</v>
      </c>
      <c r="P45" s="16">
        <v>0</v>
      </c>
      <c r="Q45" s="17">
        <v>1860000</v>
      </c>
      <c r="R45" s="16" t="s">
        <v>552</v>
      </c>
      <c r="S45" s="16" t="s">
        <v>62</v>
      </c>
      <c r="T45" s="16">
        <v>1600000</v>
      </c>
      <c r="U45" s="16">
        <v>260000</v>
      </c>
      <c r="V45" s="16">
        <v>13.98</v>
      </c>
      <c r="W45" s="16">
        <v>326596</v>
      </c>
    </row>
    <row r="46" spans="1:23" s="6" customFormat="1" ht="43.5" customHeight="1">
      <c r="A46" s="3">
        <v>44</v>
      </c>
      <c r="B46" s="14" t="s">
        <v>102</v>
      </c>
      <c r="C46" s="14">
        <v>2700</v>
      </c>
      <c r="D46" s="14" t="s">
        <v>103</v>
      </c>
      <c r="E46" s="16" t="s">
        <v>31</v>
      </c>
      <c r="F46" s="16" t="s">
        <v>31</v>
      </c>
      <c r="G46" s="16" t="s">
        <v>108</v>
      </c>
      <c r="H46" s="17" t="s">
        <v>105</v>
      </c>
      <c r="I46" s="16" t="s">
        <v>9</v>
      </c>
      <c r="J46" s="16" t="s">
        <v>197</v>
      </c>
      <c r="K46" s="17" t="s">
        <v>197</v>
      </c>
      <c r="L46" s="70">
        <v>620</v>
      </c>
      <c r="M46" s="16" t="s">
        <v>9</v>
      </c>
      <c r="N46" s="17">
        <v>527000</v>
      </c>
      <c r="O46" s="16">
        <v>0</v>
      </c>
      <c r="P46" s="16">
        <v>0</v>
      </c>
      <c r="Q46" s="17">
        <v>527000</v>
      </c>
      <c r="R46" s="16" t="s">
        <v>552</v>
      </c>
      <c r="S46" s="16" t="s">
        <v>62</v>
      </c>
      <c r="T46" s="16">
        <v>527000</v>
      </c>
      <c r="U46" s="16">
        <v>0</v>
      </c>
      <c r="V46" s="16">
        <v>0</v>
      </c>
      <c r="W46" s="16">
        <v>326601</v>
      </c>
    </row>
    <row r="47" spans="1:23" s="6" customFormat="1" ht="43.5" customHeight="1">
      <c r="A47" s="3">
        <v>45</v>
      </c>
      <c r="B47" s="14" t="s">
        <v>102</v>
      </c>
      <c r="C47" s="14">
        <v>2700</v>
      </c>
      <c r="D47" s="14" t="s">
        <v>103</v>
      </c>
      <c r="E47" s="16" t="s">
        <v>31</v>
      </c>
      <c r="F47" s="16" t="s">
        <v>31</v>
      </c>
      <c r="G47" s="16" t="s">
        <v>108</v>
      </c>
      <c r="H47" s="17" t="s">
        <v>105</v>
      </c>
      <c r="I47" s="16" t="s">
        <v>9</v>
      </c>
      <c r="J47" s="16" t="s">
        <v>196</v>
      </c>
      <c r="K47" s="17" t="s">
        <v>196</v>
      </c>
      <c r="L47" s="70">
        <v>100</v>
      </c>
      <c r="M47" s="16" t="s">
        <v>9</v>
      </c>
      <c r="N47" s="17">
        <v>250000</v>
      </c>
      <c r="O47" s="16">
        <v>0</v>
      </c>
      <c r="P47" s="16">
        <v>0</v>
      </c>
      <c r="Q47" s="17">
        <v>250000</v>
      </c>
      <c r="R47" s="16" t="s">
        <v>552</v>
      </c>
      <c r="S47" s="16" t="s">
        <v>62</v>
      </c>
      <c r="T47" s="16">
        <v>250000</v>
      </c>
      <c r="U47" s="16">
        <v>0</v>
      </c>
      <c r="V47" s="16">
        <v>0</v>
      </c>
      <c r="W47" s="16">
        <v>326603</v>
      </c>
    </row>
    <row r="48" spans="1:23" s="6" customFormat="1" ht="43.5" customHeight="1">
      <c r="A48" s="3">
        <v>46</v>
      </c>
      <c r="B48" s="14" t="s">
        <v>102</v>
      </c>
      <c r="C48" s="14">
        <v>2700</v>
      </c>
      <c r="D48" s="14" t="s">
        <v>103</v>
      </c>
      <c r="E48" s="16" t="s">
        <v>33</v>
      </c>
      <c r="F48" s="16" t="s">
        <v>198</v>
      </c>
      <c r="G48" s="16" t="s">
        <v>108</v>
      </c>
      <c r="H48" s="17" t="s">
        <v>105</v>
      </c>
      <c r="I48" s="16" t="s">
        <v>9</v>
      </c>
      <c r="J48" s="16" t="s">
        <v>199</v>
      </c>
      <c r="K48" s="17" t="s">
        <v>199</v>
      </c>
      <c r="L48" s="70">
        <v>1</v>
      </c>
      <c r="M48" s="16" t="s">
        <v>200</v>
      </c>
      <c r="N48" s="17">
        <v>250000</v>
      </c>
      <c r="O48" s="16">
        <v>0</v>
      </c>
      <c r="P48" s="16">
        <v>0</v>
      </c>
      <c r="Q48" s="17">
        <v>250000</v>
      </c>
      <c r="R48" s="16" t="s">
        <v>552</v>
      </c>
      <c r="S48" s="16" t="s">
        <v>62</v>
      </c>
      <c r="T48" s="17">
        <v>241800</v>
      </c>
      <c r="U48" s="17">
        <v>8200</v>
      </c>
      <c r="V48" s="16">
        <v>3.28</v>
      </c>
      <c r="W48" s="16">
        <v>325864</v>
      </c>
    </row>
    <row r="49" spans="1:24" s="6" customFormat="1" ht="43.5" customHeight="1">
      <c r="A49" s="3">
        <v>47</v>
      </c>
      <c r="B49" s="14" t="s">
        <v>102</v>
      </c>
      <c r="C49" s="14">
        <v>2700</v>
      </c>
      <c r="D49" s="14" t="s">
        <v>103</v>
      </c>
      <c r="E49" s="16" t="s">
        <v>33</v>
      </c>
      <c r="F49" s="16" t="s">
        <v>201</v>
      </c>
      <c r="G49" s="16" t="s">
        <v>108</v>
      </c>
      <c r="H49" s="17" t="s">
        <v>105</v>
      </c>
      <c r="I49" s="16" t="s">
        <v>9</v>
      </c>
      <c r="J49" s="16" t="s">
        <v>199</v>
      </c>
      <c r="K49" s="17" t="s">
        <v>202</v>
      </c>
      <c r="L49" s="70">
        <v>1</v>
      </c>
      <c r="M49" s="16" t="s">
        <v>200</v>
      </c>
      <c r="N49" s="17">
        <v>250000</v>
      </c>
      <c r="O49" s="16">
        <v>0</v>
      </c>
      <c r="P49" s="16">
        <v>0</v>
      </c>
      <c r="Q49" s="17">
        <v>250000</v>
      </c>
      <c r="R49" s="16" t="s">
        <v>552</v>
      </c>
      <c r="S49" s="16" t="s">
        <v>62</v>
      </c>
      <c r="T49" s="17">
        <v>230600</v>
      </c>
      <c r="U49" s="17">
        <v>19400</v>
      </c>
      <c r="V49" s="16">
        <v>7.76</v>
      </c>
      <c r="W49" s="16">
        <v>325861</v>
      </c>
    </row>
    <row r="50" spans="1:24" s="6" customFormat="1" ht="43.5" customHeight="1">
      <c r="A50" s="3">
        <v>48</v>
      </c>
      <c r="B50" s="14" t="s">
        <v>102</v>
      </c>
      <c r="C50" s="14">
        <v>2700</v>
      </c>
      <c r="D50" s="14" t="s">
        <v>103</v>
      </c>
      <c r="E50" s="16" t="s">
        <v>33</v>
      </c>
      <c r="F50" s="16" t="s">
        <v>34</v>
      </c>
      <c r="G50" s="16" t="s">
        <v>104</v>
      </c>
      <c r="H50" s="17" t="s">
        <v>105</v>
      </c>
      <c r="I50" s="16" t="s">
        <v>9</v>
      </c>
      <c r="J50" s="16" t="s">
        <v>199</v>
      </c>
      <c r="K50" s="17" t="s">
        <v>199</v>
      </c>
      <c r="L50" s="70">
        <v>1</v>
      </c>
      <c r="M50" s="16" t="s">
        <v>200</v>
      </c>
      <c r="N50" s="17">
        <v>250000</v>
      </c>
      <c r="O50" s="16">
        <v>0</v>
      </c>
      <c r="P50" s="16">
        <v>0</v>
      </c>
      <c r="Q50" s="17">
        <v>250000</v>
      </c>
      <c r="R50" s="16" t="s">
        <v>552</v>
      </c>
      <c r="S50" s="16" t="s">
        <v>62</v>
      </c>
      <c r="T50" s="17">
        <v>244700</v>
      </c>
      <c r="U50" s="17">
        <v>5300</v>
      </c>
      <c r="V50" s="16">
        <v>2.12</v>
      </c>
      <c r="W50" s="16">
        <v>325905</v>
      </c>
    </row>
    <row r="51" spans="1:24" s="6" customFormat="1" ht="43.5" customHeight="1">
      <c r="A51" s="3">
        <v>49</v>
      </c>
      <c r="B51" s="14" t="s">
        <v>102</v>
      </c>
      <c r="C51" s="14">
        <v>2700</v>
      </c>
      <c r="D51" s="14" t="s">
        <v>103</v>
      </c>
      <c r="E51" s="16" t="s">
        <v>33</v>
      </c>
      <c r="F51" s="16" t="s">
        <v>33</v>
      </c>
      <c r="G51" s="16" t="s">
        <v>108</v>
      </c>
      <c r="H51" s="17" t="s">
        <v>107</v>
      </c>
      <c r="I51" s="16" t="s">
        <v>29</v>
      </c>
      <c r="J51" s="16" t="s">
        <v>207</v>
      </c>
      <c r="K51" s="17"/>
      <c r="L51" s="70">
        <v>1</v>
      </c>
      <c r="M51" s="16" t="s">
        <v>208</v>
      </c>
      <c r="N51" s="17">
        <v>200000</v>
      </c>
      <c r="O51" s="16">
        <v>0</v>
      </c>
      <c r="P51" s="16">
        <v>0</v>
      </c>
      <c r="Q51" s="17">
        <v>200000</v>
      </c>
      <c r="R51" s="16" t="s">
        <v>552</v>
      </c>
      <c r="S51" s="16" t="s">
        <v>62</v>
      </c>
      <c r="T51" s="17">
        <v>200000</v>
      </c>
      <c r="U51" s="17">
        <v>0</v>
      </c>
      <c r="V51" s="16">
        <v>0</v>
      </c>
      <c r="W51" s="16">
        <v>325827</v>
      </c>
    </row>
    <row r="52" spans="1:24" s="6" customFormat="1" ht="43.5" customHeight="1">
      <c r="A52" s="3">
        <v>50</v>
      </c>
      <c r="B52" s="14" t="s">
        <v>102</v>
      </c>
      <c r="C52" s="14">
        <v>2700</v>
      </c>
      <c r="D52" s="14" t="s">
        <v>103</v>
      </c>
      <c r="E52" s="16" t="s">
        <v>33</v>
      </c>
      <c r="F52" s="16" t="s">
        <v>33</v>
      </c>
      <c r="G52" s="16" t="s">
        <v>108</v>
      </c>
      <c r="H52" s="17" t="s">
        <v>107</v>
      </c>
      <c r="I52" s="16" t="s">
        <v>20</v>
      </c>
      <c r="J52" s="16" t="s">
        <v>216</v>
      </c>
      <c r="K52" s="17" t="s">
        <v>216</v>
      </c>
      <c r="L52" s="70">
        <v>1</v>
      </c>
      <c r="M52" s="16" t="s">
        <v>217</v>
      </c>
      <c r="N52" s="17">
        <v>250000</v>
      </c>
      <c r="O52" s="16">
        <v>0</v>
      </c>
      <c r="P52" s="16">
        <v>0</v>
      </c>
      <c r="Q52" s="17">
        <v>250000</v>
      </c>
      <c r="R52" s="16" t="s">
        <v>552</v>
      </c>
      <c r="S52" s="16" t="s">
        <v>62</v>
      </c>
      <c r="T52" s="17">
        <v>250000</v>
      </c>
      <c r="U52" s="16">
        <v>0</v>
      </c>
      <c r="V52" s="16">
        <v>0</v>
      </c>
      <c r="W52" s="16">
        <v>325852</v>
      </c>
    </row>
    <row r="53" spans="1:24" s="6" customFormat="1" ht="43.5" customHeight="1">
      <c r="A53" s="3">
        <v>51</v>
      </c>
      <c r="B53" s="14" t="s">
        <v>102</v>
      </c>
      <c r="C53" s="14">
        <v>2700</v>
      </c>
      <c r="D53" s="14" t="s">
        <v>103</v>
      </c>
      <c r="E53" s="16" t="s">
        <v>33</v>
      </c>
      <c r="F53" s="16" t="s">
        <v>33</v>
      </c>
      <c r="G53" s="16" t="s">
        <v>104</v>
      </c>
      <c r="H53" s="17" t="s">
        <v>107</v>
      </c>
      <c r="I53" s="16" t="s">
        <v>12</v>
      </c>
      <c r="J53" s="16" t="s">
        <v>521</v>
      </c>
      <c r="K53" s="17" t="s">
        <v>521</v>
      </c>
      <c r="L53" s="70">
        <v>1</v>
      </c>
      <c r="M53" s="16" t="s">
        <v>206</v>
      </c>
      <c r="N53" s="17">
        <v>60000</v>
      </c>
      <c r="O53" s="16">
        <v>0</v>
      </c>
      <c r="P53" s="16">
        <v>0</v>
      </c>
      <c r="Q53" s="17">
        <v>60000</v>
      </c>
      <c r="R53" s="16" t="s">
        <v>553</v>
      </c>
      <c r="S53" s="16" t="s">
        <v>62</v>
      </c>
      <c r="T53" s="17">
        <v>60000</v>
      </c>
      <c r="U53" s="17">
        <v>0</v>
      </c>
      <c r="V53" s="16">
        <v>0</v>
      </c>
      <c r="W53" s="16">
        <v>377349</v>
      </c>
      <c r="X53" s="6" t="s">
        <v>554</v>
      </c>
    </row>
    <row r="54" spans="1:24" s="6" customFormat="1" ht="43.5" customHeight="1">
      <c r="A54" s="3">
        <v>52</v>
      </c>
      <c r="B54" s="14"/>
      <c r="C54" s="14"/>
      <c r="D54" s="14"/>
      <c r="E54" s="16"/>
      <c r="F54" s="16"/>
      <c r="G54" s="16"/>
      <c r="H54" s="17"/>
      <c r="I54" s="16"/>
      <c r="J54" s="16"/>
      <c r="K54" s="17"/>
      <c r="L54" s="70"/>
      <c r="M54" s="16"/>
      <c r="N54" s="17"/>
      <c r="O54" s="17"/>
      <c r="P54" s="16"/>
      <c r="Q54" s="17"/>
      <c r="R54" s="16"/>
      <c r="S54" s="16"/>
      <c r="T54" s="17"/>
      <c r="U54" s="17"/>
      <c r="V54" s="16"/>
      <c r="W54" s="16"/>
      <c r="X54" s="6">
        <v>242173</v>
      </c>
    </row>
    <row r="55" spans="1:24" s="6" customFormat="1" ht="43.5" customHeight="1">
      <c r="A55" s="3">
        <v>53</v>
      </c>
      <c r="B55" s="14" t="s">
        <v>102</v>
      </c>
      <c r="C55" s="14">
        <v>2700</v>
      </c>
      <c r="D55" s="14" t="s">
        <v>103</v>
      </c>
      <c r="E55" s="16" t="s">
        <v>33</v>
      </c>
      <c r="F55" s="16" t="s">
        <v>33</v>
      </c>
      <c r="G55" s="16" t="s">
        <v>108</v>
      </c>
      <c r="H55" s="17" t="s">
        <v>107</v>
      </c>
      <c r="I55" s="16" t="s">
        <v>12</v>
      </c>
      <c r="J55" s="16" t="s">
        <v>205</v>
      </c>
      <c r="K55" s="17" t="s">
        <v>205</v>
      </c>
      <c r="L55" s="70">
        <v>1</v>
      </c>
      <c r="M55" s="16" t="s">
        <v>206</v>
      </c>
      <c r="N55" s="17">
        <v>150000</v>
      </c>
      <c r="O55" s="17">
        <v>0</v>
      </c>
      <c r="P55" s="16">
        <v>0</v>
      </c>
      <c r="Q55" s="17">
        <v>150000</v>
      </c>
      <c r="R55" s="16" t="s">
        <v>553</v>
      </c>
      <c r="S55" s="16" t="s">
        <v>62</v>
      </c>
      <c r="T55" s="17">
        <v>150000</v>
      </c>
      <c r="U55" s="16">
        <v>0</v>
      </c>
      <c r="V55" s="16">
        <v>0</v>
      </c>
      <c r="W55" s="16">
        <v>376605</v>
      </c>
      <c r="X55" s="6" t="s">
        <v>554</v>
      </c>
    </row>
    <row r="56" spans="1:24" s="6" customFormat="1" ht="43.5" customHeight="1">
      <c r="A56" s="3">
        <v>54</v>
      </c>
      <c r="B56" s="14"/>
      <c r="C56" s="14"/>
      <c r="D56" s="14"/>
      <c r="E56" s="16"/>
      <c r="F56" s="16"/>
      <c r="G56" s="16"/>
      <c r="H56" s="17"/>
      <c r="I56" s="16"/>
      <c r="J56" s="16"/>
      <c r="K56" s="17"/>
      <c r="L56" s="70"/>
      <c r="M56" s="16"/>
      <c r="N56" s="17"/>
      <c r="O56" s="16"/>
      <c r="P56" s="16"/>
      <c r="Q56" s="17"/>
      <c r="R56" s="16"/>
      <c r="S56" s="16"/>
      <c r="T56" s="17"/>
      <c r="U56" s="16"/>
      <c r="V56" s="16"/>
      <c r="W56" s="16"/>
      <c r="X56" s="6">
        <v>242173</v>
      </c>
    </row>
    <row r="57" spans="1:24" s="6" customFormat="1" ht="43.5" customHeight="1">
      <c r="A57" s="3">
        <v>55</v>
      </c>
      <c r="B57" s="14" t="s">
        <v>102</v>
      </c>
      <c r="C57" s="14">
        <v>2700</v>
      </c>
      <c r="D57" s="14" t="s">
        <v>103</v>
      </c>
      <c r="E57" s="16" t="s">
        <v>33</v>
      </c>
      <c r="F57" s="16" t="s">
        <v>33</v>
      </c>
      <c r="G57" s="16" t="s">
        <v>108</v>
      </c>
      <c r="H57" s="17" t="s">
        <v>107</v>
      </c>
      <c r="I57" s="16" t="s">
        <v>12</v>
      </c>
      <c r="J57" s="16" t="s">
        <v>13</v>
      </c>
      <c r="K57" s="17" t="s">
        <v>13</v>
      </c>
      <c r="L57" s="70">
        <v>1</v>
      </c>
      <c r="M57" s="16" t="s">
        <v>218</v>
      </c>
      <c r="N57" s="17">
        <v>460000</v>
      </c>
      <c r="O57" s="16">
        <v>0</v>
      </c>
      <c r="P57" s="16">
        <v>0</v>
      </c>
      <c r="Q57" s="17">
        <v>460000</v>
      </c>
      <c r="R57" s="16" t="s">
        <v>552</v>
      </c>
      <c r="S57" s="16" t="s">
        <v>62</v>
      </c>
      <c r="T57" s="17">
        <v>459000</v>
      </c>
      <c r="U57" s="17">
        <v>1000</v>
      </c>
      <c r="V57" s="16">
        <v>0.22</v>
      </c>
      <c r="W57" s="16">
        <v>325856</v>
      </c>
    </row>
    <row r="58" spans="1:24" s="6" customFormat="1" ht="43.5" customHeight="1">
      <c r="A58" s="3">
        <v>56</v>
      </c>
      <c r="B58" s="14" t="s">
        <v>102</v>
      </c>
      <c r="C58" s="14">
        <v>2700</v>
      </c>
      <c r="D58" s="14" t="s">
        <v>103</v>
      </c>
      <c r="E58" s="16" t="s">
        <v>33</v>
      </c>
      <c r="F58" s="16" t="s">
        <v>33</v>
      </c>
      <c r="G58" s="16" t="s">
        <v>108</v>
      </c>
      <c r="H58" s="17" t="s">
        <v>107</v>
      </c>
      <c r="I58" s="16" t="s">
        <v>29</v>
      </c>
      <c r="J58" s="16" t="s">
        <v>209</v>
      </c>
      <c r="K58" s="17" t="s">
        <v>209</v>
      </c>
      <c r="L58" s="70">
        <v>1</v>
      </c>
      <c r="M58" s="16" t="s">
        <v>210</v>
      </c>
      <c r="N58" s="17">
        <v>1432708.77</v>
      </c>
      <c r="O58" s="16">
        <v>67291.23</v>
      </c>
      <c r="P58" s="16">
        <v>0</v>
      </c>
      <c r="Q58" s="17">
        <v>1500000</v>
      </c>
      <c r="R58" s="16" t="s">
        <v>552</v>
      </c>
      <c r="S58" s="16" t="s">
        <v>62</v>
      </c>
      <c r="T58" s="17">
        <v>1432708.77</v>
      </c>
      <c r="U58" s="16">
        <v>0</v>
      </c>
      <c r="V58" s="16">
        <v>0</v>
      </c>
      <c r="W58" s="16">
        <v>325841</v>
      </c>
    </row>
    <row r="59" spans="1:24" s="6" customFormat="1" ht="43.5" customHeight="1">
      <c r="A59" s="3">
        <v>57</v>
      </c>
      <c r="B59" s="14" t="s">
        <v>102</v>
      </c>
      <c r="C59" s="14">
        <v>2700</v>
      </c>
      <c r="D59" s="14" t="s">
        <v>103</v>
      </c>
      <c r="E59" s="16" t="s">
        <v>33</v>
      </c>
      <c r="F59" s="16" t="s">
        <v>33</v>
      </c>
      <c r="G59" s="16" t="s">
        <v>104</v>
      </c>
      <c r="H59" s="17" t="s">
        <v>107</v>
      </c>
      <c r="I59" s="16" t="s">
        <v>12</v>
      </c>
      <c r="J59" s="16" t="s">
        <v>519</v>
      </c>
      <c r="K59" s="17" t="s">
        <v>519</v>
      </c>
      <c r="L59" s="70">
        <v>4</v>
      </c>
      <c r="M59" s="16" t="s">
        <v>520</v>
      </c>
      <c r="N59" s="17">
        <v>560000</v>
      </c>
      <c r="O59" s="16">
        <v>40000</v>
      </c>
      <c r="P59" s="16">
        <v>0</v>
      </c>
      <c r="Q59" s="17">
        <v>600000</v>
      </c>
      <c r="R59" s="16" t="s">
        <v>553</v>
      </c>
      <c r="S59" s="16" t="s">
        <v>62</v>
      </c>
      <c r="T59" s="17">
        <v>560000</v>
      </c>
      <c r="U59" s="16">
        <v>0</v>
      </c>
      <c r="V59" s="16">
        <v>0</v>
      </c>
      <c r="W59" s="16">
        <v>377348</v>
      </c>
      <c r="X59" s="6" t="s">
        <v>554</v>
      </c>
    </row>
    <row r="60" spans="1:24" s="6" customFormat="1" ht="43.5" customHeight="1">
      <c r="A60" s="3">
        <v>58</v>
      </c>
      <c r="B60" s="14"/>
      <c r="C60" s="14"/>
      <c r="D60" s="14"/>
      <c r="E60" s="16"/>
      <c r="F60" s="16"/>
      <c r="G60" s="16"/>
      <c r="H60" s="17"/>
      <c r="I60" s="16"/>
      <c r="J60" s="16"/>
      <c r="K60" s="17"/>
      <c r="L60" s="70"/>
      <c r="M60" s="16"/>
      <c r="N60" s="17"/>
      <c r="O60" s="17"/>
      <c r="P60" s="16"/>
      <c r="Q60" s="17"/>
      <c r="R60" s="16"/>
      <c r="S60" s="16"/>
      <c r="T60" s="17"/>
      <c r="U60" s="16"/>
      <c r="V60" s="16"/>
      <c r="W60" s="16"/>
      <c r="X60" s="6">
        <v>242173</v>
      </c>
    </row>
    <row r="61" spans="1:24" s="6" customFormat="1" ht="43.5" customHeight="1">
      <c r="A61" s="3">
        <v>59</v>
      </c>
      <c r="B61" s="14" t="s">
        <v>102</v>
      </c>
      <c r="C61" s="14">
        <v>2700</v>
      </c>
      <c r="D61" s="14" t="s">
        <v>103</v>
      </c>
      <c r="E61" s="16" t="s">
        <v>33</v>
      </c>
      <c r="F61" s="16" t="s">
        <v>33</v>
      </c>
      <c r="G61" s="16" t="s">
        <v>104</v>
      </c>
      <c r="H61" s="17" t="s">
        <v>107</v>
      </c>
      <c r="I61" s="16" t="s">
        <v>12</v>
      </c>
      <c r="J61" s="16" t="s">
        <v>203</v>
      </c>
      <c r="K61" s="17" t="s">
        <v>203</v>
      </c>
      <c r="L61" s="70">
        <v>1</v>
      </c>
      <c r="M61" s="16" t="s">
        <v>204</v>
      </c>
      <c r="N61" s="17">
        <v>450000</v>
      </c>
      <c r="O61" s="16">
        <v>0</v>
      </c>
      <c r="P61" s="16">
        <v>0</v>
      </c>
      <c r="Q61" s="17">
        <v>450000</v>
      </c>
      <c r="R61" s="16" t="s">
        <v>552</v>
      </c>
      <c r="S61" s="16" t="s">
        <v>62</v>
      </c>
      <c r="T61" s="17">
        <v>440000</v>
      </c>
      <c r="U61" s="17">
        <v>10000</v>
      </c>
      <c r="V61" s="16">
        <v>2.2200000000000002</v>
      </c>
      <c r="W61" s="16">
        <v>325903</v>
      </c>
    </row>
    <row r="62" spans="1:24" s="6" customFormat="1" ht="43.5" customHeight="1">
      <c r="A62" s="3">
        <v>60</v>
      </c>
      <c r="B62" s="14" t="s">
        <v>102</v>
      </c>
      <c r="C62" s="14">
        <v>2700</v>
      </c>
      <c r="D62" s="14" t="s">
        <v>103</v>
      </c>
      <c r="E62" s="16" t="s">
        <v>33</v>
      </c>
      <c r="F62" s="16" t="s">
        <v>33</v>
      </c>
      <c r="G62" s="16" t="s">
        <v>108</v>
      </c>
      <c r="H62" s="17" t="s">
        <v>107</v>
      </c>
      <c r="I62" s="16" t="s">
        <v>29</v>
      </c>
      <c r="J62" s="16" t="s">
        <v>214</v>
      </c>
      <c r="K62" s="17" t="s">
        <v>214</v>
      </c>
      <c r="L62" s="70">
        <v>1</v>
      </c>
      <c r="M62" s="16" t="s">
        <v>215</v>
      </c>
      <c r="N62" s="17">
        <v>150000</v>
      </c>
      <c r="O62" s="16">
        <v>0</v>
      </c>
      <c r="P62" s="16">
        <v>0</v>
      </c>
      <c r="Q62" s="17">
        <v>150000</v>
      </c>
      <c r="R62" s="16" t="s">
        <v>552</v>
      </c>
      <c r="S62" s="16" t="s">
        <v>62</v>
      </c>
      <c r="T62" s="17">
        <v>128400</v>
      </c>
      <c r="U62" s="17">
        <v>21600</v>
      </c>
      <c r="V62" s="16">
        <v>14.4</v>
      </c>
      <c r="W62" s="16">
        <v>325831</v>
      </c>
    </row>
    <row r="63" spans="1:24" s="6" customFormat="1" ht="43.5" customHeight="1">
      <c r="A63" s="3">
        <v>61</v>
      </c>
      <c r="B63" s="14" t="s">
        <v>102</v>
      </c>
      <c r="C63" s="14">
        <v>2700</v>
      </c>
      <c r="D63" s="14" t="s">
        <v>103</v>
      </c>
      <c r="E63" s="16" t="s">
        <v>33</v>
      </c>
      <c r="F63" s="16" t="s">
        <v>33</v>
      </c>
      <c r="G63" s="16" t="s">
        <v>104</v>
      </c>
      <c r="H63" s="17" t="s">
        <v>107</v>
      </c>
      <c r="I63" s="16" t="s">
        <v>12</v>
      </c>
      <c r="J63" s="16" t="s">
        <v>517</v>
      </c>
      <c r="K63" s="17" t="s">
        <v>517</v>
      </c>
      <c r="L63" s="70">
        <v>1</v>
      </c>
      <c r="M63" s="16" t="s">
        <v>518</v>
      </c>
      <c r="N63" s="17">
        <v>450000</v>
      </c>
      <c r="O63" s="16">
        <v>0</v>
      </c>
      <c r="P63" s="16">
        <v>0</v>
      </c>
      <c r="Q63" s="17">
        <v>450000</v>
      </c>
      <c r="R63" s="16" t="s">
        <v>553</v>
      </c>
      <c r="S63" s="16" t="s">
        <v>62</v>
      </c>
      <c r="T63" s="17">
        <v>448000</v>
      </c>
      <c r="U63" s="16">
        <v>2000</v>
      </c>
      <c r="V63" s="16">
        <v>0.44</v>
      </c>
      <c r="W63" s="16">
        <v>377344</v>
      </c>
      <c r="X63" s="6" t="s">
        <v>554</v>
      </c>
    </row>
    <row r="64" spans="1:24" s="6" customFormat="1" ht="43.5" customHeight="1">
      <c r="A64" s="3">
        <v>62</v>
      </c>
      <c r="B64" s="14"/>
      <c r="C64" s="14"/>
      <c r="D64" s="14"/>
      <c r="E64" s="16"/>
      <c r="F64" s="16"/>
      <c r="G64" s="16"/>
      <c r="H64" s="17"/>
      <c r="I64" s="16"/>
      <c r="J64" s="16"/>
      <c r="K64" s="17"/>
      <c r="L64" s="70"/>
      <c r="M64" s="16"/>
      <c r="N64" s="17"/>
      <c r="O64" s="16"/>
      <c r="P64" s="16"/>
      <c r="Q64" s="17"/>
      <c r="R64" s="16"/>
      <c r="S64" s="16"/>
      <c r="T64" s="17"/>
      <c r="U64" s="16"/>
      <c r="V64" s="16"/>
      <c r="W64" s="16"/>
      <c r="X64" s="6">
        <v>242173</v>
      </c>
    </row>
    <row r="65" spans="1:24" s="6" customFormat="1" ht="43.5" customHeight="1">
      <c r="A65" s="3">
        <v>63</v>
      </c>
      <c r="B65" s="14" t="s">
        <v>102</v>
      </c>
      <c r="C65" s="14">
        <v>2700</v>
      </c>
      <c r="D65" s="14" t="s">
        <v>103</v>
      </c>
      <c r="E65" s="16" t="s">
        <v>33</v>
      </c>
      <c r="F65" s="16" t="s">
        <v>33</v>
      </c>
      <c r="G65" s="16" t="s">
        <v>108</v>
      </c>
      <c r="H65" s="17" t="s">
        <v>107</v>
      </c>
      <c r="I65" s="16" t="s">
        <v>29</v>
      </c>
      <c r="J65" s="16" t="s">
        <v>211</v>
      </c>
      <c r="K65" s="17" t="s">
        <v>212</v>
      </c>
      <c r="L65" s="70">
        <v>1</v>
      </c>
      <c r="M65" s="16" t="s">
        <v>213</v>
      </c>
      <c r="N65" s="17">
        <v>250000</v>
      </c>
      <c r="O65" s="16">
        <v>0</v>
      </c>
      <c r="P65" s="16">
        <v>0</v>
      </c>
      <c r="Q65" s="17">
        <v>250000</v>
      </c>
      <c r="R65" s="16" t="s">
        <v>552</v>
      </c>
      <c r="S65" s="16" t="s">
        <v>62</v>
      </c>
      <c r="T65" s="17">
        <v>165000</v>
      </c>
      <c r="U65" s="16">
        <v>85000</v>
      </c>
      <c r="V65" s="16">
        <v>34</v>
      </c>
      <c r="W65" s="16">
        <v>325847</v>
      </c>
    </row>
    <row r="66" spans="1:24" s="6" customFormat="1" ht="43.5" customHeight="1">
      <c r="A66" s="3">
        <v>64</v>
      </c>
      <c r="B66" s="14" t="s">
        <v>102</v>
      </c>
      <c r="C66" s="14">
        <v>2700</v>
      </c>
      <c r="D66" s="14" t="s">
        <v>103</v>
      </c>
      <c r="E66" s="16" t="s">
        <v>33</v>
      </c>
      <c r="F66" s="16" t="s">
        <v>33</v>
      </c>
      <c r="G66" s="16" t="s">
        <v>104</v>
      </c>
      <c r="H66" s="17" t="s">
        <v>107</v>
      </c>
      <c r="I66" s="16" t="s">
        <v>12</v>
      </c>
      <c r="J66" s="16" t="s">
        <v>515</v>
      </c>
      <c r="K66" s="17" t="s">
        <v>515</v>
      </c>
      <c r="L66" s="70">
        <v>1</v>
      </c>
      <c r="M66" s="16" t="s">
        <v>516</v>
      </c>
      <c r="N66" s="17">
        <v>130000</v>
      </c>
      <c r="O66" s="17">
        <v>0</v>
      </c>
      <c r="P66" s="16">
        <v>0</v>
      </c>
      <c r="Q66" s="17">
        <v>130000</v>
      </c>
      <c r="R66" s="16" t="s">
        <v>553</v>
      </c>
      <c r="S66" s="16" t="s">
        <v>62</v>
      </c>
      <c r="T66" s="17">
        <v>120000</v>
      </c>
      <c r="U66" s="16">
        <v>10000</v>
      </c>
      <c r="V66" s="16">
        <v>7.69</v>
      </c>
      <c r="W66" s="16">
        <v>377345</v>
      </c>
      <c r="X66" s="6" t="s">
        <v>554</v>
      </c>
    </row>
    <row r="67" spans="1:24" s="6" customFormat="1" ht="43.5" customHeight="1">
      <c r="A67" s="3">
        <v>65</v>
      </c>
      <c r="B67" s="14"/>
      <c r="C67" s="14"/>
      <c r="D67" s="14"/>
      <c r="E67" s="16"/>
      <c r="F67" s="16"/>
      <c r="G67" s="16"/>
      <c r="H67" s="17"/>
      <c r="I67" s="16"/>
      <c r="J67" s="16"/>
      <c r="K67" s="17"/>
      <c r="L67" s="70"/>
      <c r="M67" s="16"/>
      <c r="N67" s="17"/>
      <c r="O67" s="16"/>
      <c r="P67" s="16"/>
      <c r="Q67" s="17"/>
      <c r="R67" s="16"/>
      <c r="S67" s="16"/>
      <c r="T67" s="17"/>
      <c r="U67" s="16"/>
      <c r="V67" s="16"/>
      <c r="W67" s="16"/>
      <c r="X67" s="6">
        <v>242173</v>
      </c>
    </row>
    <row r="68" spans="1:24" s="6" customFormat="1" ht="43.5" customHeight="1">
      <c r="A68" s="3">
        <v>66</v>
      </c>
      <c r="B68" s="14" t="s">
        <v>102</v>
      </c>
      <c r="C68" s="14">
        <v>2700</v>
      </c>
      <c r="D68" s="14" t="s">
        <v>103</v>
      </c>
      <c r="E68" s="16" t="s">
        <v>35</v>
      </c>
      <c r="F68" s="16" t="s">
        <v>219</v>
      </c>
      <c r="G68" s="16" t="s">
        <v>104</v>
      </c>
      <c r="H68" s="17" t="s">
        <v>105</v>
      </c>
      <c r="I68" s="16" t="s">
        <v>9</v>
      </c>
      <c r="J68" s="16" t="s">
        <v>220</v>
      </c>
      <c r="K68" s="17" t="s">
        <v>221</v>
      </c>
      <c r="L68" s="70">
        <v>1</v>
      </c>
      <c r="M68" s="16" t="s">
        <v>222</v>
      </c>
      <c r="N68" s="17">
        <v>125000</v>
      </c>
      <c r="O68" s="17">
        <v>0</v>
      </c>
      <c r="P68" s="16">
        <v>0</v>
      </c>
      <c r="Q68" s="17">
        <v>125000</v>
      </c>
      <c r="R68" s="16" t="s">
        <v>552</v>
      </c>
      <c r="S68" s="16" t="s">
        <v>62</v>
      </c>
      <c r="T68" s="17">
        <v>125000</v>
      </c>
      <c r="U68" s="16">
        <v>0</v>
      </c>
      <c r="V68" s="16">
        <v>0</v>
      </c>
      <c r="W68" s="16">
        <v>329817</v>
      </c>
    </row>
    <row r="69" spans="1:24" s="6" customFormat="1" ht="43.5" customHeight="1">
      <c r="A69" s="3">
        <v>67</v>
      </c>
      <c r="B69" s="14" t="s">
        <v>102</v>
      </c>
      <c r="C69" s="14">
        <v>2700</v>
      </c>
      <c r="D69" s="14" t="s">
        <v>103</v>
      </c>
      <c r="E69" s="16" t="s">
        <v>35</v>
      </c>
      <c r="F69" s="16" t="s">
        <v>223</v>
      </c>
      <c r="G69" s="16" t="s">
        <v>108</v>
      </c>
      <c r="H69" s="16" t="s">
        <v>105</v>
      </c>
      <c r="I69" s="16" t="s">
        <v>9</v>
      </c>
      <c r="J69" s="16" t="s">
        <v>224</v>
      </c>
      <c r="K69" s="17" t="s">
        <v>225</v>
      </c>
      <c r="L69" s="70">
        <v>1</v>
      </c>
      <c r="M69" s="16">
        <v>8468</v>
      </c>
      <c r="N69" s="17">
        <v>200000</v>
      </c>
      <c r="O69" s="16">
        <v>0</v>
      </c>
      <c r="P69" s="16">
        <v>0</v>
      </c>
      <c r="Q69" s="17">
        <v>200000</v>
      </c>
      <c r="R69" s="16" t="s">
        <v>552</v>
      </c>
      <c r="S69" s="16" t="s">
        <v>62</v>
      </c>
      <c r="T69" s="17">
        <v>200000</v>
      </c>
      <c r="U69" s="16">
        <v>0</v>
      </c>
      <c r="V69" s="16">
        <v>0</v>
      </c>
      <c r="W69" s="16">
        <v>323705</v>
      </c>
    </row>
    <row r="70" spans="1:24" s="6" customFormat="1" ht="43.5" customHeight="1">
      <c r="A70" s="3">
        <v>68</v>
      </c>
      <c r="B70" s="14" t="s">
        <v>102</v>
      </c>
      <c r="C70" s="14">
        <v>2700</v>
      </c>
      <c r="D70" s="14" t="s">
        <v>103</v>
      </c>
      <c r="E70" s="16" t="s">
        <v>35</v>
      </c>
      <c r="F70" s="16" t="s">
        <v>226</v>
      </c>
      <c r="G70" s="16" t="s">
        <v>104</v>
      </c>
      <c r="H70" s="17" t="s">
        <v>105</v>
      </c>
      <c r="I70" s="16" t="s">
        <v>9</v>
      </c>
      <c r="J70" s="16" t="s">
        <v>220</v>
      </c>
      <c r="K70" s="17" t="s">
        <v>227</v>
      </c>
      <c r="L70" s="70">
        <v>1</v>
      </c>
      <c r="M70" s="16">
        <v>8170</v>
      </c>
      <c r="N70" s="17">
        <v>125000</v>
      </c>
      <c r="O70" s="16">
        <v>0</v>
      </c>
      <c r="P70" s="16">
        <v>0</v>
      </c>
      <c r="Q70" s="17">
        <v>125000</v>
      </c>
      <c r="R70" s="16" t="s">
        <v>552</v>
      </c>
      <c r="S70" s="16" t="s">
        <v>62</v>
      </c>
      <c r="T70" s="17">
        <v>125000</v>
      </c>
      <c r="U70" s="16">
        <v>0</v>
      </c>
      <c r="V70" s="16">
        <v>0</v>
      </c>
      <c r="W70" s="16">
        <v>329818</v>
      </c>
    </row>
    <row r="71" spans="1:24" s="6" customFormat="1" ht="43.5" customHeight="1">
      <c r="A71" s="3">
        <v>69</v>
      </c>
      <c r="B71" s="14" t="s">
        <v>102</v>
      </c>
      <c r="C71" s="14">
        <v>2700</v>
      </c>
      <c r="D71" s="14" t="s">
        <v>103</v>
      </c>
      <c r="E71" s="16" t="s">
        <v>35</v>
      </c>
      <c r="F71" s="16" t="s">
        <v>228</v>
      </c>
      <c r="G71" s="16" t="s">
        <v>108</v>
      </c>
      <c r="H71" s="17" t="s">
        <v>105</v>
      </c>
      <c r="I71" s="16" t="s">
        <v>9</v>
      </c>
      <c r="J71" s="16" t="s">
        <v>224</v>
      </c>
      <c r="K71" s="17" t="s">
        <v>225</v>
      </c>
      <c r="L71" s="70">
        <v>1</v>
      </c>
      <c r="M71" s="16" t="s">
        <v>229</v>
      </c>
      <c r="N71" s="17">
        <v>200000</v>
      </c>
      <c r="O71" s="17">
        <v>0</v>
      </c>
      <c r="P71" s="16">
        <v>0</v>
      </c>
      <c r="Q71" s="17">
        <v>200000</v>
      </c>
      <c r="R71" s="16" t="s">
        <v>552</v>
      </c>
      <c r="S71" s="16" t="s">
        <v>62</v>
      </c>
      <c r="T71" s="17">
        <v>200000</v>
      </c>
      <c r="U71" s="17">
        <v>0</v>
      </c>
      <c r="V71" s="16">
        <v>0</v>
      </c>
      <c r="W71" s="16">
        <v>323703</v>
      </c>
    </row>
    <row r="72" spans="1:24" s="6" customFormat="1" ht="43.5" customHeight="1">
      <c r="A72" s="3">
        <v>70</v>
      </c>
      <c r="B72" s="14" t="s">
        <v>102</v>
      </c>
      <c r="C72" s="14">
        <v>2700</v>
      </c>
      <c r="D72" s="14" t="s">
        <v>103</v>
      </c>
      <c r="E72" s="16" t="s">
        <v>35</v>
      </c>
      <c r="F72" s="16" t="s">
        <v>230</v>
      </c>
      <c r="G72" s="16" t="s">
        <v>108</v>
      </c>
      <c r="H72" s="17" t="s">
        <v>105</v>
      </c>
      <c r="I72" s="16" t="s">
        <v>9</v>
      </c>
      <c r="J72" s="16" t="s">
        <v>224</v>
      </c>
      <c r="K72" s="17" t="s">
        <v>225</v>
      </c>
      <c r="L72" s="70">
        <v>1</v>
      </c>
      <c r="M72" s="16">
        <v>8170</v>
      </c>
      <c r="N72" s="17">
        <v>200000</v>
      </c>
      <c r="O72" s="16">
        <v>0</v>
      </c>
      <c r="P72" s="16">
        <v>0</v>
      </c>
      <c r="Q72" s="17">
        <v>200000</v>
      </c>
      <c r="R72" s="16" t="s">
        <v>552</v>
      </c>
      <c r="S72" s="16" t="s">
        <v>62</v>
      </c>
      <c r="T72" s="17">
        <v>200000</v>
      </c>
      <c r="U72" s="16">
        <v>0</v>
      </c>
      <c r="V72" s="16">
        <v>0</v>
      </c>
      <c r="W72" s="16">
        <v>323704</v>
      </c>
    </row>
    <row r="73" spans="1:24" s="6" customFormat="1" ht="43.5" customHeight="1">
      <c r="A73" s="3">
        <v>71</v>
      </c>
      <c r="B73" s="14" t="s">
        <v>102</v>
      </c>
      <c r="C73" s="14">
        <v>2700</v>
      </c>
      <c r="D73" s="14" t="s">
        <v>103</v>
      </c>
      <c r="E73" s="16" t="s">
        <v>35</v>
      </c>
      <c r="F73" s="16" t="s">
        <v>231</v>
      </c>
      <c r="G73" s="16" t="s">
        <v>108</v>
      </c>
      <c r="H73" s="17" t="s">
        <v>105</v>
      </c>
      <c r="I73" s="16" t="s">
        <v>9</v>
      </c>
      <c r="J73" s="16" t="s">
        <v>224</v>
      </c>
      <c r="K73" s="17" t="s">
        <v>225</v>
      </c>
      <c r="L73" s="70">
        <v>1</v>
      </c>
      <c r="M73" s="16">
        <v>8170</v>
      </c>
      <c r="N73" s="17">
        <v>200000</v>
      </c>
      <c r="O73" s="16">
        <v>0</v>
      </c>
      <c r="P73" s="16">
        <v>0</v>
      </c>
      <c r="Q73" s="17">
        <v>200000</v>
      </c>
      <c r="R73" s="16" t="s">
        <v>552</v>
      </c>
      <c r="S73" s="16" t="s">
        <v>62</v>
      </c>
      <c r="T73" s="17">
        <v>200000</v>
      </c>
      <c r="U73" s="17">
        <v>0</v>
      </c>
      <c r="V73" s="16">
        <v>0</v>
      </c>
      <c r="W73" s="16">
        <v>323707</v>
      </c>
    </row>
    <row r="74" spans="1:24" s="6" customFormat="1" ht="43.5" customHeight="1">
      <c r="A74" s="3">
        <v>72</v>
      </c>
      <c r="B74" s="14" t="s">
        <v>102</v>
      </c>
      <c r="C74" s="14">
        <v>2700</v>
      </c>
      <c r="D74" s="14" t="s">
        <v>103</v>
      </c>
      <c r="E74" s="16" t="s">
        <v>35</v>
      </c>
      <c r="F74" s="16" t="s">
        <v>232</v>
      </c>
      <c r="G74" s="16" t="s">
        <v>108</v>
      </c>
      <c r="H74" s="17" t="s">
        <v>105</v>
      </c>
      <c r="I74" s="16" t="s">
        <v>9</v>
      </c>
      <c r="J74" s="16" t="s">
        <v>224</v>
      </c>
      <c r="K74" s="17" t="s">
        <v>225</v>
      </c>
      <c r="L74" s="70">
        <v>1</v>
      </c>
      <c r="M74" s="16" t="s">
        <v>134</v>
      </c>
      <c r="N74" s="17">
        <v>200000</v>
      </c>
      <c r="O74" s="17">
        <v>0</v>
      </c>
      <c r="P74" s="16">
        <v>0</v>
      </c>
      <c r="Q74" s="17">
        <v>200000</v>
      </c>
      <c r="R74" s="16" t="s">
        <v>552</v>
      </c>
      <c r="S74" s="16" t="s">
        <v>62</v>
      </c>
      <c r="T74" s="17">
        <v>200000</v>
      </c>
      <c r="U74" s="16">
        <v>0</v>
      </c>
      <c r="V74" s="16">
        <v>0</v>
      </c>
      <c r="W74" s="16">
        <v>323712</v>
      </c>
    </row>
    <row r="75" spans="1:24" s="6" customFormat="1" ht="43.5" customHeight="1">
      <c r="A75" s="3">
        <v>73</v>
      </c>
      <c r="B75" s="14" t="s">
        <v>102</v>
      </c>
      <c r="C75" s="14">
        <v>2700</v>
      </c>
      <c r="D75" s="14" t="s">
        <v>103</v>
      </c>
      <c r="E75" s="16" t="s">
        <v>35</v>
      </c>
      <c r="F75" s="16" t="s">
        <v>233</v>
      </c>
      <c r="G75" s="16" t="s">
        <v>108</v>
      </c>
      <c r="H75" s="17" t="s">
        <v>105</v>
      </c>
      <c r="I75" s="16" t="s">
        <v>9</v>
      </c>
      <c r="J75" s="16" t="s">
        <v>224</v>
      </c>
      <c r="K75" s="17" t="s">
        <v>225</v>
      </c>
      <c r="L75" s="70">
        <v>1</v>
      </c>
      <c r="M75" s="16">
        <v>8468</v>
      </c>
      <c r="N75" s="17">
        <v>200000</v>
      </c>
      <c r="O75" s="16">
        <v>0</v>
      </c>
      <c r="P75" s="16">
        <v>0</v>
      </c>
      <c r="Q75" s="17">
        <v>200000</v>
      </c>
      <c r="R75" s="16" t="s">
        <v>552</v>
      </c>
      <c r="S75" s="16" t="s">
        <v>62</v>
      </c>
      <c r="T75" s="16">
        <v>200000</v>
      </c>
      <c r="U75" s="16">
        <v>0</v>
      </c>
      <c r="V75" s="16">
        <v>0</v>
      </c>
      <c r="W75" s="16">
        <v>323706</v>
      </c>
    </row>
    <row r="76" spans="1:24" s="6" customFormat="1" ht="43.5" customHeight="1">
      <c r="A76" s="3">
        <v>74</v>
      </c>
      <c r="B76" s="14" t="s">
        <v>102</v>
      </c>
      <c r="C76" s="14">
        <v>2700</v>
      </c>
      <c r="D76" s="14" t="s">
        <v>103</v>
      </c>
      <c r="E76" s="16" t="s">
        <v>35</v>
      </c>
      <c r="F76" s="16" t="s">
        <v>35</v>
      </c>
      <c r="G76" s="16" t="s">
        <v>106</v>
      </c>
      <c r="H76" s="17" t="s">
        <v>107</v>
      </c>
      <c r="I76" s="16" t="s">
        <v>12</v>
      </c>
      <c r="J76" s="16" t="s">
        <v>251</v>
      </c>
      <c r="K76" s="17" t="s">
        <v>251</v>
      </c>
      <c r="L76" s="70">
        <v>1</v>
      </c>
      <c r="M76" s="16" t="s">
        <v>252</v>
      </c>
      <c r="N76" s="17">
        <v>260000</v>
      </c>
      <c r="O76" s="16">
        <v>0</v>
      </c>
      <c r="P76" s="16">
        <v>0</v>
      </c>
      <c r="Q76" s="17">
        <v>260000</v>
      </c>
      <c r="R76" s="16" t="s">
        <v>553</v>
      </c>
      <c r="S76" s="16" t="s">
        <v>62</v>
      </c>
      <c r="T76" s="17">
        <v>260000</v>
      </c>
      <c r="U76" s="17">
        <v>0</v>
      </c>
      <c r="V76" s="16">
        <v>0</v>
      </c>
      <c r="W76" s="16">
        <v>376597</v>
      </c>
      <c r="X76" s="6" t="s">
        <v>554</v>
      </c>
    </row>
    <row r="77" spans="1:24" s="6" customFormat="1" ht="43.5" customHeight="1">
      <c r="A77" s="3">
        <v>75</v>
      </c>
      <c r="B77" s="14"/>
      <c r="C77" s="14"/>
      <c r="D77" s="14"/>
      <c r="E77" s="16"/>
      <c r="F77" s="16"/>
      <c r="G77" s="16"/>
      <c r="H77" s="17"/>
      <c r="I77" s="16"/>
      <c r="J77" s="16"/>
      <c r="K77" s="17"/>
      <c r="L77" s="70"/>
      <c r="M77" s="16"/>
      <c r="N77" s="17"/>
      <c r="O77" s="16"/>
      <c r="P77" s="16"/>
      <c r="Q77" s="17"/>
      <c r="R77" s="16"/>
      <c r="S77" s="16"/>
      <c r="T77" s="17"/>
      <c r="U77" s="17"/>
      <c r="V77" s="16"/>
      <c r="W77" s="16"/>
      <c r="X77" s="6">
        <v>242173</v>
      </c>
    </row>
    <row r="78" spans="1:24" s="6" customFormat="1" ht="43.5" customHeight="1">
      <c r="A78" s="3">
        <v>76</v>
      </c>
      <c r="B78" s="14" t="s">
        <v>102</v>
      </c>
      <c r="C78" s="14">
        <v>2700</v>
      </c>
      <c r="D78" s="14" t="s">
        <v>103</v>
      </c>
      <c r="E78" s="16" t="s">
        <v>35</v>
      </c>
      <c r="F78" s="16" t="s">
        <v>35</v>
      </c>
      <c r="G78" s="16" t="s">
        <v>106</v>
      </c>
      <c r="H78" s="17" t="s">
        <v>107</v>
      </c>
      <c r="I78" s="16" t="s">
        <v>36</v>
      </c>
      <c r="J78" s="16" t="s">
        <v>244</v>
      </c>
      <c r="K78" s="17" t="s">
        <v>244</v>
      </c>
      <c r="L78" s="70">
        <v>1</v>
      </c>
      <c r="M78" s="16" t="s">
        <v>245</v>
      </c>
      <c r="N78" s="17">
        <v>150000</v>
      </c>
      <c r="O78" s="16">
        <v>0</v>
      </c>
      <c r="P78" s="16">
        <v>0</v>
      </c>
      <c r="Q78" s="17">
        <v>150000</v>
      </c>
      <c r="R78" s="16" t="s">
        <v>553</v>
      </c>
      <c r="S78" s="16" t="s">
        <v>62</v>
      </c>
      <c r="T78" s="17">
        <v>150000</v>
      </c>
      <c r="U78" s="16">
        <v>0</v>
      </c>
      <c r="V78" s="16">
        <v>0</v>
      </c>
      <c r="W78" s="16">
        <v>376596</v>
      </c>
      <c r="X78" s="6" t="s">
        <v>554</v>
      </c>
    </row>
    <row r="79" spans="1:24" s="6" customFormat="1" ht="43.5" customHeight="1">
      <c r="A79" s="3">
        <v>77</v>
      </c>
      <c r="B79" s="14"/>
      <c r="C79" s="14"/>
      <c r="D79" s="14"/>
      <c r="E79" s="16"/>
      <c r="F79" s="16"/>
      <c r="G79" s="16"/>
      <c r="H79" s="17"/>
      <c r="I79" s="16"/>
      <c r="J79" s="16"/>
      <c r="K79" s="17"/>
      <c r="L79" s="70"/>
      <c r="M79" s="16"/>
      <c r="N79" s="17"/>
      <c r="O79" s="17"/>
      <c r="P79" s="16"/>
      <c r="Q79" s="17"/>
      <c r="R79" s="16"/>
      <c r="S79" s="16"/>
      <c r="T79" s="17"/>
      <c r="U79" s="17"/>
      <c r="V79" s="16"/>
      <c r="W79" s="16"/>
      <c r="X79" s="6">
        <v>242173</v>
      </c>
    </row>
    <row r="80" spans="1:24" s="6" customFormat="1" ht="43.5" customHeight="1">
      <c r="A80" s="3">
        <v>78</v>
      </c>
      <c r="B80" s="14" t="s">
        <v>102</v>
      </c>
      <c r="C80" s="14">
        <v>2700</v>
      </c>
      <c r="D80" s="14" t="s">
        <v>103</v>
      </c>
      <c r="E80" s="16" t="s">
        <v>35</v>
      </c>
      <c r="F80" s="16" t="s">
        <v>35</v>
      </c>
      <c r="G80" s="16" t="s">
        <v>106</v>
      </c>
      <c r="H80" s="17" t="s">
        <v>107</v>
      </c>
      <c r="I80" s="16" t="s">
        <v>12</v>
      </c>
      <c r="J80" s="16" t="s">
        <v>249</v>
      </c>
      <c r="K80" s="17"/>
      <c r="L80" s="70">
        <v>1</v>
      </c>
      <c r="M80" s="16" t="s">
        <v>250</v>
      </c>
      <c r="N80" s="17">
        <v>123000</v>
      </c>
      <c r="O80" s="16">
        <v>47000</v>
      </c>
      <c r="P80" s="16">
        <v>0</v>
      </c>
      <c r="Q80" s="17">
        <v>170000</v>
      </c>
      <c r="R80" s="16" t="s">
        <v>553</v>
      </c>
      <c r="S80" s="16" t="s">
        <v>62</v>
      </c>
      <c r="T80" s="17">
        <v>123000</v>
      </c>
      <c r="U80" s="16">
        <v>0</v>
      </c>
      <c r="V80" s="16">
        <v>0</v>
      </c>
      <c r="W80" s="16">
        <v>376602</v>
      </c>
      <c r="X80" s="6" t="s">
        <v>554</v>
      </c>
    </row>
    <row r="81" spans="1:24" s="6" customFormat="1" ht="43.5" customHeight="1">
      <c r="A81" s="3">
        <v>79</v>
      </c>
      <c r="B81" s="14"/>
      <c r="C81" s="14"/>
      <c r="D81" s="14"/>
      <c r="E81" s="16"/>
      <c r="F81" s="16"/>
      <c r="G81" s="16"/>
      <c r="H81" s="17"/>
      <c r="I81" s="16"/>
      <c r="J81" s="16"/>
      <c r="K81" s="17"/>
      <c r="L81" s="70"/>
      <c r="M81" s="16"/>
      <c r="N81" s="17"/>
      <c r="O81" s="16"/>
      <c r="P81" s="16"/>
      <c r="Q81" s="17"/>
      <c r="R81" s="16"/>
      <c r="S81" s="16"/>
      <c r="T81" s="17"/>
      <c r="U81" s="16"/>
      <c r="V81" s="16"/>
      <c r="W81" s="16"/>
      <c r="X81" s="6">
        <v>242173</v>
      </c>
    </row>
    <row r="82" spans="1:24" s="6" customFormat="1" ht="43.5" customHeight="1">
      <c r="A82" s="3">
        <v>80</v>
      </c>
      <c r="B82" s="14" t="s">
        <v>102</v>
      </c>
      <c r="C82" s="14">
        <v>2700</v>
      </c>
      <c r="D82" s="14" t="s">
        <v>103</v>
      </c>
      <c r="E82" s="16" t="s">
        <v>35</v>
      </c>
      <c r="F82" s="16" t="s">
        <v>35</v>
      </c>
      <c r="G82" s="16" t="s">
        <v>108</v>
      </c>
      <c r="H82" s="17" t="s">
        <v>105</v>
      </c>
      <c r="I82" s="16" t="s">
        <v>9</v>
      </c>
      <c r="J82" s="16" t="s">
        <v>260</v>
      </c>
      <c r="K82" s="17" t="s">
        <v>225</v>
      </c>
      <c r="L82" s="70">
        <v>1</v>
      </c>
      <c r="M82" s="16" t="s">
        <v>261</v>
      </c>
      <c r="N82" s="17">
        <v>87500</v>
      </c>
      <c r="O82" s="16">
        <v>0</v>
      </c>
      <c r="P82" s="16">
        <v>0</v>
      </c>
      <c r="Q82" s="17">
        <v>87500</v>
      </c>
      <c r="R82" s="16" t="s">
        <v>552</v>
      </c>
      <c r="S82" s="16" t="s">
        <v>62</v>
      </c>
      <c r="T82" s="17">
        <v>86760</v>
      </c>
      <c r="U82" s="17">
        <v>740</v>
      </c>
      <c r="V82" s="16">
        <v>0.85</v>
      </c>
      <c r="W82" s="16">
        <v>323702</v>
      </c>
    </row>
    <row r="83" spans="1:24" s="6" customFormat="1" ht="43.5" customHeight="1">
      <c r="A83" s="3">
        <v>81</v>
      </c>
      <c r="B83" s="14" t="s">
        <v>102</v>
      </c>
      <c r="C83" s="14">
        <v>2700</v>
      </c>
      <c r="D83" s="14" t="s">
        <v>103</v>
      </c>
      <c r="E83" s="16" t="s">
        <v>35</v>
      </c>
      <c r="F83" s="16" t="s">
        <v>35</v>
      </c>
      <c r="G83" s="16" t="s">
        <v>108</v>
      </c>
      <c r="H83" s="17" t="s">
        <v>105</v>
      </c>
      <c r="I83" s="16" t="s">
        <v>9</v>
      </c>
      <c r="J83" s="16" t="s">
        <v>262</v>
      </c>
      <c r="K83" s="17" t="s">
        <v>225</v>
      </c>
      <c r="L83" s="70">
        <v>1098</v>
      </c>
      <c r="M83" s="16">
        <v>2406</v>
      </c>
      <c r="N83" s="17">
        <v>878400</v>
      </c>
      <c r="O83" s="16">
        <v>0</v>
      </c>
      <c r="P83" s="16">
        <v>0</v>
      </c>
      <c r="Q83" s="17">
        <v>878400</v>
      </c>
      <c r="R83" s="16" t="s">
        <v>552</v>
      </c>
      <c r="S83" s="16" t="s">
        <v>62</v>
      </c>
      <c r="T83" s="17">
        <v>595000</v>
      </c>
      <c r="U83" s="16">
        <v>283400</v>
      </c>
      <c r="V83" s="16">
        <v>32.26</v>
      </c>
      <c r="W83" s="16">
        <v>323698</v>
      </c>
    </row>
    <row r="84" spans="1:24" s="6" customFormat="1" ht="43.5" customHeight="1">
      <c r="A84" s="3">
        <v>82</v>
      </c>
      <c r="B84" s="14" t="s">
        <v>102</v>
      </c>
      <c r="C84" s="14">
        <v>2700</v>
      </c>
      <c r="D84" s="14" t="s">
        <v>103</v>
      </c>
      <c r="E84" s="16" t="s">
        <v>35</v>
      </c>
      <c r="F84" s="16" t="s">
        <v>35</v>
      </c>
      <c r="G84" s="16" t="s">
        <v>108</v>
      </c>
      <c r="H84" s="16" t="s">
        <v>107</v>
      </c>
      <c r="I84" s="16" t="s">
        <v>12</v>
      </c>
      <c r="J84" s="16" t="s">
        <v>40</v>
      </c>
      <c r="K84" s="17" t="s">
        <v>40</v>
      </c>
      <c r="L84" s="70">
        <v>1</v>
      </c>
      <c r="M84" s="16" t="s">
        <v>248</v>
      </c>
      <c r="N84" s="17">
        <v>55000</v>
      </c>
      <c r="O84" s="16">
        <v>0</v>
      </c>
      <c r="P84" s="16">
        <v>0</v>
      </c>
      <c r="Q84" s="17">
        <v>55000</v>
      </c>
      <c r="R84" s="16" t="s">
        <v>552</v>
      </c>
      <c r="S84" s="16" t="s">
        <v>62</v>
      </c>
      <c r="T84" s="17">
        <v>49000</v>
      </c>
      <c r="U84" s="16">
        <v>6000</v>
      </c>
      <c r="V84" s="16">
        <v>10.91</v>
      </c>
      <c r="W84" s="16">
        <v>323696</v>
      </c>
    </row>
    <row r="85" spans="1:24" s="6" customFormat="1" ht="43.5" customHeight="1">
      <c r="A85" s="3">
        <v>83</v>
      </c>
      <c r="B85" s="14" t="s">
        <v>102</v>
      </c>
      <c r="C85" s="14">
        <v>2700</v>
      </c>
      <c r="D85" s="14" t="s">
        <v>103</v>
      </c>
      <c r="E85" s="16" t="s">
        <v>35</v>
      </c>
      <c r="F85" s="16" t="s">
        <v>35</v>
      </c>
      <c r="G85" s="16" t="s">
        <v>108</v>
      </c>
      <c r="H85" s="17" t="s">
        <v>107</v>
      </c>
      <c r="I85" s="16" t="s">
        <v>36</v>
      </c>
      <c r="J85" s="16" t="s">
        <v>39</v>
      </c>
      <c r="K85" s="17" t="s">
        <v>39</v>
      </c>
      <c r="L85" s="70">
        <v>2</v>
      </c>
      <c r="M85" s="16" t="s">
        <v>240</v>
      </c>
      <c r="N85" s="17">
        <v>140000</v>
      </c>
      <c r="O85" s="16">
        <v>0</v>
      </c>
      <c r="P85" s="16">
        <v>0</v>
      </c>
      <c r="Q85" s="17">
        <v>140000</v>
      </c>
      <c r="R85" s="16" t="s">
        <v>552</v>
      </c>
      <c r="S85" s="16" t="s">
        <v>62</v>
      </c>
      <c r="T85" s="17">
        <v>135000</v>
      </c>
      <c r="U85" s="17">
        <v>5000</v>
      </c>
      <c r="V85" s="16">
        <v>3.57</v>
      </c>
      <c r="W85" s="16">
        <v>323695</v>
      </c>
    </row>
    <row r="86" spans="1:24" s="6" customFormat="1" ht="43.5" customHeight="1">
      <c r="A86" s="3">
        <v>84</v>
      </c>
      <c r="B86" s="14" t="s">
        <v>102</v>
      </c>
      <c r="C86" s="14">
        <v>2700</v>
      </c>
      <c r="D86" s="14" t="s">
        <v>103</v>
      </c>
      <c r="E86" s="16" t="s">
        <v>35</v>
      </c>
      <c r="F86" s="16" t="s">
        <v>35</v>
      </c>
      <c r="G86" s="16" t="s">
        <v>106</v>
      </c>
      <c r="H86" s="17" t="s">
        <v>107</v>
      </c>
      <c r="I86" s="16" t="s">
        <v>20</v>
      </c>
      <c r="J86" s="16" t="s">
        <v>258</v>
      </c>
      <c r="K86" s="17"/>
      <c r="L86" s="70">
        <v>23</v>
      </c>
      <c r="M86" s="16" t="s">
        <v>259</v>
      </c>
      <c r="N86" s="17">
        <v>80500</v>
      </c>
      <c r="O86" s="16">
        <v>0</v>
      </c>
      <c r="P86" s="16">
        <v>0</v>
      </c>
      <c r="Q86" s="17">
        <v>80500</v>
      </c>
      <c r="R86" s="16" t="s">
        <v>553</v>
      </c>
      <c r="S86" s="16" t="s">
        <v>62</v>
      </c>
      <c r="T86" s="17">
        <v>74543</v>
      </c>
      <c r="U86" s="16">
        <v>5957</v>
      </c>
      <c r="V86" s="16">
        <v>7.4</v>
      </c>
      <c r="W86" s="16">
        <v>376600</v>
      </c>
      <c r="X86" s="6" t="s">
        <v>554</v>
      </c>
    </row>
    <row r="87" spans="1:24" s="6" customFormat="1" ht="43.5" customHeight="1">
      <c r="A87" s="3">
        <v>85</v>
      </c>
      <c r="B87" s="14"/>
      <c r="C87" s="14"/>
      <c r="D87" s="14"/>
      <c r="E87" s="16"/>
      <c r="F87" s="16"/>
      <c r="G87" s="16"/>
      <c r="H87" s="17"/>
      <c r="I87" s="16"/>
      <c r="J87" s="16"/>
      <c r="K87" s="17"/>
      <c r="L87" s="70"/>
      <c r="M87" s="16"/>
      <c r="N87" s="17"/>
      <c r="O87" s="16"/>
      <c r="P87" s="16"/>
      <c r="Q87" s="17"/>
      <c r="R87" s="16"/>
      <c r="S87" s="16"/>
      <c r="T87" s="17"/>
      <c r="U87" s="16"/>
      <c r="V87" s="16"/>
      <c r="W87" s="16"/>
      <c r="X87" s="6">
        <v>242173</v>
      </c>
    </row>
    <row r="88" spans="1:24" s="6" customFormat="1" ht="43.5" customHeight="1">
      <c r="A88" s="3">
        <v>86</v>
      </c>
      <c r="B88" s="14" t="s">
        <v>102</v>
      </c>
      <c r="C88" s="14">
        <v>2700</v>
      </c>
      <c r="D88" s="14" t="s">
        <v>103</v>
      </c>
      <c r="E88" s="16" t="s">
        <v>35</v>
      </c>
      <c r="F88" s="16" t="s">
        <v>35</v>
      </c>
      <c r="G88" s="16" t="s">
        <v>106</v>
      </c>
      <c r="H88" s="17" t="s">
        <v>107</v>
      </c>
      <c r="I88" s="16" t="s">
        <v>20</v>
      </c>
      <c r="J88" s="16" t="s">
        <v>241</v>
      </c>
      <c r="K88" s="17"/>
      <c r="L88" s="70">
        <v>23</v>
      </c>
      <c r="M88" s="16" t="s">
        <v>242</v>
      </c>
      <c r="N88" s="17">
        <v>126500</v>
      </c>
      <c r="O88" s="16">
        <v>0</v>
      </c>
      <c r="P88" s="16">
        <v>0</v>
      </c>
      <c r="Q88" s="17">
        <v>126500</v>
      </c>
      <c r="R88" s="16" t="s">
        <v>553</v>
      </c>
      <c r="S88" s="16" t="s">
        <v>62</v>
      </c>
      <c r="T88" s="17">
        <v>118151</v>
      </c>
      <c r="U88" s="17">
        <v>8349</v>
      </c>
      <c r="V88" s="16">
        <v>6.6</v>
      </c>
      <c r="W88" s="16">
        <v>376599</v>
      </c>
      <c r="X88" s="6" t="s">
        <v>554</v>
      </c>
    </row>
    <row r="89" spans="1:24" s="6" customFormat="1" ht="43.5" customHeight="1">
      <c r="A89" s="3">
        <v>87</v>
      </c>
      <c r="B89" s="14"/>
      <c r="C89" s="14"/>
      <c r="D89" s="14"/>
      <c r="E89" s="16"/>
      <c r="F89" s="16"/>
      <c r="G89" s="16"/>
      <c r="H89" s="17"/>
      <c r="I89" s="16"/>
      <c r="J89" s="16"/>
      <c r="K89" s="17"/>
      <c r="L89" s="70"/>
      <c r="M89" s="16"/>
      <c r="N89" s="17"/>
      <c r="O89" s="17"/>
      <c r="P89" s="16"/>
      <c r="Q89" s="17"/>
      <c r="R89" s="16"/>
      <c r="S89" s="16"/>
      <c r="T89" s="17"/>
      <c r="U89" s="16"/>
      <c r="V89" s="16"/>
      <c r="W89" s="16"/>
      <c r="X89" s="6">
        <v>242173</v>
      </c>
    </row>
    <row r="90" spans="1:24" s="6" customFormat="1" ht="43.5" customHeight="1">
      <c r="A90" s="3">
        <v>88</v>
      </c>
      <c r="B90" s="14" t="s">
        <v>102</v>
      </c>
      <c r="C90" s="14">
        <v>2700</v>
      </c>
      <c r="D90" s="14" t="s">
        <v>103</v>
      </c>
      <c r="E90" s="16" t="s">
        <v>35</v>
      </c>
      <c r="F90" s="16" t="s">
        <v>35</v>
      </c>
      <c r="G90" s="16" t="s">
        <v>106</v>
      </c>
      <c r="H90" s="17" t="s">
        <v>107</v>
      </c>
      <c r="I90" s="16" t="s">
        <v>36</v>
      </c>
      <c r="J90" s="16" t="s">
        <v>246</v>
      </c>
      <c r="K90" s="17" t="s">
        <v>225</v>
      </c>
      <c r="L90" s="70">
        <v>1</v>
      </c>
      <c r="M90" s="16" t="s">
        <v>247</v>
      </c>
      <c r="N90" s="17">
        <v>450000</v>
      </c>
      <c r="O90" s="16">
        <v>0</v>
      </c>
      <c r="P90" s="16">
        <v>0</v>
      </c>
      <c r="Q90" s="17">
        <v>450000</v>
      </c>
      <c r="R90" s="16" t="s">
        <v>552</v>
      </c>
      <c r="S90" s="16" t="s">
        <v>62</v>
      </c>
      <c r="T90" s="17">
        <v>441000</v>
      </c>
      <c r="U90" s="16">
        <v>9000</v>
      </c>
      <c r="V90" s="16">
        <v>2</v>
      </c>
      <c r="W90" s="16">
        <v>329815</v>
      </c>
    </row>
    <row r="91" spans="1:24" s="6" customFormat="1" ht="43.5" customHeight="1">
      <c r="A91" s="3">
        <v>89</v>
      </c>
      <c r="B91" s="14" t="s">
        <v>102</v>
      </c>
      <c r="C91" s="14">
        <v>2700</v>
      </c>
      <c r="D91" s="14" t="s">
        <v>103</v>
      </c>
      <c r="E91" s="16" t="s">
        <v>35</v>
      </c>
      <c r="F91" s="16" t="s">
        <v>35</v>
      </c>
      <c r="G91" s="16" t="s">
        <v>106</v>
      </c>
      <c r="H91" s="17" t="s">
        <v>107</v>
      </c>
      <c r="I91" s="16" t="s">
        <v>22</v>
      </c>
      <c r="J91" s="16" t="s">
        <v>238</v>
      </c>
      <c r="K91" s="17" t="s">
        <v>225</v>
      </c>
      <c r="L91" s="70">
        <v>10</v>
      </c>
      <c r="M91" s="16" t="s">
        <v>239</v>
      </c>
      <c r="N91" s="17">
        <v>300000</v>
      </c>
      <c r="O91" s="16">
        <v>0</v>
      </c>
      <c r="P91" s="16">
        <v>0</v>
      </c>
      <c r="Q91" s="17">
        <v>300000</v>
      </c>
      <c r="R91" s="16" t="s">
        <v>552</v>
      </c>
      <c r="S91" s="16" t="s">
        <v>62</v>
      </c>
      <c r="T91" s="17">
        <v>264000</v>
      </c>
      <c r="U91" s="16">
        <v>36000</v>
      </c>
      <c r="V91" s="16">
        <v>12</v>
      </c>
      <c r="W91" s="16">
        <v>329816</v>
      </c>
    </row>
    <row r="92" spans="1:24" s="6" customFormat="1" ht="43.5" customHeight="1">
      <c r="A92" s="3">
        <v>90</v>
      </c>
      <c r="B92" s="14" t="s">
        <v>102</v>
      </c>
      <c r="C92" s="14">
        <v>2700</v>
      </c>
      <c r="D92" s="14" t="s">
        <v>103</v>
      </c>
      <c r="E92" s="16" t="s">
        <v>35</v>
      </c>
      <c r="F92" s="16" t="s">
        <v>35</v>
      </c>
      <c r="G92" s="16" t="s">
        <v>108</v>
      </c>
      <c r="H92" s="17" t="s">
        <v>105</v>
      </c>
      <c r="I92" s="16" t="s">
        <v>38</v>
      </c>
      <c r="J92" s="16" t="s">
        <v>234</v>
      </c>
      <c r="K92" s="17" t="s">
        <v>234</v>
      </c>
      <c r="L92" s="70">
        <v>13</v>
      </c>
      <c r="M92" s="16" t="s">
        <v>235</v>
      </c>
      <c r="N92" s="17">
        <v>371800</v>
      </c>
      <c r="O92" s="17">
        <v>0</v>
      </c>
      <c r="P92" s="16">
        <v>0</v>
      </c>
      <c r="Q92" s="17">
        <v>371800</v>
      </c>
      <c r="R92" s="16" t="s">
        <v>552</v>
      </c>
      <c r="S92" s="16" t="s">
        <v>62</v>
      </c>
      <c r="T92" s="16">
        <v>305500</v>
      </c>
      <c r="U92" s="16">
        <v>66300</v>
      </c>
      <c r="V92" s="16">
        <v>17.829999999999998</v>
      </c>
      <c r="W92" s="16">
        <v>323694</v>
      </c>
    </row>
    <row r="93" spans="1:24" s="6" customFormat="1" ht="43.5" customHeight="1">
      <c r="A93" s="3">
        <v>91</v>
      </c>
      <c r="B93" s="14" t="s">
        <v>102</v>
      </c>
      <c r="C93" s="14">
        <v>2700</v>
      </c>
      <c r="D93" s="14" t="s">
        <v>103</v>
      </c>
      <c r="E93" s="16" t="s">
        <v>35</v>
      </c>
      <c r="F93" s="16" t="s">
        <v>35</v>
      </c>
      <c r="G93" s="16" t="s">
        <v>108</v>
      </c>
      <c r="H93" s="17" t="s">
        <v>107</v>
      </c>
      <c r="I93" s="16" t="s">
        <v>36</v>
      </c>
      <c r="J93" s="16" t="s">
        <v>265</v>
      </c>
      <c r="K93" s="17" t="s">
        <v>265</v>
      </c>
      <c r="L93" s="70">
        <v>1</v>
      </c>
      <c r="M93" s="16" t="s">
        <v>266</v>
      </c>
      <c r="N93" s="17">
        <v>25000</v>
      </c>
      <c r="O93" s="16">
        <v>0</v>
      </c>
      <c r="P93" s="16">
        <v>0</v>
      </c>
      <c r="Q93" s="17">
        <v>25000</v>
      </c>
      <c r="R93" s="16" t="s">
        <v>552</v>
      </c>
      <c r="S93" s="16" t="s">
        <v>62</v>
      </c>
      <c r="T93" s="17">
        <v>25000</v>
      </c>
      <c r="U93" s="16">
        <v>0</v>
      </c>
      <c r="V93" s="16">
        <v>0</v>
      </c>
      <c r="W93" s="16">
        <v>323693</v>
      </c>
    </row>
    <row r="94" spans="1:24" s="6" customFormat="1" ht="43.5" customHeight="1">
      <c r="A94" s="3">
        <v>92</v>
      </c>
      <c r="B94" s="14" t="s">
        <v>102</v>
      </c>
      <c r="C94" s="14">
        <v>2700</v>
      </c>
      <c r="D94" s="14" t="s">
        <v>103</v>
      </c>
      <c r="E94" s="16" t="s">
        <v>35</v>
      </c>
      <c r="F94" s="16" t="s">
        <v>35</v>
      </c>
      <c r="G94" s="16" t="s">
        <v>106</v>
      </c>
      <c r="H94" s="17" t="s">
        <v>107</v>
      </c>
      <c r="I94" s="16" t="s">
        <v>12</v>
      </c>
      <c r="J94" s="16" t="s">
        <v>64</v>
      </c>
      <c r="K94" s="17" t="s">
        <v>64</v>
      </c>
      <c r="L94" s="70">
        <v>1</v>
      </c>
      <c r="M94" s="16" t="s">
        <v>253</v>
      </c>
      <c r="N94" s="17">
        <v>330000</v>
      </c>
      <c r="O94" s="16">
        <v>0</v>
      </c>
      <c r="P94" s="16">
        <v>0</v>
      </c>
      <c r="Q94" s="17">
        <v>330000</v>
      </c>
      <c r="R94" s="16" t="s">
        <v>553</v>
      </c>
      <c r="S94" s="16" t="s">
        <v>62</v>
      </c>
      <c r="T94" s="17">
        <v>330000</v>
      </c>
      <c r="U94" s="16">
        <v>0</v>
      </c>
      <c r="V94" s="16">
        <v>0</v>
      </c>
      <c r="W94" s="16">
        <v>376595</v>
      </c>
      <c r="X94" s="6" t="s">
        <v>554</v>
      </c>
    </row>
    <row r="95" spans="1:24" s="6" customFormat="1" ht="43.5" customHeight="1">
      <c r="A95" s="3">
        <v>93</v>
      </c>
      <c r="B95" s="14"/>
      <c r="C95" s="14"/>
      <c r="D95" s="14"/>
      <c r="E95" s="16"/>
      <c r="F95" s="16"/>
      <c r="G95" s="16"/>
      <c r="H95" s="17"/>
      <c r="I95" s="16"/>
      <c r="J95" s="16"/>
      <c r="K95" s="17"/>
      <c r="L95" s="70"/>
      <c r="M95" s="16"/>
      <c r="N95" s="17"/>
      <c r="O95" s="16"/>
      <c r="P95" s="16"/>
      <c r="Q95" s="17"/>
      <c r="R95" s="16"/>
      <c r="S95" s="16"/>
      <c r="T95" s="17"/>
      <c r="U95" s="16"/>
      <c r="V95" s="16"/>
      <c r="W95" s="16"/>
      <c r="X95" s="6">
        <v>242173</v>
      </c>
    </row>
    <row r="96" spans="1:24" s="6" customFormat="1" ht="43.5" customHeight="1">
      <c r="A96" s="3">
        <v>94</v>
      </c>
      <c r="B96" s="14" t="s">
        <v>102</v>
      </c>
      <c r="C96" s="14">
        <v>2700</v>
      </c>
      <c r="D96" s="14" t="s">
        <v>103</v>
      </c>
      <c r="E96" s="16" t="s">
        <v>35</v>
      </c>
      <c r="F96" s="16" t="s">
        <v>35</v>
      </c>
      <c r="G96" s="16" t="s">
        <v>108</v>
      </c>
      <c r="H96" s="17" t="s">
        <v>107</v>
      </c>
      <c r="I96" s="16" t="s">
        <v>36</v>
      </c>
      <c r="J96" s="16" t="s">
        <v>37</v>
      </c>
      <c r="K96" s="17" t="s">
        <v>37</v>
      </c>
      <c r="L96" s="70">
        <v>1</v>
      </c>
      <c r="M96" s="16" t="s">
        <v>243</v>
      </c>
      <c r="N96" s="17">
        <v>75000</v>
      </c>
      <c r="O96" s="16">
        <v>0</v>
      </c>
      <c r="P96" s="16">
        <v>0</v>
      </c>
      <c r="Q96" s="17">
        <v>75000</v>
      </c>
      <c r="R96" s="16" t="s">
        <v>552</v>
      </c>
      <c r="S96" s="16" t="s">
        <v>62</v>
      </c>
      <c r="T96" s="17">
        <v>55000</v>
      </c>
      <c r="U96" s="16">
        <v>20000</v>
      </c>
      <c r="V96" s="16">
        <v>26.67</v>
      </c>
      <c r="W96" s="16">
        <v>323692</v>
      </c>
    </row>
    <row r="97" spans="1:24" s="6" customFormat="1" ht="43.5" customHeight="1">
      <c r="A97" s="3">
        <v>95</v>
      </c>
      <c r="B97" s="14" t="s">
        <v>102</v>
      </c>
      <c r="C97" s="14">
        <v>2700</v>
      </c>
      <c r="D97" s="14" t="s">
        <v>103</v>
      </c>
      <c r="E97" s="16" t="s">
        <v>35</v>
      </c>
      <c r="F97" s="16" t="s">
        <v>35</v>
      </c>
      <c r="G97" s="16" t="s">
        <v>108</v>
      </c>
      <c r="H97" s="17" t="s">
        <v>107</v>
      </c>
      <c r="I97" s="16" t="s">
        <v>22</v>
      </c>
      <c r="J97" s="16" t="s">
        <v>236</v>
      </c>
      <c r="K97" s="17" t="s">
        <v>236</v>
      </c>
      <c r="L97" s="70">
        <v>13</v>
      </c>
      <c r="M97" s="16" t="s">
        <v>237</v>
      </c>
      <c r="N97" s="17">
        <v>683523.43</v>
      </c>
      <c r="O97" s="16">
        <v>31476.57</v>
      </c>
      <c r="P97" s="16">
        <v>0</v>
      </c>
      <c r="Q97" s="17">
        <v>715000</v>
      </c>
      <c r="R97" s="16" t="s">
        <v>552</v>
      </c>
      <c r="S97" s="16" t="s">
        <v>62</v>
      </c>
      <c r="T97" s="17">
        <v>520000</v>
      </c>
      <c r="U97" s="16">
        <v>163523.43</v>
      </c>
      <c r="V97" s="16">
        <v>23.92</v>
      </c>
      <c r="W97" s="16">
        <v>323697</v>
      </c>
    </row>
    <row r="98" spans="1:24" s="6" customFormat="1" ht="43.5" customHeight="1">
      <c r="A98" s="3">
        <v>96</v>
      </c>
      <c r="B98" s="14" t="s">
        <v>102</v>
      </c>
      <c r="C98" s="14">
        <v>2700</v>
      </c>
      <c r="D98" s="14" t="s">
        <v>103</v>
      </c>
      <c r="E98" s="16" t="s">
        <v>35</v>
      </c>
      <c r="F98" s="16" t="s">
        <v>35</v>
      </c>
      <c r="G98" s="16" t="s">
        <v>108</v>
      </c>
      <c r="H98" s="17" t="s">
        <v>107</v>
      </c>
      <c r="I98" s="16" t="s">
        <v>20</v>
      </c>
      <c r="J98" s="16" t="s">
        <v>254</v>
      </c>
      <c r="K98" s="17" t="s">
        <v>225</v>
      </c>
      <c r="L98" s="70">
        <v>1</v>
      </c>
      <c r="M98" s="16" t="s">
        <v>255</v>
      </c>
      <c r="N98" s="17">
        <v>100000</v>
      </c>
      <c r="O98" s="16">
        <v>0</v>
      </c>
      <c r="P98" s="16">
        <v>0</v>
      </c>
      <c r="Q98" s="17">
        <v>100000</v>
      </c>
      <c r="R98" s="16" t="s">
        <v>552</v>
      </c>
      <c r="S98" s="16" t="s">
        <v>62</v>
      </c>
      <c r="T98" s="17">
        <v>100000</v>
      </c>
      <c r="U98" s="16">
        <v>0</v>
      </c>
      <c r="V98" s="16">
        <v>0</v>
      </c>
      <c r="W98" s="16">
        <v>323691</v>
      </c>
    </row>
    <row r="99" spans="1:24" s="6" customFormat="1" ht="43.5" customHeight="1">
      <c r="A99" s="3">
        <v>97</v>
      </c>
      <c r="B99" s="14" t="s">
        <v>102</v>
      </c>
      <c r="C99" s="14">
        <v>2700</v>
      </c>
      <c r="D99" s="14" t="s">
        <v>103</v>
      </c>
      <c r="E99" s="16" t="s">
        <v>35</v>
      </c>
      <c r="F99" s="16" t="s">
        <v>35</v>
      </c>
      <c r="G99" s="16" t="s">
        <v>108</v>
      </c>
      <c r="H99" s="17" t="s">
        <v>105</v>
      </c>
      <c r="I99" s="16" t="s">
        <v>9</v>
      </c>
      <c r="J99" s="16" t="s">
        <v>263</v>
      </c>
      <c r="K99" s="17" t="s">
        <v>225</v>
      </c>
      <c r="L99" s="70">
        <v>1</v>
      </c>
      <c r="M99" s="16" t="s">
        <v>264</v>
      </c>
      <c r="N99" s="17">
        <v>373800</v>
      </c>
      <c r="O99" s="17">
        <v>0</v>
      </c>
      <c r="P99" s="16">
        <v>0</v>
      </c>
      <c r="Q99" s="17">
        <v>373800</v>
      </c>
      <c r="R99" s="16" t="s">
        <v>552</v>
      </c>
      <c r="S99" s="16" t="s">
        <v>62</v>
      </c>
      <c r="T99" s="17">
        <v>341400</v>
      </c>
      <c r="U99" s="16">
        <v>32400</v>
      </c>
      <c r="V99" s="16">
        <v>8.67</v>
      </c>
      <c r="W99" s="16">
        <v>323701</v>
      </c>
    </row>
    <row r="100" spans="1:24" s="6" customFormat="1" ht="43.5" customHeight="1">
      <c r="A100" s="3">
        <v>98</v>
      </c>
      <c r="B100" s="14" t="s">
        <v>102</v>
      </c>
      <c r="C100" s="14">
        <v>2700</v>
      </c>
      <c r="D100" s="14" t="s">
        <v>103</v>
      </c>
      <c r="E100" s="16" t="s">
        <v>35</v>
      </c>
      <c r="F100" s="16" t="s">
        <v>35</v>
      </c>
      <c r="G100" s="16" t="s">
        <v>106</v>
      </c>
      <c r="H100" s="17" t="s">
        <v>107</v>
      </c>
      <c r="I100" s="16" t="s">
        <v>20</v>
      </c>
      <c r="J100" s="16" t="s">
        <v>256</v>
      </c>
      <c r="K100" s="17"/>
      <c r="L100" s="70">
        <v>1</v>
      </c>
      <c r="M100" s="16" t="s">
        <v>257</v>
      </c>
      <c r="N100" s="17">
        <v>130000</v>
      </c>
      <c r="O100" s="16">
        <v>0</v>
      </c>
      <c r="P100" s="16">
        <v>0</v>
      </c>
      <c r="Q100" s="17">
        <v>130000</v>
      </c>
      <c r="R100" s="16" t="s">
        <v>553</v>
      </c>
      <c r="S100" s="16" t="s">
        <v>62</v>
      </c>
      <c r="T100" s="17">
        <v>130000</v>
      </c>
      <c r="U100" s="16">
        <v>0</v>
      </c>
      <c r="V100" s="16">
        <v>0</v>
      </c>
      <c r="W100" s="16">
        <v>376601</v>
      </c>
      <c r="X100" s="6" t="s">
        <v>554</v>
      </c>
    </row>
    <row r="101" spans="1:24" s="6" customFormat="1" ht="43.5" customHeight="1">
      <c r="A101" s="3">
        <v>99</v>
      </c>
      <c r="B101" s="14"/>
      <c r="C101" s="14"/>
      <c r="D101" s="14"/>
      <c r="E101" s="16"/>
      <c r="F101" s="16"/>
      <c r="G101" s="16"/>
      <c r="H101" s="17"/>
      <c r="I101" s="16"/>
      <c r="J101" s="16"/>
      <c r="K101" s="17"/>
      <c r="L101" s="70"/>
      <c r="M101" s="16"/>
      <c r="N101" s="17"/>
      <c r="O101" s="16"/>
      <c r="P101" s="16"/>
      <c r="Q101" s="17"/>
      <c r="R101" s="16"/>
      <c r="S101" s="16"/>
      <c r="T101" s="17"/>
      <c r="U101" s="16"/>
      <c r="V101" s="16"/>
      <c r="W101" s="16"/>
      <c r="X101" s="6">
        <v>242173</v>
      </c>
    </row>
    <row r="102" spans="1:24" s="6" customFormat="1" ht="43.5" customHeight="1">
      <c r="A102" s="3">
        <v>100</v>
      </c>
      <c r="B102" s="14" t="s">
        <v>102</v>
      </c>
      <c r="C102" s="14">
        <v>2700</v>
      </c>
      <c r="D102" s="14" t="s">
        <v>103</v>
      </c>
      <c r="E102" s="16" t="s">
        <v>41</v>
      </c>
      <c r="F102" s="16" t="s">
        <v>267</v>
      </c>
      <c r="G102" s="16" t="s">
        <v>108</v>
      </c>
      <c r="H102" s="17" t="s">
        <v>107</v>
      </c>
      <c r="I102" s="16" t="s">
        <v>20</v>
      </c>
      <c r="J102" s="16" t="s">
        <v>268</v>
      </c>
      <c r="K102" s="17" t="s">
        <v>268</v>
      </c>
      <c r="L102" s="70">
        <v>1</v>
      </c>
      <c r="M102" s="16" t="s">
        <v>269</v>
      </c>
      <c r="N102" s="17">
        <v>15000</v>
      </c>
      <c r="O102" s="16">
        <v>0</v>
      </c>
      <c r="P102" s="16">
        <v>0</v>
      </c>
      <c r="Q102" s="17">
        <v>15000</v>
      </c>
      <c r="R102" s="16" t="s">
        <v>552</v>
      </c>
      <c r="S102" s="16" t="s">
        <v>62</v>
      </c>
      <c r="T102" s="17">
        <v>15000</v>
      </c>
      <c r="U102" s="16">
        <v>0</v>
      </c>
      <c r="V102" s="16">
        <v>0</v>
      </c>
      <c r="W102" s="16">
        <v>330924</v>
      </c>
    </row>
    <row r="103" spans="1:24" s="6" customFormat="1" ht="43.5" customHeight="1">
      <c r="A103" s="3">
        <v>101</v>
      </c>
      <c r="B103" s="14" t="s">
        <v>102</v>
      </c>
      <c r="C103" s="14">
        <v>2700</v>
      </c>
      <c r="D103" s="14" t="s">
        <v>103</v>
      </c>
      <c r="E103" s="16" t="s">
        <v>41</v>
      </c>
      <c r="F103" s="16" t="s">
        <v>267</v>
      </c>
      <c r="G103" s="16" t="s">
        <v>104</v>
      </c>
      <c r="H103" s="17" t="s">
        <v>105</v>
      </c>
      <c r="I103" s="16" t="s">
        <v>9</v>
      </c>
      <c r="J103" s="16" t="s">
        <v>270</v>
      </c>
      <c r="K103" s="17" t="s">
        <v>271</v>
      </c>
      <c r="L103" s="70">
        <v>1</v>
      </c>
      <c r="M103" s="16" t="s">
        <v>272</v>
      </c>
      <c r="N103" s="17">
        <v>260319.45</v>
      </c>
      <c r="O103" s="16">
        <v>112080.55</v>
      </c>
      <c r="P103" s="16">
        <v>0</v>
      </c>
      <c r="Q103" s="17">
        <v>372400</v>
      </c>
      <c r="R103" s="16" t="s">
        <v>552</v>
      </c>
      <c r="S103" s="16" t="s">
        <v>62</v>
      </c>
      <c r="T103" s="16">
        <v>260319.45</v>
      </c>
      <c r="U103" s="16">
        <v>0</v>
      </c>
      <c r="V103" s="16">
        <v>0</v>
      </c>
      <c r="W103" s="16">
        <v>330939</v>
      </c>
    </row>
    <row r="104" spans="1:24" s="6" customFormat="1" ht="43.5" customHeight="1">
      <c r="A104" s="3">
        <v>102</v>
      </c>
      <c r="B104" s="14" t="s">
        <v>102</v>
      </c>
      <c r="C104" s="14">
        <v>2700</v>
      </c>
      <c r="D104" s="14" t="s">
        <v>103</v>
      </c>
      <c r="E104" s="16" t="s">
        <v>41</v>
      </c>
      <c r="F104" s="16" t="s">
        <v>267</v>
      </c>
      <c r="G104" s="16" t="s">
        <v>104</v>
      </c>
      <c r="H104" s="17" t="s">
        <v>107</v>
      </c>
      <c r="I104" s="16" t="s">
        <v>20</v>
      </c>
      <c r="J104" s="16" t="s">
        <v>273</v>
      </c>
      <c r="K104" s="17" t="s">
        <v>273</v>
      </c>
      <c r="L104" s="70">
        <v>1</v>
      </c>
      <c r="M104" s="16" t="s">
        <v>274</v>
      </c>
      <c r="N104" s="17">
        <v>8000</v>
      </c>
      <c r="O104" s="16">
        <v>0</v>
      </c>
      <c r="P104" s="16">
        <v>0</v>
      </c>
      <c r="Q104" s="17">
        <v>8000</v>
      </c>
      <c r="R104" s="16" t="s">
        <v>552</v>
      </c>
      <c r="S104" s="16" t="s">
        <v>62</v>
      </c>
      <c r="T104" s="16">
        <v>8000</v>
      </c>
      <c r="U104" s="16">
        <v>0</v>
      </c>
      <c r="V104" s="16">
        <v>0</v>
      </c>
      <c r="W104" s="16">
        <v>330918</v>
      </c>
    </row>
    <row r="105" spans="1:24" s="6" customFormat="1" ht="43.5" customHeight="1">
      <c r="A105" s="3">
        <v>103</v>
      </c>
      <c r="B105" s="14" t="s">
        <v>102</v>
      </c>
      <c r="C105" s="14">
        <v>2700</v>
      </c>
      <c r="D105" s="14" t="s">
        <v>103</v>
      </c>
      <c r="E105" s="16" t="s">
        <v>41</v>
      </c>
      <c r="F105" s="16" t="s">
        <v>275</v>
      </c>
      <c r="G105" s="16" t="s">
        <v>104</v>
      </c>
      <c r="H105" s="17" t="s">
        <v>107</v>
      </c>
      <c r="I105" s="16" t="s">
        <v>20</v>
      </c>
      <c r="J105" s="16" t="s">
        <v>279</v>
      </c>
      <c r="K105" s="17" t="s">
        <v>279</v>
      </c>
      <c r="L105" s="70">
        <v>1</v>
      </c>
      <c r="M105" s="16" t="s">
        <v>280</v>
      </c>
      <c r="N105" s="17">
        <v>40000</v>
      </c>
      <c r="O105" s="16">
        <v>0</v>
      </c>
      <c r="P105" s="16">
        <v>0</v>
      </c>
      <c r="Q105" s="17">
        <v>40000</v>
      </c>
      <c r="R105" s="16" t="s">
        <v>552</v>
      </c>
      <c r="S105" s="16" t="s">
        <v>62</v>
      </c>
      <c r="T105" s="17">
        <v>40000</v>
      </c>
      <c r="U105" s="16">
        <v>0</v>
      </c>
      <c r="V105" s="16">
        <v>0</v>
      </c>
      <c r="W105" s="16">
        <v>330929</v>
      </c>
    </row>
    <row r="106" spans="1:24" s="6" customFormat="1" ht="43.5" customHeight="1">
      <c r="A106" s="3">
        <v>104</v>
      </c>
      <c r="B106" s="14" t="s">
        <v>102</v>
      </c>
      <c r="C106" s="14">
        <v>2700</v>
      </c>
      <c r="D106" s="14" t="s">
        <v>103</v>
      </c>
      <c r="E106" s="16" t="s">
        <v>41</v>
      </c>
      <c r="F106" s="16" t="s">
        <v>275</v>
      </c>
      <c r="G106" s="16" t="s">
        <v>104</v>
      </c>
      <c r="H106" s="17" t="s">
        <v>107</v>
      </c>
      <c r="I106" s="16" t="s">
        <v>20</v>
      </c>
      <c r="J106" s="16" t="s">
        <v>276</v>
      </c>
      <c r="K106" s="17" t="s">
        <v>276</v>
      </c>
      <c r="L106" s="70">
        <v>1</v>
      </c>
      <c r="M106" s="16" t="s">
        <v>277</v>
      </c>
      <c r="N106" s="17">
        <v>30000</v>
      </c>
      <c r="O106" s="16">
        <v>0</v>
      </c>
      <c r="P106" s="16">
        <v>0</v>
      </c>
      <c r="Q106" s="17">
        <v>30000</v>
      </c>
      <c r="R106" s="16" t="s">
        <v>552</v>
      </c>
      <c r="S106" s="16" t="s">
        <v>62</v>
      </c>
      <c r="T106" s="17">
        <v>30000</v>
      </c>
      <c r="U106" s="16">
        <v>0</v>
      </c>
      <c r="V106" s="16">
        <v>0</v>
      </c>
      <c r="W106" s="16">
        <v>330931</v>
      </c>
    </row>
    <row r="107" spans="1:24" s="6" customFormat="1" ht="43.5" customHeight="1">
      <c r="A107" s="3">
        <v>105</v>
      </c>
      <c r="B107" s="14" t="s">
        <v>102</v>
      </c>
      <c r="C107" s="14">
        <v>2700</v>
      </c>
      <c r="D107" s="14" t="s">
        <v>103</v>
      </c>
      <c r="E107" s="16" t="s">
        <v>41</v>
      </c>
      <c r="F107" s="16" t="s">
        <v>275</v>
      </c>
      <c r="G107" s="16" t="s">
        <v>108</v>
      </c>
      <c r="H107" s="17" t="s">
        <v>107</v>
      </c>
      <c r="I107" s="16" t="s">
        <v>20</v>
      </c>
      <c r="J107" s="16" t="s">
        <v>273</v>
      </c>
      <c r="K107" s="17" t="s">
        <v>273</v>
      </c>
      <c r="L107" s="70">
        <v>1</v>
      </c>
      <c r="M107" s="16" t="s">
        <v>278</v>
      </c>
      <c r="N107" s="17">
        <v>8000</v>
      </c>
      <c r="O107" s="16">
        <v>0</v>
      </c>
      <c r="P107" s="16">
        <v>0</v>
      </c>
      <c r="Q107" s="17">
        <v>8000</v>
      </c>
      <c r="R107" s="16" t="s">
        <v>552</v>
      </c>
      <c r="S107" s="16" t="s">
        <v>62</v>
      </c>
      <c r="T107" s="17">
        <v>8000</v>
      </c>
      <c r="U107" s="16">
        <v>0</v>
      </c>
      <c r="V107" s="16">
        <v>0</v>
      </c>
      <c r="W107" s="16">
        <v>330916</v>
      </c>
    </row>
    <row r="108" spans="1:24" s="6" customFormat="1" ht="43.5" customHeight="1">
      <c r="A108" s="3">
        <v>106</v>
      </c>
      <c r="B108" s="14" t="s">
        <v>102</v>
      </c>
      <c r="C108" s="14">
        <v>2700</v>
      </c>
      <c r="D108" s="14" t="s">
        <v>103</v>
      </c>
      <c r="E108" s="16" t="s">
        <v>41</v>
      </c>
      <c r="F108" s="16" t="s">
        <v>42</v>
      </c>
      <c r="G108" s="16" t="s">
        <v>108</v>
      </c>
      <c r="H108" s="17" t="s">
        <v>107</v>
      </c>
      <c r="I108" s="16" t="s">
        <v>20</v>
      </c>
      <c r="J108" s="16" t="s">
        <v>279</v>
      </c>
      <c r="K108" s="17" t="s">
        <v>279</v>
      </c>
      <c r="L108" s="70">
        <v>1</v>
      </c>
      <c r="M108" s="16" t="s">
        <v>281</v>
      </c>
      <c r="N108" s="17">
        <v>40000</v>
      </c>
      <c r="O108" s="16">
        <v>0</v>
      </c>
      <c r="P108" s="16">
        <v>0</v>
      </c>
      <c r="Q108" s="17">
        <v>40000</v>
      </c>
      <c r="R108" s="16" t="s">
        <v>552</v>
      </c>
      <c r="S108" s="16" t="s">
        <v>62</v>
      </c>
      <c r="T108" s="17">
        <v>40000</v>
      </c>
      <c r="U108" s="16">
        <v>0</v>
      </c>
      <c r="V108" s="16">
        <v>0</v>
      </c>
      <c r="W108" s="16">
        <v>330927</v>
      </c>
    </row>
    <row r="109" spans="1:24" s="6" customFormat="1" ht="43.5" customHeight="1">
      <c r="A109" s="3">
        <v>107</v>
      </c>
      <c r="B109" s="14" t="s">
        <v>102</v>
      </c>
      <c r="C109" s="14">
        <v>2700</v>
      </c>
      <c r="D109" s="14" t="s">
        <v>103</v>
      </c>
      <c r="E109" s="16" t="s">
        <v>41</v>
      </c>
      <c r="F109" s="16" t="s">
        <v>42</v>
      </c>
      <c r="G109" s="16" t="s">
        <v>104</v>
      </c>
      <c r="H109" s="17" t="s">
        <v>107</v>
      </c>
      <c r="I109" s="16" t="s">
        <v>20</v>
      </c>
      <c r="J109" s="16" t="s">
        <v>268</v>
      </c>
      <c r="K109" s="17" t="s">
        <v>268</v>
      </c>
      <c r="L109" s="70">
        <v>1</v>
      </c>
      <c r="M109" s="16" t="s">
        <v>282</v>
      </c>
      <c r="N109" s="17">
        <v>15000</v>
      </c>
      <c r="O109" s="16">
        <v>0</v>
      </c>
      <c r="P109" s="16">
        <v>0</v>
      </c>
      <c r="Q109" s="17">
        <v>15000</v>
      </c>
      <c r="R109" s="16" t="s">
        <v>552</v>
      </c>
      <c r="S109" s="16" t="s">
        <v>62</v>
      </c>
      <c r="T109" s="17">
        <v>15000</v>
      </c>
      <c r="U109" s="16">
        <v>0</v>
      </c>
      <c r="V109" s="16">
        <v>0</v>
      </c>
      <c r="W109" s="16">
        <v>330923</v>
      </c>
    </row>
    <row r="110" spans="1:24" s="6" customFormat="1" ht="43.5" customHeight="1">
      <c r="A110" s="3">
        <v>108</v>
      </c>
      <c r="B110" s="14" t="s">
        <v>102</v>
      </c>
      <c r="C110" s="14">
        <v>2700</v>
      </c>
      <c r="D110" s="14" t="s">
        <v>103</v>
      </c>
      <c r="E110" s="16" t="s">
        <v>41</v>
      </c>
      <c r="F110" s="16" t="s">
        <v>43</v>
      </c>
      <c r="G110" s="16" t="s">
        <v>104</v>
      </c>
      <c r="H110" s="17" t="s">
        <v>107</v>
      </c>
      <c r="I110" s="16" t="s">
        <v>44</v>
      </c>
      <c r="J110" s="16" t="s">
        <v>283</v>
      </c>
      <c r="K110" s="17" t="s">
        <v>283</v>
      </c>
      <c r="L110" s="70">
        <v>1</v>
      </c>
      <c r="M110" s="16" t="s">
        <v>284</v>
      </c>
      <c r="N110" s="17">
        <v>33000</v>
      </c>
      <c r="O110" s="16">
        <v>0</v>
      </c>
      <c r="P110" s="16">
        <v>0</v>
      </c>
      <c r="Q110" s="17">
        <v>33000</v>
      </c>
      <c r="R110" s="16" t="s">
        <v>552</v>
      </c>
      <c r="S110" s="16" t="s">
        <v>62</v>
      </c>
      <c r="T110" s="17">
        <v>33000</v>
      </c>
      <c r="U110" s="16">
        <v>0</v>
      </c>
      <c r="V110" s="16">
        <v>0</v>
      </c>
      <c r="W110" s="16">
        <v>330907</v>
      </c>
    </row>
    <row r="111" spans="1:24" s="6" customFormat="1" ht="43.5" customHeight="1">
      <c r="A111" s="3">
        <v>109</v>
      </c>
      <c r="B111" s="14" t="s">
        <v>102</v>
      </c>
      <c r="C111" s="14">
        <v>2700</v>
      </c>
      <c r="D111" s="14" t="s">
        <v>103</v>
      </c>
      <c r="E111" s="16" t="s">
        <v>41</v>
      </c>
      <c r="F111" s="16" t="s">
        <v>43</v>
      </c>
      <c r="G111" s="16" t="s">
        <v>104</v>
      </c>
      <c r="H111" s="17" t="s">
        <v>107</v>
      </c>
      <c r="I111" s="16" t="s">
        <v>20</v>
      </c>
      <c r="J111" s="16" t="s">
        <v>279</v>
      </c>
      <c r="K111" s="17" t="s">
        <v>279</v>
      </c>
      <c r="L111" s="70">
        <v>1</v>
      </c>
      <c r="M111" s="16" t="s">
        <v>281</v>
      </c>
      <c r="N111" s="17">
        <v>40000</v>
      </c>
      <c r="O111" s="16">
        <v>0</v>
      </c>
      <c r="P111" s="16">
        <v>0</v>
      </c>
      <c r="Q111" s="17">
        <v>40000</v>
      </c>
      <c r="R111" s="16" t="s">
        <v>552</v>
      </c>
      <c r="S111" s="16" t="s">
        <v>62</v>
      </c>
      <c r="T111" s="17">
        <v>40000</v>
      </c>
      <c r="U111" s="16">
        <v>0</v>
      </c>
      <c r="V111" s="16">
        <v>0</v>
      </c>
      <c r="W111" s="16">
        <v>330928</v>
      </c>
    </row>
    <row r="112" spans="1:24" s="6" customFormat="1" ht="43.5" customHeight="1">
      <c r="A112" s="3">
        <v>110</v>
      </c>
      <c r="B112" s="14" t="s">
        <v>102</v>
      </c>
      <c r="C112" s="14">
        <v>2700</v>
      </c>
      <c r="D112" s="14" t="s">
        <v>103</v>
      </c>
      <c r="E112" s="16" t="s">
        <v>41</v>
      </c>
      <c r="F112" s="16" t="s">
        <v>43</v>
      </c>
      <c r="G112" s="16" t="s">
        <v>108</v>
      </c>
      <c r="H112" s="17" t="s">
        <v>107</v>
      </c>
      <c r="I112" s="16" t="s">
        <v>20</v>
      </c>
      <c r="J112" s="16" t="s">
        <v>285</v>
      </c>
      <c r="K112" s="17" t="s">
        <v>285</v>
      </c>
      <c r="L112" s="70">
        <v>1</v>
      </c>
      <c r="M112" s="16" t="s">
        <v>286</v>
      </c>
      <c r="N112" s="17">
        <v>7700</v>
      </c>
      <c r="O112" s="17">
        <v>0</v>
      </c>
      <c r="P112" s="16">
        <v>0</v>
      </c>
      <c r="Q112" s="17">
        <v>7700</v>
      </c>
      <c r="R112" s="16" t="s">
        <v>552</v>
      </c>
      <c r="S112" s="16" t="s">
        <v>62</v>
      </c>
      <c r="T112" s="17">
        <v>7700</v>
      </c>
      <c r="U112" s="16">
        <v>0</v>
      </c>
      <c r="V112" s="16">
        <v>0</v>
      </c>
      <c r="W112" s="16">
        <v>330913</v>
      </c>
    </row>
    <row r="113" spans="1:23" s="6" customFormat="1" ht="43.5" customHeight="1">
      <c r="A113" s="3">
        <v>111</v>
      </c>
      <c r="B113" s="14" t="s">
        <v>102</v>
      </c>
      <c r="C113" s="14">
        <v>2700</v>
      </c>
      <c r="D113" s="14" t="s">
        <v>103</v>
      </c>
      <c r="E113" s="16" t="s">
        <v>41</v>
      </c>
      <c r="F113" s="16" t="s">
        <v>287</v>
      </c>
      <c r="G113" s="16" t="s">
        <v>108</v>
      </c>
      <c r="H113" s="17" t="s">
        <v>107</v>
      </c>
      <c r="I113" s="16" t="s">
        <v>20</v>
      </c>
      <c r="J113" s="16" t="s">
        <v>45</v>
      </c>
      <c r="K113" s="17" t="s">
        <v>45</v>
      </c>
      <c r="L113" s="70">
        <v>1</v>
      </c>
      <c r="M113" s="16" t="s">
        <v>288</v>
      </c>
      <c r="N113" s="17">
        <v>30000</v>
      </c>
      <c r="O113" s="16">
        <v>0</v>
      </c>
      <c r="P113" s="16">
        <v>0</v>
      </c>
      <c r="Q113" s="17">
        <v>30000</v>
      </c>
      <c r="R113" s="16" t="s">
        <v>552</v>
      </c>
      <c r="S113" s="16" t="s">
        <v>62</v>
      </c>
      <c r="T113" s="17">
        <v>30000</v>
      </c>
      <c r="U113" s="16">
        <v>0</v>
      </c>
      <c r="V113" s="16">
        <v>0</v>
      </c>
      <c r="W113" s="16">
        <v>330933</v>
      </c>
    </row>
    <row r="114" spans="1:23" s="6" customFormat="1" ht="43.5" customHeight="1">
      <c r="A114" s="3">
        <v>112</v>
      </c>
      <c r="B114" s="14" t="s">
        <v>102</v>
      </c>
      <c r="C114" s="14">
        <v>2700</v>
      </c>
      <c r="D114" s="14" t="s">
        <v>103</v>
      </c>
      <c r="E114" s="16" t="s">
        <v>41</v>
      </c>
      <c r="F114" s="16" t="s">
        <v>289</v>
      </c>
      <c r="G114" s="16" t="s">
        <v>108</v>
      </c>
      <c r="H114" s="17" t="s">
        <v>107</v>
      </c>
      <c r="I114" s="16" t="s">
        <v>20</v>
      </c>
      <c r="J114" s="16" t="s">
        <v>290</v>
      </c>
      <c r="K114" s="17" t="s">
        <v>290</v>
      </c>
      <c r="L114" s="70">
        <v>1</v>
      </c>
      <c r="M114" s="16" t="s">
        <v>291</v>
      </c>
      <c r="N114" s="17">
        <v>16800</v>
      </c>
      <c r="O114" s="16">
        <v>0</v>
      </c>
      <c r="P114" s="16">
        <v>0</v>
      </c>
      <c r="Q114" s="17">
        <v>16800</v>
      </c>
      <c r="R114" s="16" t="s">
        <v>552</v>
      </c>
      <c r="S114" s="16" t="s">
        <v>62</v>
      </c>
      <c r="T114" s="17">
        <v>16800</v>
      </c>
      <c r="U114" s="16">
        <v>0</v>
      </c>
      <c r="V114" s="16">
        <v>0</v>
      </c>
      <c r="W114" s="16">
        <v>330922</v>
      </c>
    </row>
    <row r="115" spans="1:23" s="6" customFormat="1" ht="43.5" customHeight="1">
      <c r="A115" s="3">
        <v>113</v>
      </c>
      <c r="B115" s="14" t="s">
        <v>102</v>
      </c>
      <c r="C115" s="14">
        <v>2700</v>
      </c>
      <c r="D115" s="14" t="s">
        <v>103</v>
      </c>
      <c r="E115" s="16" t="s">
        <v>41</v>
      </c>
      <c r="F115" s="16" t="s">
        <v>289</v>
      </c>
      <c r="G115" s="16" t="s">
        <v>104</v>
      </c>
      <c r="H115" s="17" t="s">
        <v>107</v>
      </c>
      <c r="I115" s="16" t="s">
        <v>20</v>
      </c>
      <c r="J115" s="16" t="s">
        <v>273</v>
      </c>
      <c r="K115" s="17" t="s">
        <v>273</v>
      </c>
      <c r="L115" s="70">
        <v>1</v>
      </c>
      <c r="M115" s="16" t="s">
        <v>293</v>
      </c>
      <c r="N115" s="17">
        <v>8000</v>
      </c>
      <c r="O115" s="16">
        <v>0</v>
      </c>
      <c r="P115" s="16">
        <v>0</v>
      </c>
      <c r="Q115" s="17">
        <v>8000</v>
      </c>
      <c r="R115" s="16" t="s">
        <v>552</v>
      </c>
      <c r="S115" s="16" t="s">
        <v>62</v>
      </c>
      <c r="T115" s="17">
        <v>8000</v>
      </c>
      <c r="U115" s="16">
        <v>0</v>
      </c>
      <c r="V115" s="16">
        <v>0</v>
      </c>
      <c r="W115" s="16">
        <v>330915</v>
      </c>
    </row>
    <row r="116" spans="1:23" s="6" customFormat="1" ht="43.5" customHeight="1">
      <c r="A116" s="3">
        <v>114</v>
      </c>
      <c r="B116" s="14" t="s">
        <v>102</v>
      </c>
      <c r="C116" s="14">
        <v>2700</v>
      </c>
      <c r="D116" s="14" t="s">
        <v>103</v>
      </c>
      <c r="E116" s="16" t="s">
        <v>41</v>
      </c>
      <c r="F116" s="16" t="s">
        <v>289</v>
      </c>
      <c r="G116" s="16" t="s">
        <v>104</v>
      </c>
      <c r="H116" s="17" t="s">
        <v>107</v>
      </c>
      <c r="I116" s="16" t="s">
        <v>20</v>
      </c>
      <c r="J116" s="16" t="s">
        <v>276</v>
      </c>
      <c r="K116" s="17" t="s">
        <v>276</v>
      </c>
      <c r="L116" s="70">
        <v>1</v>
      </c>
      <c r="M116" s="16" t="s">
        <v>292</v>
      </c>
      <c r="N116" s="17">
        <v>30000</v>
      </c>
      <c r="O116" s="16">
        <v>0</v>
      </c>
      <c r="P116" s="16">
        <v>0</v>
      </c>
      <c r="Q116" s="17">
        <v>30000</v>
      </c>
      <c r="R116" s="16" t="s">
        <v>552</v>
      </c>
      <c r="S116" s="16" t="s">
        <v>62</v>
      </c>
      <c r="T116" s="17">
        <v>30000</v>
      </c>
      <c r="U116" s="16">
        <v>0</v>
      </c>
      <c r="V116" s="16">
        <v>0</v>
      </c>
      <c r="W116" s="16">
        <v>330930</v>
      </c>
    </row>
    <row r="117" spans="1:23" s="6" customFormat="1" ht="43.5" customHeight="1">
      <c r="A117" s="3">
        <v>115</v>
      </c>
      <c r="B117" s="14" t="s">
        <v>102</v>
      </c>
      <c r="C117" s="14">
        <v>2700</v>
      </c>
      <c r="D117" s="14" t="s">
        <v>103</v>
      </c>
      <c r="E117" s="16" t="s">
        <v>41</v>
      </c>
      <c r="F117" s="16" t="s">
        <v>46</v>
      </c>
      <c r="G117" s="16" t="s">
        <v>104</v>
      </c>
      <c r="H117" s="17" t="s">
        <v>107</v>
      </c>
      <c r="I117" s="16" t="s">
        <v>44</v>
      </c>
      <c r="J117" s="16" t="s">
        <v>283</v>
      </c>
      <c r="K117" s="17" t="s">
        <v>283</v>
      </c>
      <c r="L117" s="70">
        <v>1</v>
      </c>
      <c r="M117" s="16" t="s">
        <v>294</v>
      </c>
      <c r="N117" s="17">
        <v>33000</v>
      </c>
      <c r="O117" s="16">
        <v>0</v>
      </c>
      <c r="P117" s="16">
        <v>0</v>
      </c>
      <c r="Q117" s="17">
        <v>33000</v>
      </c>
      <c r="R117" s="16" t="s">
        <v>552</v>
      </c>
      <c r="S117" s="16" t="s">
        <v>62</v>
      </c>
      <c r="T117" s="17">
        <v>33000</v>
      </c>
      <c r="U117" s="16">
        <v>0</v>
      </c>
      <c r="V117" s="16">
        <v>0</v>
      </c>
      <c r="W117" s="16">
        <v>330911</v>
      </c>
    </row>
    <row r="118" spans="1:23" s="6" customFormat="1" ht="43.5" customHeight="1">
      <c r="A118" s="3">
        <v>116</v>
      </c>
      <c r="B118" s="14" t="s">
        <v>102</v>
      </c>
      <c r="C118" s="14">
        <v>2700</v>
      </c>
      <c r="D118" s="14" t="s">
        <v>103</v>
      </c>
      <c r="E118" s="16" t="s">
        <v>41</v>
      </c>
      <c r="F118" s="16" t="s">
        <v>295</v>
      </c>
      <c r="G118" s="16" t="s">
        <v>108</v>
      </c>
      <c r="H118" s="17" t="s">
        <v>107</v>
      </c>
      <c r="I118" s="16" t="s">
        <v>20</v>
      </c>
      <c r="J118" s="16" t="s">
        <v>273</v>
      </c>
      <c r="K118" s="17" t="s">
        <v>273</v>
      </c>
      <c r="L118" s="70">
        <v>1</v>
      </c>
      <c r="M118" s="16" t="s">
        <v>298</v>
      </c>
      <c r="N118" s="17">
        <v>8000</v>
      </c>
      <c r="O118" s="16">
        <v>0</v>
      </c>
      <c r="P118" s="16">
        <v>0</v>
      </c>
      <c r="Q118" s="17">
        <v>8000</v>
      </c>
      <c r="R118" s="16" t="s">
        <v>552</v>
      </c>
      <c r="S118" s="16" t="s">
        <v>62</v>
      </c>
      <c r="T118" s="17">
        <v>8000</v>
      </c>
      <c r="U118" s="17">
        <v>0</v>
      </c>
      <c r="V118" s="16">
        <v>0</v>
      </c>
      <c r="W118" s="16">
        <v>330919</v>
      </c>
    </row>
    <row r="119" spans="1:23" s="6" customFormat="1" ht="43.5" customHeight="1">
      <c r="A119" s="3">
        <v>117</v>
      </c>
      <c r="B119" s="14" t="s">
        <v>102</v>
      </c>
      <c r="C119" s="14">
        <v>2700</v>
      </c>
      <c r="D119" s="14" t="s">
        <v>103</v>
      </c>
      <c r="E119" s="16" t="s">
        <v>41</v>
      </c>
      <c r="F119" s="16" t="s">
        <v>295</v>
      </c>
      <c r="G119" s="16" t="s">
        <v>108</v>
      </c>
      <c r="H119" s="17" t="s">
        <v>107</v>
      </c>
      <c r="I119" s="16" t="s">
        <v>20</v>
      </c>
      <c r="J119" s="16" t="s">
        <v>285</v>
      </c>
      <c r="K119" s="17" t="s">
        <v>285</v>
      </c>
      <c r="L119" s="70">
        <v>1</v>
      </c>
      <c r="M119" s="16" t="s">
        <v>297</v>
      </c>
      <c r="N119" s="17">
        <v>7700</v>
      </c>
      <c r="O119" s="16">
        <v>0</v>
      </c>
      <c r="P119" s="16">
        <v>0</v>
      </c>
      <c r="Q119" s="17">
        <v>7700</v>
      </c>
      <c r="R119" s="16" t="s">
        <v>552</v>
      </c>
      <c r="S119" s="16" t="s">
        <v>62</v>
      </c>
      <c r="T119" s="17">
        <v>7700</v>
      </c>
      <c r="U119" s="16">
        <v>0</v>
      </c>
      <c r="V119" s="16">
        <v>0</v>
      </c>
      <c r="W119" s="16">
        <v>330914</v>
      </c>
    </row>
    <row r="120" spans="1:23" s="6" customFormat="1" ht="43.5" customHeight="1">
      <c r="A120" s="3">
        <v>118</v>
      </c>
      <c r="B120" s="14" t="s">
        <v>102</v>
      </c>
      <c r="C120" s="14">
        <v>2700</v>
      </c>
      <c r="D120" s="14" t="s">
        <v>103</v>
      </c>
      <c r="E120" s="16" t="s">
        <v>41</v>
      </c>
      <c r="F120" s="16" t="s">
        <v>295</v>
      </c>
      <c r="G120" s="16" t="s">
        <v>104</v>
      </c>
      <c r="H120" s="17" t="s">
        <v>107</v>
      </c>
      <c r="I120" s="16" t="s">
        <v>44</v>
      </c>
      <c r="J120" s="16" t="s">
        <v>283</v>
      </c>
      <c r="K120" s="17" t="s">
        <v>283</v>
      </c>
      <c r="L120" s="70">
        <v>1</v>
      </c>
      <c r="M120" s="16" t="s">
        <v>296</v>
      </c>
      <c r="N120" s="17">
        <v>33000</v>
      </c>
      <c r="O120" s="16">
        <v>0</v>
      </c>
      <c r="P120" s="16">
        <v>0</v>
      </c>
      <c r="Q120" s="17">
        <v>33000</v>
      </c>
      <c r="R120" s="16" t="s">
        <v>552</v>
      </c>
      <c r="S120" s="16" t="s">
        <v>62</v>
      </c>
      <c r="T120" s="17">
        <v>33000</v>
      </c>
      <c r="U120" s="16">
        <v>0</v>
      </c>
      <c r="V120" s="16">
        <v>0</v>
      </c>
      <c r="W120" s="16">
        <v>330909</v>
      </c>
    </row>
    <row r="121" spans="1:23" s="6" customFormat="1" ht="43.5" customHeight="1">
      <c r="A121" s="3">
        <v>119</v>
      </c>
      <c r="B121" s="14" t="s">
        <v>102</v>
      </c>
      <c r="C121" s="14">
        <v>2700</v>
      </c>
      <c r="D121" s="14" t="s">
        <v>103</v>
      </c>
      <c r="E121" s="16" t="s">
        <v>41</v>
      </c>
      <c r="F121" s="16" t="s">
        <v>299</v>
      </c>
      <c r="G121" s="16" t="s">
        <v>106</v>
      </c>
      <c r="H121" s="17" t="s">
        <v>107</v>
      </c>
      <c r="I121" s="16" t="s">
        <v>20</v>
      </c>
      <c r="J121" s="16" t="s">
        <v>301</v>
      </c>
      <c r="K121" s="17" t="s">
        <v>301</v>
      </c>
      <c r="L121" s="70">
        <v>1</v>
      </c>
      <c r="M121" s="16" t="s">
        <v>47</v>
      </c>
      <c r="N121" s="17">
        <v>460000</v>
      </c>
      <c r="O121" s="16">
        <v>0</v>
      </c>
      <c r="P121" s="16">
        <v>0</v>
      </c>
      <c r="Q121" s="17">
        <v>460000</v>
      </c>
      <c r="R121" s="16" t="s">
        <v>552</v>
      </c>
      <c r="S121" s="16" t="s">
        <v>62</v>
      </c>
      <c r="T121" s="17">
        <v>460000</v>
      </c>
      <c r="U121" s="17">
        <v>0</v>
      </c>
      <c r="V121" s="16">
        <v>0</v>
      </c>
      <c r="W121" s="16">
        <v>331151</v>
      </c>
    </row>
    <row r="122" spans="1:23" s="6" customFormat="1" ht="43.5" customHeight="1">
      <c r="A122" s="3">
        <v>120</v>
      </c>
      <c r="B122" s="14" t="s">
        <v>102</v>
      </c>
      <c r="C122" s="14">
        <v>2700</v>
      </c>
      <c r="D122" s="14" t="s">
        <v>103</v>
      </c>
      <c r="E122" s="16" t="s">
        <v>41</v>
      </c>
      <c r="F122" s="16" t="s">
        <v>299</v>
      </c>
      <c r="G122" s="16" t="s">
        <v>108</v>
      </c>
      <c r="H122" s="17" t="s">
        <v>107</v>
      </c>
      <c r="I122" s="16" t="s">
        <v>20</v>
      </c>
      <c r="J122" s="16" t="s">
        <v>45</v>
      </c>
      <c r="K122" s="17" t="s">
        <v>45</v>
      </c>
      <c r="L122" s="70">
        <v>1</v>
      </c>
      <c r="M122" s="16" t="s">
        <v>300</v>
      </c>
      <c r="N122" s="17">
        <v>30000</v>
      </c>
      <c r="O122" s="16">
        <v>0</v>
      </c>
      <c r="P122" s="16">
        <v>0</v>
      </c>
      <c r="Q122" s="17">
        <v>30000</v>
      </c>
      <c r="R122" s="16" t="s">
        <v>552</v>
      </c>
      <c r="S122" s="16" t="s">
        <v>62</v>
      </c>
      <c r="T122" s="17">
        <v>30000</v>
      </c>
      <c r="U122" s="16">
        <v>0</v>
      </c>
      <c r="V122" s="16">
        <v>0</v>
      </c>
      <c r="W122" s="16">
        <v>330934</v>
      </c>
    </row>
    <row r="123" spans="1:23" s="6" customFormat="1" ht="43.5" customHeight="1">
      <c r="A123" s="3">
        <v>121</v>
      </c>
      <c r="B123" s="14" t="s">
        <v>102</v>
      </c>
      <c r="C123" s="14">
        <v>2700</v>
      </c>
      <c r="D123" s="14" t="s">
        <v>103</v>
      </c>
      <c r="E123" s="16" t="s">
        <v>41</v>
      </c>
      <c r="F123" s="16" t="s">
        <v>48</v>
      </c>
      <c r="G123" s="16" t="s">
        <v>108</v>
      </c>
      <c r="H123" s="17" t="s">
        <v>107</v>
      </c>
      <c r="I123" s="16" t="s">
        <v>20</v>
      </c>
      <c r="J123" s="16" t="s">
        <v>273</v>
      </c>
      <c r="K123" s="17" t="s">
        <v>273</v>
      </c>
      <c r="L123" s="70">
        <v>1</v>
      </c>
      <c r="M123" s="16" t="s">
        <v>302</v>
      </c>
      <c r="N123" s="17">
        <v>8000</v>
      </c>
      <c r="O123" s="16">
        <v>0</v>
      </c>
      <c r="P123" s="16">
        <v>0</v>
      </c>
      <c r="Q123" s="17">
        <v>8000</v>
      </c>
      <c r="R123" s="16" t="s">
        <v>552</v>
      </c>
      <c r="S123" s="16" t="s">
        <v>62</v>
      </c>
      <c r="T123" s="17">
        <v>8000</v>
      </c>
      <c r="U123" s="16">
        <v>0</v>
      </c>
      <c r="V123" s="16">
        <v>0</v>
      </c>
      <c r="W123" s="16">
        <v>330920</v>
      </c>
    </row>
    <row r="124" spans="1:23" s="6" customFormat="1" ht="43.5" customHeight="1">
      <c r="A124" s="3">
        <v>122</v>
      </c>
      <c r="B124" s="14" t="s">
        <v>102</v>
      </c>
      <c r="C124" s="14">
        <v>2700</v>
      </c>
      <c r="D124" s="14" t="s">
        <v>103</v>
      </c>
      <c r="E124" s="16" t="s">
        <v>41</v>
      </c>
      <c r="F124" s="16" t="s">
        <v>303</v>
      </c>
      <c r="G124" s="16" t="s">
        <v>108</v>
      </c>
      <c r="H124" s="17" t="s">
        <v>107</v>
      </c>
      <c r="I124" s="16" t="s">
        <v>20</v>
      </c>
      <c r="J124" s="16" t="s">
        <v>49</v>
      </c>
      <c r="K124" s="17" t="s">
        <v>49</v>
      </c>
      <c r="L124" s="70">
        <v>1</v>
      </c>
      <c r="M124" s="16" t="s">
        <v>304</v>
      </c>
      <c r="N124" s="17">
        <v>11000</v>
      </c>
      <c r="O124" s="16">
        <v>0</v>
      </c>
      <c r="P124" s="16">
        <v>0</v>
      </c>
      <c r="Q124" s="17">
        <v>11000</v>
      </c>
      <c r="R124" s="16" t="s">
        <v>552</v>
      </c>
      <c r="S124" s="16" t="s">
        <v>62</v>
      </c>
      <c r="T124" s="17">
        <v>11000</v>
      </c>
      <c r="U124" s="16">
        <v>0</v>
      </c>
      <c r="V124" s="16">
        <v>0</v>
      </c>
      <c r="W124" s="16">
        <v>330925</v>
      </c>
    </row>
    <row r="125" spans="1:23" s="6" customFormat="1" ht="43.5" customHeight="1">
      <c r="A125" s="3">
        <v>123</v>
      </c>
      <c r="B125" s="14" t="s">
        <v>102</v>
      </c>
      <c r="C125" s="14">
        <v>2700</v>
      </c>
      <c r="D125" s="14" t="s">
        <v>103</v>
      </c>
      <c r="E125" s="16" t="s">
        <v>41</v>
      </c>
      <c r="F125" s="16" t="s">
        <v>305</v>
      </c>
      <c r="G125" s="16" t="s">
        <v>108</v>
      </c>
      <c r="H125" s="17" t="s">
        <v>107</v>
      </c>
      <c r="I125" s="16" t="s">
        <v>20</v>
      </c>
      <c r="J125" s="16" t="s">
        <v>273</v>
      </c>
      <c r="K125" s="17" t="s">
        <v>273</v>
      </c>
      <c r="L125" s="70">
        <v>1</v>
      </c>
      <c r="M125" s="16" t="s">
        <v>307</v>
      </c>
      <c r="N125" s="17">
        <v>8000</v>
      </c>
      <c r="O125" s="16">
        <v>0</v>
      </c>
      <c r="P125" s="16">
        <v>0</v>
      </c>
      <c r="Q125" s="17">
        <v>8000</v>
      </c>
      <c r="R125" s="16" t="s">
        <v>552</v>
      </c>
      <c r="S125" s="16" t="s">
        <v>62</v>
      </c>
      <c r="T125" s="17">
        <v>8000</v>
      </c>
      <c r="U125" s="16">
        <v>0</v>
      </c>
      <c r="V125" s="16">
        <v>0</v>
      </c>
      <c r="W125" s="16">
        <v>330921</v>
      </c>
    </row>
    <row r="126" spans="1:23" s="6" customFormat="1" ht="43.5" customHeight="1">
      <c r="A126" s="3">
        <v>124</v>
      </c>
      <c r="B126" s="14" t="s">
        <v>102</v>
      </c>
      <c r="C126" s="14">
        <v>2700</v>
      </c>
      <c r="D126" s="14" t="s">
        <v>103</v>
      </c>
      <c r="E126" s="16" t="s">
        <v>41</v>
      </c>
      <c r="F126" s="16" t="s">
        <v>305</v>
      </c>
      <c r="G126" s="16" t="s">
        <v>104</v>
      </c>
      <c r="H126" s="17" t="s">
        <v>107</v>
      </c>
      <c r="I126" s="16" t="s">
        <v>20</v>
      </c>
      <c r="J126" s="16" t="s">
        <v>276</v>
      </c>
      <c r="K126" s="17" t="s">
        <v>276</v>
      </c>
      <c r="L126" s="70">
        <v>1</v>
      </c>
      <c r="M126" s="16" t="s">
        <v>306</v>
      </c>
      <c r="N126" s="17">
        <v>30000</v>
      </c>
      <c r="O126" s="16">
        <v>0</v>
      </c>
      <c r="P126" s="16">
        <v>0</v>
      </c>
      <c r="Q126" s="17">
        <v>30000</v>
      </c>
      <c r="R126" s="16" t="s">
        <v>552</v>
      </c>
      <c r="S126" s="16" t="s">
        <v>62</v>
      </c>
      <c r="T126" s="17">
        <v>30000</v>
      </c>
      <c r="U126" s="16">
        <v>0</v>
      </c>
      <c r="V126" s="16">
        <v>0</v>
      </c>
      <c r="W126" s="16">
        <v>330932</v>
      </c>
    </row>
    <row r="127" spans="1:23" s="6" customFormat="1" ht="43.5" customHeight="1">
      <c r="A127" s="3">
        <v>125</v>
      </c>
      <c r="B127" s="14" t="s">
        <v>102</v>
      </c>
      <c r="C127" s="14">
        <v>2700</v>
      </c>
      <c r="D127" s="14" t="s">
        <v>103</v>
      </c>
      <c r="E127" s="16" t="s">
        <v>41</v>
      </c>
      <c r="F127" s="16" t="s">
        <v>308</v>
      </c>
      <c r="G127" s="16" t="s">
        <v>108</v>
      </c>
      <c r="H127" s="17" t="s">
        <v>107</v>
      </c>
      <c r="I127" s="16" t="s">
        <v>20</v>
      </c>
      <c r="J127" s="16" t="s">
        <v>49</v>
      </c>
      <c r="K127" s="17" t="s">
        <v>49</v>
      </c>
      <c r="L127" s="70">
        <v>1</v>
      </c>
      <c r="M127" s="16" t="s">
        <v>309</v>
      </c>
      <c r="N127" s="17">
        <v>11000</v>
      </c>
      <c r="O127" s="16">
        <v>0</v>
      </c>
      <c r="P127" s="16">
        <v>0</v>
      </c>
      <c r="Q127" s="17">
        <v>11000</v>
      </c>
      <c r="R127" s="16" t="s">
        <v>552</v>
      </c>
      <c r="S127" s="16" t="s">
        <v>62</v>
      </c>
      <c r="T127" s="17">
        <v>11000</v>
      </c>
      <c r="U127" s="16">
        <v>0</v>
      </c>
      <c r="V127" s="16">
        <v>0</v>
      </c>
      <c r="W127" s="16">
        <v>330926</v>
      </c>
    </row>
    <row r="128" spans="1:23" s="6" customFormat="1" ht="43.5" customHeight="1">
      <c r="A128" s="3">
        <v>126</v>
      </c>
      <c r="B128" s="14" t="s">
        <v>102</v>
      </c>
      <c r="C128" s="14">
        <v>2700</v>
      </c>
      <c r="D128" s="14" t="s">
        <v>103</v>
      </c>
      <c r="E128" s="16" t="s">
        <v>41</v>
      </c>
      <c r="F128" s="16" t="s">
        <v>41</v>
      </c>
      <c r="G128" s="16" t="s">
        <v>108</v>
      </c>
      <c r="H128" s="17" t="s">
        <v>107</v>
      </c>
      <c r="I128" s="16" t="s">
        <v>20</v>
      </c>
      <c r="J128" s="16" t="s">
        <v>385</v>
      </c>
      <c r="K128" s="17" t="s">
        <v>385</v>
      </c>
      <c r="L128" s="70">
        <v>3</v>
      </c>
      <c r="M128" s="16" t="s">
        <v>386</v>
      </c>
      <c r="N128" s="17">
        <v>27000</v>
      </c>
      <c r="O128" s="16">
        <v>0</v>
      </c>
      <c r="P128" s="16">
        <v>0</v>
      </c>
      <c r="Q128" s="17">
        <v>27000</v>
      </c>
      <c r="R128" s="16" t="s">
        <v>552</v>
      </c>
      <c r="S128" s="16" t="s">
        <v>62</v>
      </c>
      <c r="T128" s="17">
        <v>27000</v>
      </c>
      <c r="U128" s="16">
        <v>0</v>
      </c>
      <c r="V128" s="16">
        <v>0</v>
      </c>
      <c r="W128" s="16">
        <v>330937</v>
      </c>
    </row>
    <row r="129" spans="1:23" s="6" customFormat="1" ht="43.5" customHeight="1">
      <c r="A129" s="3">
        <v>127</v>
      </c>
      <c r="B129" s="14" t="s">
        <v>102</v>
      </c>
      <c r="C129" s="14">
        <v>2700</v>
      </c>
      <c r="D129" s="14" t="s">
        <v>103</v>
      </c>
      <c r="E129" s="16" t="s">
        <v>41</v>
      </c>
      <c r="F129" s="16" t="s">
        <v>41</v>
      </c>
      <c r="G129" s="16" t="s">
        <v>108</v>
      </c>
      <c r="H129" s="17" t="s">
        <v>107</v>
      </c>
      <c r="I129" s="16" t="s">
        <v>20</v>
      </c>
      <c r="J129" s="16" t="s">
        <v>383</v>
      </c>
      <c r="K129" s="17" t="s">
        <v>383</v>
      </c>
      <c r="L129" s="70">
        <v>1</v>
      </c>
      <c r="M129" s="16" t="s">
        <v>384</v>
      </c>
      <c r="N129" s="17">
        <v>400000</v>
      </c>
      <c r="O129" s="16">
        <v>0</v>
      </c>
      <c r="P129" s="16">
        <v>0</v>
      </c>
      <c r="Q129" s="17">
        <v>400000</v>
      </c>
      <c r="R129" s="16" t="s">
        <v>552</v>
      </c>
      <c r="S129" s="16" t="s">
        <v>62</v>
      </c>
      <c r="T129" s="17">
        <v>395900</v>
      </c>
      <c r="U129" s="16">
        <v>4100</v>
      </c>
      <c r="V129" s="16">
        <v>1.03</v>
      </c>
      <c r="W129" s="16">
        <v>330379</v>
      </c>
    </row>
    <row r="130" spans="1:23" s="6" customFormat="1" ht="43.5" customHeight="1">
      <c r="A130" s="3">
        <v>128</v>
      </c>
      <c r="B130" s="14" t="s">
        <v>102</v>
      </c>
      <c r="C130" s="14">
        <v>2700</v>
      </c>
      <c r="D130" s="14" t="s">
        <v>103</v>
      </c>
      <c r="E130" s="16" t="s">
        <v>41</v>
      </c>
      <c r="F130" s="16" t="s">
        <v>41</v>
      </c>
      <c r="G130" s="16" t="s">
        <v>108</v>
      </c>
      <c r="H130" s="17" t="s">
        <v>107</v>
      </c>
      <c r="I130" s="16" t="s">
        <v>20</v>
      </c>
      <c r="J130" s="16" t="s">
        <v>381</v>
      </c>
      <c r="K130" s="17" t="s">
        <v>381</v>
      </c>
      <c r="L130" s="70">
        <v>2</v>
      </c>
      <c r="M130" s="16" t="s">
        <v>382</v>
      </c>
      <c r="N130" s="17">
        <v>100000</v>
      </c>
      <c r="O130" s="16">
        <v>0</v>
      </c>
      <c r="P130" s="16">
        <v>0</v>
      </c>
      <c r="Q130" s="17">
        <v>100000</v>
      </c>
      <c r="R130" s="16" t="s">
        <v>552</v>
      </c>
      <c r="S130" s="16" t="s">
        <v>62</v>
      </c>
      <c r="T130" s="17">
        <v>100000</v>
      </c>
      <c r="U130" s="16">
        <v>0</v>
      </c>
      <c r="V130" s="16">
        <v>0</v>
      </c>
      <c r="W130" s="16">
        <v>330405</v>
      </c>
    </row>
    <row r="131" spans="1:23" s="6" customFormat="1" ht="43.5" customHeight="1">
      <c r="A131" s="3">
        <v>129</v>
      </c>
      <c r="B131" s="14" t="s">
        <v>102</v>
      </c>
      <c r="C131" s="14">
        <v>2700</v>
      </c>
      <c r="D131" s="14" t="s">
        <v>103</v>
      </c>
      <c r="E131" s="16" t="s">
        <v>41</v>
      </c>
      <c r="F131" s="16" t="s">
        <v>41</v>
      </c>
      <c r="G131" s="16" t="s">
        <v>108</v>
      </c>
      <c r="H131" s="17" t="s">
        <v>107</v>
      </c>
      <c r="I131" s="16" t="s">
        <v>20</v>
      </c>
      <c r="J131" s="16" t="s">
        <v>379</v>
      </c>
      <c r="K131" s="17" t="s">
        <v>379</v>
      </c>
      <c r="L131" s="70">
        <v>3</v>
      </c>
      <c r="M131" s="16" t="s">
        <v>380</v>
      </c>
      <c r="N131" s="17">
        <v>450000</v>
      </c>
      <c r="O131" s="16">
        <v>0</v>
      </c>
      <c r="P131" s="16">
        <v>0</v>
      </c>
      <c r="Q131" s="17">
        <v>450000</v>
      </c>
      <c r="R131" s="16" t="s">
        <v>552</v>
      </c>
      <c r="S131" s="16" t="s">
        <v>62</v>
      </c>
      <c r="T131" s="17">
        <v>450000</v>
      </c>
      <c r="U131" s="16">
        <v>0</v>
      </c>
      <c r="V131" s="16">
        <v>0</v>
      </c>
      <c r="W131" s="16">
        <v>330376</v>
      </c>
    </row>
    <row r="132" spans="1:23" s="6" customFormat="1" ht="43.5" customHeight="1">
      <c r="A132" s="3">
        <v>130</v>
      </c>
      <c r="B132" s="14" t="s">
        <v>102</v>
      </c>
      <c r="C132" s="14">
        <v>2700</v>
      </c>
      <c r="D132" s="14" t="s">
        <v>103</v>
      </c>
      <c r="E132" s="16" t="s">
        <v>41</v>
      </c>
      <c r="F132" s="16" t="s">
        <v>41</v>
      </c>
      <c r="G132" s="16" t="s">
        <v>108</v>
      </c>
      <c r="H132" s="17" t="s">
        <v>107</v>
      </c>
      <c r="I132" s="16" t="s">
        <v>20</v>
      </c>
      <c r="J132" s="16" t="s">
        <v>377</v>
      </c>
      <c r="K132" s="17" t="s">
        <v>377</v>
      </c>
      <c r="L132" s="70">
        <v>1</v>
      </c>
      <c r="M132" s="16" t="s">
        <v>378</v>
      </c>
      <c r="N132" s="17">
        <v>120000</v>
      </c>
      <c r="O132" s="16">
        <v>0</v>
      </c>
      <c r="P132" s="16">
        <v>0</v>
      </c>
      <c r="Q132" s="17">
        <v>120000</v>
      </c>
      <c r="R132" s="16" t="s">
        <v>552</v>
      </c>
      <c r="S132" s="16" t="s">
        <v>62</v>
      </c>
      <c r="T132" s="17">
        <v>109000</v>
      </c>
      <c r="U132" s="16">
        <v>11000</v>
      </c>
      <c r="V132" s="16">
        <v>9.17</v>
      </c>
      <c r="W132" s="16">
        <v>330318</v>
      </c>
    </row>
    <row r="133" spans="1:23" s="6" customFormat="1" ht="43.5" customHeight="1">
      <c r="A133" s="3">
        <v>131</v>
      </c>
      <c r="B133" s="14" t="s">
        <v>102</v>
      </c>
      <c r="C133" s="14">
        <v>2700</v>
      </c>
      <c r="D133" s="14" t="s">
        <v>103</v>
      </c>
      <c r="E133" s="16" t="s">
        <v>41</v>
      </c>
      <c r="F133" s="16" t="s">
        <v>41</v>
      </c>
      <c r="G133" s="16" t="s">
        <v>108</v>
      </c>
      <c r="H133" s="17" t="s">
        <v>107</v>
      </c>
      <c r="I133" s="16" t="s">
        <v>20</v>
      </c>
      <c r="J133" s="16" t="s">
        <v>375</v>
      </c>
      <c r="K133" s="17" t="s">
        <v>375</v>
      </c>
      <c r="L133" s="70">
        <v>1</v>
      </c>
      <c r="M133" s="16" t="s">
        <v>376</v>
      </c>
      <c r="N133" s="17">
        <v>15000</v>
      </c>
      <c r="O133" s="16">
        <v>0</v>
      </c>
      <c r="P133" s="16">
        <v>0</v>
      </c>
      <c r="Q133" s="17">
        <v>15000</v>
      </c>
      <c r="R133" s="16" t="s">
        <v>552</v>
      </c>
      <c r="S133" s="16" t="s">
        <v>62</v>
      </c>
      <c r="T133" s="17">
        <v>15000</v>
      </c>
      <c r="U133" s="16">
        <v>0</v>
      </c>
      <c r="V133" s="16">
        <v>0</v>
      </c>
      <c r="W133" s="16">
        <v>330386</v>
      </c>
    </row>
    <row r="134" spans="1:23" s="6" customFormat="1" ht="43.5" customHeight="1">
      <c r="A134" s="3">
        <v>132</v>
      </c>
      <c r="B134" s="14" t="s">
        <v>102</v>
      </c>
      <c r="C134" s="14">
        <v>2700</v>
      </c>
      <c r="D134" s="14" t="s">
        <v>103</v>
      </c>
      <c r="E134" s="16" t="s">
        <v>41</v>
      </c>
      <c r="F134" s="16" t="s">
        <v>41</v>
      </c>
      <c r="G134" s="16" t="s">
        <v>108</v>
      </c>
      <c r="H134" s="17" t="s">
        <v>107</v>
      </c>
      <c r="I134" s="16" t="s">
        <v>20</v>
      </c>
      <c r="J134" s="16" t="s">
        <v>373</v>
      </c>
      <c r="K134" s="17" t="s">
        <v>373</v>
      </c>
      <c r="L134" s="70">
        <v>1</v>
      </c>
      <c r="M134" s="16" t="s">
        <v>374</v>
      </c>
      <c r="N134" s="17">
        <v>50000</v>
      </c>
      <c r="O134" s="17">
        <v>0</v>
      </c>
      <c r="P134" s="16">
        <v>0</v>
      </c>
      <c r="Q134" s="17">
        <v>50000</v>
      </c>
      <c r="R134" s="16" t="s">
        <v>552</v>
      </c>
      <c r="S134" s="16" t="s">
        <v>62</v>
      </c>
      <c r="T134" s="17">
        <v>42800</v>
      </c>
      <c r="U134" s="16">
        <v>7200</v>
      </c>
      <c r="V134" s="16">
        <v>14.4</v>
      </c>
      <c r="W134" s="16">
        <v>330421</v>
      </c>
    </row>
    <row r="135" spans="1:23" s="6" customFormat="1" ht="43.5" customHeight="1">
      <c r="A135" s="3">
        <v>133</v>
      </c>
      <c r="B135" s="14" t="s">
        <v>102</v>
      </c>
      <c r="C135" s="14">
        <v>2700</v>
      </c>
      <c r="D135" s="14" t="s">
        <v>103</v>
      </c>
      <c r="E135" s="16" t="s">
        <v>41</v>
      </c>
      <c r="F135" s="16" t="s">
        <v>41</v>
      </c>
      <c r="G135" s="16" t="s">
        <v>108</v>
      </c>
      <c r="H135" s="17" t="s">
        <v>107</v>
      </c>
      <c r="I135" s="16" t="s">
        <v>30</v>
      </c>
      <c r="J135" s="16" t="s">
        <v>331</v>
      </c>
      <c r="K135" s="17" t="s">
        <v>331</v>
      </c>
      <c r="L135" s="70">
        <v>15</v>
      </c>
      <c r="M135" s="16" t="s">
        <v>332</v>
      </c>
      <c r="N135" s="17">
        <v>39000</v>
      </c>
      <c r="O135" s="16">
        <v>0</v>
      </c>
      <c r="P135" s="16">
        <v>0</v>
      </c>
      <c r="Q135" s="17">
        <v>39000</v>
      </c>
      <c r="R135" s="16" t="s">
        <v>552</v>
      </c>
      <c r="S135" s="16" t="s">
        <v>62</v>
      </c>
      <c r="T135" s="17">
        <v>38700</v>
      </c>
      <c r="U135" s="16">
        <v>300</v>
      </c>
      <c r="V135" s="16">
        <v>0.77</v>
      </c>
      <c r="W135" s="16">
        <v>330556</v>
      </c>
    </row>
    <row r="136" spans="1:23" s="6" customFormat="1" ht="43.5" customHeight="1">
      <c r="A136" s="3">
        <v>134</v>
      </c>
      <c r="B136" s="14" t="s">
        <v>102</v>
      </c>
      <c r="C136" s="14">
        <v>2700</v>
      </c>
      <c r="D136" s="14" t="s">
        <v>103</v>
      </c>
      <c r="E136" s="16" t="s">
        <v>41</v>
      </c>
      <c r="F136" s="16" t="s">
        <v>41</v>
      </c>
      <c r="G136" s="16" t="s">
        <v>108</v>
      </c>
      <c r="H136" s="17" t="s">
        <v>107</v>
      </c>
      <c r="I136" s="16" t="s">
        <v>30</v>
      </c>
      <c r="J136" s="16" t="s">
        <v>329</v>
      </c>
      <c r="K136" s="17" t="s">
        <v>329</v>
      </c>
      <c r="L136" s="70">
        <v>1</v>
      </c>
      <c r="M136" s="16" t="s">
        <v>330</v>
      </c>
      <c r="N136" s="17">
        <v>22000</v>
      </c>
      <c r="O136" s="16">
        <v>0</v>
      </c>
      <c r="P136" s="16">
        <v>0</v>
      </c>
      <c r="Q136" s="17">
        <v>22000</v>
      </c>
      <c r="R136" s="16" t="s">
        <v>552</v>
      </c>
      <c r="S136" s="16" t="s">
        <v>62</v>
      </c>
      <c r="T136" s="17">
        <v>22000</v>
      </c>
      <c r="U136" s="16">
        <v>0</v>
      </c>
      <c r="V136" s="16">
        <v>0</v>
      </c>
      <c r="W136" s="16">
        <v>330545</v>
      </c>
    </row>
    <row r="137" spans="1:23" s="6" customFormat="1" ht="43.5" customHeight="1">
      <c r="A137" s="3">
        <v>135</v>
      </c>
      <c r="B137" s="14" t="s">
        <v>102</v>
      </c>
      <c r="C137" s="14">
        <v>2700</v>
      </c>
      <c r="D137" s="14" t="s">
        <v>103</v>
      </c>
      <c r="E137" s="16" t="s">
        <v>41</v>
      </c>
      <c r="F137" s="16" t="s">
        <v>41</v>
      </c>
      <c r="G137" s="16" t="s">
        <v>108</v>
      </c>
      <c r="H137" s="17" t="s">
        <v>107</v>
      </c>
      <c r="I137" s="16" t="s">
        <v>30</v>
      </c>
      <c r="J137" s="16" t="s">
        <v>327</v>
      </c>
      <c r="K137" s="17" t="s">
        <v>327</v>
      </c>
      <c r="L137" s="70">
        <v>5</v>
      </c>
      <c r="M137" s="16" t="s">
        <v>328</v>
      </c>
      <c r="N137" s="17">
        <v>21500</v>
      </c>
      <c r="O137" s="16">
        <v>0</v>
      </c>
      <c r="P137" s="16">
        <v>0</v>
      </c>
      <c r="Q137" s="17">
        <v>21500</v>
      </c>
      <c r="R137" s="16" t="s">
        <v>552</v>
      </c>
      <c r="S137" s="16" t="s">
        <v>62</v>
      </c>
      <c r="T137" s="17">
        <v>21250</v>
      </c>
      <c r="U137" s="16">
        <v>250</v>
      </c>
      <c r="V137" s="16">
        <v>1.1599999999999999</v>
      </c>
      <c r="W137" s="16">
        <v>330558</v>
      </c>
    </row>
    <row r="138" spans="1:23" s="6" customFormat="1" ht="43.5" customHeight="1">
      <c r="A138" s="3">
        <v>136</v>
      </c>
      <c r="B138" s="14" t="s">
        <v>102</v>
      </c>
      <c r="C138" s="14">
        <v>2700</v>
      </c>
      <c r="D138" s="14" t="s">
        <v>103</v>
      </c>
      <c r="E138" s="16" t="s">
        <v>41</v>
      </c>
      <c r="F138" s="16" t="s">
        <v>41</v>
      </c>
      <c r="G138" s="16" t="s">
        <v>108</v>
      </c>
      <c r="H138" s="17" t="s">
        <v>107</v>
      </c>
      <c r="I138" s="16" t="s">
        <v>20</v>
      </c>
      <c r="J138" s="16" t="s">
        <v>369</v>
      </c>
      <c r="K138" s="17" t="s">
        <v>369</v>
      </c>
      <c r="L138" s="70">
        <v>1</v>
      </c>
      <c r="M138" s="16" t="s">
        <v>370</v>
      </c>
      <c r="N138" s="17">
        <v>3000</v>
      </c>
      <c r="O138" s="16">
        <v>0</v>
      </c>
      <c r="P138" s="16">
        <v>0</v>
      </c>
      <c r="Q138" s="17">
        <v>3000</v>
      </c>
      <c r="R138" s="16" t="s">
        <v>552</v>
      </c>
      <c r="S138" s="16" t="s">
        <v>62</v>
      </c>
      <c r="T138" s="17">
        <v>3000</v>
      </c>
      <c r="U138" s="16">
        <v>0</v>
      </c>
      <c r="V138" s="16">
        <v>0</v>
      </c>
      <c r="W138" s="16">
        <v>330938</v>
      </c>
    </row>
    <row r="139" spans="1:23" s="6" customFormat="1" ht="43.5" customHeight="1">
      <c r="A139" s="3">
        <v>137</v>
      </c>
      <c r="B139" s="14" t="s">
        <v>102</v>
      </c>
      <c r="C139" s="14">
        <v>2700</v>
      </c>
      <c r="D139" s="14" t="s">
        <v>103</v>
      </c>
      <c r="E139" s="16" t="s">
        <v>41</v>
      </c>
      <c r="F139" s="16" t="s">
        <v>41</v>
      </c>
      <c r="G139" s="16" t="s">
        <v>108</v>
      </c>
      <c r="H139" s="17" t="s">
        <v>107</v>
      </c>
      <c r="I139" s="16" t="s">
        <v>20</v>
      </c>
      <c r="J139" s="16" t="s">
        <v>367</v>
      </c>
      <c r="K139" s="17" t="s">
        <v>367</v>
      </c>
      <c r="L139" s="70">
        <v>1</v>
      </c>
      <c r="M139" s="16" t="s">
        <v>368</v>
      </c>
      <c r="N139" s="17">
        <v>300000</v>
      </c>
      <c r="O139" s="16">
        <v>0</v>
      </c>
      <c r="P139" s="16">
        <v>0</v>
      </c>
      <c r="Q139" s="17">
        <v>300000</v>
      </c>
      <c r="R139" s="16" t="s">
        <v>552</v>
      </c>
      <c r="S139" s="16" t="s">
        <v>62</v>
      </c>
      <c r="T139" s="17">
        <v>300000</v>
      </c>
      <c r="U139" s="17">
        <v>0</v>
      </c>
      <c r="V139" s="16">
        <v>0</v>
      </c>
      <c r="W139" s="16">
        <v>330940</v>
      </c>
    </row>
    <row r="140" spans="1:23" s="6" customFormat="1" ht="43.5" customHeight="1">
      <c r="A140" s="3">
        <v>138</v>
      </c>
      <c r="B140" s="14" t="s">
        <v>102</v>
      </c>
      <c r="C140" s="14">
        <v>2700</v>
      </c>
      <c r="D140" s="14" t="s">
        <v>103</v>
      </c>
      <c r="E140" s="16" t="s">
        <v>41</v>
      </c>
      <c r="F140" s="16" t="s">
        <v>41</v>
      </c>
      <c r="G140" s="16" t="s">
        <v>108</v>
      </c>
      <c r="H140" s="17" t="s">
        <v>107</v>
      </c>
      <c r="I140" s="16" t="s">
        <v>20</v>
      </c>
      <c r="J140" s="16" t="s">
        <v>365</v>
      </c>
      <c r="K140" s="17" t="s">
        <v>365</v>
      </c>
      <c r="L140" s="70">
        <v>1</v>
      </c>
      <c r="M140" s="16" t="s">
        <v>366</v>
      </c>
      <c r="N140" s="17">
        <v>40000</v>
      </c>
      <c r="O140" s="16">
        <v>0</v>
      </c>
      <c r="P140" s="16">
        <v>0</v>
      </c>
      <c r="Q140" s="17">
        <v>40000</v>
      </c>
      <c r="R140" s="16" t="s">
        <v>552</v>
      </c>
      <c r="S140" s="16" t="s">
        <v>62</v>
      </c>
      <c r="T140" s="17">
        <v>39500</v>
      </c>
      <c r="U140" s="17">
        <v>500</v>
      </c>
      <c r="V140" s="16">
        <v>1.25</v>
      </c>
      <c r="W140" s="16">
        <v>330424</v>
      </c>
    </row>
    <row r="141" spans="1:23" s="6" customFormat="1" ht="43.5" customHeight="1">
      <c r="A141" s="3">
        <v>139</v>
      </c>
      <c r="B141" s="14" t="s">
        <v>102</v>
      </c>
      <c r="C141" s="14">
        <v>2700</v>
      </c>
      <c r="D141" s="14" t="s">
        <v>103</v>
      </c>
      <c r="E141" s="16" t="s">
        <v>41</v>
      </c>
      <c r="F141" s="16" t="s">
        <v>41</v>
      </c>
      <c r="G141" s="16" t="s">
        <v>108</v>
      </c>
      <c r="H141" s="17" t="s">
        <v>107</v>
      </c>
      <c r="I141" s="16" t="s">
        <v>20</v>
      </c>
      <c r="J141" s="16" t="s">
        <v>363</v>
      </c>
      <c r="K141" s="17" t="s">
        <v>363</v>
      </c>
      <c r="L141" s="70">
        <v>1</v>
      </c>
      <c r="M141" s="16" t="s">
        <v>364</v>
      </c>
      <c r="N141" s="17">
        <v>35000</v>
      </c>
      <c r="O141" s="16">
        <v>0</v>
      </c>
      <c r="P141" s="16">
        <v>0</v>
      </c>
      <c r="Q141" s="17">
        <v>35000</v>
      </c>
      <c r="R141" s="16" t="s">
        <v>552</v>
      </c>
      <c r="S141" s="16" t="s">
        <v>62</v>
      </c>
      <c r="T141" s="17">
        <v>35000</v>
      </c>
      <c r="U141" s="16">
        <v>0</v>
      </c>
      <c r="V141" s="16">
        <v>0</v>
      </c>
      <c r="W141" s="16">
        <v>330315</v>
      </c>
    </row>
    <row r="142" spans="1:23" s="6" customFormat="1" ht="43.5" customHeight="1">
      <c r="A142" s="3">
        <v>140</v>
      </c>
      <c r="B142" s="14" t="s">
        <v>102</v>
      </c>
      <c r="C142" s="14">
        <v>2700</v>
      </c>
      <c r="D142" s="14" t="s">
        <v>103</v>
      </c>
      <c r="E142" s="16" t="s">
        <v>41</v>
      </c>
      <c r="F142" s="16" t="s">
        <v>41</v>
      </c>
      <c r="G142" s="16" t="s">
        <v>108</v>
      </c>
      <c r="H142" s="17" t="s">
        <v>107</v>
      </c>
      <c r="I142" s="16" t="s">
        <v>30</v>
      </c>
      <c r="J142" s="16" t="s">
        <v>325</v>
      </c>
      <c r="K142" s="17" t="s">
        <v>325</v>
      </c>
      <c r="L142" s="70">
        <v>5</v>
      </c>
      <c r="M142" s="16" t="s">
        <v>326</v>
      </c>
      <c r="N142" s="17">
        <v>20000</v>
      </c>
      <c r="O142" s="16">
        <v>0</v>
      </c>
      <c r="P142" s="16">
        <v>0</v>
      </c>
      <c r="Q142" s="17">
        <v>20000</v>
      </c>
      <c r="R142" s="16" t="s">
        <v>552</v>
      </c>
      <c r="S142" s="16" t="s">
        <v>62</v>
      </c>
      <c r="T142" s="17">
        <v>20000</v>
      </c>
      <c r="U142" s="16">
        <v>0</v>
      </c>
      <c r="V142" s="16">
        <v>0</v>
      </c>
      <c r="W142" s="16">
        <v>330569</v>
      </c>
    </row>
    <row r="143" spans="1:23" s="6" customFormat="1" ht="43.5" customHeight="1">
      <c r="A143" s="3">
        <v>141</v>
      </c>
      <c r="B143" s="14" t="s">
        <v>102</v>
      </c>
      <c r="C143" s="14">
        <v>2700</v>
      </c>
      <c r="D143" s="14" t="s">
        <v>103</v>
      </c>
      <c r="E143" s="16" t="s">
        <v>41</v>
      </c>
      <c r="F143" s="16" t="s">
        <v>41</v>
      </c>
      <c r="G143" s="16" t="s">
        <v>108</v>
      </c>
      <c r="H143" s="17" t="s">
        <v>107</v>
      </c>
      <c r="I143" s="16" t="s">
        <v>20</v>
      </c>
      <c r="J143" s="16" t="s">
        <v>361</v>
      </c>
      <c r="K143" s="17" t="s">
        <v>361</v>
      </c>
      <c r="L143" s="70">
        <v>4</v>
      </c>
      <c r="M143" s="16" t="s">
        <v>362</v>
      </c>
      <c r="N143" s="17">
        <v>26000</v>
      </c>
      <c r="O143" s="16">
        <v>0</v>
      </c>
      <c r="P143" s="16">
        <v>0</v>
      </c>
      <c r="Q143" s="17">
        <v>26000</v>
      </c>
      <c r="R143" s="16" t="s">
        <v>552</v>
      </c>
      <c r="S143" s="16" t="s">
        <v>62</v>
      </c>
      <c r="T143" s="17">
        <v>26000</v>
      </c>
      <c r="U143" s="16">
        <v>0</v>
      </c>
      <c r="V143" s="16">
        <v>0</v>
      </c>
      <c r="W143" s="16">
        <v>330397</v>
      </c>
    </row>
    <row r="144" spans="1:23" s="6" customFormat="1" ht="43.5" customHeight="1">
      <c r="A144" s="3">
        <v>142</v>
      </c>
      <c r="B144" s="14" t="s">
        <v>102</v>
      </c>
      <c r="C144" s="14">
        <v>2700</v>
      </c>
      <c r="D144" s="14" t="s">
        <v>103</v>
      </c>
      <c r="E144" s="16" t="s">
        <v>41</v>
      </c>
      <c r="F144" s="16" t="s">
        <v>41</v>
      </c>
      <c r="G144" s="16" t="s">
        <v>108</v>
      </c>
      <c r="H144" s="17" t="s">
        <v>107</v>
      </c>
      <c r="I144" s="16" t="s">
        <v>20</v>
      </c>
      <c r="J144" s="16" t="s">
        <v>359</v>
      </c>
      <c r="K144" s="17" t="s">
        <v>359</v>
      </c>
      <c r="L144" s="70">
        <v>1</v>
      </c>
      <c r="M144" s="16" t="s">
        <v>360</v>
      </c>
      <c r="N144" s="17">
        <v>15000</v>
      </c>
      <c r="O144" s="16">
        <v>0</v>
      </c>
      <c r="P144" s="16">
        <v>0</v>
      </c>
      <c r="Q144" s="17">
        <v>15000</v>
      </c>
      <c r="R144" s="16" t="s">
        <v>552</v>
      </c>
      <c r="S144" s="16" t="s">
        <v>62</v>
      </c>
      <c r="T144" s="17">
        <v>15000</v>
      </c>
      <c r="U144" s="16">
        <v>0</v>
      </c>
      <c r="V144" s="16">
        <v>0</v>
      </c>
      <c r="W144" s="16">
        <v>330389</v>
      </c>
    </row>
    <row r="145" spans="1:23" s="6" customFormat="1" ht="43.5" customHeight="1">
      <c r="A145" s="3">
        <v>143</v>
      </c>
      <c r="B145" s="14" t="s">
        <v>102</v>
      </c>
      <c r="C145" s="14">
        <v>2700</v>
      </c>
      <c r="D145" s="14" t="s">
        <v>103</v>
      </c>
      <c r="E145" s="16" t="s">
        <v>41</v>
      </c>
      <c r="F145" s="16" t="s">
        <v>41</v>
      </c>
      <c r="G145" s="16" t="s">
        <v>108</v>
      </c>
      <c r="H145" s="17" t="s">
        <v>107</v>
      </c>
      <c r="I145" s="16" t="s">
        <v>30</v>
      </c>
      <c r="J145" s="16" t="s">
        <v>52</v>
      </c>
      <c r="K145" s="17" t="s">
        <v>52</v>
      </c>
      <c r="L145" s="70">
        <v>20</v>
      </c>
      <c r="M145" s="16" t="s">
        <v>324</v>
      </c>
      <c r="N145" s="17">
        <v>440000</v>
      </c>
      <c r="O145" s="16">
        <v>0</v>
      </c>
      <c r="P145" s="16">
        <v>0</v>
      </c>
      <c r="Q145" s="17">
        <v>440000</v>
      </c>
      <c r="R145" s="16" t="s">
        <v>552</v>
      </c>
      <c r="S145" s="16" t="s">
        <v>62</v>
      </c>
      <c r="T145" s="17">
        <v>440000</v>
      </c>
      <c r="U145" s="16">
        <v>0</v>
      </c>
      <c r="V145" s="16">
        <v>0</v>
      </c>
      <c r="W145" s="16">
        <v>330531</v>
      </c>
    </row>
    <row r="146" spans="1:23" s="6" customFormat="1" ht="43.5" customHeight="1">
      <c r="A146" s="3">
        <v>144</v>
      </c>
      <c r="B146" s="14" t="s">
        <v>102</v>
      </c>
      <c r="C146" s="14">
        <v>2700</v>
      </c>
      <c r="D146" s="14" t="s">
        <v>103</v>
      </c>
      <c r="E146" s="16" t="s">
        <v>41</v>
      </c>
      <c r="F146" s="16" t="s">
        <v>41</v>
      </c>
      <c r="G146" s="16" t="s">
        <v>108</v>
      </c>
      <c r="H146" s="17" t="s">
        <v>107</v>
      </c>
      <c r="I146" s="16" t="s">
        <v>20</v>
      </c>
      <c r="J146" s="16" t="s">
        <v>357</v>
      </c>
      <c r="K146" s="17" t="s">
        <v>357</v>
      </c>
      <c r="L146" s="70">
        <v>1</v>
      </c>
      <c r="M146" s="16" t="s">
        <v>358</v>
      </c>
      <c r="N146" s="17">
        <v>75000</v>
      </c>
      <c r="O146" s="16">
        <v>0</v>
      </c>
      <c r="P146" s="16">
        <v>0</v>
      </c>
      <c r="Q146" s="17">
        <v>75000</v>
      </c>
      <c r="R146" s="16" t="s">
        <v>552</v>
      </c>
      <c r="S146" s="16" t="s">
        <v>62</v>
      </c>
      <c r="T146" s="17">
        <v>72760</v>
      </c>
      <c r="U146" s="17">
        <v>2240</v>
      </c>
      <c r="V146" s="16">
        <v>2.99</v>
      </c>
      <c r="W146" s="16">
        <v>330426</v>
      </c>
    </row>
    <row r="147" spans="1:23" s="6" customFormat="1" ht="43.5" customHeight="1">
      <c r="A147" s="3">
        <v>145</v>
      </c>
      <c r="B147" s="14" t="s">
        <v>102</v>
      </c>
      <c r="C147" s="14">
        <v>2700</v>
      </c>
      <c r="D147" s="14" t="s">
        <v>103</v>
      </c>
      <c r="E147" s="16" t="s">
        <v>41</v>
      </c>
      <c r="F147" s="16" t="s">
        <v>41</v>
      </c>
      <c r="G147" s="16" t="s">
        <v>108</v>
      </c>
      <c r="H147" s="17" t="s">
        <v>107</v>
      </c>
      <c r="I147" s="16" t="s">
        <v>20</v>
      </c>
      <c r="J147" s="16" t="s">
        <v>355</v>
      </c>
      <c r="K147" s="17" t="s">
        <v>355</v>
      </c>
      <c r="L147" s="70">
        <v>1</v>
      </c>
      <c r="M147" s="16" t="s">
        <v>356</v>
      </c>
      <c r="N147" s="17">
        <v>219582.82</v>
      </c>
      <c r="O147" s="16">
        <v>0</v>
      </c>
      <c r="P147" s="16">
        <v>0</v>
      </c>
      <c r="Q147" s="17">
        <v>219582.82</v>
      </c>
      <c r="R147" s="16" t="s">
        <v>552</v>
      </c>
      <c r="S147" s="16" t="s">
        <v>62</v>
      </c>
      <c r="T147" s="17">
        <v>215000</v>
      </c>
      <c r="U147" s="17">
        <v>4582.82</v>
      </c>
      <c r="V147" s="16">
        <v>2.09</v>
      </c>
      <c r="W147" s="16">
        <v>330439</v>
      </c>
    </row>
    <row r="148" spans="1:23" s="6" customFormat="1" ht="43.5" customHeight="1">
      <c r="A148" s="3">
        <v>146</v>
      </c>
      <c r="B148" s="14" t="s">
        <v>102</v>
      </c>
      <c r="C148" s="14">
        <v>2700</v>
      </c>
      <c r="D148" s="14" t="s">
        <v>103</v>
      </c>
      <c r="E148" s="16" t="s">
        <v>41</v>
      </c>
      <c r="F148" s="16" t="s">
        <v>41</v>
      </c>
      <c r="G148" s="16" t="s">
        <v>108</v>
      </c>
      <c r="H148" s="17" t="s">
        <v>107</v>
      </c>
      <c r="I148" s="16" t="s">
        <v>20</v>
      </c>
      <c r="J148" s="16" t="s">
        <v>353</v>
      </c>
      <c r="K148" s="17" t="s">
        <v>353</v>
      </c>
      <c r="L148" s="70">
        <v>3</v>
      </c>
      <c r="M148" s="16" t="s">
        <v>354</v>
      </c>
      <c r="N148" s="17">
        <v>27000</v>
      </c>
      <c r="O148" s="16">
        <v>0</v>
      </c>
      <c r="P148" s="16">
        <v>0</v>
      </c>
      <c r="Q148" s="17">
        <v>27000</v>
      </c>
      <c r="R148" s="16" t="s">
        <v>552</v>
      </c>
      <c r="S148" s="16" t="s">
        <v>62</v>
      </c>
      <c r="T148" s="17">
        <v>27000</v>
      </c>
      <c r="U148" s="16">
        <v>0</v>
      </c>
      <c r="V148" s="16">
        <v>0</v>
      </c>
      <c r="W148" s="16">
        <v>330935</v>
      </c>
    </row>
    <row r="149" spans="1:23" s="6" customFormat="1" ht="43.5" customHeight="1">
      <c r="A149" s="3">
        <v>147</v>
      </c>
      <c r="B149" s="14" t="s">
        <v>102</v>
      </c>
      <c r="C149" s="14">
        <v>2700</v>
      </c>
      <c r="D149" s="14" t="s">
        <v>103</v>
      </c>
      <c r="E149" s="16" t="s">
        <v>41</v>
      </c>
      <c r="F149" s="16" t="s">
        <v>41</v>
      </c>
      <c r="G149" s="16" t="s">
        <v>108</v>
      </c>
      <c r="H149" s="17" t="s">
        <v>107</v>
      </c>
      <c r="I149" s="16" t="s">
        <v>20</v>
      </c>
      <c r="J149" s="16" t="s">
        <v>351</v>
      </c>
      <c r="K149" s="17" t="s">
        <v>351</v>
      </c>
      <c r="L149" s="70">
        <v>1</v>
      </c>
      <c r="M149" s="16" t="s">
        <v>352</v>
      </c>
      <c r="N149" s="17">
        <v>180000</v>
      </c>
      <c r="O149" s="16">
        <v>0</v>
      </c>
      <c r="P149" s="16">
        <v>0</v>
      </c>
      <c r="Q149" s="17">
        <v>180000</v>
      </c>
      <c r="R149" s="16" t="s">
        <v>552</v>
      </c>
      <c r="S149" s="16" t="s">
        <v>62</v>
      </c>
      <c r="T149" s="17">
        <v>99000</v>
      </c>
      <c r="U149" s="16">
        <v>81000</v>
      </c>
      <c r="V149" s="16">
        <v>45</v>
      </c>
      <c r="W149" s="16">
        <v>330373</v>
      </c>
    </row>
    <row r="150" spans="1:23" s="6" customFormat="1" ht="43.5" customHeight="1">
      <c r="A150" s="3">
        <v>148</v>
      </c>
      <c r="B150" s="14" t="s">
        <v>102</v>
      </c>
      <c r="C150" s="14">
        <v>2700</v>
      </c>
      <c r="D150" s="14" t="s">
        <v>103</v>
      </c>
      <c r="E150" s="16" t="s">
        <v>41</v>
      </c>
      <c r="F150" s="16" t="s">
        <v>41</v>
      </c>
      <c r="G150" s="16" t="s">
        <v>108</v>
      </c>
      <c r="H150" s="17" t="s">
        <v>107</v>
      </c>
      <c r="I150" s="16" t="s">
        <v>20</v>
      </c>
      <c r="J150" s="16" t="s">
        <v>349</v>
      </c>
      <c r="K150" s="17" t="s">
        <v>349</v>
      </c>
      <c r="L150" s="70">
        <v>3</v>
      </c>
      <c r="M150" s="16" t="s">
        <v>350</v>
      </c>
      <c r="N150" s="17">
        <v>80100</v>
      </c>
      <c r="O150" s="16">
        <v>0</v>
      </c>
      <c r="P150" s="16">
        <v>0</v>
      </c>
      <c r="Q150" s="17">
        <v>80100</v>
      </c>
      <c r="R150" s="16" t="s">
        <v>552</v>
      </c>
      <c r="S150" s="16" t="s">
        <v>62</v>
      </c>
      <c r="T150" s="17">
        <v>80100</v>
      </c>
      <c r="U150" s="16">
        <v>0</v>
      </c>
      <c r="V150" s="16">
        <v>0</v>
      </c>
      <c r="W150" s="16">
        <v>330445</v>
      </c>
    </row>
    <row r="151" spans="1:23" s="6" customFormat="1" ht="43.5" customHeight="1">
      <c r="A151" s="3">
        <v>149</v>
      </c>
      <c r="B151" s="14" t="s">
        <v>102</v>
      </c>
      <c r="C151" s="14">
        <v>2700</v>
      </c>
      <c r="D151" s="14" t="s">
        <v>103</v>
      </c>
      <c r="E151" s="16" t="s">
        <v>41</v>
      </c>
      <c r="F151" s="16" t="s">
        <v>41</v>
      </c>
      <c r="G151" s="16" t="s">
        <v>108</v>
      </c>
      <c r="H151" s="17" t="s">
        <v>107</v>
      </c>
      <c r="I151" s="16" t="s">
        <v>30</v>
      </c>
      <c r="J151" s="16" t="s">
        <v>322</v>
      </c>
      <c r="K151" s="17" t="s">
        <v>322</v>
      </c>
      <c r="L151" s="70">
        <v>1</v>
      </c>
      <c r="M151" s="16" t="s">
        <v>323</v>
      </c>
      <c r="N151" s="17">
        <v>30000</v>
      </c>
      <c r="O151" s="16">
        <v>0</v>
      </c>
      <c r="P151" s="16">
        <v>0</v>
      </c>
      <c r="Q151" s="17">
        <v>30000</v>
      </c>
      <c r="R151" s="16" t="s">
        <v>552</v>
      </c>
      <c r="S151" s="16" t="s">
        <v>62</v>
      </c>
      <c r="T151" s="17">
        <v>30000</v>
      </c>
      <c r="U151" s="17">
        <v>0</v>
      </c>
      <c r="V151" s="16">
        <v>0</v>
      </c>
      <c r="W151" s="16">
        <v>330534</v>
      </c>
    </row>
    <row r="152" spans="1:23" s="6" customFormat="1" ht="43.5" customHeight="1">
      <c r="A152" s="3">
        <v>150</v>
      </c>
      <c r="B152" s="14" t="s">
        <v>102</v>
      </c>
      <c r="C152" s="14">
        <v>2700</v>
      </c>
      <c r="D152" s="14" t="s">
        <v>103</v>
      </c>
      <c r="E152" s="16" t="s">
        <v>41</v>
      </c>
      <c r="F152" s="16" t="s">
        <v>41</v>
      </c>
      <c r="G152" s="16" t="s">
        <v>108</v>
      </c>
      <c r="H152" s="17" t="s">
        <v>107</v>
      </c>
      <c r="I152" s="16" t="s">
        <v>30</v>
      </c>
      <c r="J152" s="16" t="s">
        <v>320</v>
      </c>
      <c r="K152" s="17" t="s">
        <v>320</v>
      </c>
      <c r="L152" s="70">
        <v>2</v>
      </c>
      <c r="M152" s="16" t="s">
        <v>321</v>
      </c>
      <c r="N152" s="17">
        <v>36000</v>
      </c>
      <c r="O152" s="16">
        <v>0</v>
      </c>
      <c r="P152" s="16">
        <v>0</v>
      </c>
      <c r="Q152" s="17">
        <v>36000</v>
      </c>
      <c r="R152" s="16" t="s">
        <v>552</v>
      </c>
      <c r="S152" s="16" t="s">
        <v>62</v>
      </c>
      <c r="T152" s="17">
        <v>36000</v>
      </c>
      <c r="U152" s="16">
        <v>0</v>
      </c>
      <c r="V152" s="16">
        <v>0</v>
      </c>
      <c r="W152" s="16">
        <v>330565</v>
      </c>
    </row>
    <row r="153" spans="1:23" s="6" customFormat="1" ht="43.5" customHeight="1">
      <c r="A153" s="3">
        <v>151</v>
      </c>
      <c r="B153" s="14" t="s">
        <v>102</v>
      </c>
      <c r="C153" s="14">
        <v>2700</v>
      </c>
      <c r="D153" s="14" t="s">
        <v>103</v>
      </c>
      <c r="E153" s="16" t="s">
        <v>41</v>
      </c>
      <c r="F153" s="16" t="s">
        <v>41</v>
      </c>
      <c r="G153" s="16" t="s">
        <v>108</v>
      </c>
      <c r="H153" s="17" t="s">
        <v>107</v>
      </c>
      <c r="I153" s="16" t="s">
        <v>20</v>
      </c>
      <c r="J153" s="16" t="s">
        <v>347</v>
      </c>
      <c r="K153" s="17" t="s">
        <v>347</v>
      </c>
      <c r="L153" s="70">
        <v>1</v>
      </c>
      <c r="M153" s="16" t="s">
        <v>348</v>
      </c>
      <c r="N153" s="17">
        <v>20000</v>
      </c>
      <c r="O153" s="16">
        <v>0</v>
      </c>
      <c r="P153" s="16">
        <v>0</v>
      </c>
      <c r="Q153" s="17">
        <v>20000</v>
      </c>
      <c r="R153" s="16" t="s">
        <v>552</v>
      </c>
      <c r="S153" s="16" t="s">
        <v>62</v>
      </c>
      <c r="T153" s="17">
        <v>20000</v>
      </c>
      <c r="U153" s="17">
        <v>0</v>
      </c>
      <c r="V153" s="16">
        <v>0</v>
      </c>
      <c r="W153" s="16">
        <v>330395</v>
      </c>
    </row>
    <row r="154" spans="1:23" s="6" customFormat="1" ht="43.5" customHeight="1">
      <c r="A154" s="3">
        <v>152</v>
      </c>
      <c r="B154" s="14" t="s">
        <v>102</v>
      </c>
      <c r="C154" s="14">
        <v>2700</v>
      </c>
      <c r="D154" s="14" t="s">
        <v>103</v>
      </c>
      <c r="E154" s="16" t="s">
        <v>41</v>
      </c>
      <c r="F154" s="16" t="s">
        <v>41</v>
      </c>
      <c r="G154" s="16" t="s">
        <v>108</v>
      </c>
      <c r="H154" s="17" t="s">
        <v>107</v>
      </c>
      <c r="I154" s="16" t="s">
        <v>20</v>
      </c>
      <c r="J154" s="16" t="s">
        <v>345</v>
      </c>
      <c r="K154" s="17" t="s">
        <v>345</v>
      </c>
      <c r="L154" s="70">
        <v>3</v>
      </c>
      <c r="M154" s="16" t="s">
        <v>346</v>
      </c>
      <c r="N154" s="17">
        <v>24000</v>
      </c>
      <c r="O154" s="16">
        <v>0</v>
      </c>
      <c r="P154" s="16">
        <v>0</v>
      </c>
      <c r="Q154" s="17">
        <v>24000</v>
      </c>
      <c r="R154" s="16" t="s">
        <v>552</v>
      </c>
      <c r="S154" s="16" t="s">
        <v>62</v>
      </c>
      <c r="T154" s="17">
        <v>24000</v>
      </c>
      <c r="U154" s="17">
        <v>0</v>
      </c>
      <c r="V154" s="16">
        <v>0</v>
      </c>
      <c r="W154" s="16">
        <v>330394</v>
      </c>
    </row>
    <row r="155" spans="1:23" s="6" customFormat="1" ht="43.5" customHeight="1">
      <c r="A155" s="3">
        <v>153</v>
      </c>
      <c r="B155" s="14" t="s">
        <v>102</v>
      </c>
      <c r="C155" s="14">
        <v>2700</v>
      </c>
      <c r="D155" s="14" t="s">
        <v>103</v>
      </c>
      <c r="E155" s="16" t="s">
        <v>41</v>
      </c>
      <c r="F155" s="16" t="s">
        <v>41</v>
      </c>
      <c r="G155" s="16" t="s">
        <v>108</v>
      </c>
      <c r="H155" s="17" t="s">
        <v>107</v>
      </c>
      <c r="I155" s="16" t="s">
        <v>20</v>
      </c>
      <c r="J155" s="16" t="s">
        <v>344</v>
      </c>
      <c r="K155" s="17" t="s">
        <v>344</v>
      </c>
      <c r="L155" s="70">
        <v>1</v>
      </c>
      <c r="M155" s="16" t="s">
        <v>343</v>
      </c>
      <c r="N155" s="17">
        <v>500000</v>
      </c>
      <c r="O155" s="16">
        <v>0</v>
      </c>
      <c r="P155" s="16">
        <v>0</v>
      </c>
      <c r="Q155" s="17">
        <v>500000</v>
      </c>
      <c r="R155" s="16" t="s">
        <v>552</v>
      </c>
      <c r="S155" s="16" t="s">
        <v>62</v>
      </c>
      <c r="T155" s="17">
        <v>450000</v>
      </c>
      <c r="U155" s="16">
        <v>50000</v>
      </c>
      <c r="V155" s="16">
        <v>10</v>
      </c>
      <c r="W155" s="16">
        <v>330430</v>
      </c>
    </row>
    <row r="156" spans="1:23" s="6" customFormat="1" ht="43.5" customHeight="1">
      <c r="A156" s="3">
        <v>154</v>
      </c>
      <c r="B156" s="14" t="s">
        <v>102</v>
      </c>
      <c r="C156" s="14">
        <v>2700</v>
      </c>
      <c r="D156" s="14" t="s">
        <v>103</v>
      </c>
      <c r="E156" s="16" t="s">
        <v>41</v>
      </c>
      <c r="F156" s="16" t="s">
        <v>41</v>
      </c>
      <c r="G156" s="16" t="s">
        <v>108</v>
      </c>
      <c r="H156" s="17" t="s">
        <v>107</v>
      </c>
      <c r="I156" s="16" t="s">
        <v>20</v>
      </c>
      <c r="J156" s="16" t="s">
        <v>342</v>
      </c>
      <c r="K156" s="17" t="s">
        <v>342</v>
      </c>
      <c r="L156" s="70">
        <v>1</v>
      </c>
      <c r="M156" s="16" t="s">
        <v>343</v>
      </c>
      <c r="N156" s="17">
        <v>35000</v>
      </c>
      <c r="O156" s="16">
        <v>0</v>
      </c>
      <c r="P156" s="16">
        <v>0</v>
      </c>
      <c r="Q156" s="17">
        <v>35000</v>
      </c>
      <c r="R156" s="16" t="s">
        <v>552</v>
      </c>
      <c r="S156" s="16" t="s">
        <v>62</v>
      </c>
      <c r="T156" s="17">
        <v>33000</v>
      </c>
      <c r="U156" s="16">
        <v>2000</v>
      </c>
      <c r="V156" s="16">
        <v>5.71</v>
      </c>
      <c r="W156" s="16">
        <v>330433</v>
      </c>
    </row>
    <row r="157" spans="1:23" s="6" customFormat="1" ht="43.5" customHeight="1">
      <c r="A157" s="3">
        <v>155</v>
      </c>
      <c r="B157" s="14" t="s">
        <v>102</v>
      </c>
      <c r="C157" s="14">
        <v>2700</v>
      </c>
      <c r="D157" s="14" t="s">
        <v>103</v>
      </c>
      <c r="E157" s="16" t="s">
        <v>41</v>
      </c>
      <c r="F157" s="16" t="s">
        <v>41</v>
      </c>
      <c r="G157" s="16" t="s">
        <v>108</v>
      </c>
      <c r="H157" s="16" t="s">
        <v>107</v>
      </c>
      <c r="I157" s="16" t="s">
        <v>30</v>
      </c>
      <c r="J157" s="16" t="s">
        <v>318</v>
      </c>
      <c r="K157" s="16" t="s">
        <v>318</v>
      </c>
      <c r="L157" s="70">
        <v>10</v>
      </c>
      <c r="M157" s="16" t="s">
        <v>319</v>
      </c>
      <c r="N157" s="17">
        <v>54000</v>
      </c>
      <c r="O157" s="16">
        <v>0</v>
      </c>
      <c r="P157" s="16">
        <v>0</v>
      </c>
      <c r="Q157" s="17">
        <v>54000</v>
      </c>
      <c r="R157" s="16" t="s">
        <v>552</v>
      </c>
      <c r="S157" s="16" t="s">
        <v>62</v>
      </c>
      <c r="T157" s="17">
        <v>54000</v>
      </c>
      <c r="U157" s="16">
        <v>0</v>
      </c>
      <c r="V157" s="16">
        <v>0</v>
      </c>
      <c r="W157" s="16">
        <v>330550</v>
      </c>
    </row>
    <row r="158" spans="1:23" s="6" customFormat="1" ht="43.5" customHeight="1">
      <c r="A158" s="3">
        <v>156</v>
      </c>
      <c r="B158" s="14" t="s">
        <v>102</v>
      </c>
      <c r="C158" s="14">
        <v>2700</v>
      </c>
      <c r="D158" s="14" t="s">
        <v>103</v>
      </c>
      <c r="E158" s="16" t="s">
        <v>41</v>
      </c>
      <c r="F158" s="16" t="s">
        <v>41</v>
      </c>
      <c r="G158" s="16" t="s">
        <v>108</v>
      </c>
      <c r="H158" s="17" t="s">
        <v>107</v>
      </c>
      <c r="I158" s="16" t="s">
        <v>30</v>
      </c>
      <c r="J158" s="16" t="s">
        <v>316</v>
      </c>
      <c r="K158" s="17" t="s">
        <v>316</v>
      </c>
      <c r="L158" s="70">
        <v>4</v>
      </c>
      <c r="M158" s="16" t="s">
        <v>317</v>
      </c>
      <c r="N158" s="17">
        <v>24000</v>
      </c>
      <c r="O158" s="16">
        <v>0</v>
      </c>
      <c r="P158" s="16">
        <v>0</v>
      </c>
      <c r="Q158" s="17">
        <v>24000</v>
      </c>
      <c r="R158" s="16" t="s">
        <v>552</v>
      </c>
      <c r="S158" s="16" t="s">
        <v>62</v>
      </c>
      <c r="T158" s="17">
        <v>24000</v>
      </c>
      <c r="U158" s="16">
        <v>0</v>
      </c>
      <c r="V158" s="16">
        <v>0</v>
      </c>
      <c r="W158" s="16">
        <v>330553</v>
      </c>
    </row>
    <row r="159" spans="1:23" s="6" customFormat="1" ht="43.5" customHeight="1">
      <c r="A159" s="3">
        <v>157</v>
      </c>
      <c r="B159" s="14" t="s">
        <v>102</v>
      </c>
      <c r="C159" s="14">
        <v>2700</v>
      </c>
      <c r="D159" s="14" t="s">
        <v>103</v>
      </c>
      <c r="E159" s="16" t="s">
        <v>41</v>
      </c>
      <c r="F159" s="16" t="s">
        <v>41</v>
      </c>
      <c r="G159" s="16" t="s">
        <v>108</v>
      </c>
      <c r="H159" s="17" t="s">
        <v>107</v>
      </c>
      <c r="I159" s="16" t="s">
        <v>30</v>
      </c>
      <c r="J159" s="16" t="s">
        <v>314</v>
      </c>
      <c r="K159" s="17" t="s">
        <v>314</v>
      </c>
      <c r="L159" s="70">
        <v>20</v>
      </c>
      <c r="M159" s="16" t="s">
        <v>315</v>
      </c>
      <c r="N159" s="17">
        <v>50000</v>
      </c>
      <c r="O159" s="16">
        <v>0</v>
      </c>
      <c r="P159" s="16">
        <v>0</v>
      </c>
      <c r="Q159" s="17">
        <v>50000</v>
      </c>
      <c r="R159" s="16" t="s">
        <v>552</v>
      </c>
      <c r="S159" s="16" t="s">
        <v>62</v>
      </c>
      <c r="T159" s="17">
        <v>50000</v>
      </c>
      <c r="U159" s="17">
        <v>0</v>
      </c>
      <c r="V159" s="16">
        <v>0</v>
      </c>
      <c r="W159" s="16">
        <v>330571</v>
      </c>
    </row>
    <row r="160" spans="1:23" s="6" customFormat="1" ht="43.5" customHeight="1">
      <c r="A160" s="3">
        <v>158</v>
      </c>
      <c r="B160" s="14" t="s">
        <v>102</v>
      </c>
      <c r="C160" s="14">
        <v>2700</v>
      </c>
      <c r="D160" s="14" t="s">
        <v>103</v>
      </c>
      <c r="E160" s="16" t="s">
        <v>41</v>
      </c>
      <c r="F160" s="16" t="s">
        <v>41</v>
      </c>
      <c r="G160" s="16" t="s">
        <v>108</v>
      </c>
      <c r="H160" s="17" t="s">
        <v>107</v>
      </c>
      <c r="I160" s="16" t="s">
        <v>20</v>
      </c>
      <c r="J160" s="16" t="s">
        <v>340</v>
      </c>
      <c r="K160" s="17" t="s">
        <v>340</v>
      </c>
      <c r="L160" s="70">
        <v>1</v>
      </c>
      <c r="M160" s="16" t="s">
        <v>341</v>
      </c>
      <c r="N160" s="17">
        <v>28000</v>
      </c>
      <c r="O160" s="16">
        <v>0</v>
      </c>
      <c r="P160" s="16">
        <v>0</v>
      </c>
      <c r="Q160" s="17">
        <v>28000</v>
      </c>
      <c r="R160" s="16" t="s">
        <v>552</v>
      </c>
      <c r="S160" s="16" t="s">
        <v>62</v>
      </c>
      <c r="T160" s="17">
        <v>28000</v>
      </c>
      <c r="U160" s="16">
        <v>0</v>
      </c>
      <c r="V160" s="16">
        <v>0</v>
      </c>
      <c r="W160" s="16">
        <v>330393</v>
      </c>
    </row>
    <row r="161" spans="1:24" s="6" customFormat="1" ht="43.5" customHeight="1">
      <c r="A161" s="3">
        <v>159</v>
      </c>
      <c r="B161" s="14" t="s">
        <v>102</v>
      </c>
      <c r="C161" s="14">
        <v>2700</v>
      </c>
      <c r="D161" s="14" t="s">
        <v>103</v>
      </c>
      <c r="E161" s="16" t="s">
        <v>41</v>
      </c>
      <c r="F161" s="16" t="s">
        <v>41</v>
      </c>
      <c r="G161" s="16" t="s">
        <v>108</v>
      </c>
      <c r="H161" s="17" t="s">
        <v>107</v>
      </c>
      <c r="I161" s="16" t="s">
        <v>30</v>
      </c>
      <c r="J161" s="16" t="s">
        <v>53</v>
      </c>
      <c r="K161" s="17" t="s">
        <v>53</v>
      </c>
      <c r="L161" s="70">
        <v>5</v>
      </c>
      <c r="M161" s="16" t="s">
        <v>313</v>
      </c>
      <c r="N161" s="17">
        <v>80000</v>
      </c>
      <c r="O161" s="16">
        <v>0</v>
      </c>
      <c r="P161" s="16">
        <v>0</v>
      </c>
      <c r="Q161" s="17">
        <v>80000</v>
      </c>
      <c r="R161" s="16" t="s">
        <v>552</v>
      </c>
      <c r="S161" s="16" t="s">
        <v>62</v>
      </c>
      <c r="T161" s="17">
        <v>79500</v>
      </c>
      <c r="U161" s="17">
        <v>500</v>
      </c>
      <c r="V161" s="16">
        <v>0.63</v>
      </c>
      <c r="W161" s="16">
        <v>330541</v>
      </c>
    </row>
    <row r="162" spans="1:24" s="6" customFormat="1" ht="43.5" customHeight="1">
      <c r="A162" s="3">
        <v>160</v>
      </c>
      <c r="B162" s="14" t="s">
        <v>102</v>
      </c>
      <c r="C162" s="14">
        <v>2700</v>
      </c>
      <c r="D162" s="14" t="s">
        <v>103</v>
      </c>
      <c r="E162" s="16" t="s">
        <v>41</v>
      </c>
      <c r="F162" s="16" t="s">
        <v>41</v>
      </c>
      <c r="G162" s="16" t="s">
        <v>108</v>
      </c>
      <c r="H162" s="17" t="s">
        <v>107</v>
      </c>
      <c r="I162" s="16" t="s">
        <v>20</v>
      </c>
      <c r="J162" s="16" t="s">
        <v>338</v>
      </c>
      <c r="K162" s="17" t="s">
        <v>338</v>
      </c>
      <c r="L162" s="70">
        <v>6</v>
      </c>
      <c r="M162" s="16" t="s">
        <v>339</v>
      </c>
      <c r="N162" s="17">
        <v>30000</v>
      </c>
      <c r="O162" s="16">
        <v>0</v>
      </c>
      <c r="P162" s="16">
        <v>0</v>
      </c>
      <c r="Q162" s="17">
        <v>30000</v>
      </c>
      <c r="R162" s="16" t="s">
        <v>552</v>
      </c>
      <c r="S162" s="16" t="s">
        <v>62</v>
      </c>
      <c r="T162" s="17">
        <v>30000</v>
      </c>
      <c r="U162" s="16">
        <v>0</v>
      </c>
      <c r="V162" s="16">
        <v>0</v>
      </c>
      <c r="W162" s="16">
        <v>330396</v>
      </c>
    </row>
    <row r="163" spans="1:24" s="6" customFormat="1" ht="43.5" customHeight="1">
      <c r="A163" s="3">
        <v>161</v>
      </c>
      <c r="B163" s="14" t="s">
        <v>102</v>
      </c>
      <c r="C163" s="14">
        <v>2700</v>
      </c>
      <c r="D163" s="14" t="s">
        <v>103</v>
      </c>
      <c r="E163" s="16" t="s">
        <v>41</v>
      </c>
      <c r="F163" s="16" t="s">
        <v>41</v>
      </c>
      <c r="G163" s="16" t="s">
        <v>108</v>
      </c>
      <c r="H163" s="17" t="s">
        <v>107</v>
      </c>
      <c r="I163" s="16" t="s">
        <v>20</v>
      </c>
      <c r="J163" s="16" t="s">
        <v>336</v>
      </c>
      <c r="K163" s="17" t="s">
        <v>336</v>
      </c>
      <c r="L163" s="70">
        <v>2</v>
      </c>
      <c r="M163" s="16" t="s">
        <v>337</v>
      </c>
      <c r="N163" s="17">
        <v>12000</v>
      </c>
      <c r="O163" s="16">
        <v>0</v>
      </c>
      <c r="P163" s="16">
        <v>0</v>
      </c>
      <c r="Q163" s="17">
        <v>12000</v>
      </c>
      <c r="R163" s="16" t="s">
        <v>552</v>
      </c>
      <c r="S163" s="16" t="s">
        <v>62</v>
      </c>
      <c r="T163" s="17">
        <v>12000</v>
      </c>
      <c r="U163" s="17">
        <v>0</v>
      </c>
      <c r="V163" s="16">
        <v>0</v>
      </c>
      <c r="W163" s="16">
        <v>330936</v>
      </c>
    </row>
    <row r="164" spans="1:24" s="6" customFormat="1" ht="43.5" customHeight="1">
      <c r="A164" s="3">
        <v>162</v>
      </c>
      <c r="B164" s="14" t="s">
        <v>102</v>
      </c>
      <c r="C164" s="14">
        <v>2700</v>
      </c>
      <c r="D164" s="14" t="s">
        <v>103</v>
      </c>
      <c r="E164" s="16" t="s">
        <v>41</v>
      </c>
      <c r="F164" s="16" t="s">
        <v>41</v>
      </c>
      <c r="G164" s="16" t="s">
        <v>108</v>
      </c>
      <c r="H164" s="17" t="s">
        <v>107</v>
      </c>
      <c r="I164" s="16" t="s">
        <v>20</v>
      </c>
      <c r="J164" s="16" t="s">
        <v>335</v>
      </c>
      <c r="K164" s="17" t="s">
        <v>335</v>
      </c>
      <c r="L164" s="70">
        <v>1</v>
      </c>
      <c r="M164" s="16" t="s">
        <v>50</v>
      </c>
      <c r="N164" s="17">
        <v>330000</v>
      </c>
      <c r="O164" s="16">
        <v>0</v>
      </c>
      <c r="P164" s="16">
        <v>0</v>
      </c>
      <c r="Q164" s="17">
        <v>330000</v>
      </c>
      <c r="R164" s="16" t="s">
        <v>552</v>
      </c>
      <c r="S164" s="16" t="s">
        <v>62</v>
      </c>
      <c r="T164" s="17">
        <v>330000</v>
      </c>
      <c r="U164" s="16">
        <v>0</v>
      </c>
      <c r="V164" s="16">
        <v>0</v>
      </c>
      <c r="W164" s="16">
        <v>330305</v>
      </c>
    </row>
    <row r="165" spans="1:24" s="6" customFormat="1" ht="43.5" customHeight="1">
      <c r="A165" s="3">
        <v>163</v>
      </c>
      <c r="B165" s="14" t="s">
        <v>102</v>
      </c>
      <c r="C165" s="14">
        <v>2700</v>
      </c>
      <c r="D165" s="14" t="s">
        <v>103</v>
      </c>
      <c r="E165" s="16" t="s">
        <v>41</v>
      </c>
      <c r="F165" s="16" t="s">
        <v>41</v>
      </c>
      <c r="G165" s="16" t="s">
        <v>108</v>
      </c>
      <c r="H165" s="16" t="s">
        <v>107</v>
      </c>
      <c r="I165" s="16" t="s">
        <v>30</v>
      </c>
      <c r="J165" s="16" t="s">
        <v>51</v>
      </c>
      <c r="K165" s="16" t="s">
        <v>51</v>
      </c>
      <c r="L165" s="70">
        <v>1</v>
      </c>
      <c r="M165" s="16" t="s">
        <v>312</v>
      </c>
      <c r="N165" s="17">
        <v>130000</v>
      </c>
      <c r="O165" s="16">
        <v>0</v>
      </c>
      <c r="P165" s="16">
        <v>0</v>
      </c>
      <c r="Q165" s="17">
        <v>130000</v>
      </c>
      <c r="R165" s="16" t="s">
        <v>552</v>
      </c>
      <c r="S165" s="16" t="s">
        <v>62</v>
      </c>
      <c r="T165" s="17">
        <v>129800</v>
      </c>
      <c r="U165" s="16">
        <v>200</v>
      </c>
      <c r="V165" s="16">
        <v>0.15</v>
      </c>
      <c r="W165" s="16">
        <v>330525</v>
      </c>
    </row>
    <row r="166" spans="1:24" s="6" customFormat="1" ht="43.5" customHeight="1">
      <c r="A166" s="3">
        <v>164</v>
      </c>
      <c r="B166" s="14" t="s">
        <v>102</v>
      </c>
      <c r="C166" s="14">
        <v>2700</v>
      </c>
      <c r="D166" s="14" t="s">
        <v>103</v>
      </c>
      <c r="E166" s="16" t="s">
        <v>41</v>
      </c>
      <c r="F166" s="16" t="s">
        <v>41</v>
      </c>
      <c r="G166" s="16" t="s">
        <v>108</v>
      </c>
      <c r="H166" s="17" t="s">
        <v>107</v>
      </c>
      <c r="I166" s="16" t="s">
        <v>30</v>
      </c>
      <c r="J166" s="16" t="s">
        <v>310</v>
      </c>
      <c r="K166" s="17" t="s">
        <v>310</v>
      </c>
      <c r="L166" s="70">
        <v>3</v>
      </c>
      <c r="M166" s="16" t="s">
        <v>311</v>
      </c>
      <c r="N166" s="17">
        <v>66000</v>
      </c>
      <c r="O166" s="16">
        <v>0</v>
      </c>
      <c r="P166" s="16">
        <v>0</v>
      </c>
      <c r="Q166" s="17">
        <v>66000</v>
      </c>
      <c r="R166" s="16" t="s">
        <v>552</v>
      </c>
      <c r="S166" s="16" t="s">
        <v>62</v>
      </c>
      <c r="T166" s="17">
        <v>47700</v>
      </c>
      <c r="U166" s="17">
        <v>18300</v>
      </c>
      <c r="V166" s="16">
        <v>27.73</v>
      </c>
      <c r="W166" s="16">
        <v>330562</v>
      </c>
    </row>
    <row r="167" spans="1:24" s="6" customFormat="1" ht="43.5" customHeight="1">
      <c r="A167" s="3">
        <v>165</v>
      </c>
      <c r="B167" s="14" t="s">
        <v>102</v>
      </c>
      <c r="C167" s="14">
        <v>2700</v>
      </c>
      <c r="D167" s="14" t="s">
        <v>103</v>
      </c>
      <c r="E167" s="16" t="s">
        <v>41</v>
      </c>
      <c r="F167" s="16" t="s">
        <v>41</v>
      </c>
      <c r="G167" s="16" t="s">
        <v>108</v>
      </c>
      <c r="H167" s="16" t="s">
        <v>107</v>
      </c>
      <c r="I167" s="16" t="s">
        <v>20</v>
      </c>
      <c r="J167" s="16" t="s">
        <v>333</v>
      </c>
      <c r="K167" s="16" t="s">
        <v>333</v>
      </c>
      <c r="L167" s="70">
        <v>1</v>
      </c>
      <c r="M167" s="16" t="s">
        <v>334</v>
      </c>
      <c r="N167" s="17">
        <v>120000</v>
      </c>
      <c r="O167" s="16">
        <v>0</v>
      </c>
      <c r="P167" s="16">
        <v>0</v>
      </c>
      <c r="Q167" s="17">
        <v>120000</v>
      </c>
      <c r="R167" s="16" t="s">
        <v>552</v>
      </c>
      <c r="S167" s="16" t="s">
        <v>62</v>
      </c>
      <c r="T167" s="17">
        <v>120000</v>
      </c>
      <c r="U167" s="16">
        <v>0</v>
      </c>
      <c r="V167" s="16">
        <v>0</v>
      </c>
      <c r="W167" s="16">
        <v>330312</v>
      </c>
    </row>
    <row r="168" spans="1:24" s="6" customFormat="1" ht="43.5" customHeight="1">
      <c r="A168" s="3">
        <v>166</v>
      </c>
      <c r="B168" s="14" t="s">
        <v>102</v>
      </c>
      <c r="C168" s="14">
        <v>2700</v>
      </c>
      <c r="D168" s="14" t="s">
        <v>103</v>
      </c>
      <c r="E168" s="16" t="s">
        <v>41</v>
      </c>
      <c r="F168" s="16" t="s">
        <v>41</v>
      </c>
      <c r="G168" s="16" t="s">
        <v>108</v>
      </c>
      <c r="H168" s="17" t="s">
        <v>107</v>
      </c>
      <c r="I168" s="16" t="s">
        <v>30</v>
      </c>
      <c r="J168" s="16" t="s">
        <v>387</v>
      </c>
      <c r="K168" s="17" t="s">
        <v>387</v>
      </c>
      <c r="L168" s="70">
        <v>1</v>
      </c>
      <c r="M168" s="16" t="s">
        <v>388</v>
      </c>
      <c r="N168" s="17">
        <v>54000</v>
      </c>
      <c r="O168" s="16">
        <v>0</v>
      </c>
      <c r="P168" s="16">
        <v>0</v>
      </c>
      <c r="Q168" s="17">
        <v>54000</v>
      </c>
      <c r="R168" s="16" t="s">
        <v>552</v>
      </c>
      <c r="S168" s="16" t="s">
        <v>62</v>
      </c>
      <c r="T168" s="16">
        <v>54000</v>
      </c>
      <c r="U168" s="16">
        <v>0</v>
      </c>
      <c r="V168" s="16">
        <v>0</v>
      </c>
      <c r="W168" s="16">
        <v>330539</v>
      </c>
    </row>
    <row r="169" spans="1:24" s="6" customFormat="1" ht="43.5" customHeight="1">
      <c r="A169" s="3">
        <v>167</v>
      </c>
      <c r="B169" s="14" t="s">
        <v>102</v>
      </c>
      <c r="C169" s="14">
        <v>2700</v>
      </c>
      <c r="D169" s="14" t="s">
        <v>103</v>
      </c>
      <c r="E169" s="16" t="s">
        <v>41</v>
      </c>
      <c r="F169" s="16" t="s">
        <v>41</v>
      </c>
      <c r="G169" s="16" t="s">
        <v>108</v>
      </c>
      <c r="H169" s="17" t="s">
        <v>107</v>
      </c>
      <c r="I169" s="16" t="s">
        <v>20</v>
      </c>
      <c r="J169" s="16" t="s">
        <v>371</v>
      </c>
      <c r="K169" s="17" t="s">
        <v>371</v>
      </c>
      <c r="L169" s="70">
        <v>1</v>
      </c>
      <c r="M169" s="16" t="s">
        <v>372</v>
      </c>
      <c r="N169" s="17">
        <v>60000</v>
      </c>
      <c r="O169" s="16">
        <v>0</v>
      </c>
      <c r="P169" s="16">
        <v>0</v>
      </c>
      <c r="Q169" s="17">
        <v>60000</v>
      </c>
      <c r="R169" s="16" t="s">
        <v>552</v>
      </c>
      <c r="S169" s="16" t="s">
        <v>62</v>
      </c>
      <c r="T169" s="17">
        <v>59000</v>
      </c>
      <c r="U169" s="16">
        <v>1000</v>
      </c>
      <c r="V169" s="16">
        <v>1.67</v>
      </c>
      <c r="W169" s="16">
        <v>330400</v>
      </c>
    </row>
    <row r="170" spans="1:24" s="6" customFormat="1" ht="43.5" customHeight="1">
      <c r="A170" s="3">
        <v>168</v>
      </c>
      <c r="B170" s="14" t="s">
        <v>102</v>
      </c>
      <c r="C170" s="14">
        <v>2700</v>
      </c>
      <c r="D170" s="14" t="s">
        <v>103</v>
      </c>
      <c r="E170" s="16" t="s">
        <v>41</v>
      </c>
      <c r="F170" s="16" t="s">
        <v>41</v>
      </c>
      <c r="G170" s="16" t="s">
        <v>108</v>
      </c>
      <c r="H170" s="17" t="s">
        <v>107</v>
      </c>
      <c r="I170" s="16" t="s">
        <v>20</v>
      </c>
      <c r="J170" s="16" t="s">
        <v>531</v>
      </c>
      <c r="K170" s="17"/>
      <c r="L170" s="70">
        <v>2</v>
      </c>
      <c r="M170" s="16" t="s">
        <v>532</v>
      </c>
      <c r="N170" s="17">
        <v>300000</v>
      </c>
      <c r="O170" s="16">
        <v>0</v>
      </c>
      <c r="P170" s="16">
        <v>0</v>
      </c>
      <c r="Q170" s="17">
        <v>300000</v>
      </c>
      <c r="R170" s="16" t="s">
        <v>553</v>
      </c>
      <c r="S170" s="16" t="s">
        <v>62</v>
      </c>
      <c r="T170" s="17">
        <v>298000</v>
      </c>
      <c r="U170" s="16">
        <v>2000</v>
      </c>
      <c r="V170" s="16">
        <v>0.67</v>
      </c>
      <c r="W170" s="16">
        <v>377010</v>
      </c>
      <c r="X170" s="6" t="s">
        <v>554</v>
      </c>
    </row>
    <row r="171" spans="1:24" s="6" customFormat="1" ht="43.5" customHeight="1">
      <c r="A171" s="3">
        <v>169</v>
      </c>
      <c r="B171" s="14"/>
      <c r="C171" s="14"/>
      <c r="D171" s="14"/>
      <c r="E171" s="16"/>
      <c r="F171" s="16"/>
      <c r="G171" s="16"/>
      <c r="H171" s="17"/>
      <c r="I171" s="16"/>
      <c r="J171" s="16"/>
      <c r="K171" s="17"/>
      <c r="L171" s="70"/>
      <c r="M171" s="16"/>
      <c r="N171" s="17"/>
      <c r="O171" s="17"/>
      <c r="P171" s="16"/>
      <c r="Q171" s="17"/>
      <c r="R171" s="16"/>
      <c r="S171" s="16"/>
      <c r="T171" s="17"/>
      <c r="U171" s="16"/>
      <c r="V171" s="16"/>
      <c r="W171" s="16"/>
      <c r="X171" s="6">
        <v>242173</v>
      </c>
    </row>
    <row r="172" spans="1:24" s="6" customFormat="1" ht="43.5" customHeight="1">
      <c r="A172" s="3">
        <v>170</v>
      </c>
      <c r="B172" s="14" t="s">
        <v>102</v>
      </c>
      <c r="C172" s="14">
        <v>2700</v>
      </c>
      <c r="D172" s="14" t="s">
        <v>103</v>
      </c>
      <c r="E172" s="16" t="s">
        <v>41</v>
      </c>
      <c r="F172" s="16" t="s">
        <v>41</v>
      </c>
      <c r="G172" s="16" t="s">
        <v>108</v>
      </c>
      <c r="H172" s="17" t="s">
        <v>107</v>
      </c>
      <c r="I172" s="16" t="s">
        <v>20</v>
      </c>
      <c r="J172" s="16" t="s">
        <v>529</v>
      </c>
      <c r="K172" s="17"/>
      <c r="L172" s="70">
        <v>1</v>
      </c>
      <c r="M172" s="16" t="s">
        <v>530</v>
      </c>
      <c r="N172" s="17">
        <v>70000</v>
      </c>
      <c r="O172" s="16">
        <v>0</v>
      </c>
      <c r="P172" s="16">
        <v>0</v>
      </c>
      <c r="Q172" s="17">
        <v>70000</v>
      </c>
      <c r="R172" s="16" t="s">
        <v>553</v>
      </c>
      <c r="S172" s="16" t="s">
        <v>62</v>
      </c>
      <c r="T172" s="16">
        <v>70000</v>
      </c>
      <c r="U172" s="16">
        <v>0</v>
      </c>
      <c r="V172" s="16">
        <v>0</v>
      </c>
      <c r="W172" s="16">
        <v>377013</v>
      </c>
      <c r="X172" s="6" t="s">
        <v>554</v>
      </c>
    </row>
    <row r="173" spans="1:24" s="6" customFormat="1" ht="43.5" customHeight="1">
      <c r="A173" s="3">
        <v>171</v>
      </c>
      <c r="B173" s="14"/>
      <c r="C173" s="14"/>
      <c r="D173" s="14"/>
      <c r="E173" s="16"/>
      <c r="F173" s="16"/>
      <c r="G173" s="16"/>
      <c r="H173" s="17"/>
      <c r="I173" s="16"/>
      <c r="J173" s="16"/>
      <c r="K173" s="17"/>
      <c r="L173" s="70"/>
      <c r="M173" s="16"/>
      <c r="N173" s="17"/>
      <c r="O173" s="16"/>
      <c r="P173" s="16"/>
      <c r="Q173" s="17"/>
      <c r="R173" s="16"/>
      <c r="S173" s="16"/>
      <c r="T173" s="17"/>
      <c r="U173" s="16"/>
      <c r="V173" s="16"/>
      <c r="W173" s="16"/>
      <c r="X173" s="6">
        <v>242173</v>
      </c>
    </row>
    <row r="174" spans="1:24" s="6" customFormat="1" ht="43.5" customHeight="1">
      <c r="A174" s="3">
        <v>172</v>
      </c>
      <c r="B174" s="14" t="s">
        <v>102</v>
      </c>
      <c r="C174" s="14">
        <v>2700</v>
      </c>
      <c r="D174" s="14" t="s">
        <v>103</v>
      </c>
      <c r="E174" s="16" t="s">
        <v>41</v>
      </c>
      <c r="F174" s="16" t="s">
        <v>41</v>
      </c>
      <c r="G174" s="16" t="s">
        <v>108</v>
      </c>
      <c r="H174" s="17" t="s">
        <v>107</v>
      </c>
      <c r="I174" s="16" t="s">
        <v>20</v>
      </c>
      <c r="J174" s="16" t="s">
        <v>527</v>
      </c>
      <c r="K174" s="17"/>
      <c r="L174" s="70">
        <v>2</v>
      </c>
      <c r="M174" s="16" t="s">
        <v>528</v>
      </c>
      <c r="N174" s="17">
        <v>324000</v>
      </c>
      <c r="O174" s="16">
        <v>0</v>
      </c>
      <c r="P174" s="16">
        <v>0</v>
      </c>
      <c r="Q174" s="17">
        <v>324000</v>
      </c>
      <c r="R174" s="16" t="s">
        <v>553</v>
      </c>
      <c r="S174" s="16" t="s">
        <v>62</v>
      </c>
      <c r="T174" s="17">
        <v>324000</v>
      </c>
      <c r="U174" s="16">
        <v>0</v>
      </c>
      <c r="V174" s="16">
        <v>0</v>
      </c>
      <c r="W174" s="16">
        <v>377014</v>
      </c>
      <c r="X174" s="6" t="s">
        <v>554</v>
      </c>
    </row>
    <row r="175" spans="1:24" s="6" customFormat="1" ht="43.5" customHeight="1">
      <c r="A175" s="3">
        <v>173</v>
      </c>
      <c r="B175" s="14"/>
      <c r="C175" s="14"/>
      <c r="D175" s="14"/>
      <c r="E175" s="16"/>
      <c r="F175" s="16"/>
      <c r="G175" s="16"/>
      <c r="H175" s="17"/>
      <c r="I175" s="16"/>
      <c r="J175" s="16"/>
      <c r="K175" s="17"/>
      <c r="L175" s="70"/>
      <c r="M175" s="16"/>
      <c r="N175" s="17"/>
      <c r="O175" s="16"/>
      <c r="P175" s="16"/>
      <c r="Q175" s="17"/>
      <c r="R175" s="16"/>
      <c r="S175" s="16"/>
      <c r="T175" s="17"/>
      <c r="U175" s="16"/>
      <c r="V175" s="16"/>
      <c r="W175" s="16"/>
      <c r="X175" s="6">
        <v>242173</v>
      </c>
    </row>
    <row r="176" spans="1:24" s="6" customFormat="1" ht="43.5" customHeight="1">
      <c r="A176" s="3">
        <v>174</v>
      </c>
      <c r="B176" s="14" t="s">
        <v>102</v>
      </c>
      <c r="C176" s="14">
        <v>2700</v>
      </c>
      <c r="D176" s="14" t="s">
        <v>103</v>
      </c>
      <c r="E176" s="16" t="s">
        <v>41</v>
      </c>
      <c r="F176" s="16" t="s">
        <v>41</v>
      </c>
      <c r="G176" s="16" t="s">
        <v>108</v>
      </c>
      <c r="H176" s="17" t="s">
        <v>107</v>
      </c>
      <c r="I176" s="16" t="s">
        <v>20</v>
      </c>
      <c r="J176" s="16" t="s">
        <v>525</v>
      </c>
      <c r="K176" s="17"/>
      <c r="L176" s="70">
        <v>1</v>
      </c>
      <c r="M176" s="16" t="s">
        <v>526</v>
      </c>
      <c r="N176" s="17">
        <v>120000</v>
      </c>
      <c r="O176" s="16">
        <v>0</v>
      </c>
      <c r="P176" s="16">
        <v>0</v>
      </c>
      <c r="Q176" s="17">
        <v>120000</v>
      </c>
      <c r="R176" s="16" t="s">
        <v>553</v>
      </c>
      <c r="S176" s="16" t="s">
        <v>62</v>
      </c>
      <c r="T176" s="17">
        <v>120000</v>
      </c>
      <c r="U176" s="16">
        <v>0</v>
      </c>
      <c r="V176" s="16">
        <v>0</v>
      </c>
      <c r="W176" s="16">
        <v>377015</v>
      </c>
      <c r="X176" s="6" t="s">
        <v>554</v>
      </c>
    </row>
    <row r="177" spans="1:24" s="6" customFormat="1" ht="43.5" customHeight="1">
      <c r="A177" s="3">
        <v>175</v>
      </c>
      <c r="B177" s="14"/>
      <c r="C177" s="14"/>
      <c r="D177" s="14"/>
      <c r="E177" s="16"/>
      <c r="F177" s="16"/>
      <c r="G177" s="16"/>
      <c r="H177" s="17"/>
      <c r="I177" s="16"/>
      <c r="J177" s="16"/>
      <c r="K177" s="17"/>
      <c r="L177" s="70"/>
      <c r="M177" s="16"/>
      <c r="N177" s="17"/>
      <c r="O177" s="16"/>
      <c r="P177" s="16"/>
      <c r="Q177" s="17"/>
      <c r="R177" s="16"/>
      <c r="S177" s="16"/>
      <c r="T177" s="17"/>
      <c r="U177" s="16"/>
      <c r="V177" s="16"/>
      <c r="W177" s="16"/>
      <c r="X177" s="6">
        <v>242173</v>
      </c>
    </row>
    <row r="178" spans="1:24" s="6" customFormat="1" ht="43.5" customHeight="1">
      <c r="A178" s="3">
        <v>176</v>
      </c>
      <c r="B178" s="14" t="s">
        <v>102</v>
      </c>
      <c r="C178" s="14">
        <v>2700</v>
      </c>
      <c r="D178" s="14" t="s">
        <v>103</v>
      </c>
      <c r="E178" s="16" t="s">
        <v>41</v>
      </c>
      <c r="F178" s="16" t="s">
        <v>41</v>
      </c>
      <c r="G178" s="16" t="s">
        <v>108</v>
      </c>
      <c r="H178" s="17" t="s">
        <v>107</v>
      </c>
      <c r="I178" s="16" t="s">
        <v>20</v>
      </c>
      <c r="J178" s="16" t="s">
        <v>40</v>
      </c>
      <c r="K178" s="17"/>
      <c r="L178" s="70">
        <v>1</v>
      </c>
      <c r="M178" s="16" t="s">
        <v>524</v>
      </c>
      <c r="N178" s="17">
        <v>60000</v>
      </c>
      <c r="O178" s="16">
        <v>0</v>
      </c>
      <c r="P178" s="16">
        <v>0</v>
      </c>
      <c r="Q178" s="17">
        <v>60000</v>
      </c>
      <c r="R178" s="16" t="s">
        <v>553</v>
      </c>
      <c r="S178" s="16" t="s">
        <v>62</v>
      </c>
      <c r="T178" s="17">
        <v>60000</v>
      </c>
      <c r="U178" s="16">
        <v>0</v>
      </c>
      <c r="V178" s="16">
        <v>0</v>
      </c>
      <c r="W178" s="16">
        <v>377016</v>
      </c>
      <c r="X178" s="6" t="s">
        <v>554</v>
      </c>
    </row>
    <row r="179" spans="1:24" s="6" customFormat="1" ht="43.5" customHeight="1">
      <c r="A179" s="3">
        <v>177</v>
      </c>
      <c r="B179" s="14"/>
      <c r="C179" s="14"/>
      <c r="D179" s="14"/>
      <c r="E179" s="16"/>
      <c r="F179" s="16"/>
      <c r="G179" s="16"/>
      <c r="H179" s="17"/>
      <c r="I179" s="16"/>
      <c r="J179" s="16"/>
      <c r="K179" s="17"/>
      <c r="L179" s="70"/>
      <c r="M179" s="16"/>
      <c r="N179" s="17"/>
      <c r="O179" s="16"/>
      <c r="P179" s="16"/>
      <c r="Q179" s="17"/>
      <c r="R179" s="16"/>
      <c r="S179" s="16"/>
      <c r="T179" s="17"/>
      <c r="U179" s="16"/>
      <c r="V179" s="16"/>
      <c r="W179" s="16"/>
      <c r="X179" s="6">
        <v>242173</v>
      </c>
    </row>
    <row r="180" spans="1:24" s="6" customFormat="1" ht="43.5" customHeight="1">
      <c r="A180" s="3">
        <v>178</v>
      </c>
      <c r="B180" s="14" t="s">
        <v>102</v>
      </c>
      <c r="C180" s="14">
        <v>2700</v>
      </c>
      <c r="D180" s="14" t="s">
        <v>103</v>
      </c>
      <c r="E180" s="16" t="s">
        <v>41</v>
      </c>
      <c r="F180" s="16" t="s">
        <v>41</v>
      </c>
      <c r="G180" s="16" t="s">
        <v>108</v>
      </c>
      <c r="H180" s="17" t="s">
        <v>107</v>
      </c>
      <c r="I180" s="16" t="s">
        <v>20</v>
      </c>
      <c r="J180" s="16" t="s">
        <v>522</v>
      </c>
      <c r="K180" s="17"/>
      <c r="L180" s="70">
        <v>4</v>
      </c>
      <c r="M180" s="16" t="s">
        <v>523</v>
      </c>
      <c r="N180" s="17">
        <v>196000</v>
      </c>
      <c r="O180" s="16">
        <v>24000</v>
      </c>
      <c r="P180" s="16">
        <v>0</v>
      </c>
      <c r="Q180" s="17">
        <v>220000</v>
      </c>
      <c r="R180" s="16" t="s">
        <v>553</v>
      </c>
      <c r="S180" s="16" t="s">
        <v>62</v>
      </c>
      <c r="T180" s="17">
        <v>196000</v>
      </c>
      <c r="U180" s="16">
        <v>0</v>
      </c>
      <c r="V180" s="16">
        <v>0</v>
      </c>
      <c r="W180" s="16">
        <v>377012</v>
      </c>
      <c r="X180" s="6" t="s">
        <v>554</v>
      </c>
    </row>
    <row r="181" spans="1:24" s="6" customFormat="1" ht="43.5" customHeight="1">
      <c r="A181" s="3">
        <v>179</v>
      </c>
      <c r="B181" s="14"/>
      <c r="C181" s="14"/>
      <c r="D181" s="14"/>
      <c r="E181" s="16"/>
      <c r="F181" s="16"/>
      <c r="G181" s="16"/>
      <c r="H181" s="17"/>
      <c r="I181" s="16"/>
      <c r="J181" s="16"/>
      <c r="K181" s="17"/>
      <c r="L181" s="70"/>
      <c r="M181" s="16"/>
      <c r="N181" s="17"/>
      <c r="O181" s="16"/>
      <c r="P181" s="16"/>
      <c r="Q181" s="17"/>
      <c r="R181" s="16"/>
      <c r="S181" s="16"/>
      <c r="T181" s="17"/>
      <c r="U181" s="16"/>
      <c r="V181" s="16"/>
      <c r="W181" s="16"/>
      <c r="X181" s="6">
        <v>242173</v>
      </c>
    </row>
    <row r="182" spans="1:24" s="6" customFormat="1" ht="43.5" customHeight="1">
      <c r="A182" s="3">
        <v>180</v>
      </c>
      <c r="B182" s="14" t="s">
        <v>102</v>
      </c>
      <c r="C182" s="14">
        <v>2700</v>
      </c>
      <c r="D182" s="14" t="s">
        <v>103</v>
      </c>
      <c r="E182" s="16" t="s">
        <v>54</v>
      </c>
      <c r="F182" s="16" t="s">
        <v>389</v>
      </c>
      <c r="G182" s="16" t="s">
        <v>108</v>
      </c>
      <c r="H182" s="17" t="s">
        <v>107</v>
      </c>
      <c r="I182" s="16" t="s">
        <v>20</v>
      </c>
      <c r="J182" s="16" t="s">
        <v>394</v>
      </c>
      <c r="K182" s="17" t="s">
        <v>394</v>
      </c>
      <c r="L182" s="70">
        <v>1</v>
      </c>
      <c r="M182" s="16" t="s">
        <v>393</v>
      </c>
      <c r="N182" s="17">
        <v>800</v>
      </c>
      <c r="O182" s="17">
        <v>0</v>
      </c>
      <c r="P182" s="16">
        <v>0</v>
      </c>
      <c r="Q182" s="17">
        <v>800</v>
      </c>
      <c r="R182" s="16" t="s">
        <v>552</v>
      </c>
      <c r="S182" s="16" t="s">
        <v>62</v>
      </c>
      <c r="T182" s="17">
        <v>800</v>
      </c>
      <c r="U182" s="16">
        <v>0</v>
      </c>
      <c r="V182" s="16">
        <v>0</v>
      </c>
      <c r="W182" s="16">
        <v>335386</v>
      </c>
    </row>
    <row r="183" spans="1:24" s="6" customFormat="1" ht="43.5" customHeight="1">
      <c r="A183" s="3">
        <v>181</v>
      </c>
      <c r="B183" s="14" t="s">
        <v>102</v>
      </c>
      <c r="C183" s="14">
        <v>2700</v>
      </c>
      <c r="D183" s="14" t="s">
        <v>103</v>
      </c>
      <c r="E183" s="16" t="s">
        <v>54</v>
      </c>
      <c r="F183" s="16" t="s">
        <v>389</v>
      </c>
      <c r="G183" s="16" t="s">
        <v>108</v>
      </c>
      <c r="H183" s="17" t="s">
        <v>107</v>
      </c>
      <c r="I183" s="16" t="s">
        <v>20</v>
      </c>
      <c r="J183" s="16" t="s">
        <v>392</v>
      </c>
      <c r="K183" s="17" t="s">
        <v>392</v>
      </c>
      <c r="L183" s="70">
        <v>1</v>
      </c>
      <c r="M183" s="16" t="s">
        <v>393</v>
      </c>
      <c r="N183" s="17">
        <v>70000</v>
      </c>
      <c r="O183" s="17">
        <v>0</v>
      </c>
      <c r="P183" s="16">
        <v>0</v>
      </c>
      <c r="Q183" s="17">
        <v>70000</v>
      </c>
      <c r="R183" s="16" t="s">
        <v>552</v>
      </c>
      <c r="S183" s="16" t="s">
        <v>62</v>
      </c>
      <c r="T183" s="17">
        <v>70000</v>
      </c>
      <c r="U183" s="16">
        <v>0</v>
      </c>
      <c r="V183" s="16">
        <v>0</v>
      </c>
      <c r="W183" s="16">
        <v>335380</v>
      </c>
    </row>
    <row r="184" spans="1:24" s="6" customFormat="1" ht="43.5" customHeight="1">
      <c r="A184" s="3">
        <v>182</v>
      </c>
      <c r="B184" s="14" t="s">
        <v>102</v>
      </c>
      <c r="C184" s="14">
        <v>2700</v>
      </c>
      <c r="D184" s="14" t="s">
        <v>103</v>
      </c>
      <c r="E184" s="16" t="s">
        <v>54</v>
      </c>
      <c r="F184" s="16" t="s">
        <v>389</v>
      </c>
      <c r="G184" s="16" t="s">
        <v>108</v>
      </c>
      <c r="H184" s="17" t="s">
        <v>105</v>
      </c>
      <c r="I184" s="16" t="s">
        <v>9</v>
      </c>
      <c r="J184" s="16" t="s">
        <v>390</v>
      </c>
      <c r="K184" s="17" t="s">
        <v>391</v>
      </c>
      <c r="L184" s="70">
        <v>1</v>
      </c>
      <c r="M184" s="16" t="s">
        <v>134</v>
      </c>
      <c r="N184" s="17">
        <v>200000</v>
      </c>
      <c r="O184" s="16">
        <v>0</v>
      </c>
      <c r="P184" s="16">
        <v>0</v>
      </c>
      <c r="Q184" s="17">
        <v>200000</v>
      </c>
      <c r="R184" s="16" t="s">
        <v>552</v>
      </c>
      <c r="S184" s="16" t="s">
        <v>62</v>
      </c>
      <c r="T184" s="17">
        <v>200000</v>
      </c>
      <c r="U184" s="16">
        <v>0</v>
      </c>
      <c r="V184" s="16">
        <v>0</v>
      </c>
      <c r="W184" s="16">
        <v>335261</v>
      </c>
    </row>
    <row r="185" spans="1:24" s="6" customFormat="1" ht="43.5" customHeight="1">
      <c r="A185" s="3">
        <v>183</v>
      </c>
      <c r="B185" s="14" t="s">
        <v>102</v>
      </c>
      <c r="C185" s="14">
        <v>2700</v>
      </c>
      <c r="D185" s="14" t="s">
        <v>103</v>
      </c>
      <c r="E185" s="16" t="s">
        <v>54</v>
      </c>
      <c r="F185" s="16" t="s">
        <v>395</v>
      </c>
      <c r="G185" s="16" t="s">
        <v>108</v>
      </c>
      <c r="H185" s="17" t="s">
        <v>107</v>
      </c>
      <c r="I185" s="16" t="s">
        <v>20</v>
      </c>
      <c r="J185" s="16" t="s">
        <v>392</v>
      </c>
      <c r="K185" s="17" t="s">
        <v>392</v>
      </c>
      <c r="L185" s="70">
        <v>1</v>
      </c>
      <c r="M185" s="16" t="s">
        <v>393</v>
      </c>
      <c r="N185" s="17">
        <v>70000</v>
      </c>
      <c r="O185" s="16">
        <v>0</v>
      </c>
      <c r="P185" s="16">
        <v>0</v>
      </c>
      <c r="Q185" s="17">
        <v>70000</v>
      </c>
      <c r="R185" s="16" t="s">
        <v>552</v>
      </c>
      <c r="S185" s="16" t="s">
        <v>62</v>
      </c>
      <c r="T185" s="17">
        <v>70000</v>
      </c>
      <c r="U185" s="16">
        <v>0</v>
      </c>
      <c r="V185" s="16">
        <v>0</v>
      </c>
      <c r="W185" s="16">
        <v>335381</v>
      </c>
    </row>
    <row r="186" spans="1:24" s="6" customFormat="1" ht="43.5" customHeight="1">
      <c r="A186" s="3">
        <v>184</v>
      </c>
      <c r="B186" s="14" t="s">
        <v>102</v>
      </c>
      <c r="C186" s="14">
        <v>2700</v>
      </c>
      <c r="D186" s="14" t="s">
        <v>103</v>
      </c>
      <c r="E186" s="16" t="s">
        <v>54</v>
      </c>
      <c r="F186" s="16" t="s">
        <v>395</v>
      </c>
      <c r="G186" s="16" t="s">
        <v>108</v>
      </c>
      <c r="H186" s="17" t="s">
        <v>107</v>
      </c>
      <c r="I186" s="16" t="s">
        <v>20</v>
      </c>
      <c r="J186" s="16" t="s">
        <v>394</v>
      </c>
      <c r="K186" s="17" t="s">
        <v>394</v>
      </c>
      <c r="L186" s="70">
        <v>1</v>
      </c>
      <c r="M186" s="16" t="s">
        <v>393</v>
      </c>
      <c r="N186" s="17">
        <v>800</v>
      </c>
      <c r="O186" s="17">
        <v>0</v>
      </c>
      <c r="P186" s="16">
        <v>0</v>
      </c>
      <c r="Q186" s="17">
        <v>800</v>
      </c>
      <c r="R186" s="16" t="s">
        <v>552</v>
      </c>
      <c r="S186" s="16" t="s">
        <v>62</v>
      </c>
      <c r="T186" s="17">
        <v>800</v>
      </c>
      <c r="U186" s="16">
        <v>0</v>
      </c>
      <c r="V186" s="16">
        <v>0</v>
      </c>
      <c r="W186" s="16">
        <v>335387</v>
      </c>
    </row>
    <row r="187" spans="1:24" s="6" customFormat="1" ht="43.5" customHeight="1">
      <c r="A187" s="3">
        <v>185</v>
      </c>
      <c r="B187" s="14" t="s">
        <v>102</v>
      </c>
      <c r="C187" s="14">
        <v>2700</v>
      </c>
      <c r="D187" s="14" t="s">
        <v>103</v>
      </c>
      <c r="E187" s="16" t="s">
        <v>54</v>
      </c>
      <c r="F187" s="16" t="s">
        <v>395</v>
      </c>
      <c r="G187" s="16" t="s">
        <v>108</v>
      </c>
      <c r="H187" s="17" t="s">
        <v>105</v>
      </c>
      <c r="I187" s="16" t="s">
        <v>9</v>
      </c>
      <c r="J187" s="16" t="s">
        <v>396</v>
      </c>
      <c r="K187" s="17" t="s">
        <v>397</v>
      </c>
      <c r="L187" s="70">
        <v>1</v>
      </c>
      <c r="M187" s="16" t="s">
        <v>134</v>
      </c>
      <c r="N187" s="17">
        <v>100000</v>
      </c>
      <c r="O187" s="16">
        <v>0</v>
      </c>
      <c r="P187" s="16">
        <v>0</v>
      </c>
      <c r="Q187" s="17">
        <v>100000</v>
      </c>
      <c r="R187" s="16" t="s">
        <v>552</v>
      </c>
      <c r="S187" s="16" t="s">
        <v>62</v>
      </c>
      <c r="T187" s="17">
        <v>100000</v>
      </c>
      <c r="U187" s="16">
        <v>0</v>
      </c>
      <c r="V187" s="16">
        <v>0</v>
      </c>
      <c r="W187" s="16">
        <v>335266</v>
      </c>
    </row>
    <row r="188" spans="1:24" s="6" customFormat="1" ht="43.5" customHeight="1">
      <c r="A188" s="3">
        <v>186</v>
      </c>
      <c r="B188" s="14" t="s">
        <v>102</v>
      </c>
      <c r="C188" s="14">
        <v>2700</v>
      </c>
      <c r="D188" s="14" t="s">
        <v>103</v>
      </c>
      <c r="E188" s="16" t="s">
        <v>54</v>
      </c>
      <c r="F188" s="16" t="s">
        <v>398</v>
      </c>
      <c r="G188" s="16" t="s">
        <v>108</v>
      </c>
      <c r="H188" s="17" t="s">
        <v>105</v>
      </c>
      <c r="I188" s="16" t="s">
        <v>9</v>
      </c>
      <c r="J188" s="16" t="s">
        <v>399</v>
      </c>
      <c r="K188" s="17" t="s">
        <v>400</v>
      </c>
      <c r="L188" s="70">
        <v>1</v>
      </c>
      <c r="M188" s="16" t="s">
        <v>134</v>
      </c>
      <c r="N188" s="17">
        <v>400000</v>
      </c>
      <c r="O188" s="16">
        <v>0</v>
      </c>
      <c r="P188" s="16">
        <v>0</v>
      </c>
      <c r="Q188" s="17">
        <v>400000</v>
      </c>
      <c r="R188" s="16" t="s">
        <v>552</v>
      </c>
      <c r="S188" s="16" t="s">
        <v>62</v>
      </c>
      <c r="T188" s="17">
        <v>400000</v>
      </c>
      <c r="U188" s="17">
        <v>0</v>
      </c>
      <c r="V188" s="16">
        <v>0</v>
      </c>
      <c r="W188" s="16">
        <v>334969</v>
      </c>
    </row>
    <row r="189" spans="1:24" s="6" customFormat="1" ht="43.5" customHeight="1">
      <c r="A189" s="3">
        <v>187</v>
      </c>
      <c r="B189" s="14" t="s">
        <v>102</v>
      </c>
      <c r="C189" s="14">
        <v>2700</v>
      </c>
      <c r="D189" s="14" t="s">
        <v>103</v>
      </c>
      <c r="E189" s="16" t="s">
        <v>54</v>
      </c>
      <c r="F189" s="16" t="s">
        <v>398</v>
      </c>
      <c r="G189" s="16" t="s">
        <v>108</v>
      </c>
      <c r="H189" s="17" t="s">
        <v>107</v>
      </c>
      <c r="I189" s="16" t="s">
        <v>20</v>
      </c>
      <c r="J189" s="16" t="s">
        <v>392</v>
      </c>
      <c r="K189" s="17" t="s">
        <v>392</v>
      </c>
      <c r="L189" s="70">
        <v>1</v>
      </c>
      <c r="M189" s="16" t="s">
        <v>393</v>
      </c>
      <c r="N189" s="17">
        <v>70000</v>
      </c>
      <c r="O189" s="16">
        <v>0</v>
      </c>
      <c r="P189" s="16">
        <v>0</v>
      </c>
      <c r="Q189" s="17">
        <v>70000</v>
      </c>
      <c r="R189" s="16" t="s">
        <v>552</v>
      </c>
      <c r="S189" s="16" t="s">
        <v>62</v>
      </c>
      <c r="T189" s="17">
        <v>70000</v>
      </c>
      <c r="U189" s="16">
        <v>0</v>
      </c>
      <c r="V189" s="16">
        <v>0</v>
      </c>
      <c r="W189" s="16">
        <v>335384</v>
      </c>
    </row>
    <row r="190" spans="1:24" s="6" customFormat="1" ht="43.5" customHeight="1">
      <c r="A190" s="3">
        <v>188</v>
      </c>
      <c r="B190" s="14" t="s">
        <v>102</v>
      </c>
      <c r="C190" s="14">
        <v>2700</v>
      </c>
      <c r="D190" s="14" t="s">
        <v>103</v>
      </c>
      <c r="E190" s="16" t="s">
        <v>54</v>
      </c>
      <c r="F190" s="16" t="s">
        <v>401</v>
      </c>
      <c r="G190" s="16" t="s">
        <v>108</v>
      </c>
      <c r="H190" s="17" t="s">
        <v>107</v>
      </c>
      <c r="I190" s="16" t="s">
        <v>20</v>
      </c>
      <c r="J190" s="16" t="s">
        <v>394</v>
      </c>
      <c r="K190" s="17" t="s">
        <v>394</v>
      </c>
      <c r="L190" s="70">
        <v>1</v>
      </c>
      <c r="M190" s="16" t="s">
        <v>393</v>
      </c>
      <c r="N190" s="17">
        <v>800</v>
      </c>
      <c r="O190" s="16">
        <v>0</v>
      </c>
      <c r="P190" s="16">
        <v>0</v>
      </c>
      <c r="Q190" s="17">
        <v>800</v>
      </c>
      <c r="R190" s="16" t="s">
        <v>552</v>
      </c>
      <c r="S190" s="16" t="s">
        <v>62</v>
      </c>
      <c r="T190" s="17">
        <v>800</v>
      </c>
      <c r="U190" s="16">
        <v>0</v>
      </c>
      <c r="V190" s="16">
        <v>0</v>
      </c>
      <c r="W190" s="16">
        <v>335389</v>
      </c>
    </row>
    <row r="191" spans="1:24" s="6" customFormat="1" ht="43.5" customHeight="1">
      <c r="A191" s="3">
        <v>189</v>
      </c>
      <c r="B191" s="14" t="s">
        <v>102</v>
      </c>
      <c r="C191" s="14">
        <v>2700</v>
      </c>
      <c r="D191" s="14" t="s">
        <v>103</v>
      </c>
      <c r="E191" s="16" t="s">
        <v>54</v>
      </c>
      <c r="F191" s="16" t="s">
        <v>402</v>
      </c>
      <c r="G191" s="16" t="s">
        <v>104</v>
      </c>
      <c r="H191" s="17" t="s">
        <v>105</v>
      </c>
      <c r="I191" s="16" t="s">
        <v>9</v>
      </c>
      <c r="J191" s="16" t="s">
        <v>403</v>
      </c>
      <c r="K191" s="17" t="s">
        <v>404</v>
      </c>
      <c r="L191" s="70">
        <v>1</v>
      </c>
      <c r="M191" s="16" t="s">
        <v>134</v>
      </c>
      <c r="N191" s="17">
        <v>250000</v>
      </c>
      <c r="O191" s="16">
        <v>0</v>
      </c>
      <c r="P191" s="16">
        <v>0</v>
      </c>
      <c r="Q191" s="17">
        <v>250000</v>
      </c>
      <c r="R191" s="16" t="s">
        <v>552</v>
      </c>
      <c r="S191" s="16" t="s">
        <v>62</v>
      </c>
      <c r="T191" s="17">
        <v>250000</v>
      </c>
      <c r="U191" s="16">
        <v>0</v>
      </c>
      <c r="V191" s="16">
        <v>0</v>
      </c>
      <c r="W191" s="16">
        <v>335393</v>
      </c>
    </row>
    <row r="192" spans="1:24" s="6" customFormat="1" ht="43.5" customHeight="1">
      <c r="A192" s="3">
        <v>190</v>
      </c>
      <c r="B192" s="14" t="s">
        <v>102</v>
      </c>
      <c r="C192" s="14">
        <v>2700</v>
      </c>
      <c r="D192" s="14" t="s">
        <v>103</v>
      </c>
      <c r="E192" s="16" t="s">
        <v>54</v>
      </c>
      <c r="F192" s="16" t="s">
        <v>405</v>
      </c>
      <c r="G192" s="16" t="s">
        <v>108</v>
      </c>
      <c r="H192" s="17" t="s">
        <v>107</v>
      </c>
      <c r="I192" s="16" t="s">
        <v>20</v>
      </c>
      <c r="J192" s="16" t="s">
        <v>407</v>
      </c>
      <c r="K192" s="17" t="s">
        <v>407</v>
      </c>
      <c r="L192" s="70">
        <v>1</v>
      </c>
      <c r="M192" s="16" t="s">
        <v>393</v>
      </c>
      <c r="N192" s="17">
        <v>5000</v>
      </c>
      <c r="O192" s="16">
        <v>0</v>
      </c>
      <c r="P192" s="16">
        <v>0</v>
      </c>
      <c r="Q192" s="17">
        <v>5000</v>
      </c>
      <c r="R192" s="16" t="s">
        <v>552</v>
      </c>
      <c r="S192" s="16" t="s">
        <v>62</v>
      </c>
      <c r="T192" s="17">
        <v>5000</v>
      </c>
      <c r="U192" s="16">
        <v>0</v>
      </c>
      <c r="V192" s="16">
        <v>0</v>
      </c>
      <c r="W192" s="16">
        <v>335372</v>
      </c>
    </row>
    <row r="193" spans="1:24" s="6" customFormat="1" ht="43.5" customHeight="1">
      <c r="A193" s="3">
        <v>191</v>
      </c>
      <c r="B193" s="14" t="s">
        <v>102</v>
      </c>
      <c r="C193" s="14">
        <v>2700</v>
      </c>
      <c r="D193" s="14" t="s">
        <v>103</v>
      </c>
      <c r="E193" s="16" t="s">
        <v>54</v>
      </c>
      <c r="F193" s="16" t="s">
        <v>405</v>
      </c>
      <c r="G193" s="16" t="s">
        <v>108</v>
      </c>
      <c r="H193" s="17" t="s">
        <v>107</v>
      </c>
      <c r="I193" s="16" t="s">
        <v>20</v>
      </c>
      <c r="J193" s="16" t="s">
        <v>408</v>
      </c>
      <c r="K193" s="17" t="s">
        <v>408</v>
      </c>
      <c r="L193" s="70">
        <v>1</v>
      </c>
      <c r="M193" s="16" t="s">
        <v>393</v>
      </c>
      <c r="N193" s="17">
        <v>4500</v>
      </c>
      <c r="O193" s="16">
        <v>0</v>
      </c>
      <c r="P193" s="16">
        <v>0</v>
      </c>
      <c r="Q193" s="17">
        <v>4500</v>
      </c>
      <c r="R193" s="16" t="s">
        <v>552</v>
      </c>
      <c r="S193" s="16" t="s">
        <v>62</v>
      </c>
      <c r="T193" s="17">
        <v>4500</v>
      </c>
      <c r="U193" s="16">
        <v>0</v>
      </c>
      <c r="V193" s="16">
        <v>0</v>
      </c>
      <c r="W193" s="16">
        <v>335374</v>
      </c>
    </row>
    <row r="194" spans="1:24" s="6" customFormat="1" ht="43.5" customHeight="1">
      <c r="A194" s="3">
        <v>192</v>
      </c>
      <c r="B194" s="14" t="s">
        <v>102</v>
      </c>
      <c r="C194" s="14">
        <v>2700</v>
      </c>
      <c r="D194" s="14" t="s">
        <v>103</v>
      </c>
      <c r="E194" s="16" t="s">
        <v>54</v>
      </c>
      <c r="F194" s="16" t="s">
        <v>405</v>
      </c>
      <c r="G194" s="16" t="s">
        <v>108</v>
      </c>
      <c r="H194" s="17" t="s">
        <v>107</v>
      </c>
      <c r="I194" s="16" t="s">
        <v>20</v>
      </c>
      <c r="J194" s="16" t="s">
        <v>392</v>
      </c>
      <c r="K194" s="17" t="s">
        <v>392</v>
      </c>
      <c r="L194" s="70">
        <v>1</v>
      </c>
      <c r="M194" s="16" t="s">
        <v>393</v>
      </c>
      <c r="N194" s="17">
        <v>70000</v>
      </c>
      <c r="O194" s="16">
        <v>0</v>
      </c>
      <c r="P194" s="16">
        <v>0</v>
      </c>
      <c r="Q194" s="17">
        <v>70000</v>
      </c>
      <c r="R194" s="16" t="s">
        <v>552</v>
      </c>
      <c r="S194" s="16" t="s">
        <v>62</v>
      </c>
      <c r="T194" s="17">
        <v>70000</v>
      </c>
      <c r="U194" s="16">
        <v>0</v>
      </c>
      <c r="V194" s="16">
        <v>0</v>
      </c>
      <c r="W194" s="16">
        <v>335368</v>
      </c>
    </row>
    <row r="195" spans="1:24" s="6" customFormat="1" ht="43.5" customHeight="1">
      <c r="A195" s="3">
        <v>193</v>
      </c>
      <c r="B195" s="14" t="s">
        <v>102</v>
      </c>
      <c r="C195" s="14">
        <v>2700</v>
      </c>
      <c r="D195" s="14" t="s">
        <v>103</v>
      </c>
      <c r="E195" s="16" t="s">
        <v>54</v>
      </c>
      <c r="F195" s="16" t="s">
        <v>405</v>
      </c>
      <c r="G195" s="16" t="s">
        <v>108</v>
      </c>
      <c r="H195" s="17" t="s">
        <v>107</v>
      </c>
      <c r="I195" s="16" t="s">
        <v>20</v>
      </c>
      <c r="J195" s="16" t="s">
        <v>55</v>
      </c>
      <c r="K195" s="17" t="s">
        <v>55</v>
      </c>
      <c r="L195" s="70">
        <v>1</v>
      </c>
      <c r="M195" s="16" t="s">
        <v>393</v>
      </c>
      <c r="N195" s="17">
        <v>3500</v>
      </c>
      <c r="O195" s="16">
        <v>0</v>
      </c>
      <c r="P195" s="16">
        <v>0</v>
      </c>
      <c r="Q195" s="17">
        <v>3500</v>
      </c>
      <c r="R195" s="16" t="s">
        <v>552</v>
      </c>
      <c r="S195" s="16" t="s">
        <v>62</v>
      </c>
      <c r="T195" s="17">
        <v>3500</v>
      </c>
      <c r="U195" s="16">
        <v>0</v>
      </c>
      <c r="V195" s="16">
        <v>0</v>
      </c>
      <c r="W195" s="16">
        <v>335376</v>
      </c>
    </row>
    <row r="196" spans="1:24" s="6" customFormat="1" ht="43.5" customHeight="1">
      <c r="A196" s="3">
        <v>194</v>
      </c>
      <c r="B196" s="14" t="s">
        <v>102</v>
      </c>
      <c r="C196" s="14">
        <v>2700</v>
      </c>
      <c r="D196" s="14" t="s">
        <v>103</v>
      </c>
      <c r="E196" s="16" t="s">
        <v>54</v>
      </c>
      <c r="F196" s="16" t="s">
        <v>405</v>
      </c>
      <c r="G196" s="16" t="s">
        <v>108</v>
      </c>
      <c r="H196" s="17" t="s">
        <v>107</v>
      </c>
      <c r="I196" s="16" t="s">
        <v>20</v>
      </c>
      <c r="J196" s="16" t="s">
        <v>406</v>
      </c>
      <c r="K196" s="17" t="s">
        <v>406</v>
      </c>
      <c r="L196" s="70">
        <v>1</v>
      </c>
      <c r="M196" s="16" t="s">
        <v>393</v>
      </c>
      <c r="N196" s="17">
        <v>4500</v>
      </c>
      <c r="O196" s="16">
        <v>0</v>
      </c>
      <c r="P196" s="16">
        <v>0</v>
      </c>
      <c r="Q196" s="17">
        <v>4500</v>
      </c>
      <c r="R196" s="16" t="s">
        <v>552</v>
      </c>
      <c r="S196" s="16" t="s">
        <v>62</v>
      </c>
      <c r="T196" s="17">
        <v>4500</v>
      </c>
      <c r="U196" s="16">
        <v>0</v>
      </c>
      <c r="V196" s="16">
        <v>0</v>
      </c>
      <c r="W196" s="16">
        <v>335378</v>
      </c>
    </row>
    <row r="197" spans="1:24" s="6" customFormat="1" ht="43.5" customHeight="1">
      <c r="A197" s="3">
        <v>195</v>
      </c>
      <c r="B197" s="14" t="s">
        <v>102</v>
      </c>
      <c r="C197" s="14">
        <v>2700</v>
      </c>
      <c r="D197" s="14" t="s">
        <v>103</v>
      </c>
      <c r="E197" s="16" t="s">
        <v>54</v>
      </c>
      <c r="F197" s="16" t="s">
        <v>54</v>
      </c>
      <c r="G197" s="16" t="s">
        <v>108</v>
      </c>
      <c r="H197" s="17" t="s">
        <v>107</v>
      </c>
      <c r="I197" s="16" t="s">
        <v>30</v>
      </c>
      <c r="J197" s="16" t="s">
        <v>410</v>
      </c>
      <c r="K197" s="17" t="s">
        <v>410</v>
      </c>
      <c r="L197" s="70">
        <v>1</v>
      </c>
      <c r="M197" s="16" t="s">
        <v>393</v>
      </c>
      <c r="N197" s="17">
        <v>125000</v>
      </c>
      <c r="O197" s="16">
        <v>5000</v>
      </c>
      <c r="P197" s="16">
        <v>0</v>
      </c>
      <c r="Q197" s="17">
        <v>130000</v>
      </c>
      <c r="R197" s="16" t="s">
        <v>552</v>
      </c>
      <c r="S197" s="16" t="s">
        <v>62</v>
      </c>
      <c r="T197" s="17">
        <v>125000</v>
      </c>
      <c r="U197" s="16">
        <v>0</v>
      </c>
      <c r="V197" s="16">
        <v>0</v>
      </c>
      <c r="W197" s="16">
        <v>335425</v>
      </c>
    </row>
    <row r="198" spans="1:24" s="6" customFormat="1" ht="43.5" customHeight="1">
      <c r="A198" s="3">
        <v>196</v>
      </c>
      <c r="B198" s="14" t="s">
        <v>102</v>
      </c>
      <c r="C198" s="14">
        <v>2700</v>
      </c>
      <c r="D198" s="14" t="s">
        <v>103</v>
      </c>
      <c r="E198" s="16" t="s">
        <v>54</v>
      </c>
      <c r="F198" s="16" t="s">
        <v>54</v>
      </c>
      <c r="G198" s="16" t="s">
        <v>108</v>
      </c>
      <c r="H198" s="17" t="s">
        <v>107</v>
      </c>
      <c r="I198" s="16" t="s">
        <v>20</v>
      </c>
      <c r="J198" s="16" t="s">
        <v>413</v>
      </c>
      <c r="K198" s="17" t="s">
        <v>413</v>
      </c>
      <c r="L198" s="70">
        <v>1</v>
      </c>
      <c r="M198" s="16" t="s">
        <v>393</v>
      </c>
      <c r="N198" s="17">
        <v>79500</v>
      </c>
      <c r="O198" s="16">
        <v>0</v>
      </c>
      <c r="P198" s="16">
        <v>0</v>
      </c>
      <c r="Q198" s="17">
        <v>79500</v>
      </c>
      <c r="R198" s="16" t="s">
        <v>552</v>
      </c>
      <c r="S198" s="16" t="s">
        <v>62</v>
      </c>
      <c r="T198" s="17">
        <v>79500</v>
      </c>
      <c r="U198" s="17">
        <v>0</v>
      </c>
      <c r="V198" s="16">
        <v>0</v>
      </c>
      <c r="W198" s="16">
        <v>335435</v>
      </c>
    </row>
    <row r="199" spans="1:24" s="6" customFormat="1" ht="43.5" customHeight="1">
      <c r="A199" s="3">
        <v>197</v>
      </c>
      <c r="B199" s="14" t="s">
        <v>102</v>
      </c>
      <c r="C199" s="14">
        <v>2700</v>
      </c>
      <c r="D199" s="14" t="s">
        <v>103</v>
      </c>
      <c r="E199" s="16" t="s">
        <v>54</v>
      </c>
      <c r="F199" s="16" t="s">
        <v>54</v>
      </c>
      <c r="G199" s="16" t="s">
        <v>108</v>
      </c>
      <c r="H199" s="17" t="s">
        <v>107</v>
      </c>
      <c r="I199" s="16" t="s">
        <v>20</v>
      </c>
      <c r="J199" s="16" t="s">
        <v>414</v>
      </c>
      <c r="K199" s="17" t="s">
        <v>414</v>
      </c>
      <c r="L199" s="70">
        <v>1</v>
      </c>
      <c r="M199" s="16" t="s">
        <v>393</v>
      </c>
      <c r="N199" s="17">
        <v>55000</v>
      </c>
      <c r="O199" s="16">
        <v>0</v>
      </c>
      <c r="P199" s="16">
        <v>0</v>
      </c>
      <c r="Q199" s="17">
        <v>55000</v>
      </c>
      <c r="R199" s="16" t="s">
        <v>552</v>
      </c>
      <c r="S199" s="16" t="s">
        <v>62</v>
      </c>
      <c r="T199" s="17">
        <v>55000</v>
      </c>
      <c r="U199" s="16">
        <v>0</v>
      </c>
      <c r="V199" s="16">
        <v>0</v>
      </c>
      <c r="W199" s="16">
        <v>335406</v>
      </c>
    </row>
    <row r="200" spans="1:24" s="6" customFormat="1" ht="43.5" customHeight="1">
      <c r="A200" s="3">
        <v>198</v>
      </c>
      <c r="B200" s="14" t="s">
        <v>102</v>
      </c>
      <c r="C200" s="14">
        <v>2700</v>
      </c>
      <c r="D200" s="14" t="s">
        <v>103</v>
      </c>
      <c r="E200" s="16" t="s">
        <v>54</v>
      </c>
      <c r="F200" s="16" t="s">
        <v>54</v>
      </c>
      <c r="G200" s="16" t="s">
        <v>108</v>
      </c>
      <c r="H200" s="17" t="s">
        <v>107</v>
      </c>
      <c r="I200" s="16" t="s">
        <v>20</v>
      </c>
      <c r="J200" s="16" t="s">
        <v>416</v>
      </c>
      <c r="K200" s="17" t="s">
        <v>416</v>
      </c>
      <c r="L200" s="70">
        <v>20</v>
      </c>
      <c r="M200" s="16" t="s">
        <v>393</v>
      </c>
      <c r="N200" s="17">
        <v>183500</v>
      </c>
      <c r="O200" s="16">
        <v>0</v>
      </c>
      <c r="P200" s="16">
        <v>0</v>
      </c>
      <c r="Q200" s="17">
        <v>183500</v>
      </c>
      <c r="R200" s="16" t="s">
        <v>552</v>
      </c>
      <c r="S200" s="16" t="s">
        <v>62</v>
      </c>
      <c r="T200" s="17">
        <v>183500</v>
      </c>
      <c r="U200" s="16">
        <v>0</v>
      </c>
      <c r="V200" s="16">
        <v>0</v>
      </c>
      <c r="W200" s="16">
        <v>335410</v>
      </c>
    </row>
    <row r="201" spans="1:24" s="6" customFormat="1" ht="43.5" customHeight="1">
      <c r="A201" s="3">
        <v>199</v>
      </c>
      <c r="B201" s="14" t="s">
        <v>102</v>
      </c>
      <c r="C201" s="14">
        <v>2700</v>
      </c>
      <c r="D201" s="14" t="s">
        <v>103</v>
      </c>
      <c r="E201" s="16" t="s">
        <v>54</v>
      </c>
      <c r="F201" s="16" t="s">
        <v>54</v>
      </c>
      <c r="G201" s="16" t="s">
        <v>108</v>
      </c>
      <c r="H201" s="17" t="s">
        <v>105</v>
      </c>
      <c r="I201" s="16" t="s">
        <v>9</v>
      </c>
      <c r="J201" s="16" t="s">
        <v>409</v>
      </c>
      <c r="K201" s="17" t="s">
        <v>409</v>
      </c>
      <c r="L201" s="70">
        <v>1</v>
      </c>
      <c r="M201" s="16" t="s">
        <v>393</v>
      </c>
      <c r="N201" s="17">
        <v>340000</v>
      </c>
      <c r="O201" s="16">
        <v>0</v>
      </c>
      <c r="P201" s="16">
        <v>0</v>
      </c>
      <c r="Q201" s="17">
        <v>340000</v>
      </c>
      <c r="R201" s="16" t="s">
        <v>552</v>
      </c>
      <c r="S201" s="16" t="s">
        <v>62</v>
      </c>
      <c r="T201" s="17">
        <v>340000</v>
      </c>
      <c r="U201" s="16">
        <v>0</v>
      </c>
      <c r="V201" s="16">
        <v>0</v>
      </c>
      <c r="W201" s="16">
        <v>335464</v>
      </c>
    </row>
    <row r="202" spans="1:24" s="6" customFormat="1" ht="43.5" customHeight="1">
      <c r="A202" s="3">
        <v>200</v>
      </c>
      <c r="B202" s="14" t="s">
        <v>102</v>
      </c>
      <c r="C202" s="14">
        <v>2700</v>
      </c>
      <c r="D202" s="14" t="s">
        <v>103</v>
      </c>
      <c r="E202" s="16" t="s">
        <v>54</v>
      </c>
      <c r="F202" s="16" t="s">
        <v>54</v>
      </c>
      <c r="G202" s="16" t="s">
        <v>108</v>
      </c>
      <c r="H202" s="17" t="s">
        <v>107</v>
      </c>
      <c r="I202" s="16" t="s">
        <v>12</v>
      </c>
      <c r="J202" s="16" t="s">
        <v>411</v>
      </c>
      <c r="K202" s="17" t="s">
        <v>411</v>
      </c>
      <c r="L202" s="70">
        <v>1</v>
      </c>
      <c r="M202" s="16" t="s">
        <v>393</v>
      </c>
      <c r="N202" s="17">
        <v>150000</v>
      </c>
      <c r="O202" s="16">
        <v>0</v>
      </c>
      <c r="P202" s="16">
        <v>0</v>
      </c>
      <c r="Q202" s="17">
        <v>150000</v>
      </c>
      <c r="R202" s="16" t="s">
        <v>552</v>
      </c>
      <c r="S202" s="16" t="s">
        <v>62</v>
      </c>
      <c r="T202" s="17">
        <v>150000</v>
      </c>
      <c r="U202" s="17">
        <v>0</v>
      </c>
      <c r="V202" s="16">
        <v>0</v>
      </c>
      <c r="W202" s="16">
        <v>335458</v>
      </c>
    </row>
    <row r="203" spans="1:24" s="6" customFormat="1" ht="43.5" customHeight="1">
      <c r="A203" s="3">
        <v>201</v>
      </c>
      <c r="B203" s="14" t="s">
        <v>102</v>
      </c>
      <c r="C203" s="14">
        <v>2700</v>
      </c>
      <c r="D203" s="14" t="s">
        <v>103</v>
      </c>
      <c r="E203" s="16" t="s">
        <v>54</v>
      </c>
      <c r="F203" s="16" t="s">
        <v>54</v>
      </c>
      <c r="G203" s="16" t="s">
        <v>108</v>
      </c>
      <c r="H203" s="17" t="s">
        <v>107</v>
      </c>
      <c r="I203" s="16" t="s">
        <v>20</v>
      </c>
      <c r="J203" s="16" t="s">
        <v>417</v>
      </c>
      <c r="K203" s="17" t="s">
        <v>417</v>
      </c>
      <c r="L203" s="70">
        <v>1</v>
      </c>
      <c r="M203" s="16" t="s">
        <v>393</v>
      </c>
      <c r="N203" s="17">
        <v>18000</v>
      </c>
      <c r="O203" s="16">
        <v>0</v>
      </c>
      <c r="P203" s="16">
        <v>0</v>
      </c>
      <c r="Q203" s="17">
        <v>18000</v>
      </c>
      <c r="R203" s="16" t="s">
        <v>552</v>
      </c>
      <c r="S203" s="16" t="s">
        <v>62</v>
      </c>
      <c r="T203" s="17">
        <v>18000</v>
      </c>
      <c r="U203" s="16">
        <v>0</v>
      </c>
      <c r="V203" s="16">
        <v>0</v>
      </c>
      <c r="W203" s="16">
        <v>335446</v>
      </c>
    </row>
    <row r="204" spans="1:24" s="6" customFormat="1" ht="43.5" customHeight="1">
      <c r="A204" s="3">
        <v>202</v>
      </c>
      <c r="B204" s="14" t="s">
        <v>102</v>
      </c>
      <c r="C204" s="14">
        <v>2700</v>
      </c>
      <c r="D204" s="14" t="s">
        <v>103</v>
      </c>
      <c r="E204" s="16" t="s">
        <v>54</v>
      </c>
      <c r="F204" s="16" t="s">
        <v>54</v>
      </c>
      <c r="G204" s="16" t="s">
        <v>108</v>
      </c>
      <c r="H204" s="17" t="s">
        <v>107</v>
      </c>
      <c r="I204" s="16" t="s">
        <v>20</v>
      </c>
      <c r="J204" s="16" t="s">
        <v>418</v>
      </c>
      <c r="K204" s="17" t="s">
        <v>418</v>
      </c>
      <c r="L204" s="70">
        <v>1</v>
      </c>
      <c r="M204" s="16" t="s">
        <v>393</v>
      </c>
      <c r="N204" s="17">
        <v>69500</v>
      </c>
      <c r="O204" s="16">
        <v>0</v>
      </c>
      <c r="P204" s="16">
        <v>0</v>
      </c>
      <c r="Q204" s="17">
        <v>69500</v>
      </c>
      <c r="R204" s="16" t="s">
        <v>552</v>
      </c>
      <c r="S204" s="16" t="s">
        <v>62</v>
      </c>
      <c r="T204" s="17">
        <v>69500</v>
      </c>
      <c r="U204" s="16">
        <v>0</v>
      </c>
      <c r="V204" s="16">
        <v>0</v>
      </c>
      <c r="W204" s="16">
        <v>335432</v>
      </c>
    </row>
    <row r="205" spans="1:24" s="6" customFormat="1" ht="43.5" customHeight="1">
      <c r="A205" s="3">
        <v>203</v>
      </c>
      <c r="B205" s="14" t="s">
        <v>102</v>
      </c>
      <c r="C205" s="14">
        <v>2700</v>
      </c>
      <c r="D205" s="14" t="s">
        <v>103</v>
      </c>
      <c r="E205" s="16" t="s">
        <v>54</v>
      </c>
      <c r="F205" s="16" t="s">
        <v>54</v>
      </c>
      <c r="G205" s="16" t="s">
        <v>108</v>
      </c>
      <c r="H205" s="17" t="s">
        <v>107</v>
      </c>
      <c r="I205" s="16" t="s">
        <v>56</v>
      </c>
      <c r="J205" s="16" t="s">
        <v>419</v>
      </c>
      <c r="K205" s="17" t="s">
        <v>419</v>
      </c>
      <c r="L205" s="70">
        <v>1</v>
      </c>
      <c r="M205" s="16" t="s">
        <v>393</v>
      </c>
      <c r="N205" s="17">
        <v>50000</v>
      </c>
      <c r="O205" s="16">
        <v>0</v>
      </c>
      <c r="P205" s="16">
        <v>0</v>
      </c>
      <c r="Q205" s="17">
        <v>50000</v>
      </c>
      <c r="R205" s="16" t="s">
        <v>552</v>
      </c>
      <c r="S205" s="16" t="s">
        <v>62</v>
      </c>
      <c r="T205" s="17">
        <v>50000</v>
      </c>
      <c r="U205" s="16">
        <v>0</v>
      </c>
      <c r="V205" s="16">
        <v>0</v>
      </c>
      <c r="W205" s="16">
        <v>335419</v>
      </c>
    </row>
    <row r="206" spans="1:24" s="6" customFormat="1" ht="43.5" customHeight="1">
      <c r="A206" s="3">
        <v>204</v>
      </c>
      <c r="B206" s="14" t="s">
        <v>102</v>
      </c>
      <c r="C206" s="14">
        <v>2700</v>
      </c>
      <c r="D206" s="14" t="s">
        <v>103</v>
      </c>
      <c r="E206" s="16" t="s">
        <v>54</v>
      </c>
      <c r="F206" s="16" t="s">
        <v>54</v>
      </c>
      <c r="G206" s="16" t="s">
        <v>108</v>
      </c>
      <c r="H206" s="17" t="s">
        <v>107</v>
      </c>
      <c r="I206" s="16" t="s">
        <v>20</v>
      </c>
      <c r="J206" s="16" t="s">
        <v>415</v>
      </c>
      <c r="K206" s="17" t="s">
        <v>415</v>
      </c>
      <c r="L206" s="70">
        <v>1</v>
      </c>
      <c r="M206" s="16" t="s">
        <v>393</v>
      </c>
      <c r="N206" s="17">
        <v>350000</v>
      </c>
      <c r="O206" s="16">
        <v>0</v>
      </c>
      <c r="P206" s="16">
        <v>0</v>
      </c>
      <c r="Q206" s="17">
        <v>350000</v>
      </c>
      <c r="R206" s="16" t="s">
        <v>552</v>
      </c>
      <c r="S206" s="16" t="s">
        <v>62</v>
      </c>
      <c r="T206" s="17">
        <v>280000</v>
      </c>
      <c r="U206" s="16">
        <v>70000</v>
      </c>
      <c r="V206" s="16">
        <v>20</v>
      </c>
      <c r="W206" s="16">
        <v>335462</v>
      </c>
    </row>
    <row r="207" spans="1:24" s="6" customFormat="1" ht="43.5" customHeight="1">
      <c r="A207" s="3">
        <v>205</v>
      </c>
      <c r="B207" s="14" t="s">
        <v>102</v>
      </c>
      <c r="C207" s="14">
        <v>2700</v>
      </c>
      <c r="D207" s="14" t="s">
        <v>103</v>
      </c>
      <c r="E207" s="16" t="s">
        <v>54</v>
      </c>
      <c r="F207" s="16" t="s">
        <v>54</v>
      </c>
      <c r="G207" s="16" t="s">
        <v>108</v>
      </c>
      <c r="H207" s="17" t="s">
        <v>107</v>
      </c>
      <c r="I207" s="16" t="s">
        <v>20</v>
      </c>
      <c r="J207" s="16" t="s">
        <v>412</v>
      </c>
      <c r="K207" s="17" t="s">
        <v>412</v>
      </c>
      <c r="L207" s="70">
        <v>300</v>
      </c>
      <c r="M207" s="16" t="s">
        <v>393</v>
      </c>
      <c r="N207" s="17">
        <v>262500</v>
      </c>
      <c r="O207" s="17">
        <v>0</v>
      </c>
      <c r="P207" s="16">
        <v>0</v>
      </c>
      <c r="Q207" s="17">
        <v>262500</v>
      </c>
      <c r="R207" s="16" t="s">
        <v>552</v>
      </c>
      <c r="S207" s="16" t="s">
        <v>62</v>
      </c>
      <c r="T207" s="17">
        <v>262500</v>
      </c>
      <c r="U207" s="16">
        <v>0</v>
      </c>
      <c r="V207" s="16">
        <v>0</v>
      </c>
      <c r="W207" s="16">
        <v>335413</v>
      </c>
    </row>
    <row r="208" spans="1:24" s="6" customFormat="1" ht="43.5" customHeight="1">
      <c r="A208" s="3">
        <v>206</v>
      </c>
      <c r="B208" s="14" t="s">
        <v>102</v>
      </c>
      <c r="C208" s="14">
        <v>2700</v>
      </c>
      <c r="D208" s="14" t="s">
        <v>103</v>
      </c>
      <c r="E208" s="16" t="s">
        <v>54</v>
      </c>
      <c r="F208" s="16" t="s">
        <v>54</v>
      </c>
      <c r="G208" s="16" t="s">
        <v>108</v>
      </c>
      <c r="H208" s="16" t="s">
        <v>107</v>
      </c>
      <c r="I208" s="16" t="s">
        <v>29</v>
      </c>
      <c r="J208" s="16" t="s">
        <v>534</v>
      </c>
      <c r="K208" s="17" t="s">
        <v>534</v>
      </c>
      <c r="L208" s="70">
        <v>1</v>
      </c>
      <c r="M208" s="16"/>
      <c r="N208" s="17">
        <v>85000</v>
      </c>
      <c r="O208" s="16">
        <v>0</v>
      </c>
      <c r="P208" s="16">
        <v>0</v>
      </c>
      <c r="Q208" s="17">
        <v>85000</v>
      </c>
      <c r="R208" s="16" t="s">
        <v>555</v>
      </c>
      <c r="S208" s="16" t="s">
        <v>62</v>
      </c>
      <c r="T208" s="17">
        <v>85000</v>
      </c>
      <c r="U208" s="16">
        <v>0</v>
      </c>
      <c r="V208" s="16">
        <v>0</v>
      </c>
      <c r="W208" s="16">
        <v>379337</v>
      </c>
      <c r="X208" s="6" t="s">
        <v>556</v>
      </c>
    </row>
    <row r="209" spans="1:24" s="6" customFormat="1" ht="43.5" customHeight="1">
      <c r="A209" s="3">
        <v>207</v>
      </c>
      <c r="B209" s="14"/>
      <c r="C209" s="14"/>
      <c r="D209" s="14"/>
      <c r="E209" s="16"/>
      <c r="F209" s="16"/>
      <c r="G209" s="16"/>
      <c r="H209" s="17"/>
      <c r="I209" s="16"/>
      <c r="J209" s="16"/>
      <c r="K209" s="17"/>
      <c r="L209" s="70"/>
      <c r="M209" s="16"/>
      <c r="N209" s="17"/>
      <c r="O209" s="16"/>
      <c r="P209" s="16"/>
      <c r="Q209" s="17"/>
      <c r="R209" s="16"/>
      <c r="S209" s="16"/>
      <c r="T209" s="17"/>
      <c r="U209" s="17"/>
      <c r="V209" s="16"/>
      <c r="W209" s="16"/>
      <c r="X209" s="6">
        <v>242235</v>
      </c>
    </row>
    <row r="210" spans="1:24" s="6" customFormat="1" ht="43.5" customHeight="1">
      <c r="A210" s="3">
        <v>208</v>
      </c>
      <c r="B210" s="14" t="s">
        <v>102</v>
      </c>
      <c r="C210" s="14">
        <v>2700</v>
      </c>
      <c r="D210" s="14" t="s">
        <v>103</v>
      </c>
      <c r="E210" s="16" t="s">
        <v>54</v>
      </c>
      <c r="F210" s="16" t="s">
        <v>54</v>
      </c>
      <c r="G210" s="16" t="s">
        <v>108</v>
      </c>
      <c r="H210" s="17" t="s">
        <v>105</v>
      </c>
      <c r="I210" s="16" t="s">
        <v>9</v>
      </c>
      <c r="J210" s="16" t="s">
        <v>533</v>
      </c>
      <c r="K210" s="17"/>
      <c r="L210" s="70">
        <v>1</v>
      </c>
      <c r="M210" s="16"/>
      <c r="N210" s="17">
        <v>270000</v>
      </c>
      <c r="O210" s="16">
        <v>0</v>
      </c>
      <c r="P210" s="16">
        <v>0</v>
      </c>
      <c r="Q210" s="17">
        <v>270000</v>
      </c>
      <c r="R210" s="16" t="s">
        <v>555</v>
      </c>
      <c r="S210" s="16" t="s">
        <v>62</v>
      </c>
      <c r="T210" s="17">
        <v>270000</v>
      </c>
      <c r="U210" s="17">
        <v>0</v>
      </c>
      <c r="V210" s="16">
        <v>0</v>
      </c>
      <c r="W210" s="16">
        <v>379336</v>
      </c>
      <c r="X210" s="6" t="s">
        <v>556</v>
      </c>
    </row>
    <row r="211" spans="1:24" s="6" customFormat="1" ht="43.5" customHeight="1">
      <c r="A211" s="3">
        <v>209</v>
      </c>
      <c r="B211" s="14"/>
      <c r="C211" s="14"/>
      <c r="D211" s="14"/>
      <c r="E211" s="16"/>
      <c r="F211" s="16"/>
      <c r="G211" s="16"/>
      <c r="H211" s="17"/>
      <c r="I211" s="16"/>
      <c r="J211" s="16"/>
      <c r="K211" s="17"/>
      <c r="L211" s="70"/>
      <c r="M211" s="16"/>
      <c r="N211" s="17"/>
      <c r="O211" s="17"/>
      <c r="P211" s="16"/>
      <c r="Q211" s="17"/>
      <c r="R211" s="16"/>
      <c r="S211" s="16"/>
      <c r="T211" s="17"/>
      <c r="U211" s="16"/>
      <c r="V211" s="16"/>
      <c r="W211" s="16"/>
      <c r="X211" s="6">
        <v>242235</v>
      </c>
    </row>
    <row r="212" spans="1:24" s="6" customFormat="1" ht="43.5" customHeight="1">
      <c r="A212" s="3">
        <v>210</v>
      </c>
      <c r="B212" s="14" t="s">
        <v>102</v>
      </c>
      <c r="C212" s="14">
        <v>2700</v>
      </c>
      <c r="D212" s="14" t="s">
        <v>103</v>
      </c>
      <c r="E212" s="16" t="s">
        <v>54</v>
      </c>
      <c r="F212" s="16" t="s">
        <v>54</v>
      </c>
      <c r="G212" s="16" t="s">
        <v>108</v>
      </c>
      <c r="H212" s="17" t="s">
        <v>107</v>
      </c>
      <c r="I212" s="16" t="s">
        <v>29</v>
      </c>
      <c r="J212" s="16" t="s">
        <v>535</v>
      </c>
      <c r="K212" s="17" t="s">
        <v>535</v>
      </c>
      <c r="L212" s="70">
        <v>5</v>
      </c>
      <c r="M212" s="16"/>
      <c r="N212" s="17">
        <v>21868.22</v>
      </c>
      <c r="O212" s="16">
        <v>3131.78</v>
      </c>
      <c r="P212" s="16">
        <v>0</v>
      </c>
      <c r="Q212" s="17">
        <v>25000</v>
      </c>
      <c r="R212" s="16" t="s">
        <v>555</v>
      </c>
      <c r="S212" s="16" t="s">
        <v>62</v>
      </c>
      <c r="T212" s="17">
        <v>21868.22</v>
      </c>
      <c r="U212" s="16">
        <v>0</v>
      </c>
      <c r="V212" s="16">
        <v>0</v>
      </c>
      <c r="W212" s="16">
        <v>379339</v>
      </c>
      <c r="X212" s="6" t="s">
        <v>556</v>
      </c>
    </row>
    <row r="213" spans="1:24" s="6" customFormat="1" ht="43.5" customHeight="1">
      <c r="A213" s="3">
        <v>211</v>
      </c>
      <c r="B213" s="14"/>
      <c r="C213" s="14"/>
      <c r="D213" s="14"/>
      <c r="E213" s="16"/>
      <c r="F213" s="16"/>
      <c r="G213" s="16"/>
      <c r="H213" s="17"/>
      <c r="I213" s="16"/>
      <c r="J213" s="16"/>
      <c r="K213" s="17"/>
      <c r="L213" s="70"/>
      <c r="M213" s="16"/>
      <c r="N213" s="17"/>
      <c r="O213" s="16"/>
      <c r="P213" s="16"/>
      <c r="Q213" s="17"/>
      <c r="R213" s="16"/>
      <c r="S213" s="16"/>
      <c r="T213" s="17"/>
      <c r="U213" s="17"/>
      <c r="V213" s="16"/>
      <c r="W213" s="16"/>
      <c r="X213" s="6">
        <v>242235</v>
      </c>
    </row>
    <row r="214" spans="1:24" s="6" customFormat="1" ht="43.5" customHeight="1">
      <c r="A214" s="3">
        <v>212</v>
      </c>
      <c r="B214" s="14" t="s">
        <v>102</v>
      </c>
      <c r="C214" s="14">
        <v>2700</v>
      </c>
      <c r="D214" s="14" t="s">
        <v>103</v>
      </c>
      <c r="E214" s="16" t="s">
        <v>539</v>
      </c>
      <c r="F214" s="16" t="s">
        <v>539</v>
      </c>
      <c r="G214" s="16" t="s">
        <v>540</v>
      </c>
      <c r="H214" s="17" t="s">
        <v>105</v>
      </c>
      <c r="I214" s="16" t="s">
        <v>44</v>
      </c>
      <c r="J214" s="16" t="s">
        <v>541</v>
      </c>
      <c r="K214" s="17" t="s">
        <v>542</v>
      </c>
      <c r="L214" s="70">
        <v>1</v>
      </c>
      <c r="M214" s="16" t="s">
        <v>9</v>
      </c>
      <c r="N214" s="17">
        <v>146601.54</v>
      </c>
      <c r="O214" s="16">
        <v>48398.46</v>
      </c>
      <c r="P214" s="16">
        <v>0</v>
      </c>
      <c r="Q214" s="17">
        <v>195000</v>
      </c>
      <c r="R214" s="16" t="s">
        <v>553</v>
      </c>
      <c r="S214" s="16" t="s">
        <v>62</v>
      </c>
      <c r="T214" s="17">
        <v>146601.54</v>
      </c>
      <c r="U214" s="16">
        <v>0</v>
      </c>
      <c r="V214" s="16">
        <v>0</v>
      </c>
      <c r="W214" s="16">
        <v>374932</v>
      </c>
    </row>
    <row r="215" spans="1:24" s="6" customFormat="1" ht="43.5" customHeight="1">
      <c r="A215" s="3">
        <v>213</v>
      </c>
      <c r="B215" s="14" t="s">
        <v>102</v>
      </c>
      <c r="C215" s="14">
        <v>2700</v>
      </c>
      <c r="D215" s="14" t="s">
        <v>103</v>
      </c>
      <c r="E215" s="16" t="s">
        <v>539</v>
      </c>
      <c r="F215" s="16" t="s">
        <v>539</v>
      </c>
      <c r="G215" s="16" t="s">
        <v>540</v>
      </c>
      <c r="H215" s="17" t="s">
        <v>107</v>
      </c>
      <c r="I215" s="16" t="s">
        <v>20</v>
      </c>
      <c r="J215" s="16" t="s">
        <v>543</v>
      </c>
      <c r="K215" s="17" t="s">
        <v>544</v>
      </c>
      <c r="L215" s="70">
        <v>1</v>
      </c>
      <c r="M215" s="16">
        <v>23001300</v>
      </c>
      <c r="N215" s="17">
        <v>85000</v>
      </c>
      <c r="O215" s="16">
        <v>0</v>
      </c>
      <c r="P215" s="16">
        <v>0</v>
      </c>
      <c r="Q215" s="17">
        <v>85000</v>
      </c>
      <c r="R215" s="16" t="s">
        <v>553</v>
      </c>
      <c r="S215" s="16" t="s">
        <v>62</v>
      </c>
      <c r="T215" s="17">
        <v>85000</v>
      </c>
      <c r="U215" s="17">
        <v>0</v>
      </c>
      <c r="V215" s="16">
        <v>0</v>
      </c>
      <c r="W215" s="16">
        <v>374914</v>
      </c>
    </row>
    <row r="216" spans="1:24" s="6" customFormat="1" ht="43.5" customHeight="1">
      <c r="A216" s="3">
        <v>214</v>
      </c>
      <c r="B216" s="14" t="s">
        <v>102</v>
      </c>
      <c r="C216" s="14">
        <v>2700</v>
      </c>
      <c r="D216" s="14" t="s">
        <v>103</v>
      </c>
      <c r="E216" s="16" t="s">
        <v>539</v>
      </c>
      <c r="F216" s="16" t="s">
        <v>539</v>
      </c>
      <c r="G216" s="16" t="s">
        <v>540</v>
      </c>
      <c r="H216" s="17" t="s">
        <v>107</v>
      </c>
      <c r="I216" s="16" t="s">
        <v>22</v>
      </c>
      <c r="J216" s="16" t="s">
        <v>545</v>
      </c>
      <c r="K216" s="17" t="s">
        <v>546</v>
      </c>
      <c r="L216" s="70">
        <v>50</v>
      </c>
      <c r="M216" s="16" t="s">
        <v>547</v>
      </c>
      <c r="N216" s="17">
        <v>234500</v>
      </c>
      <c r="O216" s="16">
        <v>0</v>
      </c>
      <c r="P216" s="16">
        <v>0</v>
      </c>
      <c r="Q216" s="17">
        <v>234500</v>
      </c>
      <c r="R216" s="16" t="s">
        <v>553</v>
      </c>
      <c r="S216" s="16" t="s">
        <v>62</v>
      </c>
      <c r="T216" s="17">
        <v>234500</v>
      </c>
      <c r="U216" s="16">
        <v>0</v>
      </c>
      <c r="V216" s="16">
        <v>0</v>
      </c>
      <c r="W216" s="16">
        <v>374916</v>
      </c>
    </row>
    <row r="217" spans="1:24" s="6" customFormat="1" ht="43.5" customHeight="1">
      <c r="A217" s="3">
        <v>215</v>
      </c>
      <c r="B217" s="14" t="s">
        <v>102</v>
      </c>
      <c r="C217" s="14">
        <v>2700</v>
      </c>
      <c r="D217" s="14" t="s">
        <v>103</v>
      </c>
      <c r="E217" s="16" t="s">
        <v>548</v>
      </c>
      <c r="F217" s="16" t="s">
        <v>548</v>
      </c>
      <c r="G217" s="16" t="s">
        <v>540</v>
      </c>
      <c r="H217" s="17" t="s">
        <v>107</v>
      </c>
      <c r="I217" s="16" t="s">
        <v>38</v>
      </c>
      <c r="J217" s="16" t="s">
        <v>549</v>
      </c>
      <c r="K217" s="17" t="s">
        <v>550</v>
      </c>
      <c r="L217" s="70">
        <v>1</v>
      </c>
      <c r="M217" s="16" t="s">
        <v>551</v>
      </c>
      <c r="N217" s="17">
        <v>375017.85</v>
      </c>
      <c r="O217" s="16">
        <v>73982.149999999994</v>
      </c>
      <c r="P217" s="16">
        <v>0</v>
      </c>
      <c r="Q217" s="17">
        <v>449000</v>
      </c>
      <c r="R217" s="16" t="s">
        <v>553</v>
      </c>
      <c r="S217" s="16" t="s">
        <v>62</v>
      </c>
      <c r="T217" s="17">
        <v>210900</v>
      </c>
      <c r="U217" s="16">
        <v>164117.85</v>
      </c>
      <c r="V217" s="16">
        <v>43.76</v>
      </c>
      <c r="W217" s="16">
        <v>375111</v>
      </c>
    </row>
    <row r="218" spans="1:24" s="6" customFormat="1" ht="43.5" customHeight="1">
      <c r="A218" s="3">
        <v>216</v>
      </c>
      <c r="B218" s="14" t="s">
        <v>102</v>
      </c>
      <c r="C218" s="14">
        <v>2700</v>
      </c>
      <c r="D218" s="14" t="s">
        <v>103</v>
      </c>
      <c r="E218" s="16" t="s">
        <v>57</v>
      </c>
      <c r="F218" s="16" t="s">
        <v>58</v>
      </c>
      <c r="G218" s="16" t="s">
        <v>104</v>
      </c>
      <c r="H218" s="17" t="s">
        <v>107</v>
      </c>
      <c r="I218" s="16" t="s">
        <v>30</v>
      </c>
      <c r="J218" s="16" t="s">
        <v>420</v>
      </c>
      <c r="K218" s="17" t="s">
        <v>420</v>
      </c>
      <c r="L218" s="70">
        <v>2</v>
      </c>
      <c r="M218" s="16" t="s">
        <v>421</v>
      </c>
      <c r="N218" s="17">
        <v>20000</v>
      </c>
      <c r="O218" s="16">
        <v>0</v>
      </c>
      <c r="P218" s="16">
        <v>0</v>
      </c>
      <c r="Q218" s="17">
        <v>20000</v>
      </c>
      <c r="R218" s="16" t="s">
        <v>552</v>
      </c>
      <c r="S218" s="16" t="s">
        <v>62</v>
      </c>
      <c r="T218" s="17">
        <v>20000</v>
      </c>
      <c r="U218" s="17">
        <v>0</v>
      </c>
      <c r="V218" s="16">
        <v>0</v>
      </c>
      <c r="W218" s="16">
        <v>327381</v>
      </c>
    </row>
    <row r="219" spans="1:24" s="6" customFormat="1" ht="43.5" customHeight="1">
      <c r="A219" s="3">
        <v>217</v>
      </c>
      <c r="B219" s="14" t="s">
        <v>102</v>
      </c>
      <c r="C219" s="14">
        <v>2700</v>
      </c>
      <c r="D219" s="14" t="s">
        <v>103</v>
      </c>
      <c r="E219" s="16" t="s">
        <v>57</v>
      </c>
      <c r="F219" s="16" t="s">
        <v>58</v>
      </c>
      <c r="G219" s="16" t="s">
        <v>104</v>
      </c>
      <c r="H219" s="17" t="s">
        <v>107</v>
      </c>
      <c r="I219" s="16" t="s">
        <v>36</v>
      </c>
      <c r="J219" s="16" t="s">
        <v>39</v>
      </c>
      <c r="K219" s="17" t="s">
        <v>39</v>
      </c>
      <c r="L219" s="70">
        <v>1</v>
      </c>
      <c r="M219" s="16" t="s">
        <v>423</v>
      </c>
      <c r="N219" s="17">
        <v>70000</v>
      </c>
      <c r="O219" s="16">
        <v>0</v>
      </c>
      <c r="P219" s="16">
        <v>0</v>
      </c>
      <c r="Q219" s="17">
        <v>70000</v>
      </c>
      <c r="R219" s="16" t="s">
        <v>552</v>
      </c>
      <c r="S219" s="16" t="s">
        <v>62</v>
      </c>
      <c r="T219" s="17">
        <v>70000</v>
      </c>
      <c r="U219" s="16">
        <v>0</v>
      </c>
      <c r="V219" s="16">
        <v>0</v>
      </c>
      <c r="W219" s="16">
        <v>327379</v>
      </c>
    </row>
    <row r="220" spans="1:24" s="6" customFormat="1" ht="43.5" customHeight="1">
      <c r="A220" s="3">
        <v>218</v>
      </c>
      <c r="B220" s="14" t="s">
        <v>102</v>
      </c>
      <c r="C220" s="14">
        <v>2700</v>
      </c>
      <c r="D220" s="14" t="s">
        <v>103</v>
      </c>
      <c r="E220" s="16" t="s">
        <v>57</v>
      </c>
      <c r="F220" s="16" t="s">
        <v>58</v>
      </c>
      <c r="G220" s="16" t="s">
        <v>104</v>
      </c>
      <c r="H220" s="17" t="s">
        <v>107</v>
      </c>
      <c r="I220" s="16" t="s">
        <v>30</v>
      </c>
      <c r="J220" s="16" t="s">
        <v>314</v>
      </c>
      <c r="K220" s="17" t="s">
        <v>314</v>
      </c>
      <c r="L220" s="70">
        <v>4</v>
      </c>
      <c r="M220" s="16" t="s">
        <v>422</v>
      </c>
      <c r="N220" s="17">
        <v>10000</v>
      </c>
      <c r="O220" s="16">
        <v>0</v>
      </c>
      <c r="P220" s="16">
        <v>0</v>
      </c>
      <c r="Q220" s="17">
        <v>10000</v>
      </c>
      <c r="R220" s="16" t="s">
        <v>552</v>
      </c>
      <c r="S220" s="16" t="s">
        <v>62</v>
      </c>
      <c r="T220" s="17">
        <v>10000</v>
      </c>
      <c r="U220" s="17">
        <v>0</v>
      </c>
      <c r="V220" s="16">
        <v>0</v>
      </c>
      <c r="W220" s="16">
        <v>327384</v>
      </c>
    </row>
    <row r="221" spans="1:24" s="6" customFormat="1" ht="43.5" customHeight="1">
      <c r="A221" s="3">
        <v>219</v>
      </c>
      <c r="B221" s="14" t="s">
        <v>102</v>
      </c>
      <c r="C221" s="14">
        <v>2700</v>
      </c>
      <c r="D221" s="14" t="s">
        <v>103</v>
      </c>
      <c r="E221" s="16" t="s">
        <v>57</v>
      </c>
      <c r="F221" s="16" t="s">
        <v>59</v>
      </c>
      <c r="G221" s="16" t="s">
        <v>104</v>
      </c>
      <c r="H221" s="17" t="s">
        <v>105</v>
      </c>
      <c r="I221" s="16" t="s">
        <v>9</v>
      </c>
      <c r="J221" s="16" t="s">
        <v>60</v>
      </c>
      <c r="K221" s="17" t="s">
        <v>424</v>
      </c>
      <c r="L221" s="70">
        <v>1</v>
      </c>
      <c r="M221" s="16" t="s">
        <v>425</v>
      </c>
      <c r="N221" s="17">
        <v>50000</v>
      </c>
      <c r="O221" s="16">
        <v>0</v>
      </c>
      <c r="P221" s="16">
        <v>0</v>
      </c>
      <c r="Q221" s="17">
        <v>50000</v>
      </c>
      <c r="R221" s="16" t="s">
        <v>552</v>
      </c>
      <c r="S221" s="16" t="s">
        <v>62</v>
      </c>
      <c r="T221" s="17">
        <v>50000</v>
      </c>
      <c r="U221" s="16">
        <v>0</v>
      </c>
      <c r="V221" s="16">
        <v>0</v>
      </c>
      <c r="W221" s="16">
        <v>327385</v>
      </c>
    </row>
    <row r="222" spans="1:24" s="6" customFormat="1" ht="43.5" customHeight="1">
      <c r="A222" s="3">
        <v>220</v>
      </c>
      <c r="B222" s="14" t="s">
        <v>102</v>
      </c>
      <c r="C222" s="14">
        <v>2700</v>
      </c>
      <c r="D222" s="14" t="s">
        <v>103</v>
      </c>
      <c r="E222" s="16" t="s">
        <v>57</v>
      </c>
      <c r="F222" s="16" t="s">
        <v>57</v>
      </c>
      <c r="G222" s="16" t="s">
        <v>104</v>
      </c>
      <c r="H222" s="17" t="s">
        <v>107</v>
      </c>
      <c r="I222" s="16" t="s">
        <v>36</v>
      </c>
      <c r="J222" s="16" t="s">
        <v>244</v>
      </c>
      <c r="K222" s="17" t="s">
        <v>244</v>
      </c>
      <c r="L222" s="70">
        <v>1</v>
      </c>
      <c r="M222" s="16" t="s">
        <v>63</v>
      </c>
      <c r="N222" s="17">
        <v>150000</v>
      </c>
      <c r="O222" s="16">
        <v>0</v>
      </c>
      <c r="P222" s="16">
        <v>0</v>
      </c>
      <c r="Q222" s="17">
        <v>150000</v>
      </c>
      <c r="R222" s="16" t="s">
        <v>552</v>
      </c>
      <c r="S222" s="16" t="s">
        <v>62</v>
      </c>
      <c r="T222" s="17">
        <v>150000</v>
      </c>
      <c r="U222" s="17">
        <v>0</v>
      </c>
      <c r="V222" s="16">
        <v>0</v>
      </c>
      <c r="W222" s="16">
        <v>326504</v>
      </c>
    </row>
    <row r="223" spans="1:24" s="6" customFormat="1" ht="43.5" customHeight="1">
      <c r="A223" s="3">
        <v>221</v>
      </c>
      <c r="B223" s="14" t="s">
        <v>102</v>
      </c>
      <c r="C223" s="14">
        <v>2700</v>
      </c>
      <c r="D223" s="14" t="s">
        <v>103</v>
      </c>
      <c r="E223" s="16" t="s">
        <v>57</v>
      </c>
      <c r="F223" s="16" t="s">
        <v>57</v>
      </c>
      <c r="G223" s="16" t="s">
        <v>108</v>
      </c>
      <c r="H223" s="17" t="s">
        <v>107</v>
      </c>
      <c r="I223" s="16" t="s">
        <v>61</v>
      </c>
      <c r="J223" s="16" t="s">
        <v>429</v>
      </c>
      <c r="K223" s="17" t="s">
        <v>429</v>
      </c>
      <c r="L223" s="70">
        <v>1</v>
      </c>
      <c r="M223" s="16" t="s">
        <v>430</v>
      </c>
      <c r="N223" s="17">
        <v>760000</v>
      </c>
      <c r="O223" s="17">
        <v>0</v>
      </c>
      <c r="P223" s="16">
        <v>0</v>
      </c>
      <c r="Q223" s="17">
        <v>760000</v>
      </c>
      <c r="R223" s="16" t="s">
        <v>552</v>
      </c>
      <c r="S223" s="16" t="s">
        <v>62</v>
      </c>
      <c r="T223" s="17">
        <v>418500</v>
      </c>
      <c r="U223" s="16">
        <v>341500</v>
      </c>
      <c r="V223" s="16">
        <v>44.93</v>
      </c>
      <c r="W223" s="16">
        <v>326472</v>
      </c>
    </row>
    <row r="224" spans="1:24" s="6" customFormat="1" ht="43.5" customHeight="1">
      <c r="A224" s="3">
        <v>222</v>
      </c>
      <c r="B224" s="14" t="s">
        <v>102</v>
      </c>
      <c r="C224" s="14">
        <v>2700</v>
      </c>
      <c r="D224" s="14" t="s">
        <v>103</v>
      </c>
      <c r="E224" s="16" t="s">
        <v>57</v>
      </c>
      <c r="F224" s="16" t="s">
        <v>57</v>
      </c>
      <c r="G224" s="16" t="s">
        <v>108</v>
      </c>
      <c r="H224" s="17" t="s">
        <v>107</v>
      </c>
      <c r="I224" s="16" t="s">
        <v>30</v>
      </c>
      <c r="J224" s="16" t="s">
        <v>433</v>
      </c>
      <c r="K224" s="17" t="s">
        <v>433</v>
      </c>
      <c r="L224" s="70">
        <v>3</v>
      </c>
      <c r="M224" s="16" t="s">
        <v>434</v>
      </c>
      <c r="N224" s="17">
        <v>27000</v>
      </c>
      <c r="O224" s="16">
        <v>0</v>
      </c>
      <c r="P224" s="16">
        <v>0</v>
      </c>
      <c r="Q224" s="17">
        <v>27000</v>
      </c>
      <c r="R224" s="16" t="s">
        <v>552</v>
      </c>
      <c r="S224" s="16" t="s">
        <v>62</v>
      </c>
      <c r="T224" s="17">
        <v>27000</v>
      </c>
      <c r="U224" s="16">
        <v>0</v>
      </c>
      <c r="V224" s="16">
        <v>0</v>
      </c>
      <c r="W224" s="16">
        <v>325630</v>
      </c>
    </row>
    <row r="225" spans="1:23" s="6" customFormat="1" ht="43.5" customHeight="1">
      <c r="A225" s="3">
        <v>223</v>
      </c>
      <c r="B225" s="14" t="s">
        <v>102</v>
      </c>
      <c r="C225" s="14">
        <v>2700</v>
      </c>
      <c r="D225" s="14" t="s">
        <v>103</v>
      </c>
      <c r="E225" s="16" t="s">
        <v>57</v>
      </c>
      <c r="F225" s="16" t="s">
        <v>57</v>
      </c>
      <c r="G225" s="16" t="s">
        <v>108</v>
      </c>
      <c r="H225" s="17" t="s">
        <v>107</v>
      </c>
      <c r="I225" s="16" t="s">
        <v>38</v>
      </c>
      <c r="J225" s="16" t="s">
        <v>446</v>
      </c>
      <c r="K225" s="17" t="s">
        <v>447</v>
      </c>
      <c r="L225" s="70">
        <v>6</v>
      </c>
      <c r="M225" s="16" t="s">
        <v>448</v>
      </c>
      <c r="N225" s="17">
        <v>48000</v>
      </c>
      <c r="O225" s="16">
        <v>0</v>
      </c>
      <c r="P225" s="16">
        <v>0</v>
      </c>
      <c r="Q225" s="17">
        <v>48000</v>
      </c>
      <c r="R225" s="16" t="s">
        <v>552</v>
      </c>
      <c r="S225" s="16" t="s">
        <v>62</v>
      </c>
      <c r="T225" s="17">
        <v>46800</v>
      </c>
      <c r="U225" s="16">
        <v>1200</v>
      </c>
      <c r="V225" s="16">
        <v>2.5</v>
      </c>
      <c r="W225" s="16">
        <v>325653</v>
      </c>
    </row>
    <row r="226" spans="1:23" s="6" customFormat="1" ht="43.5" customHeight="1">
      <c r="A226" s="3">
        <v>224</v>
      </c>
      <c r="B226" s="14" t="s">
        <v>102</v>
      </c>
      <c r="C226" s="14">
        <v>2700</v>
      </c>
      <c r="D226" s="14" t="s">
        <v>103</v>
      </c>
      <c r="E226" s="16" t="s">
        <v>57</v>
      </c>
      <c r="F226" s="16" t="s">
        <v>57</v>
      </c>
      <c r="G226" s="16" t="s">
        <v>108</v>
      </c>
      <c r="H226" s="17" t="s">
        <v>107</v>
      </c>
      <c r="I226" s="16" t="s">
        <v>38</v>
      </c>
      <c r="J226" s="16" t="s">
        <v>426</v>
      </c>
      <c r="K226" s="17" t="s">
        <v>427</v>
      </c>
      <c r="L226" s="70">
        <v>1</v>
      </c>
      <c r="M226" s="16" t="s">
        <v>428</v>
      </c>
      <c r="N226" s="17">
        <v>5500</v>
      </c>
      <c r="O226" s="16">
        <v>0</v>
      </c>
      <c r="P226" s="16">
        <v>0</v>
      </c>
      <c r="Q226" s="17">
        <v>5500</v>
      </c>
      <c r="R226" s="16" t="s">
        <v>552</v>
      </c>
      <c r="S226" s="16" t="s">
        <v>62</v>
      </c>
      <c r="T226" s="17">
        <v>5500</v>
      </c>
      <c r="U226" s="17">
        <v>0</v>
      </c>
      <c r="V226" s="16">
        <v>0</v>
      </c>
      <c r="W226" s="16">
        <v>325657</v>
      </c>
    </row>
    <row r="227" spans="1:23" s="6" customFormat="1" ht="43.5" customHeight="1">
      <c r="A227" s="3">
        <v>225</v>
      </c>
      <c r="B227" s="14" t="s">
        <v>102</v>
      </c>
      <c r="C227" s="14">
        <v>2700</v>
      </c>
      <c r="D227" s="14" t="s">
        <v>103</v>
      </c>
      <c r="E227" s="16" t="s">
        <v>57</v>
      </c>
      <c r="F227" s="16" t="s">
        <v>57</v>
      </c>
      <c r="G227" s="16" t="s">
        <v>104</v>
      </c>
      <c r="H227" s="17" t="s">
        <v>105</v>
      </c>
      <c r="I227" s="16" t="s">
        <v>9</v>
      </c>
      <c r="J227" s="16" t="s">
        <v>452</v>
      </c>
      <c r="K227" s="17" t="s">
        <v>453</v>
      </c>
      <c r="L227" s="70">
        <v>1</v>
      </c>
      <c r="M227" s="16" t="s">
        <v>454</v>
      </c>
      <c r="N227" s="17">
        <v>300000</v>
      </c>
      <c r="O227" s="16">
        <v>198119</v>
      </c>
      <c r="P227" s="16">
        <v>0</v>
      </c>
      <c r="Q227" s="17">
        <v>498119</v>
      </c>
      <c r="R227" s="16" t="s">
        <v>552</v>
      </c>
      <c r="S227" s="16" t="s">
        <v>62</v>
      </c>
      <c r="T227" s="17">
        <v>300000</v>
      </c>
      <c r="U227" s="16">
        <v>0</v>
      </c>
      <c r="V227" s="16">
        <v>0</v>
      </c>
      <c r="W227" s="16">
        <v>326500</v>
      </c>
    </row>
    <row r="228" spans="1:23" s="6" customFormat="1" ht="43.5" customHeight="1">
      <c r="A228" s="3">
        <v>226</v>
      </c>
      <c r="B228" s="14" t="s">
        <v>102</v>
      </c>
      <c r="C228" s="14">
        <v>2700</v>
      </c>
      <c r="D228" s="14" t="s">
        <v>103</v>
      </c>
      <c r="E228" s="16" t="s">
        <v>57</v>
      </c>
      <c r="F228" s="16" t="s">
        <v>57</v>
      </c>
      <c r="G228" s="16" t="s">
        <v>108</v>
      </c>
      <c r="H228" s="17" t="s">
        <v>107</v>
      </c>
      <c r="I228" s="16" t="s">
        <v>36</v>
      </c>
      <c r="J228" s="16" t="s">
        <v>439</v>
      </c>
      <c r="K228" s="17" t="s">
        <v>439</v>
      </c>
      <c r="L228" s="70">
        <v>1</v>
      </c>
      <c r="M228" s="16" t="s">
        <v>440</v>
      </c>
      <c r="N228" s="17">
        <v>150000</v>
      </c>
      <c r="O228" s="16">
        <v>0</v>
      </c>
      <c r="P228" s="16">
        <v>0</v>
      </c>
      <c r="Q228" s="17">
        <v>150000</v>
      </c>
      <c r="R228" s="16" t="s">
        <v>552</v>
      </c>
      <c r="S228" s="16" t="s">
        <v>62</v>
      </c>
      <c r="T228" s="17">
        <v>150000</v>
      </c>
      <c r="U228" s="16">
        <v>0</v>
      </c>
      <c r="V228" s="16">
        <v>0</v>
      </c>
      <c r="W228" s="16">
        <v>326479</v>
      </c>
    </row>
    <row r="229" spans="1:23" s="6" customFormat="1" ht="43.5" customHeight="1">
      <c r="A229" s="3">
        <v>227</v>
      </c>
      <c r="B229" s="3" t="s">
        <v>102</v>
      </c>
      <c r="C229" s="3">
        <v>2700</v>
      </c>
      <c r="D229" s="3" t="s">
        <v>103</v>
      </c>
      <c r="E229" s="68" t="s">
        <v>57</v>
      </c>
      <c r="F229" s="68" t="s">
        <v>57</v>
      </c>
      <c r="G229" s="68" t="s">
        <v>108</v>
      </c>
      <c r="H229" s="68" t="s">
        <v>107</v>
      </c>
      <c r="I229" s="68" t="s">
        <v>12</v>
      </c>
      <c r="J229" s="68" t="s">
        <v>40</v>
      </c>
      <c r="K229" s="68" t="s">
        <v>40</v>
      </c>
      <c r="L229" s="71">
        <v>1</v>
      </c>
      <c r="M229" s="68" t="s">
        <v>444</v>
      </c>
      <c r="N229" s="69">
        <v>43894.09</v>
      </c>
      <c r="O229" s="68">
        <v>6105.91</v>
      </c>
      <c r="P229" s="68">
        <v>0</v>
      </c>
      <c r="Q229" s="69">
        <v>50000</v>
      </c>
      <c r="R229" s="68" t="s">
        <v>552</v>
      </c>
      <c r="S229" s="68" t="s">
        <v>62</v>
      </c>
      <c r="T229" s="69">
        <v>43894.09</v>
      </c>
      <c r="U229" s="69">
        <v>0</v>
      </c>
      <c r="V229" s="68">
        <v>0</v>
      </c>
      <c r="W229" s="68">
        <v>327259</v>
      </c>
    </row>
    <row r="230" spans="1:23" s="6" customFormat="1" ht="43.5" customHeight="1">
      <c r="A230" s="3">
        <v>228</v>
      </c>
      <c r="B230" s="3" t="s">
        <v>102</v>
      </c>
      <c r="C230" s="3">
        <v>2700</v>
      </c>
      <c r="D230" s="3" t="s">
        <v>103</v>
      </c>
      <c r="E230" s="68" t="s">
        <v>57</v>
      </c>
      <c r="F230" s="68" t="s">
        <v>57</v>
      </c>
      <c r="G230" s="68" t="s">
        <v>108</v>
      </c>
      <c r="H230" s="68" t="s">
        <v>105</v>
      </c>
      <c r="I230" s="68" t="s">
        <v>9</v>
      </c>
      <c r="J230" s="68" t="s">
        <v>455</v>
      </c>
      <c r="K230" s="68" t="s">
        <v>456</v>
      </c>
      <c r="L230" s="71">
        <v>1</v>
      </c>
      <c r="M230" s="68" t="s">
        <v>455</v>
      </c>
      <c r="N230" s="69">
        <v>160000</v>
      </c>
      <c r="O230" s="68">
        <v>0</v>
      </c>
      <c r="P230" s="68">
        <v>0</v>
      </c>
      <c r="Q230" s="69">
        <v>160000</v>
      </c>
      <c r="R230" s="68" t="s">
        <v>552</v>
      </c>
      <c r="S230" s="68" t="s">
        <v>62</v>
      </c>
      <c r="T230" s="69">
        <v>160000</v>
      </c>
      <c r="U230" s="68">
        <v>0</v>
      </c>
      <c r="V230" s="68">
        <v>0</v>
      </c>
      <c r="W230" s="68">
        <v>325646</v>
      </c>
    </row>
    <row r="231" spans="1:23" s="6" customFormat="1" ht="43.5" customHeight="1">
      <c r="A231" s="3">
        <v>229</v>
      </c>
      <c r="B231" s="14" t="s">
        <v>102</v>
      </c>
      <c r="C231" s="14">
        <v>2700</v>
      </c>
      <c r="D231" s="14" t="s">
        <v>103</v>
      </c>
      <c r="E231" s="16" t="s">
        <v>57</v>
      </c>
      <c r="F231" s="16" t="s">
        <v>57</v>
      </c>
      <c r="G231" s="16" t="s">
        <v>108</v>
      </c>
      <c r="H231" s="17" t="s">
        <v>107</v>
      </c>
      <c r="I231" s="16" t="s">
        <v>30</v>
      </c>
      <c r="J231" s="16" t="s">
        <v>435</v>
      </c>
      <c r="K231" s="17" t="s">
        <v>435</v>
      </c>
      <c r="L231" s="70">
        <v>3</v>
      </c>
      <c r="M231" s="16" t="s">
        <v>436</v>
      </c>
      <c r="N231" s="17">
        <v>66000</v>
      </c>
      <c r="O231" s="16">
        <v>0</v>
      </c>
      <c r="P231" s="16">
        <v>0</v>
      </c>
      <c r="Q231" s="17">
        <v>66000</v>
      </c>
      <c r="R231" s="16" t="s">
        <v>552</v>
      </c>
      <c r="S231" s="16" t="s">
        <v>62</v>
      </c>
      <c r="T231" s="17">
        <v>66000</v>
      </c>
      <c r="U231" s="16">
        <v>0</v>
      </c>
      <c r="V231" s="16">
        <v>0</v>
      </c>
      <c r="W231" s="16">
        <v>325611</v>
      </c>
    </row>
    <row r="232" spans="1:23" s="6" customFormat="1" ht="43.5" customHeight="1">
      <c r="A232" s="3">
        <v>230</v>
      </c>
      <c r="B232" s="14" t="s">
        <v>102</v>
      </c>
      <c r="C232" s="14">
        <v>2700</v>
      </c>
      <c r="D232" s="14" t="s">
        <v>103</v>
      </c>
      <c r="E232" s="16" t="s">
        <v>57</v>
      </c>
      <c r="F232" s="16" t="s">
        <v>57</v>
      </c>
      <c r="G232" s="16" t="s">
        <v>106</v>
      </c>
      <c r="H232" s="17" t="s">
        <v>107</v>
      </c>
      <c r="I232" s="16" t="s">
        <v>22</v>
      </c>
      <c r="J232" s="16" t="s">
        <v>437</v>
      </c>
      <c r="K232" s="17" t="s">
        <v>437</v>
      </c>
      <c r="L232" s="70">
        <v>1</v>
      </c>
      <c r="M232" s="16" t="s">
        <v>438</v>
      </c>
      <c r="N232" s="17">
        <v>610000</v>
      </c>
      <c r="O232" s="16">
        <v>0</v>
      </c>
      <c r="P232" s="16">
        <v>0</v>
      </c>
      <c r="Q232" s="17">
        <v>610000</v>
      </c>
      <c r="R232" s="16" t="s">
        <v>552</v>
      </c>
      <c r="S232" s="16" t="s">
        <v>62</v>
      </c>
      <c r="T232" s="17">
        <v>597000</v>
      </c>
      <c r="U232" s="16">
        <v>13000</v>
      </c>
      <c r="V232" s="16">
        <v>2.13</v>
      </c>
      <c r="W232" s="16">
        <v>329809</v>
      </c>
    </row>
    <row r="233" spans="1:23" s="6" customFormat="1" ht="43.5" customHeight="1">
      <c r="A233" s="3">
        <v>231</v>
      </c>
      <c r="B233" s="14" t="s">
        <v>102</v>
      </c>
      <c r="C233" s="14">
        <v>2700</v>
      </c>
      <c r="D233" s="14" t="s">
        <v>103</v>
      </c>
      <c r="E233" s="16" t="s">
        <v>57</v>
      </c>
      <c r="F233" s="16" t="s">
        <v>57</v>
      </c>
      <c r="G233" s="16" t="s">
        <v>104</v>
      </c>
      <c r="H233" s="17" t="s">
        <v>107</v>
      </c>
      <c r="I233" s="16" t="s">
        <v>12</v>
      </c>
      <c r="J233" s="16" t="s">
        <v>40</v>
      </c>
      <c r="K233" s="17" t="s">
        <v>40</v>
      </c>
      <c r="L233" s="70">
        <v>3</v>
      </c>
      <c r="M233" s="16" t="s">
        <v>445</v>
      </c>
      <c r="N233" s="17">
        <v>150000</v>
      </c>
      <c r="O233" s="17">
        <v>0</v>
      </c>
      <c r="P233" s="16">
        <v>0</v>
      </c>
      <c r="Q233" s="17">
        <v>150000</v>
      </c>
      <c r="R233" s="16" t="s">
        <v>552</v>
      </c>
      <c r="S233" s="16" t="s">
        <v>62</v>
      </c>
      <c r="T233" s="17">
        <v>149400</v>
      </c>
      <c r="U233" s="16">
        <v>600</v>
      </c>
      <c r="V233" s="16">
        <v>0.4</v>
      </c>
      <c r="W233" s="16">
        <v>326511</v>
      </c>
    </row>
    <row r="234" spans="1:23" s="6" customFormat="1" ht="43.5" customHeight="1">
      <c r="A234" s="3">
        <v>232</v>
      </c>
      <c r="B234" s="14" t="s">
        <v>102</v>
      </c>
      <c r="C234" s="14">
        <v>2700</v>
      </c>
      <c r="D234" s="14" t="s">
        <v>103</v>
      </c>
      <c r="E234" s="16" t="s">
        <v>57</v>
      </c>
      <c r="F234" s="16" t="s">
        <v>57</v>
      </c>
      <c r="G234" s="16" t="s">
        <v>108</v>
      </c>
      <c r="H234" s="17" t="s">
        <v>107</v>
      </c>
      <c r="I234" s="16" t="s">
        <v>30</v>
      </c>
      <c r="J234" s="16" t="s">
        <v>431</v>
      </c>
      <c r="K234" s="17" t="s">
        <v>431</v>
      </c>
      <c r="L234" s="70">
        <v>2</v>
      </c>
      <c r="M234" s="16" t="s">
        <v>432</v>
      </c>
      <c r="N234" s="17">
        <v>30000</v>
      </c>
      <c r="O234" s="16">
        <v>0</v>
      </c>
      <c r="P234" s="16">
        <v>0</v>
      </c>
      <c r="Q234" s="17">
        <v>30000</v>
      </c>
      <c r="R234" s="16" t="s">
        <v>552</v>
      </c>
      <c r="S234" s="16" t="s">
        <v>62</v>
      </c>
      <c r="T234" s="17">
        <v>30000</v>
      </c>
      <c r="U234" s="16">
        <v>0</v>
      </c>
      <c r="V234" s="16">
        <v>0</v>
      </c>
      <c r="W234" s="16">
        <v>325626</v>
      </c>
    </row>
    <row r="235" spans="1:23" s="6" customFormat="1" ht="43.5" customHeight="1">
      <c r="A235" s="3">
        <v>233</v>
      </c>
      <c r="B235" s="14" t="s">
        <v>102</v>
      </c>
      <c r="C235" s="14">
        <v>2700</v>
      </c>
      <c r="D235" s="14" t="s">
        <v>103</v>
      </c>
      <c r="E235" s="16" t="s">
        <v>57</v>
      </c>
      <c r="F235" s="16" t="s">
        <v>57</v>
      </c>
      <c r="G235" s="16" t="s">
        <v>108</v>
      </c>
      <c r="H235" s="17" t="s">
        <v>107</v>
      </c>
      <c r="I235" s="16" t="s">
        <v>12</v>
      </c>
      <c r="J235" s="16" t="s">
        <v>64</v>
      </c>
      <c r="K235" s="17" t="s">
        <v>64</v>
      </c>
      <c r="L235" s="70">
        <v>1</v>
      </c>
      <c r="M235" s="16" t="s">
        <v>441</v>
      </c>
      <c r="N235" s="17">
        <v>330000</v>
      </c>
      <c r="O235" s="16">
        <v>0</v>
      </c>
      <c r="P235" s="16">
        <v>0</v>
      </c>
      <c r="Q235" s="17">
        <v>330000</v>
      </c>
      <c r="R235" s="16" t="s">
        <v>552</v>
      </c>
      <c r="S235" s="16" t="s">
        <v>62</v>
      </c>
      <c r="T235" s="17">
        <v>330000</v>
      </c>
      <c r="U235" s="17">
        <v>0</v>
      </c>
      <c r="V235" s="16">
        <v>0</v>
      </c>
      <c r="W235" s="16">
        <v>326474</v>
      </c>
    </row>
    <row r="236" spans="1:23" s="6" customFormat="1" ht="43.5" customHeight="1">
      <c r="A236" s="3">
        <v>234</v>
      </c>
      <c r="B236" s="14" t="s">
        <v>102</v>
      </c>
      <c r="C236" s="14">
        <v>2700</v>
      </c>
      <c r="D236" s="14" t="s">
        <v>103</v>
      </c>
      <c r="E236" s="16" t="s">
        <v>57</v>
      </c>
      <c r="F236" s="16" t="s">
        <v>57</v>
      </c>
      <c r="G236" s="16" t="s">
        <v>108</v>
      </c>
      <c r="H236" s="17" t="s">
        <v>107</v>
      </c>
      <c r="I236" s="16" t="s">
        <v>12</v>
      </c>
      <c r="J236" s="16" t="s">
        <v>442</v>
      </c>
      <c r="K236" s="17" t="s">
        <v>442</v>
      </c>
      <c r="L236" s="70">
        <v>1</v>
      </c>
      <c r="M236" s="16" t="s">
        <v>443</v>
      </c>
      <c r="N236" s="17">
        <v>120000</v>
      </c>
      <c r="O236" s="16">
        <v>0</v>
      </c>
      <c r="P236" s="16">
        <v>0</v>
      </c>
      <c r="Q236" s="17">
        <v>120000</v>
      </c>
      <c r="R236" s="16" t="s">
        <v>552</v>
      </c>
      <c r="S236" s="16" t="s">
        <v>62</v>
      </c>
      <c r="T236" s="17">
        <v>120000</v>
      </c>
      <c r="U236" s="17">
        <v>0</v>
      </c>
      <c r="V236" s="16">
        <v>0</v>
      </c>
      <c r="W236" s="16">
        <v>326478</v>
      </c>
    </row>
    <row r="237" spans="1:23" s="6" customFormat="1" ht="43.5" customHeight="1">
      <c r="A237" s="3">
        <v>235</v>
      </c>
      <c r="B237" s="14" t="s">
        <v>102</v>
      </c>
      <c r="C237" s="14">
        <v>2700</v>
      </c>
      <c r="D237" s="14" t="s">
        <v>103</v>
      </c>
      <c r="E237" s="16" t="s">
        <v>57</v>
      </c>
      <c r="F237" s="16" t="s">
        <v>57</v>
      </c>
      <c r="G237" s="16" t="s">
        <v>108</v>
      </c>
      <c r="H237" s="17" t="s">
        <v>105</v>
      </c>
      <c r="I237" s="16" t="s">
        <v>9</v>
      </c>
      <c r="J237" s="16" t="s">
        <v>457</v>
      </c>
      <c r="K237" s="17" t="s">
        <v>458</v>
      </c>
      <c r="L237" s="70">
        <v>1</v>
      </c>
      <c r="M237" s="16" t="s">
        <v>459</v>
      </c>
      <c r="N237" s="17">
        <v>134800</v>
      </c>
      <c r="O237" s="17">
        <v>0</v>
      </c>
      <c r="P237" s="16">
        <v>0</v>
      </c>
      <c r="Q237" s="17">
        <v>134800</v>
      </c>
      <c r="R237" s="16" t="s">
        <v>552</v>
      </c>
      <c r="S237" s="16" t="s">
        <v>62</v>
      </c>
      <c r="T237" s="17">
        <v>130000</v>
      </c>
      <c r="U237" s="16">
        <v>4800</v>
      </c>
      <c r="V237" s="16">
        <v>3.56</v>
      </c>
      <c r="W237" s="16">
        <v>325637</v>
      </c>
    </row>
    <row r="238" spans="1:23" s="6" customFormat="1" ht="43.5" customHeight="1">
      <c r="A238" s="3">
        <v>236</v>
      </c>
      <c r="B238" s="14" t="s">
        <v>102</v>
      </c>
      <c r="C238" s="14">
        <v>2700</v>
      </c>
      <c r="D238" s="14" t="s">
        <v>103</v>
      </c>
      <c r="E238" s="16" t="s">
        <v>57</v>
      </c>
      <c r="F238" s="16" t="s">
        <v>57</v>
      </c>
      <c r="G238" s="16" t="s">
        <v>108</v>
      </c>
      <c r="H238" s="17" t="s">
        <v>107</v>
      </c>
      <c r="I238" s="16" t="s">
        <v>449</v>
      </c>
      <c r="J238" s="16" t="s">
        <v>450</v>
      </c>
      <c r="K238" s="17" t="s">
        <v>450</v>
      </c>
      <c r="L238" s="70">
        <v>2</v>
      </c>
      <c r="M238" s="16" t="s">
        <v>451</v>
      </c>
      <c r="N238" s="17">
        <v>28000</v>
      </c>
      <c r="O238" s="16">
        <v>0</v>
      </c>
      <c r="P238" s="16">
        <v>0</v>
      </c>
      <c r="Q238" s="17">
        <v>28000</v>
      </c>
      <c r="R238" s="16" t="s">
        <v>552</v>
      </c>
      <c r="S238" s="16" t="s">
        <v>62</v>
      </c>
      <c r="T238" s="17">
        <v>26800</v>
      </c>
      <c r="U238" s="17">
        <v>1200</v>
      </c>
      <c r="V238" s="16">
        <v>4.29</v>
      </c>
      <c r="W238" s="16">
        <v>325648</v>
      </c>
    </row>
    <row r="239" spans="1:23" s="6" customFormat="1" ht="43.5" customHeight="1">
      <c r="A239" s="3">
        <v>237</v>
      </c>
      <c r="B239" s="14" t="s">
        <v>102</v>
      </c>
      <c r="C239" s="14">
        <v>2700</v>
      </c>
      <c r="D239" s="14" t="s">
        <v>103</v>
      </c>
      <c r="E239" s="16" t="s">
        <v>65</v>
      </c>
      <c r="F239" s="16" t="s">
        <v>460</v>
      </c>
      <c r="G239" s="16" t="s">
        <v>104</v>
      </c>
      <c r="H239" s="17" t="s">
        <v>105</v>
      </c>
      <c r="I239" s="16" t="s">
        <v>9</v>
      </c>
      <c r="J239" s="16" t="s">
        <v>463</v>
      </c>
      <c r="K239" s="17" t="s">
        <v>463</v>
      </c>
      <c r="L239" s="70">
        <v>1</v>
      </c>
      <c r="M239" s="16" t="s">
        <v>464</v>
      </c>
      <c r="N239" s="17">
        <v>250000</v>
      </c>
      <c r="O239" s="16">
        <v>0</v>
      </c>
      <c r="P239" s="16">
        <v>0</v>
      </c>
      <c r="Q239" s="17">
        <v>250000</v>
      </c>
      <c r="R239" s="16" t="s">
        <v>552</v>
      </c>
      <c r="S239" s="16" t="s">
        <v>62</v>
      </c>
      <c r="T239" s="16">
        <v>236000</v>
      </c>
      <c r="U239" s="16">
        <v>14000</v>
      </c>
      <c r="V239" s="16">
        <v>5.6</v>
      </c>
      <c r="W239" s="16">
        <v>325031</v>
      </c>
    </row>
    <row r="240" spans="1:23" s="6" customFormat="1" ht="43.5" customHeight="1">
      <c r="A240" s="3">
        <v>238</v>
      </c>
      <c r="B240" s="14" t="s">
        <v>102</v>
      </c>
      <c r="C240" s="14">
        <v>2700</v>
      </c>
      <c r="D240" s="14" t="s">
        <v>103</v>
      </c>
      <c r="E240" s="16" t="s">
        <v>65</v>
      </c>
      <c r="F240" s="16" t="s">
        <v>460</v>
      </c>
      <c r="G240" s="16" t="s">
        <v>108</v>
      </c>
      <c r="H240" s="17" t="s">
        <v>107</v>
      </c>
      <c r="I240" s="16" t="s">
        <v>20</v>
      </c>
      <c r="J240" s="16" t="s">
        <v>467</v>
      </c>
      <c r="K240" s="17" t="s">
        <v>467</v>
      </c>
      <c r="L240" s="70">
        <v>1</v>
      </c>
      <c r="M240" s="16" t="s">
        <v>468</v>
      </c>
      <c r="N240" s="17">
        <v>14600</v>
      </c>
      <c r="O240" s="16">
        <v>0</v>
      </c>
      <c r="P240" s="16">
        <v>0</v>
      </c>
      <c r="Q240" s="17">
        <v>14600</v>
      </c>
      <c r="R240" s="16" t="s">
        <v>552</v>
      </c>
      <c r="S240" s="16" t="s">
        <v>62</v>
      </c>
      <c r="T240" s="17">
        <v>14600</v>
      </c>
      <c r="U240" s="17">
        <v>0</v>
      </c>
      <c r="V240" s="16">
        <v>0</v>
      </c>
      <c r="W240" s="16">
        <v>324850</v>
      </c>
    </row>
    <row r="241" spans="1:23" s="6" customFormat="1" ht="43.5" customHeight="1">
      <c r="A241" s="3">
        <v>239</v>
      </c>
      <c r="B241" s="14" t="s">
        <v>102</v>
      </c>
      <c r="C241" s="14">
        <v>2700</v>
      </c>
      <c r="D241" s="14" t="s">
        <v>103</v>
      </c>
      <c r="E241" s="16" t="s">
        <v>65</v>
      </c>
      <c r="F241" s="16" t="s">
        <v>460</v>
      </c>
      <c r="G241" s="16" t="s">
        <v>108</v>
      </c>
      <c r="H241" s="17" t="s">
        <v>107</v>
      </c>
      <c r="I241" s="16" t="s">
        <v>29</v>
      </c>
      <c r="J241" s="16" t="s">
        <v>469</v>
      </c>
      <c r="K241" s="17" t="s">
        <v>469</v>
      </c>
      <c r="L241" s="70">
        <v>1</v>
      </c>
      <c r="M241" s="16" t="s">
        <v>470</v>
      </c>
      <c r="N241" s="17">
        <v>8000</v>
      </c>
      <c r="O241" s="16">
        <v>0</v>
      </c>
      <c r="P241" s="16">
        <v>0</v>
      </c>
      <c r="Q241" s="17">
        <v>8000</v>
      </c>
      <c r="R241" s="16" t="s">
        <v>552</v>
      </c>
      <c r="S241" s="16" t="s">
        <v>62</v>
      </c>
      <c r="T241" s="17">
        <v>7000</v>
      </c>
      <c r="U241" s="16">
        <v>1000</v>
      </c>
      <c r="V241" s="16">
        <v>12.5</v>
      </c>
      <c r="W241" s="16">
        <v>324856</v>
      </c>
    </row>
    <row r="242" spans="1:23" s="6" customFormat="1" ht="43.5" customHeight="1">
      <c r="A242" s="3">
        <v>240</v>
      </c>
      <c r="B242" s="14" t="s">
        <v>102</v>
      </c>
      <c r="C242" s="14">
        <v>2700</v>
      </c>
      <c r="D242" s="14" t="s">
        <v>103</v>
      </c>
      <c r="E242" s="16" t="s">
        <v>65</v>
      </c>
      <c r="F242" s="16" t="s">
        <v>460</v>
      </c>
      <c r="G242" s="16" t="s">
        <v>108</v>
      </c>
      <c r="H242" s="17" t="s">
        <v>107</v>
      </c>
      <c r="I242" s="16" t="s">
        <v>30</v>
      </c>
      <c r="J242" s="16" t="s">
        <v>465</v>
      </c>
      <c r="K242" s="17" t="s">
        <v>465</v>
      </c>
      <c r="L242" s="70">
        <v>1</v>
      </c>
      <c r="M242" s="16" t="s">
        <v>466</v>
      </c>
      <c r="N242" s="17">
        <v>30000</v>
      </c>
      <c r="O242" s="16">
        <v>0</v>
      </c>
      <c r="P242" s="16">
        <v>0</v>
      </c>
      <c r="Q242" s="17">
        <v>30000</v>
      </c>
      <c r="R242" s="16" t="s">
        <v>552</v>
      </c>
      <c r="S242" s="16" t="s">
        <v>62</v>
      </c>
      <c r="T242" s="17">
        <v>30000</v>
      </c>
      <c r="U242" s="16">
        <v>0</v>
      </c>
      <c r="V242" s="16">
        <v>0</v>
      </c>
      <c r="W242" s="16">
        <v>324845</v>
      </c>
    </row>
    <row r="243" spans="1:23" s="6" customFormat="1" ht="43.5" customHeight="1">
      <c r="A243" s="3">
        <v>241</v>
      </c>
      <c r="B243" s="14" t="s">
        <v>102</v>
      </c>
      <c r="C243" s="14">
        <v>2700</v>
      </c>
      <c r="D243" s="14" t="s">
        <v>103</v>
      </c>
      <c r="E243" s="16" t="s">
        <v>65</v>
      </c>
      <c r="F243" s="16" t="s">
        <v>460</v>
      </c>
      <c r="G243" s="16" t="s">
        <v>108</v>
      </c>
      <c r="H243" s="17" t="s">
        <v>107</v>
      </c>
      <c r="I243" s="16" t="s">
        <v>20</v>
      </c>
      <c r="J243" s="16" t="s">
        <v>461</v>
      </c>
      <c r="K243" s="17" t="s">
        <v>461</v>
      </c>
      <c r="L243" s="70">
        <v>1</v>
      </c>
      <c r="M243" s="16" t="s">
        <v>462</v>
      </c>
      <c r="N243" s="17">
        <v>18500</v>
      </c>
      <c r="O243" s="16">
        <v>0</v>
      </c>
      <c r="P243" s="16">
        <v>0</v>
      </c>
      <c r="Q243" s="17">
        <v>18500</v>
      </c>
      <c r="R243" s="16" t="s">
        <v>552</v>
      </c>
      <c r="S243" s="16" t="s">
        <v>62</v>
      </c>
      <c r="T243" s="17">
        <v>18000</v>
      </c>
      <c r="U243" s="17">
        <v>500</v>
      </c>
      <c r="V243" s="16">
        <v>2.7</v>
      </c>
      <c r="W243" s="16">
        <v>324857</v>
      </c>
    </row>
    <row r="244" spans="1:23" s="6" customFormat="1" ht="43.5" customHeight="1">
      <c r="A244" s="3">
        <v>242</v>
      </c>
      <c r="B244" s="14" t="s">
        <v>102</v>
      </c>
      <c r="C244" s="14">
        <v>2700</v>
      </c>
      <c r="D244" s="14" t="s">
        <v>103</v>
      </c>
      <c r="E244" s="16" t="s">
        <v>65</v>
      </c>
      <c r="F244" s="16" t="s">
        <v>66</v>
      </c>
      <c r="G244" s="16" t="s">
        <v>108</v>
      </c>
      <c r="H244" s="17" t="s">
        <v>105</v>
      </c>
      <c r="I244" s="16" t="s">
        <v>9</v>
      </c>
      <c r="J244" s="16" t="s">
        <v>471</v>
      </c>
      <c r="K244" s="17" t="s">
        <v>472</v>
      </c>
      <c r="L244" s="70">
        <v>1</v>
      </c>
      <c r="M244" s="16" t="s">
        <v>473</v>
      </c>
      <c r="N244" s="17">
        <v>145000</v>
      </c>
      <c r="O244" s="16">
        <v>0</v>
      </c>
      <c r="P244" s="16">
        <v>0</v>
      </c>
      <c r="Q244" s="17">
        <v>145000</v>
      </c>
      <c r="R244" s="16" t="s">
        <v>552</v>
      </c>
      <c r="S244" s="16" t="s">
        <v>62</v>
      </c>
      <c r="T244" s="17">
        <v>145000</v>
      </c>
      <c r="U244" s="16">
        <v>0</v>
      </c>
      <c r="V244" s="16">
        <v>0</v>
      </c>
      <c r="W244" s="16">
        <v>325019</v>
      </c>
    </row>
    <row r="245" spans="1:23" s="6" customFormat="1" ht="43.5" customHeight="1">
      <c r="A245" s="3">
        <v>243</v>
      </c>
      <c r="B245" s="14" t="s">
        <v>102</v>
      </c>
      <c r="C245" s="14">
        <v>2700</v>
      </c>
      <c r="D245" s="14" t="s">
        <v>103</v>
      </c>
      <c r="E245" s="16" t="s">
        <v>65</v>
      </c>
      <c r="F245" s="16" t="s">
        <v>67</v>
      </c>
      <c r="G245" s="16" t="s">
        <v>108</v>
      </c>
      <c r="H245" s="17" t="s">
        <v>107</v>
      </c>
      <c r="I245" s="16" t="s">
        <v>36</v>
      </c>
      <c r="J245" s="16" t="s">
        <v>39</v>
      </c>
      <c r="K245" s="17" t="s">
        <v>39</v>
      </c>
      <c r="L245" s="70">
        <v>1</v>
      </c>
      <c r="M245" s="16" t="s">
        <v>476</v>
      </c>
      <c r="N245" s="17">
        <v>70000</v>
      </c>
      <c r="O245" s="16">
        <v>0</v>
      </c>
      <c r="P245" s="16">
        <v>0</v>
      </c>
      <c r="Q245" s="17">
        <v>70000</v>
      </c>
      <c r="R245" s="16" t="s">
        <v>552</v>
      </c>
      <c r="S245" s="16" t="s">
        <v>62</v>
      </c>
      <c r="T245" s="17">
        <v>70000</v>
      </c>
      <c r="U245" s="16">
        <v>0</v>
      </c>
      <c r="V245" s="16">
        <v>0</v>
      </c>
      <c r="W245" s="16">
        <v>324858</v>
      </c>
    </row>
    <row r="246" spans="1:23" s="6" customFormat="1" ht="43.5" customHeight="1">
      <c r="A246" s="3">
        <v>244</v>
      </c>
      <c r="B246" s="14" t="s">
        <v>102</v>
      </c>
      <c r="C246" s="14">
        <v>2700</v>
      </c>
      <c r="D246" s="14" t="s">
        <v>103</v>
      </c>
      <c r="E246" s="16" t="s">
        <v>65</v>
      </c>
      <c r="F246" s="16" t="s">
        <v>67</v>
      </c>
      <c r="G246" s="16" t="s">
        <v>108</v>
      </c>
      <c r="H246" s="17" t="s">
        <v>107</v>
      </c>
      <c r="I246" s="16" t="s">
        <v>22</v>
      </c>
      <c r="J246" s="16" t="s">
        <v>474</v>
      </c>
      <c r="K246" s="17" t="s">
        <v>474</v>
      </c>
      <c r="L246" s="70">
        <v>1</v>
      </c>
      <c r="M246" s="16" t="s">
        <v>475</v>
      </c>
      <c r="N246" s="17">
        <v>14700</v>
      </c>
      <c r="O246" s="16">
        <v>0</v>
      </c>
      <c r="P246" s="16">
        <v>0</v>
      </c>
      <c r="Q246" s="17">
        <v>14700</v>
      </c>
      <c r="R246" s="16" t="s">
        <v>552</v>
      </c>
      <c r="S246" s="16" t="s">
        <v>62</v>
      </c>
      <c r="T246" s="17">
        <v>10490</v>
      </c>
      <c r="U246" s="16">
        <v>4210</v>
      </c>
      <c r="V246" s="16">
        <v>28.64</v>
      </c>
      <c r="W246" s="16">
        <v>324863</v>
      </c>
    </row>
    <row r="247" spans="1:23" s="6" customFormat="1" ht="43.5" customHeight="1">
      <c r="A247" s="3">
        <v>245</v>
      </c>
      <c r="B247" s="14" t="s">
        <v>102</v>
      </c>
      <c r="C247" s="14">
        <v>2700</v>
      </c>
      <c r="D247" s="14" t="s">
        <v>103</v>
      </c>
      <c r="E247" s="16" t="s">
        <v>65</v>
      </c>
      <c r="F247" s="16" t="s">
        <v>67</v>
      </c>
      <c r="G247" s="16" t="s">
        <v>108</v>
      </c>
      <c r="H247" s="17" t="s">
        <v>107</v>
      </c>
      <c r="I247" s="16" t="s">
        <v>22</v>
      </c>
      <c r="J247" s="16" t="s">
        <v>68</v>
      </c>
      <c r="K247" s="17" t="s">
        <v>68</v>
      </c>
      <c r="L247" s="70">
        <v>1</v>
      </c>
      <c r="M247" s="16" t="s">
        <v>477</v>
      </c>
      <c r="N247" s="17">
        <v>11000</v>
      </c>
      <c r="O247" s="16">
        <v>0</v>
      </c>
      <c r="P247" s="16">
        <v>0</v>
      </c>
      <c r="Q247" s="17">
        <v>11000</v>
      </c>
      <c r="R247" s="16" t="s">
        <v>552</v>
      </c>
      <c r="S247" s="16" t="s">
        <v>62</v>
      </c>
      <c r="T247" s="17">
        <v>10000</v>
      </c>
      <c r="U247" s="16">
        <v>1000</v>
      </c>
      <c r="V247" s="16">
        <v>9.09</v>
      </c>
      <c r="W247" s="16">
        <v>324862</v>
      </c>
    </row>
    <row r="248" spans="1:23" s="6" customFormat="1" ht="43.5" customHeight="1">
      <c r="A248" s="3">
        <v>246</v>
      </c>
      <c r="B248" s="67" t="s">
        <v>102</v>
      </c>
      <c r="C248" s="3">
        <v>2700</v>
      </c>
      <c r="D248" s="3" t="s">
        <v>103</v>
      </c>
      <c r="E248" s="68" t="s">
        <v>65</v>
      </c>
      <c r="F248" s="68" t="s">
        <v>69</v>
      </c>
      <c r="G248" s="68" t="s">
        <v>108</v>
      </c>
      <c r="H248" s="68" t="s">
        <v>107</v>
      </c>
      <c r="I248" s="68" t="s">
        <v>20</v>
      </c>
      <c r="J248" s="68" t="s">
        <v>480</v>
      </c>
      <c r="K248" s="68" t="s">
        <v>480</v>
      </c>
      <c r="L248" s="71">
        <v>1</v>
      </c>
      <c r="M248" s="68" t="s">
        <v>481</v>
      </c>
      <c r="N248" s="69">
        <v>14600</v>
      </c>
      <c r="O248" s="68">
        <v>0</v>
      </c>
      <c r="P248" s="68">
        <v>0</v>
      </c>
      <c r="Q248" s="69">
        <v>14600</v>
      </c>
      <c r="R248" s="68" t="s">
        <v>552</v>
      </c>
      <c r="S248" s="68" t="s">
        <v>62</v>
      </c>
      <c r="T248" s="69">
        <v>14600</v>
      </c>
      <c r="U248" s="68">
        <v>0</v>
      </c>
      <c r="V248" s="68">
        <v>0</v>
      </c>
      <c r="W248" s="68">
        <v>324853</v>
      </c>
    </row>
    <row r="249" spans="1:23" s="6" customFormat="1" ht="43.5" customHeight="1">
      <c r="A249" s="3">
        <v>247</v>
      </c>
      <c r="B249" s="3" t="s">
        <v>102</v>
      </c>
      <c r="C249" s="3">
        <v>2700</v>
      </c>
      <c r="D249" s="3" t="s">
        <v>103</v>
      </c>
      <c r="E249" s="68" t="s">
        <v>65</v>
      </c>
      <c r="F249" s="68" t="s">
        <v>69</v>
      </c>
      <c r="G249" s="68" t="s">
        <v>108</v>
      </c>
      <c r="H249" s="68" t="s">
        <v>107</v>
      </c>
      <c r="I249" s="68" t="s">
        <v>30</v>
      </c>
      <c r="J249" s="68" t="s">
        <v>478</v>
      </c>
      <c r="K249" s="68" t="s">
        <v>478</v>
      </c>
      <c r="L249" s="71">
        <v>3</v>
      </c>
      <c r="M249" s="68" t="s">
        <v>479</v>
      </c>
      <c r="N249" s="69">
        <v>17400</v>
      </c>
      <c r="O249" s="68">
        <v>0</v>
      </c>
      <c r="P249" s="68">
        <v>0</v>
      </c>
      <c r="Q249" s="69">
        <v>17400</v>
      </c>
      <c r="R249" s="68" t="s">
        <v>552</v>
      </c>
      <c r="S249" s="68" t="s">
        <v>62</v>
      </c>
      <c r="T249" s="69">
        <v>17400</v>
      </c>
      <c r="U249" s="68">
        <v>0</v>
      </c>
      <c r="V249" s="68">
        <v>0</v>
      </c>
      <c r="W249" s="68">
        <v>325020</v>
      </c>
    </row>
    <row r="250" spans="1:23" s="6" customFormat="1" ht="43.5" customHeight="1">
      <c r="A250" s="3">
        <v>248</v>
      </c>
      <c r="B250" s="3" t="s">
        <v>102</v>
      </c>
      <c r="C250" s="3">
        <v>2700</v>
      </c>
      <c r="D250" s="3" t="s">
        <v>103</v>
      </c>
      <c r="E250" s="68" t="s">
        <v>65</v>
      </c>
      <c r="F250" s="68" t="s">
        <v>69</v>
      </c>
      <c r="G250" s="68" t="s">
        <v>108</v>
      </c>
      <c r="H250" s="68" t="s">
        <v>107</v>
      </c>
      <c r="I250" s="68" t="s">
        <v>29</v>
      </c>
      <c r="J250" s="68" t="s">
        <v>469</v>
      </c>
      <c r="K250" s="68" t="s">
        <v>469</v>
      </c>
      <c r="L250" s="71">
        <v>1</v>
      </c>
      <c r="M250" s="68" t="s">
        <v>483</v>
      </c>
      <c r="N250" s="69">
        <v>8000</v>
      </c>
      <c r="O250" s="68">
        <v>0</v>
      </c>
      <c r="P250" s="68">
        <v>0</v>
      </c>
      <c r="Q250" s="69">
        <v>8000</v>
      </c>
      <c r="R250" s="68" t="s">
        <v>552</v>
      </c>
      <c r="S250" s="68" t="s">
        <v>62</v>
      </c>
      <c r="T250" s="69">
        <v>7000</v>
      </c>
      <c r="U250" s="68">
        <v>1000</v>
      </c>
      <c r="V250" s="68">
        <v>12.5</v>
      </c>
      <c r="W250" s="68">
        <v>324855</v>
      </c>
    </row>
    <row r="251" spans="1:23" s="6" customFormat="1" ht="43.5" customHeight="1">
      <c r="A251" s="3">
        <v>249</v>
      </c>
      <c r="B251" s="3" t="s">
        <v>102</v>
      </c>
      <c r="C251" s="3">
        <v>2700</v>
      </c>
      <c r="D251" s="3" t="s">
        <v>103</v>
      </c>
      <c r="E251" s="68" t="s">
        <v>65</v>
      </c>
      <c r="F251" s="68" t="s">
        <v>69</v>
      </c>
      <c r="G251" s="68" t="s">
        <v>108</v>
      </c>
      <c r="H251" s="68" t="s">
        <v>107</v>
      </c>
      <c r="I251" s="68" t="s">
        <v>30</v>
      </c>
      <c r="J251" s="68" t="s">
        <v>465</v>
      </c>
      <c r="K251" s="68" t="s">
        <v>465</v>
      </c>
      <c r="L251" s="71">
        <v>1</v>
      </c>
      <c r="M251" s="68" t="s">
        <v>482</v>
      </c>
      <c r="N251" s="68">
        <v>30000</v>
      </c>
      <c r="O251" s="68">
        <v>0</v>
      </c>
      <c r="P251" s="68">
        <v>0</v>
      </c>
      <c r="Q251" s="68">
        <v>30000</v>
      </c>
      <c r="R251" s="68" t="s">
        <v>552</v>
      </c>
      <c r="S251" s="68" t="s">
        <v>62</v>
      </c>
      <c r="T251" s="68">
        <v>30000</v>
      </c>
      <c r="U251" s="68">
        <v>0</v>
      </c>
      <c r="V251" s="68">
        <v>0</v>
      </c>
      <c r="W251" s="68">
        <v>324847</v>
      </c>
    </row>
    <row r="252" spans="1:23" s="6" customFormat="1">
      <c r="A252" s="3">
        <v>250</v>
      </c>
      <c r="B252" s="3" t="s">
        <v>102</v>
      </c>
      <c r="C252" s="3">
        <v>2700</v>
      </c>
      <c r="D252" s="3" t="s">
        <v>103</v>
      </c>
      <c r="E252" s="68" t="s">
        <v>65</v>
      </c>
      <c r="F252" s="68" t="s">
        <v>484</v>
      </c>
      <c r="G252" s="68" t="s">
        <v>108</v>
      </c>
      <c r="H252" s="68" t="s">
        <v>107</v>
      </c>
      <c r="I252" s="68" t="s">
        <v>20</v>
      </c>
      <c r="J252" s="68" t="s">
        <v>485</v>
      </c>
      <c r="K252" s="68" t="s">
        <v>485</v>
      </c>
      <c r="L252" s="71">
        <v>1</v>
      </c>
      <c r="M252" s="68" t="s">
        <v>70</v>
      </c>
      <c r="N252" s="68">
        <v>25000</v>
      </c>
      <c r="O252" s="68">
        <v>0</v>
      </c>
      <c r="P252" s="68">
        <v>0</v>
      </c>
      <c r="Q252" s="68">
        <v>25000</v>
      </c>
      <c r="R252" s="68" t="s">
        <v>552</v>
      </c>
      <c r="S252" s="68" t="s">
        <v>62</v>
      </c>
      <c r="T252" s="68">
        <v>25000</v>
      </c>
      <c r="U252" s="68">
        <v>0</v>
      </c>
      <c r="V252" s="68">
        <v>0</v>
      </c>
      <c r="W252" s="68">
        <v>324865</v>
      </c>
    </row>
    <row r="253" spans="1:23">
      <c r="A253" s="3">
        <v>251</v>
      </c>
      <c r="B253" s="122" t="s">
        <v>102</v>
      </c>
      <c r="C253" s="122">
        <v>2700</v>
      </c>
      <c r="D253" s="122" t="s">
        <v>103</v>
      </c>
      <c r="E253" s="123" t="s">
        <v>65</v>
      </c>
      <c r="F253" s="123" t="s">
        <v>71</v>
      </c>
      <c r="G253" s="123" t="s">
        <v>108</v>
      </c>
      <c r="H253" s="123" t="s">
        <v>105</v>
      </c>
      <c r="I253" s="123" t="s">
        <v>9</v>
      </c>
      <c r="J253" s="123" t="s">
        <v>486</v>
      </c>
      <c r="K253" s="123" t="s">
        <v>486</v>
      </c>
      <c r="L253" s="123">
        <v>1</v>
      </c>
      <c r="M253" s="123" t="s">
        <v>464</v>
      </c>
      <c r="N253" s="123">
        <v>145000</v>
      </c>
      <c r="O253" s="123">
        <v>0</v>
      </c>
      <c r="P253" s="123">
        <v>0</v>
      </c>
      <c r="Q253" s="123">
        <v>145000</v>
      </c>
      <c r="R253" s="123" t="s">
        <v>552</v>
      </c>
      <c r="S253" s="123" t="s">
        <v>62</v>
      </c>
      <c r="T253" s="123">
        <v>145000</v>
      </c>
      <c r="U253" s="123">
        <v>0</v>
      </c>
      <c r="V253" s="123">
        <v>0</v>
      </c>
      <c r="W253" s="123">
        <v>324867</v>
      </c>
    </row>
    <row r="254" spans="1:23">
      <c r="A254" s="3">
        <v>252</v>
      </c>
      <c r="B254" s="122" t="s">
        <v>102</v>
      </c>
      <c r="C254" s="122">
        <v>2700</v>
      </c>
      <c r="D254" s="122" t="s">
        <v>103</v>
      </c>
      <c r="E254" s="123" t="s">
        <v>65</v>
      </c>
      <c r="F254" s="123" t="s">
        <v>72</v>
      </c>
      <c r="G254" s="123" t="s">
        <v>108</v>
      </c>
      <c r="H254" s="123" t="s">
        <v>107</v>
      </c>
      <c r="I254" s="123" t="s">
        <v>12</v>
      </c>
      <c r="J254" s="123" t="s">
        <v>489</v>
      </c>
      <c r="K254" s="123" t="s">
        <v>489</v>
      </c>
      <c r="L254" s="123">
        <v>1</v>
      </c>
      <c r="M254" s="123" t="s">
        <v>490</v>
      </c>
      <c r="N254" s="124">
        <v>20000</v>
      </c>
      <c r="O254" s="124">
        <v>0</v>
      </c>
      <c r="P254" s="124">
        <v>0</v>
      </c>
      <c r="Q254" s="124">
        <v>20000</v>
      </c>
      <c r="R254" s="123" t="s">
        <v>552</v>
      </c>
      <c r="S254" s="123" t="s">
        <v>62</v>
      </c>
      <c r="T254" s="124">
        <v>20000</v>
      </c>
      <c r="U254" s="123">
        <v>0</v>
      </c>
      <c r="V254" s="123">
        <v>0</v>
      </c>
      <c r="W254" s="123">
        <v>324864</v>
      </c>
    </row>
    <row r="255" spans="1:23">
      <c r="A255" s="3">
        <v>253</v>
      </c>
      <c r="B255" s="122" t="s">
        <v>102</v>
      </c>
      <c r="C255" s="122">
        <v>2700</v>
      </c>
      <c r="D255" s="122" t="s">
        <v>103</v>
      </c>
      <c r="E255" s="123" t="s">
        <v>65</v>
      </c>
      <c r="F255" s="123" t="s">
        <v>72</v>
      </c>
      <c r="G255" s="123" t="s">
        <v>108</v>
      </c>
      <c r="H255" s="123" t="s">
        <v>107</v>
      </c>
      <c r="I255" s="123" t="s">
        <v>20</v>
      </c>
      <c r="J255" s="123" t="s">
        <v>467</v>
      </c>
      <c r="K255" s="123" t="s">
        <v>467</v>
      </c>
      <c r="L255" s="123">
        <v>1</v>
      </c>
      <c r="M255" s="123" t="s">
        <v>488</v>
      </c>
      <c r="N255" s="123">
        <v>14600</v>
      </c>
      <c r="O255" s="123">
        <v>0</v>
      </c>
      <c r="P255" s="123">
        <v>0</v>
      </c>
      <c r="Q255" s="123">
        <v>14600</v>
      </c>
      <c r="R255" s="123" t="s">
        <v>552</v>
      </c>
      <c r="S255" s="123" t="s">
        <v>62</v>
      </c>
      <c r="T255" s="123">
        <v>14600</v>
      </c>
      <c r="U255" s="123">
        <v>0</v>
      </c>
      <c r="V255" s="123">
        <v>0</v>
      </c>
      <c r="W255" s="123">
        <v>324852</v>
      </c>
    </row>
    <row r="256" spans="1:23">
      <c r="A256" s="3">
        <v>254</v>
      </c>
      <c r="B256" s="122" t="s">
        <v>102</v>
      </c>
      <c r="C256" s="122">
        <v>2700</v>
      </c>
      <c r="D256" s="122" t="s">
        <v>103</v>
      </c>
      <c r="E256" s="123" t="s">
        <v>65</v>
      </c>
      <c r="F256" s="123" t="s">
        <v>72</v>
      </c>
      <c r="G256" s="123" t="s">
        <v>108</v>
      </c>
      <c r="H256" s="123" t="s">
        <v>107</v>
      </c>
      <c r="I256" s="123" t="s">
        <v>29</v>
      </c>
      <c r="J256" s="123" t="s">
        <v>469</v>
      </c>
      <c r="K256" s="123" t="s">
        <v>469</v>
      </c>
      <c r="L256" s="123">
        <v>1</v>
      </c>
      <c r="M256" s="123" t="s">
        <v>487</v>
      </c>
      <c r="N256" s="123">
        <v>8000</v>
      </c>
      <c r="O256" s="123">
        <v>0</v>
      </c>
      <c r="P256" s="123">
        <v>0</v>
      </c>
      <c r="Q256" s="123">
        <v>8000</v>
      </c>
      <c r="R256" s="123" t="s">
        <v>552</v>
      </c>
      <c r="S256" s="123" t="s">
        <v>62</v>
      </c>
      <c r="T256" s="123">
        <v>7000</v>
      </c>
      <c r="U256" s="123">
        <v>1000</v>
      </c>
      <c r="V256" s="123">
        <v>12.5</v>
      </c>
      <c r="W256" s="123">
        <v>324860</v>
      </c>
    </row>
    <row r="257" spans="1:24">
      <c r="A257" s="3">
        <v>255</v>
      </c>
      <c r="B257" s="122" t="s">
        <v>102</v>
      </c>
      <c r="C257" s="122">
        <v>2700</v>
      </c>
      <c r="D257" s="122" t="s">
        <v>103</v>
      </c>
      <c r="E257" s="123" t="s">
        <v>65</v>
      </c>
      <c r="F257" s="123" t="s">
        <v>73</v>
      </c>
      <c r="G257" s="123" t="s">
        <v>108</v>
      </c>
      <c r="H257" s="123" t="s">
        <v>105</v>
      </c>
      <c r="I257" s="123" t="s">
        <v>9</v>
      </c>
      <c r="J257" s="123" t="s">
        <v>492</v>
      </c>
      <c r="K257" s="123" t="s">
        <v>492</v>
      </c>
      <c r="L257" s="123">
        <v>1</v>
      </c>
      <c r="M257" s="123" t="s">
        <v>464</v>
      </c>
      <c r="N257" s="123">
        <v>185000</v>
      </c>
      <c r="O257" s="123">
        <v>0</v>
      </c>
      <c r="P257" s="123">
        <v>0</v>
      </c>
      <c r="Q257" s="123">
        <v>185000</v>
      </c>
      <c r="R257" s="123" t="s">
        <v>552</v>
      </c>
      <c r="S257" s="123" t="s">
        <v>62</v>
      </c>
      <c r="T257" s="123">
        <v>185000</v>
      </c>
      <c r="U257" s="123">
        <v>0</v>
      </c>
      <c r="V257" s="123">
        <v>0</v>
      </c>
      <c r="W257" s="123">
        <v>324866</v>
      </c>
    </row>
    <row r="258" spans="1:24">
      <c r="A258" s="3">
        <v>256</v>
      </c>
      <c r="B258" s="122" t="s">
        <v>102</v>
      </c>
      <c r="C258" s="122">
        <v>2700</v>
      </c>
      <c r="D258" s="122" t="s">
        <v>103</v>
      </c>
      <c r="E258" s="123" t="s">
        <v>65</v>
      </c>
      <c r="F258" s="123" t="s">
        <v>73</v>
      </c>
      <c r="G258" s="123" t="s">
        <v>108</v>
      </c>
      <c r="H258" s="123" t="s">
        <v>107</v>
      </c>
      <c r="I258" s="123" t="s">
        <v>36</v>
      </c>
      <c r="J258" s="123" t="s">
        <v>74</v>
      </c>
      <c r="K258" s="123" t="s">
        <v>74</v>
      </c>
      <c r="L258" s="123">
        <v>1</v>
      </c>
      <c r="M258" s="123" t="s">
        <v>491</v>
      </c>
      <c r="N258" s="123">
        <v>35000</v>
      </c>
      <c r="O258" s="123">
        <v>0</v>
      </c>
      <c r="P258" s="123">
        <v>0</v>
      </c>
      <c r="Q258" s="123">
        <v>35000</v>
      </c>
      <c r="R258" s="123" t="s">
        <v>552</v>
      </c>
      <c r="S258" s="123" t="s">
        <v>62</v>
      </c>
      <c r="T258" s="123">
        <v>35000</v>
      </c>
      <c r="U258" s="123">
        <v>0</v>
      </c>
      <c r="V258" s="123">
        <v>0</v>
      </c>
      <c r="W258" s="123">
        <v>324861</v>
      </c>
    </row>
    <row r="259" spans="1:24">
      <c r="A259" s="3">
        <v>257</v>
      </c>
      <c r="B259" s="122" t="s">
        <v>102</v>
      </c>
      <c r="C259" s="122">
        <v>2700</v>
      </c>
      <c r="D259" s="122" t="s">
        <v>103</v>
      </c>
      <c r="E259" s="123" t="s">
        <v>65</v>
      </c>
      <c r="F259" s="123" t="s">
        <v>75</v>
      </c>
      <c r="G259" s="123" t="s">
        <v>108</v>
      </c>
      <c r="H259" s="123" t="s">
        <v>107</v>
      </c>
      <c r="I259" s="123" t="s">
        <v>36</v>
      </c>
      <c r="J259" s="123" t="s">
        <v>76</v>
      </c>
      <c r="K259" s="123" t="s">
        <v>76</v>
      </c>
      <c r="L259" s="123">
        <v>1</v>
      </c>
      <c r="M259" s="123" t="s">
        <v>495</v>
      </c>
      <c r="N259" s="123">
        <v>25000</v>
      </c>
      <c r="O259" s="123">
        <v>0</v>
      </c>
      <c r="P259" s="123">
        <v>0</v>
      </c>
      <c r="Q259" s="123">
        <v>25000</v>
      </c>
      <c r="R259" s="123" t="s">
        <v>552</v>
      </c>
      <c r="S259" s="123" t="s">
        <v>62</v>
      </c>
      <c r="T259" s="123">
        <v>20000</v>
      </c>
      <c r="U259" s="123">
        <v>5000</v>
      </c>
      <c r="V259" s="123">
        <v>20</v>
      </c>
      <c r="W259" s="123">
        <v>324859</v>
      </c>
    </row>
    <row r="260" spans="1:24">
      <c r="A260" s="3">
        <v>258</v>
      </c>
      <c r="B260" s="122" t="s">
        <v>102</v>
      </c>
      <c r="C260" s="122">
        <v>2700</v>
      </c>
      <c r="D260" s="122" t="s">
        <v>103</v>
      </c>
      <c r="E260" s="123" t="s">
        <v>65</v>
      </c>
      <c r="F260" s="123" t="s">
        <v>75</v>
      </c>
      <c r="G260" s="123" t="s">
        <v>108</v>
      </c>
      <c r="H260" s="123" t="s">
        <v>107</v>
      </c>
      <c r="I260" s="123" t="s">
        <v>20</v>
      </c>
      <c r="J260" s="123" t="s">
        <v>480</v>
      </c>
      <c r="K260" s="123" t="s">
        <v>480</v>
      </c>
      <c r="L260" s="123">
        <v>1</v>
      </c>
      <c r="M260" s="123" t="s">
        <v>493</v>
      </c>
      <c r="N260" s="123">
        <v>14600</v>
      </c>
      <c r="O260" s="123">
        <v>0</v>
      </c>
      <c r="P260" s="123">
        <v>0</v>
      </c>
      <c r="Q260" s="123">
        <v>14600</v>
      </c>
      <c r="R260" s="123" t="s">
        <v>552</v>
      </c>
      <c r="S260" s="123" t="s">
        <v>62</v>
      </c>
      <c r="T260" s="123">
        <v>14600</v>
      </c>
      <c r="U260" s="123">
        <v>0</v>
      </c>
      <c r="V260" s="123">
        <v>0</v>
      </c>
      <c r="W260" s="123">
        <v>324851</v>
      </c>
    </row>
    <row r="261" spans="1:24">
      <c r="A261" s="3">
        <v>259</v>
      </c>
      <c r="B261" s="122" t="s">
        <v>102</v>
      </c>
      <c r="C261" s="122">
        <v>2700</v>
      </c>
      <c r="D261" s="122" t="s">
        <v>103</v>
      </c>
      <c r="E261" s="123" t="s">
        <v>65</v>
      </c>
      <c r="F261" s="123" t="s">
        <v>75</v>
      </c>
      <c r="G261" s="123" t="s">
        <v>108</v>
      </c>
      <c r="H261" s="123" t="s">
        <v>107</v>
      </c>
      <c r="I261" s="123" t="s">
        <v>29</v>
      </c>
      <c r="J261" s="123" t="s">
        <v>469</v>
      </c>
      <c r="K261" s="123" t="s">
        <v>469</v>
      </c>
      <c r="L261" s="123">
        <v>2</v>
      </c>
      <c r="M261" s="123" t="s">
        <v>494</v>
      </c>
      <c r="N261" s="123">
        <v>16000</v>
      </c>
      <c r="O261" s="123">
        <v>0</v>
      </c>
      <c r="P261" s="123">
        <v>0</v>
      </c>
      <c r="Q261" s="123">
        <v>16000</v>
      </c>
      <c r="R261" s="123" t="s">
        <v>552</v>
      </c>
      <c r="S261" s="123" t="s">
        <v>62</v>
      </c>
      <c r="T261" s="123">
        <v>14000</v>
      </c>
      <c r="U261" s="123">
        <v>2000</v>
      </c>
      <c r="V261" s="123">
        <v>12.5</v>
      </c>
      <c r="W261" s="123">
        <v>325021</v>
      </c>
    </row>
    <row r="262" spans="1:24">
      <c r="A262" s="3">
        <v>260</v>
      </c>
      <c r="B262" s="122" t="s">
        <v>102</v>
      </c>
      <c r="C262" s="122">
        <v>2700</v>
      </c>
      <c r="D262" s="122" t="s">
        <v>103</v>
      </c>
      <c r="E262" s="123" t="s">
        <v>65</v>
      </c>
      <c r="F262" s="123" t="s">
        <v>65</v>
      </c>
      <c r="G262" s="123" t="s">
        <v>104</v>
      </c>
      <c r="H262" s="123" t="s">
        <v>105</v>
      </c>
      <c r="I262" s="123" t="s">
        <v>9</v>
      </c>
      <c r="J262" s="123" t="s">
        <v>536</v>
      </c>
      <c r="K262" s="123" t="s">
        <v>537</v>
      </c>
      <c r="L262" s="123">
        <v>1</v>
      </c>
      <c r="M262" s="123" t="s">
        <v>538</v>
      </c>
      <c r="N262" s="123">
        <v>270000</v>
      </c>
      <c r="O262" s="123">
        <v>100000</v>
      </c>
      <c r="P262" s="123">
        <v>0</v>
      </c>
      <c r="Q262" s="123">
        <v>370000</v>
      </c>
      <c r="R262" s="123" t="s">
        <v>557</v>
      </c>
      <c r="S262" s="123" t="s">
        <v>62</v>
      </c>
      <c r="T262" s="123">
        <v>270000</v>
      </c>
      <c r="U262" s="123">
        <v>0</v>
      </c>
      <c r="V262" s="123">
        <v>0</v>
      </c>
      <c r="W262" s="123">
        <v>379597</v>
      </c>
      <c r="X262" s="15" t="s">
        <v>558</v>
      </c>
    </row>
    <row r="263" spans="1:24">
      <c r="A263" s="3"/>
      <c r="B263" s="122"/>
      <c r="C263" s="122"/>
      <c r="D263" s="122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5">
        <v>242277</v>
      </c>
    </row>
    <row r="264" spans="1:24">
      <c r="A264" s="3">
        <v>261</v>
      </c>
      <c r="B264" s="122" t="s">
        <v>102</v>
      </c>
      <c r="C264" s="122">
        <v>2700</v>
      </c>
      <c r="D264" s="122" t="s">
        <v>103</v>
      </c>
      <c r="E264" s="123" t="s">
        <v>65</v>
      </c>
      <c r="F264" s="123" t="s">
        <v>65</v>
      </c>
      <c r="G264" s="123" t="s">
        <v>108</v>
      </c>
      <c r="H264" s="123" t="s">
        <v>107</v>
      </c>
      <c r="I264" s="123" t="s">
        <v>36</v>
      </c>
      <c r="J264" s="123" t="s">
        <v>74</v>
      </c>
      <c r="K264" s="123" t="s">
        <v>74</v>
      </c>
      <c r="L264" s="123">
        <v>1</v>
      </c>
      <c r="M264" s="123" t="s">
        <v>510</v>
      </c>
      <c r="N264" s="123">
        <v>35000</v>
      </c>
      <c r="O264" s="123">
        <v>0</v>
      </c>
      <c r="P264" s="123">
        <v>0</v>
      </c>
      <c r="Q264" s="123">
        <v>35000</v>
      </c>
      <c r="R264" s="123" t="s">
        <v>552</v>
      </c>
      <c r="S264" s="123" t="s">
        <v>62</v>
      </c>
      <c r="T264" s="123">
        <v>35000</v>
      </c>
      <c r="U264" s="123">
        <v>0</v>
      </c>
      <c r="V264" s="123">
        <v>0</v>
      </c>
      <c r="W264" s="123">
        <v>324829</v>
      </c>
    </row>
    <row r="265" spans="1:24">
      <c r="A265" s="3">
        <v>262</v>
      </c>
      <c r="B265" s="122" t="s">
        <v>102</v>
      </c>
      <c r="C265" s="122">
        <v>2700</v>
      </c>
      <c r="D265" s="122" t="s">
        <v>103</v>
      </c>
      <c r="E265" s="123" t="s">
        <v>65</v>
      </c>
      <c r="F265" s="123" t="s">
        <v>65</v>
      </c>
      <c r="G265" s="123" t="s">
        <v>108</v>
      </c>
      <c r="H265" s="123" t="s">
        <v>107</v>
      </c>
      <c r="I265" s="123" t="s">
        <v>20</v>
      </c>
      <c r="J265" s="123" t="s">
        <v>504</v>
      </c>
      <c r="K265" s="123" t="s">
        <v>504</v>
      </c>
      <c r="L265" s="123">
        <v>2</v>
      </c>
      <c r="M265" s="123" t="s">
        <v>505</v>
      </c>
      <c r="N265" s="123">
        <v>44000</v>
      </c>
      <c r="O265" s="123">
        <v>0</v>
      </c>
      <c r="P265" s="123">
        <v>0</v>
      </c>
      <c r="Q265" s="123">
        <v>44000</v>
      </c>
      <c r="R265" s="123" t="s">
        <v>552</v>
      </c>
      <c r="S265" s="123" t="s">
        <v>62</v>
      </c>
      <c r="T265" s="123">
        <v>44000</v>
      </c>
      <c r="U265" s="123">
        <v>0</v>
      </c>
      <c r="V265" s="123">
        <v>0</v>
      </c>
      <c r="W265" s="123">
        <v>324826</v>
      </c>
    </row>
    <row r="266" spans="1:24">
      <c r="A266" s="3">
        <v>263</v>
      </c>
      <c r="B266" s="122" t="s">
        <v>102</v>
      </c>
      <c r="C266" s="122">
        <v>2700</v>
      </c>
      <c r="D266" s="122" t="s">
        <v>103</v>
      </c>
      <c r="E266" s="123" t="s">
        <v>65</v>
      </c>
      <c r="F266" s="123" t="s">
        <v>65</v>
      </c>
      <c r="G266" s="123" t="s">
        <v>108</v>
      </c>
      <c r="H266" s="123" t="s">
        <v>107</v>
      </c>
      <c r="I266" s="123" t="s">
        <v>22</v>
      </c>
      <c r="J266" s="123" t="s">
        <v>49</v>
      </c>
      <c r="K266" s="123" t="s">
        <v>49</v>
      </c>
      <c r="L266" s="123">
        <v>1</v>
      </c>
      <c r="M266" s="123" t="s">
        <v>513</v>
      </c>
      <c r="N266" s="123">
        <v>12800</v>
      </c>
      <c r="O266" s="123">
        <v>0</v>
      </c>
      <c r="P266" s="123">
        <v>0</v>
      </c>
      <c r="Q266" s="123">
        <v>12800</v>
      </c>
      <c r="R266" s="123" t="s">
        <v>552</v>
      </c>
      <c r="S266" s="123" t="s">
        <v>62</v>
      </c>
      <c r="T266" s="123">
        <v>12800</v>
      </c>
      <c r="U266" s="123">
        <v>0</v>
      </c>
      <c r="V266" s="123">
        <v>0</v>
      </c>
      <c r="W266" s="123">
        <v>324841</v>
      </c>
    </row>
    <row r="267" spans="1:24">
      <c r="A267" s="3">
        <v>264</v>
      </c>
      <c r="B267" s="122" t="s">
        <v>102</v>
      </c>
      <c r="C267" s="122">
        <v>2700</v>
      </c>
      <c r="D267" s="122" t="s">
        <v>103</v>
      </c>
      <c r="E267" s="123" t="s">
        <v>65</v>
      </c>
      <c r="F267" s="123" t="s">
        <v>65</v>
      </c>
      <c r="G267" s="123" t="s">
        <v>104</v>
      </c>
      <c r="H267" s="123" t="s">
        <v>105</v>
      </c>
      <c r="I267" s="123" t="s">
        <v>9</v>
      </c>
      <c r="J267" s="123" t="s">
        <v>497</v>
      </c>
      <c r="K267" s="123" t="s">
        <v>497</v>
      </c>
      <c r="L267" s="123">
        <v>1</v>
      </c>
      <c r="M267" s="123" t="s">
        <v>498</v>
      </c>
      <c r="N267" s="123">
        <v>250000</v>
      </c>
      <c r="O267" s="123">
        <v>0</v>
      </c>
      <c r="P267" s="123">
        <v>0</v>
      </c>
      <c r="Q267" s="123">
        <v>250000</v>
      </c>
      <c r="R267" s="123" t="s">
        <v>552</v>
      </c>
      <c r="S267" s="123" t="s">
        <v>62</v>
      </c>
      <c r="T267" s="123">
        <v>240000</v>
      </c>
      <c r="U267" s="123">
        <v>10000</v>
      </c>
      <c r="V267" s="123">
        <v>4</v>
      </c>
      <c r="W267" s="123">
        <v>325009</v>
      </c>
    </row>
    <row r="268" spans="1:24">
      <c r="A268" s="3">
        <v>265</v>
      </c>
      <c r="B268" s="122" t="s">
        <v>102</v>
      </c>
      <c r="C268" s="122">
        <v>2700</v>
      </c>
      <c r="D268" s="122" t="s">
        <v>103</v>
      </c>
      <c r="E268" s="123" t="s">
        <v>65</v>
      </c>
      <c r="F268" s="123" t="s">
        <v>65</v>
      </c>
      <c r="G268" s="123" t="s">
        <v>108</v>
      </c>
      <c r="H268" s="123" t="s">
        <v>107</v>
      </c>
      <c r="I268" s="123" t="s">
        <v>38</v>
      </c>
      <c r="J268" s="123" t="s">
        <v>511</v>
      </c>
      <c r="K268" s="123" t="s">
        <v>511</v>
      </c>
      <c r="L268" s="123">
        <v>1</v>
      </c>
      <c r="M268" s="123" t="s">
        <v>512</v>
      </c>
      <c r="N268" s="123">
        <v>25000</v>
      </c>
      <c r="O268" s="123">
        <v>0</v>
      </c>
      <c r="P268" s="123">
        <v>0</v>
      </c>
      <c r="Q268" s="123">
        <v>25000</v>
      </c>
      <c r="R268" s="123" t="s">
        <v>552</v>
      </c>
      <c r="S268" s="123" t="s">
        <v>62</v>
      </c>
      <c r="T268" s="123">
        <v>25000</v>
      </c>
      <c r="U268" s="123">
        <v>0</v>
      </c>
      <c r="V268" s="123">
        <v>0</v>
      </c>
      <c r="W268" s="123">
        <v>324832</v>
      </c>
    </row>
    <row r="269" spans="1:24">
      <c r="A269" s="3">
        <v>266</v>
      </c>
      <c r="B269" s="122" t="s">
        <v>102</v>
      </c>
      <c r="C269" s="122">
        <v>2700</v>
      </c>
      <c r="D269" s="122" t="s">
        <v>103</v>
      </c>
      <c r="E269" s="123" t="s">
        <v>65</v>
      </c>
      <c r="F269" s="123" t="s">
        <v>65</v>
      </c>
      <c r="G269" s="123" t="s">
        <v>108</v>
      </c>
      <c r="H269" s="123" t="s">
        <v>107</v>
      </c>
      <c r="I269" s="123" t="s">
        <v>20</v>
      </c>
      <c r="J269" s="123" t="s">
        <v>68</v>
      </c>
      <c r="K269" s="123" t="s">
        <v>68</v>
      </c>
      <c r="L269" s="123">
        <v>2</v>
      </c>
      <c r="M269" s="123" t="s">
        <v>506</v>
      </c>
      <c r="N269" s="123">
        <v>22000</v>
      </c>
      <c r="O269" s="123">
        <v>0</v>
      </c>
      <c r="P269" s="123">
        <v>0</v>
      </c>
      <c r="Q269" s="123">
        <v>22000</v>
      </c>
      <c r="R269" s="123" t="s">
        <v>552</v>
      </c>
      <c r="S269" s="123" t="s">
        <v>62</v>
      </c>
      <c r="T269" s="123">
        <v>20000</v>
      </c>
      <c r="U269" s="123">
        <v>2000</v>
      </c>
      <c r="V269" s="123">
        <v>9.09</v>
      </c>
      <c r="W269" s="123">
        <v>324830</v>
      </c>
    </row>
    <row r="270" spans="1:24">
      <c r="A270" s="3">
        <v>267</v>
      </c>
      <c r="B270" s="122" t="s">
        <v>102</v>
      </c>
      <c r="C270" s="122">
        <v>2700</v>
      </c>
      <c r="D270" s="122" t="s">
        <v>103</v>
      </c>
      <c r="E270" s="123" t="s">
        <v>65</v>
      </c>
      <c r="F270" s="123" t="s">
        <v>65</v>
      </c>
      <c r="G270" s="123" t="s">
        <v>108</v>
      </c>
      <c r="H270" s="123" t="s">
        <v>107</v>
      </c>
      <c r="I270" s="123" t="s">
        <v>12</v>
      </c>
      <c r="J270" s="123" t="s">
        <v>166</v>
      </c>
      <c r="K270" s="123" t="s">
        <v>166</v>
      </c>
      <c r="L270" s="123">
        <v>1</v>
      </c>
      <c r="M270" s="123" t="s">
        <v>507</v>
      </c>
      <c r="N270" s="123">
        <v>12000</v>
      </c>
      <c r="O270" s="123">
        <v>0</v>
      </c>
      <c r="P270" s="123">
        <v>0</v>
      </c>
      <c r="Q270" s="123">
        <v>12000</v>
      </c>
      <c r="R270" s="123" t="s">
        <v>552</v>
      </c>
      <c r="S270" s="123" t="s">
        <v>62</v>
      </c>
      <c r="T270" s="123">
        <v>12000</v>
      </c>
      <c r="U270" s="123">
        <v>0</v>
      </c>
      <c r="V270" s="123">
        <v>0</v>
      </c>
      <c r="W270" s="123">
        <v>324833</v>
      </c>
    </row>
    <row r="271" spans="1:24">
      <c r="A271" s="3">
        <v>268</v>
      </c>
      <c r="B271" s="122" t="s">
        <v>102</v>
      </c>
      <c r="C271" s="122">
        <v>2700</v>
      </c>
      <c r="D271" s="122" t="s">
        <v>103</v>
      </c>
      <c r="E271" s="123" t="s">
        <v>65</v>
      </c>
      <c r="F271" s="123" t="s">
        <v>65</v>
      </c>
      <c r="G271" s="123" t="s">
        <v>108</v>
      </c>
      <c r="H271" s="123" t="s">
        <v>107</v>
      </c>
      <c r="I271" s="123" t="s">
        <v>20</v>
      </c>
      <c r="J271" s="123" t="s">
        <v>502</v>
      </c>
      <c r="K271" s="123" t="s">
        <v>502</v>
      </c>
      <c r="L271" s="123">
        <v>2</v>
      </c>
      <c r="M271" s="123" t="s">
        <v>503</v>
      </c>
      <c r="N271" s="123">
        <v>11412.68</v>
      </c>
      <c r="O271" s="123">
        <v>587.32000000000005</v>
      </c>
      <c r="P271" s="123">
        <v>0</v>
      </c>
      <c r="Q271" s="123">
        <v>12000</v>
      </c>
      <c r="R271" s="123" t="s">
        <v>552</v>
      </c>
      <c r="S271" s="123" t="s">
        <v>62</v>
      </c>
      <c r="T271" s="123">
        <v>11412.68</v>
      </c>
      <c r="U271" s="123">
        <v>0</v>
      </c>
      <c r="V271" s="123">
        <v>0</v>
      </c>
      <c r="W271" s="123">
        <v>324836</v>
      </c>
    </row>
    <row r="272" spans="1:24">
      <c r="A272" s="3">
        <v>269</v>
      </c>
      <c r="B272" s="122" t="s">
        <v>102</v>
      </c>
      <c r="C272" s="122">
        <v>2700</v>
      </c>
      <c r="D272" s="122" t="s">
        <v>103</v>
      </c>
      <c r="E272" s="123" t="s">
        <v>65</v>
      </c>
      <c r="F272" s="123" t="s">
        <v>65</v>
      </c>
      <c r="G272" s="123" t="s">
        <v>108</v>
      </c>
      <c r="H272" s="123" t="s">
        <v>107</v>
      </c>
      <c r="I272" s="123" t="s">
        <v>20</v>
      </c>
      <c r="J272" s="123" t="s">
        <v>500</v>
      </c>
      <c r="K272" s="123" t="s">
        <v>500</v>
      </c>
      <c r="L272" s="123">
        <v>1</v>
      </c>
      <c r="M272" s="123" t="s">
        <v>501</v>
      </c>
      <c r="N272" s="123">
        <v>20000</v>
      </c>
      <c r="O272" s="123">
        <v>0</v>
      </c>
      <c r="P272" s="123">
        <v>0</v>
      </c>
      <c r="Q272" s="123">
        <v>20000</v>
      </c>
      <c r="R272" s="123" t="s">
        <v>552</v>
      </c>
      <c r="S272" s="123" t="s">
        <v>62</v>
      </c>
      <c r="T272" s="123">
        <v>13482</v>
      </c>
      <c r="U272" s="123">
        <v>6518</v>
      </c>
      <c r="V272" s="123">
        <v>32.590000000000003</v>
      </c>
      <c r="W272" s="123">
        <v>324834</v>
      </c>
    </row>
    <row r="273" spans="1:23">
      <c r="A273" s="3">
        <v>270</v>
      </c>
      <c r="B273" s="122" t="s">
        <v>102</v>
      </c>
      <c r="C273" s="122">
        <v>2700</v>
      </c>
      <c r="D273" s="122" t="s">
        <v>103</v>
      </c>
      <c r="E273" s="123" t="s">
        <v>65</v>
      </c>
      <c r="F273" s="123" t="s">
        <v>65</v>
      </c>
      <c r="G273" s="123" t="s">
        <v>108</v>
      </c>
      <c r="H273" s="123" t="s">
        <v>107</v>
      </c>
      <c r="I273" s="123" t="s">
        <v>36</v>
      </c>
      <c r="J273" s="123" t="s">
        <v>39</v>
      </c>
      <c r="K273" s="123" t="s">
        <v>39</v>
      </c>
      <c r="L273" s="123">
        <v>1</v>
      </c>
      <c r="M273" s="123" t="s">
        <v>509</v>
      </c>
      <c r="N273" s="123">
        <v>70000</v>
      </c>
      <c r="O273" s="123">
        <v>0</v>
      </c>
      <c r="P273" s="123">
        <v>0</v>
      </c>
      <c r="Q273" s="123">
        <v>70000</v>
      </c>
      <c r="R273" s="123" t="s">
        <v>552</v>
      </c>
      <c r="S273" s="123" t="s">
        <v>62</v>
      </c>
      <c r="T273" s="123">
        <v>70000</v>
      </c>
      <c r="U273" s="123">
        <v>0</v>
      </c>
      <c r="V273" s="123">
        <v>0</v>
      </c>
      <c r="W273" s="123">
        <v>324825</v>
      </c>
    </row>
    <row r="274" spans="1:23">
      <c r="A274" s="3">
        <v>271</v>
      </c>
      <c r="B274" s="122" t="s">
        <v>102</v>
      </c>
      <c r="C274" s="122">
        <v>2700</v>
      </c>
      <c r="D274" s="122" t="s">
        <v>103</v>
      </c>
      <c r="E274" s="123" t="s">
        <v>65</v>
      </c>
      <c r="F274" s="123" t="s">
        <v>65</v>
      </c>
      <c r="G274" s="123" t="s">
        <v>108</v>
      </c>
      <c r="H274" s="123" t="s">
        <v>107</v>
      </c>
      <c r="I274" s="123" t="s">
        <v>36</v>
      </c>
      <c r="J274" s="123" t="s">
        <v>439</v>
      </c>
      <c r="K274" s="123" t="s">
        <v>439</v>
      </c>
      <c r="L274" s="123">
        <v>1</v>
      </c>
      <c r="M274" s="123" t="s">
        <v>508</v>
      </c>
      <c r="N274" s="123">
        <v>150000</v>
      </c>
      <c r="O274" s="123">
        <v>0</v>
      </c>
      <c r="P274" s="123">
        <v>0</v>
      </c>
      <c r="Q274" s="123">
        <v>150000</v>
      </c>
      <c r="R274" s="123" t="s">
        <v>552</v>
      </c>
      <c r="S274" s="123" t="s">
        <v>62</v>
      </c>
      <c r="T274" s="123">
        <v>150000</v>
      </c>
      <c r="U274" s="123">
        <v>0</v>
      </c>
      <c r="V274" s="123">
        <v>0</v>
      </c>
      <c r="W274" s="123">
        <v>324828</v>
      </c>
    </row>
    <row r="275" spans="1:23">
      <c r="A275" s="3">
        <v>272</v>
      </c>
      <c r="B275" s="122" t="s">
        <v>102</v>
      </c>
      <c r="C275" s="122">
        <v>2700</v>
      </c>
      <c r="D275" s="122" t="s">
        <v>103</v>
      </c>
      <c r="E275" s="123" t="s">
        <v>65</v>
      </c>
      <c r="F275" s="123" t="s">
        <v>65</v>
      </c>
      <c r="G275" s="123" t="s">
        <v>106</v>
      </c>
      <c r="H275" s="123" t="s">
        <v>105</v>
      </c>
      <c r="I275" s="123" t="s">
        <v>9</v>
      </c>
      <c r="J275" s="123" t="s">
        <v>499</v>
      </c>
      <c r="K275" s="123" t="s">
        <v>499</v>
      </c>
      <c r="L275" s="123">
        <v>1</v>
      </c>
      <c r="M275" s="123" t="s">
        <v>496</v>
      </c>
      <c r="N275" s="123">
        <v>498000</v>
      </c>
      <c r="O275" s="123">
        <v>0</v>
      </c>
      <c r="P275" s="123">
        <v>0</v>
      </c>
      <c r="Q275" s="123">
        <v>498000</v>
      </c>
      <c r="R275" s="123" t="s">
        <v>552</v>
      </c>
      <c r="S275" s="123" t="s">
        <v>21</v>
      </c>
      <c r="T275" s="123">
        <v>0</v>
      </c>
      <c r="U275" s="123"/>
      <c r="V275" s="123"/>
      <c r="W275" s="123">
        <v>334024</v>
      </c>
    </row>
    <row r="276" spans="1:23">
      <c r="A276" s="3">
        <v>273</v>
      </c>
      <c r="B276" s="122" t="s">
        <v>102</v>
      </c>
      <c r="C276" s="122">
        <v>2700</v>
      </c>
      <c r="D276" s="122" t="s">
        <v>103</v>
      </c>
      <c r="E276" s="123" t="s">
        <v>65</v>
      </c>
      <c r="F276" s="123" t="s">
        <v>65</v>
      </c>
      <c r="G276" s="123" t="s">
        <v>108</v>
      </c>
      <c r="H276" s="123" t="s">
        <v>107</v>
      </c>
      <c r="I276" s="123" t="s">
        <v>22</v>
      </c>
      <c r="J276" s="123" t="s">
        <v>77</v>
      </c>
      <c r="K276" s="123" t="s">
        <v>77</v>
      </c>
      <c r="L276" s="123">
        <v>1</v>
      </c>
      <c r="M276" s="123" t="s">
        <v>78</v>
      </c>
      <c r="N276" s="123">
        <v>27000</v>
      </c>
      <c r="O276" s="123">
        <v>0</v>
      </c>
      <c r="P276" s="123">
        <v>0</v>
      </c>
      <c r="Q276" s="123">
        <v>27000</v>
      </c>
      <c r="R276" s="123" t="s">
        <v>552</v>
      </c>
      <c r="S276" s="123" t="s">
        <v>62</v>
      </c>
      <c r="T276" s="123">
        <v>27000</v>
      </c>
      <c r="U276" s="123">
        <v>0</v>
      </c>
      <c r="V276" s="123">
        <v>0</v>
      </c>
      <c r="W276" s="123">
        <v>324831</v>
      </c>
    </row>
  </sheetData>
  <autoFilter ref="A2:X276" xr:uid="{5A7690F7-A973-459A-B397-A33EDEE2A7AE}"/>
  <sortState xmlns:xlrd2="http://schemas.microsoft.com/office/spreadsheetml/2017/richdata2" ref="A3:W251">
    <sortCondition ref="E3:E251"/>
    <sortCondition ref="G3:G251" customList="วงเงินระดับเขต,วงเงินระดับจังหวัด,วงเงินระดับหน่วยบริการสังกัดสป.สธ."/>
    <sortCondition ref="S3:S251"/>
  </sortState>
  <pageMargins left="0.25" right="0.25" top="0.75" bottom="0.75" header="0.3" footer="0.3"/>
  <pageSetup paperSize="9" scale="3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7"/>
  <sheetViews>
    <sheetView showGridLines="0" topLeftCell="A34" zoomScaleNormal="100" workbookViewId="0">
      <selection activeCell="T4" sqref="T4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3.710937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81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2563'!$E$3:$E$252,"10699-รพร.สระแก้ว")&lt;$A4,"",INDEX('ค่าเสื่อม 2563'!B$3:B$252,SMALL(IF('ค่าเสื่อม 2563'!$E$3:$E$252="10699-รพร.สระแก้ว",ROW('ค่าเสื่อม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2563'!$E$3:$E$252,"10699-รพร.สระแก้ว")&lt;$A4,"",INDEX('ค่าเสื่อม 2563'!C$3:C$252,SMALL(IF('ค่าเสื่อม 2563'!$E$3:$E$252="10699-รพร.สระแก้ว",ROW('ค่าเสื่อม 2563'!$E$3:$E$252)-ROW('ค่าเสื่อม 2563'!$E$3)+1),$A4)))</f>
        <v>2700</v>
      </c>
      <c r="D4" s="7" t="str">
        <f t="array" ref="D4">IF(COUNTIF('ค่าเสื่อม 2563'!$E$3:$E$252,"10699-รพร.สระแก้ว")&lt;$A4,"",INDEX('ค่าเสื่อม 2563'!D$3:D$252,SMALL(IF('ค่าเสื่อม 2563'!$E$3:$E$252="10699-รพร.สระแก้ว",ROW('ค่าเสื่อม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2563'!$E$3:$E$252,"10699-รพร.สระแก้ว")&lt;$A4,"",INDEX('ค่าเสื่อม 2563'!E$3:E$252,SMALL(IF('ค่าเสื่อม 2563'!$E$3:$E$252="10699-รพร.สระแก้ว",ROW('ค่าเสื่อม 2563'!$E$3:$E$252)-ROW('ค่าเสื่อม 2563'!$E$3)+1),$A4)))</f>
        <v>10699-รพร.สระแก้ว</v>
      </c>
      <c r="F4" s="7" t="str">
        <f t="array" ref="F4">IF(COUNTIF('ค่าเสื่อม 2563'!$E$3:$E$252,"10699-รพร.สระแก้ว")&lt;$A4,"",INDEX('ค่าเสื่อม 2563'!F$3:F$252,SMALL(IF('ค่าเสื่อม 2563'!$E$3:$E$252="10699-รพร.สระแก้ว",ROW('ค่าเสื่อม 2563'!$E$3:$E$252)-ROW('ค่าเสื่อม 2563'!$E$3)+1),$A4)))</f>
        <v>02438-รพ.สต.หนองไทร หมู่ที่ 04 ตำบลศาลาลำดวน</v>
      </c>
      <c r="G4" s="7" t="str">
        <f t="array" ref="G4">IF(COUNTIF('ค่าเสื่อม 2563'!$E$3:$E$252,"10699-รพร.สระแก้ว")&lt;$A4,"",INDEX('ค่าเสื่อม 2563'!G$3:G$252,SMALL(IF('ค่าเสื่อม 2563'!$E$3:$E$252="10699-รพร.สระแก้ว",ROW('ค่าเสื่อม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2563'!$E$3:$E$252,"10699-รพร.สระแก้ว")&lt;$A4,"",INDEX('ค่าเสื่อม 2563'!H$3:H$252,SMALL(IF('ค่าเสื่อม 2563'!$E$3:$E$252="10699-รพร.สระแก้ว",ROW('ค่าเสื่อม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2563'!$E$3:$E$252,"10699-รพร.สระแก้ว")&lt;$A4,"",INDEX('ค่าเสื่อม 2563'!I$3:I$252,SMALL(IF('ค่าเสื่อม 2563'!$E$3:$E$252="10699-รพร.สระแก้ว",ROW('ค่าเสื่อม 2563'!$E$3:$E$252)-ROW('ค่าเสื่อม 2563'!$E$3)+1),$A4)))</f>
        <v>-</v>
      </c>
      <c r="J4" s="7" t="str">
        <f t="array" ref="J4">IF(COUNTIF('ค่าเสื่อม 2563'!$E$3:$E$252,"10699-รพร.สระแก้ว")&lt;$A4,"",INDEX('ค่าเสื่อม 2563'!J$3:J$252,SMALL(IF('ค่าเสื่อม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K4" s="7" t="str">
        <f t="array" ref="K4">IF(COUNTIF('ค่าเสื่อม 2563'!$E$3:$E$252,"10699-รพร.สระแก้ว")&lt;$A4,"",INDEX('ค่าเสื่อม 2563'!K$3:K$252,SMALL(IF('ค่าเสื่อม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L4" s="4">
        <f t="array" ref="L4">IF(COUNTIF('ค่าเสื่อม 2563'!$E$3:$E$252,"10699-รพร.สระแก้ว")&lt;$A4,"",INDEX('ค่าเสื่อม 2563'!L$3:L$252,SMALL(IF('ค่าเสื่อม 2563'!$E$3:$E$252="10699-รพร.สระแก้ว",ROW('ค่าเสื่อม 2563'!$E$3:$E$252)-ROW('ค่าเสื่อม 2563'!$E$3)+1),$A4)))</f>
        <v>1</v>
      </c>
      <c r="M4" s="7" t="str">
        <f t="array" ref="M4">IF(COUNTIF('ค่าเสื่อม 2563'!$E$3:$E$252,"10699-รพร.สระแก้ว")&lt;$A4,"",INDEX('ค่าเสื่อม 2563'!M$3:M$252,SMALL(IF('ค่าเสื่อม 2563'!$E$3:$E$252="10699-รพร.สระแก้ว",ROW('ค่าเสื่อม 2563'!$E$3:$E$252)-ROW('ค่าเสื่อม 2563'!$E$3)+1),$A4)))</f>
        <v>8170/36</v>
      </c>
      <c r="N4" s="10">
        <f t="array" ref="N4">IF(COUNTIF('ค่าเสื่อม 2563'!$E$3:$E$252,"10699-รพร.สระแก้ว")&lt;$A4,"",INDEX('ค่าเสื่อม 2563'!N$3:N$252,SMALL(IF('ค่าเสื่อม 2563'!$E$3:$E$252="10699-รพร.สระแก้ว",ROW('ค่าเสื่อม 2563'!$E$3:$E$252)-ROW('ค่าเสื่อม 2563'!$E$3)+1),$A4)))</f>
        <v>250000</v>
      </c>
      <c r="O4" s="10">
        <f t="array" ref="O4">IF(COUNTIF('ค่าเสื่อม 2563'!$E$3:$E$252,"10699-รพร.สระแก้ว")&lt;$A4,"",INDEX('ค่าเสื่อม 2563'!O$3:O$252,SMALL(IF('ค่าเสื่อม 2563'!$E$3:$E$252="10699-รพร.สระแก้ว",ROW('ค่าเสื่อม 2563'!$E$3:$E$252)-ROW('ค่าเสื่อม 2563'!$E$3)+1),$A4)))</f>
        <v>0</v>
      </c>
      <c r="P4" s="10">
        <f t="array" ref="P4">IF(COUNTIF('ค่าเสื่อม 2563'!$E$3:$E$252,"10699-รพร.สระแก้ว")&lt;$A4,"",INDEX('ค่าเสื่อม 2563'!P$3:P$252,SMALL(IF('ค่าเสื่อม 2563'!$E$3:$E$252="10699-รพร.สระแก้ว",ROW('ค่าเสื่อม 2563'!$E$3:$E$252)-ROW('ค่าเสื่อม 2563'!$E$3)+1),$A4)))</f>
        <v>0</v>
      </c>
      <c r="Q4" s="10">
        <f t="array" ref="Q4">IF(COUNTIF('ค่าเสื่อม 2563'!$E$3:$E$252,"10699-รพร.สระแก้ว")&lt;$A4,"",INDEX('ค่าเสื่อม 2563'!Q$3:Q$252,SMALL(IF('ค่าเสื่อม 2563'!$E$3:$E$252="10699-รพร.สระแก้ว",ROW('ค่าเสื่อม 2563'!$E$3:$E$252)-ROW('ค่าเสื่อม 2563'!$E$3)+1),$A4)))</f>
        <v>250000</v>
      </c>
      <c r="R4" s="7" t="str">
        <f t="array" ref="R4">IF(COUNTIF('ค่าเสื่อม 2563'!$E$3:$E$252,"10699-รพร.สระแก้ว")&lt;$A4,"",INDEX('ค่าเสื่อม 2563'!R$3:R$252,SMALL(IF('ค่าเสื่อม 2563'!$E$3:$E$252="10699-รพร.สระแก้ว",ROW('ค่าเสื่อม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2563'!$E$3:$E$252,"10699-รพร.สระแก้ว")&lt;$A4,"",INDEX('ค่าเสื่อม 2563'!S$3:S$252,SMALL(IF('ค่าเสื่อม 2563'!$E$3:$E$252="10699-รพร.สระแก้ว",ROW('ค่าเสื่อม 2563'!$E$3:$E$252)-ROW('ค่าเสื่อม 2563'!$E$3)+1),$A4)))</f>
        <v>4-</v>
      </c>
      <c r="T4" s="10">
        <f t="array" ref="T4">IF(COUNTIF('ค่าเสื่อม 2563'!$E$3:$E$252,"10699-รพร.สระแก้ว")&lt;$A4,"",INDEX('ค่าเสื่อม 2563'!T$3:T$252,SMALL(IF('ค่าเสื่อม 2563'!$E$3:$E$252="10699-รพร.สระแก้ว",ROW('ค่าเสื่อม 2563'!$E$3:$E$252)-ROW('ค่าเสื่อม 2563'!$E$3)+1),$A4)))</f>
        <v>220000</v>
      </c>
      <c r="U4" s="10">
        <f t="array" ref="U4">IF(COUNTIF('ค่าเสื่อม 2563'!$E$3:$E$252,"10699-รพร.สระแก้ว")&lt;$A4,"",INDEX('ค่าเสื่อม 2563'!U$3:U$252,SMALL(IF('ค่าเสื่อม 2563'!$E$3:$E$252="10699-รพร.สระแก้ว",ROW('ค่าเสื่อม 2563'!$E$3:$E$252)-ROW('ค่าเสื่อม 2563'!$E$3)+1),$A4)))</f>
        <v>0</v>
      </c>
      <c r="V4" s="7">
        <f t="array" ref="V4">IF(COUNTIF('ค่าเสื่อม 2563'!$E$3:$E$252,"10699-รพร.สระแก้ว")&lt;$A4,"",INDEX('ค่าเสื่อม 2563'!V$3:V$252,SMALL(IF('ค่าเสื่อม 2563'!$E$3:$E$252="10699-รพร.สระแก้ว",ROW('ค่าเสื่อม 2563'!$E$3:$E$252)-ROW('ค่าเสื่อม 2563'!$E$3)+1),$A4)))</f>
        <v>0</v>
      </c>
      <c r="W4" s="7">
        <f t="array" ref="W4">IF(COUNTIF('ค่าเสื่อม 2563'!$E$3:$E$252,"10699-รพร.สระแก้ว")&lt;$A4,"",INDEX('ค่าเสื่อม 2563'!W$3:W$252,SMALL(IF('ค่าเสื่อม 2563'!$E$3:$E$252="10699-รพร.สระแก้ว",ROW('ค่าเสื่อม 2563'!$E$3:$E$252)-ROW('ค่าเสื่อม 2563'!$E$3)+1),$A4)))</f>
        <v>326720</v>
      </c>
    </row>
    <row r="5" spans="1:23" ht="43.5" customHeight="1">
      <c r="A5" s="3">
        <v>2</v>
      </c>
      <c r="B5" s="7" t="str">
        <f t="array" ref="B5">IF(COUNTIF('ค่าเสื่อม 2563'!$E$3:$E$252,"10699-รพร.สระแก้ว")&lt;$A5,"",INDEX('ค่าเสื่อม 2563'!B$3:B$252,SMALL(IF('ค่าเสื่อม 2563'!$E$3:$E$252="10699-รพร.สระแก้ว",ROW('ค่าเสื่อม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2563'!$E$3:$E$252,"10699-รพร.สระแก้ว")&lt;$A5,"",INDEX('ค่าเสื่อม 2563'!C$3:C$252,SMALL(IF('ค่าเสื่อม 2563'!$E$3:$E$252="10699-รพร.สระแก้ว",ROW('ค่าเสื่อม 2563'!$E$3:$E$252)-ROW('ค่าเสื่อม 2563'!$E$3)+1),$A5)))</f>
        <v>2700</v>
      </c>
      <c r="D5" s="7" t="str">
        <f t="array" ref="D5">IF(COUNTIF('ค่าเสื่อม 2563'!$E$3:$E$252,"10699-รพร.สระแก้ว")&lt;$A5,"",INDEX('ค่าเสื่อม 2563'!D$3:D$252,SMALL(IF('ค่าเสื่อม 2563'!$E$3:$E$252="10699-รพร.สระแก้ว",ROW('ค่าเสื่อม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2563'!$E$3:$E$252,"10699-รพร.สระแก้ว")&lt;$A5,"",INDEX('ค่าเสื่อม 2563'!E$3:E$252,SMALL(IF('ค่าเสื่อม 2563'!$E$3:$E$252="10699-รพร.สระแก้ว",ROW('ค่าเสื่อม 2563'!$E$3:$E$252)-ROW('ค่าเสื่อม 2563'!$E$3)+1),$A5)))</f>
        <v>10699-รพร.สระแก้ว</v>
      </c>
      <c r="F5" s="7" t="str">
        <f t="array" ref="F5">IF(COUNTIF('ค่าเสื่อม 2563'!$E$3:$E$252,"10699-รพร.สระแก้ว")&lt;$A5,"",INDEX('ค่าเสื่อม 2563'!F$3:F$252,SMALL(IF('ค่าเสื่อม 2563'!$E$3:$E$252="10699-รพร.สระแก้ว",ROW('ค่าเสื่อม 2563'!$E$3:$E$252)-ROW('ค่าเสื่อม 2563'!$E$3)+1),$A5)))</f>
        <v>02439-รพ.สต.เขามะกา หมู่ที่ 10 ตำบลศาลาลำดวน</v>
      </c>
      <c r="G5" s="7" t="str">
        <f t="array" ref="G5">IF(COUNTIF('ค่าเสื่อม 2563'!$E$3:$E$252,"10699-รพร.สระแก้ว")&lt;$A5,"",INDEX('ค่าเสื่อม 2563'!G$3:G$252,SMALL(IF('ค่าเสื่อม 2563'!$E$3:$E$252="10699-รพร.สระแก้ว",ROW('ค่าเสื่อม 2563'!$E$3:$E$252)-ROW('ค่าเสื่อม 2563'!$E$3)+1),$A5)))</f>
        <v>วงเงินระดับเขต</v>
      </c>
      <c r="H5" s="7" t="str">
        <f t="array" ref="H5">IF(COUNTIF('ค่าเสื่อม 2563'!$E$3:$E$252,"10699-รพร.สระแก้ว")&lt;$A5,"",INDEX('ค่าเสื่อม 2563'!H$3:H$252,SMALL(IF('ค่าเสื่อม 2563'!$E$3:$E$252="10699-รพร.สระแก้ว",ROW('ค่าเสื่อม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2563'!$E$3:$E$252,"10699-รพร.สระแก้ว")&lt;$A5,"",INDEX('ค่าเสื่อม 2563'!I$3:I$252,SMALL(IF('ค่าเสื่อม 2563'!$E$3:$E$252="10699-รพร.สระแก้ว",ROW('ค่าเสื่อม 2563'!$E$3:$E$252)-ROW('ค่าเสื่อม 2563'!$E$3)+1),$A5)))</f>
        <v>04-ครุภัณฑ์การแพทย์รักษา</v>
      </c>
      <c r="J5" s="7" t="str">
        <f t="array" ref="J5">IF(COUNTIF('ค่าเสื่อม 2563'!$E$3:$E$252,"10699-รพร.สระแก้ว")&lt;$A5,"",INDEX('ค่าเสื่อม 2563'!J$3:J$252,SMALL(IF('ค่าเสื่อม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K5" s="7" t="str">
        <f t="array" ref="K5">IF(COUNTIF('ค่าเสื่อม 2563'!$E$3:$E$252,"10699-รพร.สระแก้ว")&lt;$A5,"",INDEX('ค่าเสื่อม 2563'!K$3:K$252,SMALL(IF('ค่าเสื่อม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L5" s="4">
        <f t="array" ref="L5">IF(COUNTIF('ค่าเสื่อม 2563'!$E$3:$E$252,"10699-รพร.สระแก้ว")&lt;$A5,"",INDEX('ค่าเสื่อม 2563'!L$3:L$252,SMALL(IF('ค่าเสื่อม 2563'!$E$3:$E$252="10699-รพร.สระแก้ว",ROW('ค่าเสื่อม 2563'!$E$3:$E$252)-ROW('ค่าเสื่อม 2563'!$E$3)+1),$A5)))</f>
        <v>1</v>
      </c>
      <c r="M5" s="7" t="str">
        <f t="array" ref="M5">IF(COUNTIF('ค่าเสื่อม 2563'!$E$3:$E$252,"10699-รพร.สระแก้ว")&lt;$A5,"",INDEX('ค่าเสื่อม 2563'!M$3:M$252,SMALL(IF('ค่าเสื่อม 2563'!$E$3:$E$252="10699-รพร.สระแก้ว",ROW('ค่าเสื่อม 2563'!$E$3:$E$252)-ROW('ค่าเสื่อม 2563'!$E$3)+1),$A5)))</f>
        <v>สก 65200070001</v>
      </c>
      <c r="N5" s="10">
        <f t="array" ref="N5">IF(COUNTIF('ค่าเสื่อม 2563'!$E$3:$E$252,"10699-รพร.สระแก้ว")&lt;$A5,"",INDEX('ค่าเสื่อม 2563'!N$3:N$252,SMALL(IF('ค่าเสื่อม 2563'!$E$3:$E$252="10699-รพร.สระแก้ว",ROW('ค่าเสื่อม 2563'!$E$3:$E$252)-ROW('ค่าเสื่อม 2563'!$E$3)+1),$A5)))</f>
        <v>460000</v>
      </c>
      <c r="O5" s="10">
        <f t="array" ref="O5">IF(COUNTIF('ค่าเสื่อม 2563'!$E$3:$E$252,"10699-รพร.สระแก้ว")&lt;$A5,"",INDEX('ค่าเสื่อม 2563'!O$3:O$252,SMALL(IF('ค่าเสื่อม 2563'!$E$3:$E$252="10699-รพร.สระแก้ว",ROW('ค่าเสื่อม 2563'!$E$3:$E$252)-ROW('ค่าเสื่อม 2563'!$E$3)+1),$A5)))</f>
        <v>0</v>
      </c>
      <c r="P5" s="10">
        <f t="array" ref="P5">IF(COUNTIF('ค่าเสื่อม 2563'!$E$3:$E$252,"10699-รพร.สระแก้ว")&lt;$A5,"",INDEX('ค่าเสื่อม 2563'!P$3:P$252,SMALL(IF('ค่าเสื่อม 2563'!$E$3:$E$252="10699-รพร.สระแก้ว",ROW('ค่าเสื่อม 2563'!$E$3:$E$252)-ROW('ค่าเสื่อม 2563'!$E$3)+1),$A5)))</f>
        <v>0</v>
      </c>
      <c r="Q5" s="10">
        <f t="array" ref="Q5">IF(COUNTIF('ค่าเสื่อม 2563'!$E$3:$E$252,"10699-รพร.สระแก้ว")&lt;$A5,"",INDEX('ค่าเสื่อม 2563'!Q$3:Q$252,SMALL(IF('ค่าเสื่อม 2563'!$E$3:$E$252="10699-รพร.สระแก้ว",ROW('ค่าเสื่อม 2563'!$E$3:$E$252)-ROW('ค่าเสื่อม 2563'!$E$3)+1),$A5)))</f>
        <v>460000</v>
      </c>
      <c r="R5" s="7" t="str">
        <f t="array" ref="R5">IF(COUNTIF('ค่าเสื่อม 2563'!$E$3:$E$252,"10699-รพร.สระแก้ว")&lt;$A5,"",INDEX('ค่าเสื่อม 2563'!R$3:R$252,SMALL(IF('ค่าเสื่อม 2563'!$E$3:$E$252="10699-รพร.สระแก้ว",ROW('ค่าเสื่อม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2563'!$E$3:$E$252,"10699-รพร.สระแก้ว")&lt;$A5,"",INDEX('ค่าเสื่อม 2563'!S$3:S$252,SMALL(IF('ค่าเสื่อม 2563'!$E$3:$E$252="10699-รพร.สระแก้ว",ROW('ค่าเสื่อม 2563'!$E$3:$E$252)-ROW('ค่าเสื่อม 2563'!$E$3)+1),$A5)))</f>
        <v>5-</v>
      </c>
      <c r="T5" s="10">
        <f t="array" ref="T5">IF(COUNTIF('ค่าเสื่อม 2563'!$E$3:$E$252,"10699-รพร.สระแก้ว")&lt;$A5,"",INDEX('ค่าเสื่อม 2563'!T$3:T$252,SMALL(IF('ค่าเสื่อม 2563'!$E$3:$E$252="10699-รพร.สระแก้ว",ROW('ค่าเสื่อม 2563'!$E$3:$E$252)-ROW('ค่าเสื่อม 2563'!$E$3)+1),$A5)))</f>
        <v>290000</v>
      </c>
      <c r="U5" s="10">
        <f t="array" ref="U5">IF(COUNTIF('ค่าเสื่อม 2563'!$E$3:$E$252,"10699-รพร.สระแก้ว")&lt;$A5,"",INDEX('ค่าเสื่อม 2563'!U$3:U$252,SMALL(IF('ค่าเสื่อม 2563'!$E$3:$E$252="10699-รพร.สระแก้ว",ROW('ค่าเสื่อม 2563'!$E$3:$E$252)-ROW('ค่าเสื่อม 2563'!$E$3)+1),$A5)))</f>
        <v>170000</v>
      </c>
      <c r="V5" s="7">
        <f t="array" ref="V5">IF(COUNTIF('ค่าเสื่อม 2563'!$E$3:$E$252,"10699-รพร.สระแก้ว")&lt;$A5,"",INDEX('ค่าเสื่อม 2563'!V$3:V$252,SMALL(IF('ค่าเสื่อม 2563'!$E$3:$E$252="10699-รพร.สระแก้ว",ROW('ค่าเสื่อม 2563'!$E$3:$E$252)-ROW('ค่าเสื่อม 2563'!$E$3)+1),$A5)))</f>
        <v>36.96</v>
      </c>
      <c r="W5" s="7">
        <f t="array" ref="W5">IF(COUNTIF('ค่าเสื่อม 2563'!$E$3:$E$252,"10699-รพร.สระแก้ว")&lt;$A5,"",INDEX('ค่าเสื่อม 2563'!W$3:W$252,SMALL(IF('ค่าเสื่อม 2563'!$E$3:$E$252="10699-รพร.สระแก้ว",ROW('ค่าเสื่อม 2563'!$E$3:$E$252)-ROW('ค่าเสื่อม 2563'!$E$3)+1),$A5)))</f>
        <v>329777</v>
      </c>
    </row>
    <row r="6" spans="1:23" ht="43.5" customHeight="1">
      <c r="A6" s="3">
        <v>3</v>
      </c>
      <c r="B6" s="7" t="str">
        <f t="array" ref="B6">IF(COUNTIF('ค่าเสื่อม 2563'!$E$3:$E$252,"10699-รพร.สระแก้ว")&lt;$A6,"",INDEX('ค่าเสื่อม 2563'!B$3:B$252,SMALL(IF('ค่าเสื่อม 2563'!$E$3:$E$252="10699-รพร.สระแก้ว",ROW('ค่าเสื่อม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2563'!$E$3:$E$252,"10699-รพร.สระแก้ว")&lt;$A6,"",INDEX('ค่าเสื่อม 2563'!C$3:C$252,SMALL(IF('ค่าเสื่อม 2563'!$E$3:$E$252="10699-รพร.สระแก้ว",ROW('ค่าเสื่อม 2563'!$E$3:$E$252)-ROW('ค่าเสื่อม 2563'!$E$3)+1),$A6)))</f>
        <v>2700</v>
      </c>
      <c r="D6" s="7" t="str">
        <f t="array" ref="D6">IF(COUNTIF('ค่าเสื่อม 2563'!$E$3:$E$252,"10699-รพร.สระแก้ว")&lt;$A6,"",INDEX('ค่าเสื่อม 2563'!D$3:D$252,SMALL(IF('ค่าเสื่อม 2563'!$E$3:$E$252="10699-รพร.สระแก้ว",ROW('ค่าเสื่อม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2563'!$E$3:$E$252,"10699-รพร.สระแก้ว")&lt;$A6,"",INDEX('ค่าเสื่อม 2563'!E$3:E$252,SMALL(IF('ค่าเสื่อม 2563'!$E$3:$E$252="10699-รพร.สระแก้ว",ROW('ค่าเสื่อม 2563'!$E$3:$E$252)-ROW('ค่าเสื่อม 2563'!$E$3)+1),$A6)))</f>
        <v>10699-รพร.สระแก้ว</v>
      </c>
      <c r="F6" s="7" t="str">
        <f t="array" ref="F6">IF(COUNTIF('ค่าเสื่อม 2563'!$E$3:$E$252,"10699-รพร.สระแก้ว")&lt;$A6,"",INDEX('ค่าเสื่อม 2563'!F$3:F$252,SMALL(IF('ค่าเสื่อม 2563'!$E$3:$E$252="10699-รพร.สระแก้ว",ROW('ค่าเสื่อม 2563'!$E$3:$E$252)-ROW('ค่าเสื่อม 2563'!$E$3)+1),$A6)))</f>
        <v>02440-รพ.สต.คลองน้ำใส หมู่ที่ 02 ตำบลโคกปี่ฆ้อง</v>
      </c>
      <c r="G6" s="7" t="str">
        <f t="array" ref="G6">IF(COUNTIF('ค่าเสื่อม 2563'!$E$3:$E$252,"10699-รพร.สระแก้ว")&lt;$A6,"",INDEX('ค่าเสื่อม 2563'!G$3:G$252,SMALL(IF('ค่าเสื่อม 2563'!$E$3:$E$252="10699-รพร.สระแก้ว",ROW('ค่าเสื่อม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2563'!$E$3:$E$252,"10699-รพร.สระแก้ว")&lt;$A6,"",INDEX('ค่าเสื่อม 2563'!H$3:H$252,SMALL(IF('ค่าเสื่อม 2563'!$E$3:$E$252="10699-รพร.สระแก้ว",ROW('ค่าเสื่อม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2563'!$E$3:$E$252,"10699-รพร.สระแก้ว")&lt;$A6,"",INDEX('ค่าเสื่อม 2563'!I$3:I$252,SMALL(IF('ค่าเสื่อม 2563'!$E$3:$E$252="10699-รพร.สระแก้ว",ROW('ค่าเสื่อม 2563'!$E$3:$E$252)-ROW('ค่าเสื่อม 2563'!$E$3)+1),$A6)))</f>
        <v>-</v>
      </c>
      <c r="J6" s="7" t="str">
        <f t="array" ref="J6">IF(COUNTIF('ค่าเสื่อม 2563'!$E$3:$E$252,"10699-รพร.สระแก้ว")&lt;$A6,"",INDEX('ค่าเสื่อม 2563'!J$3:J$252,SMALL(IF('ค่าเสื่อม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K6" s="7" t="str">
        <f t="array" ref="K6">IF(COUNTIF('ค่าเสื่อม 2563'!$E$3:$E$252,"10699-รพร.สระแก้ว")&lt;$A6,"",INDEX('ค่าเสื่อม 2563'!K$3:K$252,SMALL(IF('ค่าเสื่อม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L6" s="4">
        <f t="array" ref="L6">IF(COUNTIF('ค่าเสื่อม 2563'!$E$3:$E$252,"10699-รพร.สระแก้ว")&lt;$A6,"",INDEX('ค่าเสื่อม 2563'!L$3:L$252,SMALL(IF('ค่าเสื่อม 2563'!$E$3:$E$252="10699-รพร.สระแก้ว",ROW('ค่าเสื่อม 2563'!$E$3:$E$252)-ROW('ค่าเสื่อม 2563'!$E$3)+1),$A6)))</f>
        <v>1</v>
      </c>
      <c r="M6" s="7" t="str">
        <f t="array" ref="M6">IF(COUNTIF('ค่าเสื่อม 2563'!$E$3:$E$252,"10699-รพร.สระแก้ว")&lt;$A6,"",INDEX('ค่าเสื่อม 2563'!M$3:M$252,SMALL(IF('ค่าเสื่อม 2563'!$E$3:$E$252="10699-รพร.สระแก้ว",ROW('ค่าเสื่อม 2563'!$E$3:$E$252)-ROW('ค่าเสื่อม 2563'!$E$3)+1),$A6)))</f>
        <v>8170/36</v>
      </c>
      <c r="N6" s="10">
        <f t="array" ref="N6">IF(COUNTIF('ค่าเสื่อม 2563'!$E$3:$E$252,"10699-รพร.สระแก้ว")&lt;$A6,"",INDEX('ค่าเสื่อม 2563'!N$3:N$252,SMALL(IF('ค่าเสื่อม 2563'!$E$3:$E$252="10699-รพร.สระแก้ว",ROW('ค่าเสื่อม 2563'!$E$3:$E$252)-ROW('ค่าเสื่อม 2563'!$E$3)+1),$A6)))</f>
        <v>175000</v>
      </c>
      <c r="O6" s="10">
        <f t="array" ref="O6">IF(COUNTIF('ค่าเสื่อม 2563'!$E$3:$E$252,"10699-รพร.สระแก้ว")&lt;$A6,"",INDEX('ค่าเสื่อม 2563'!O$3:O$252,SMALL(IF('ค่าเสื่อม 2563'!$E$3:$E$252="10699-รพร.สระแก้ว",ROW('ค่าเสื่อม 2563'!$E$3:$E$252)-ROW('ค่าเสื่อม 2563'!$E$3)+1),$A6)))</f>
        <v>0</v>
      </c>
      <c r="P6" s="10">
        <f t="array" ref="P6">IF(COUNTIF('ค่าเสื่อม 2563'!$E$3:$E$252,"10699-รพร.สระแก้ว")&lt;$A6,"",INDEX('ค่าเสื่อม 2563'!P$3:P$252,SMALL(IF('ค่าเสื่อม 2563'!$E$3:$E$252="10699-รพร.สระแก้ว",ROW('ค่าเสื่อม 2563'!$E$3:$E$252)-ROW('ค่าเสื่อม 2563'!$E$3)+1),$A6)))</f>
        <v>0</v>
      </c>
      <c r="Q6" s="10">
        <f t="array" ref="Q6">IF(COUNTIF('ค่าเสื่อม 2563'!$E$3:$E$252,"10699-รพร.สระแก้ว")&lt;$A6,"",INDEX('ค่าเสื่อม 2563'!Q$3:Q$252,SMALL(IF('ค่าเสื่อม 2563'!$E$3:$E$252="10699-รพร.สระแก้ว",ROW('ค่าเสื่อม 2563'!$E$3:$E$252)-ROW('ค่าเสื่อม 2563'!$E$3)+1),$A6)))</f>
        <v>175000</v>
      </c>
      <c r="R6" s="7" t="str">
        <f t="array" ref="R6">IF(COUNTIF('ค่าเสื่อม 2563'!$E$3:$E$252,"10699-รพร.สระแก้ว")&lt;$A6,"",INDEX('ค่าเสื่อม 2563'!R$3:R$252,SMALL(IF('ค่าเสื่อม 2563'!$E$3:$E$252="10699-รพร.สระแก้ว",ROW('ค่าเสื่อม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2563'!$E$3:$E$252,"10699-รพร.สระแก้ว")&lt;$A6,"",INDEX('ค่าเสื่อม 2563'!S$3:S$252,SMALL(IF('ค่าเสื่อม 2563'!$E$3:$E$252="10699-รพร.สระแก้ว",ROW('ค่าเสื่อม 2563'!$E$3:$E$252)-ROW('ค่าเสื่อม 2563'!$E$3)+1),$A6)))</f>
        <v>4-</v>
      </c>
      <c r="T6" s="10">
        <f t="array" ref="T6">IF(COUNTIF('ค่าเสื่อม 2563'!$E$3:$E$252,"10699-รพร.สระแก้ว")&lt;$A6,"",INDEX('ค่าเสื่อม 2563'!T$3:T$252,SMALL(IF('ค่าเสื่อม 2563'!$E$3:$E$252="10699-รพร.สระแก้ว",ROW('ค่าเสื่อม 2563'!$E$3:$E$252)-ROW('ค่าเสื่อม 2563'!$E$3)+1),$A6)))</f>
        <v>147600</v>
      </c>
      <c r="U6" s="10">
        <f t="array" ref="U6">IF(COUNTIF('ค่าเสื่อม 2563'!$E$3:$E$252,"10699-รพร.สระแก้ว")&lt;$A6,"",INDEX('ค่าเสื่อม 2563'!U$3:U$252,SMALL(IF('ค่าเสื่อม 2563'!$E$3:$E$252="10699-รพร.สระแก้ว",ROW('ค่าเสื่อม 2563'!$E$3:$E$252)-ROW('ค่าเสื่อม 2563'!$E$3)+1),$A6)))</f>
        <v>0</v>
      </c>
      <c r="V6" s="7">
        <f t="array" ref="V6">IF(COUNTIF('ค่าเสื่อม 2563'!$E$3:$E$252,"10699-รพร.สระแก้ว")&lt;$A6,"",INDEX('ค่าเสื่อม 2563'!V$3:V$252,SMALL(IF('ค่าเสื่อม 2563'!$E$3:$E$252="10699-รพร.สระแก้ว",ROW('ค่าเสื่อม 2563'!$E$3:$E$252)-ROW('ค่าเสื่อม 2563'!$E$3)+1),$A6)))</f>
        <v>0</v>
      </c>
      <c r="W6" s="7">
        <f t="array" ref="W6">IF(COUNTIF('ค่าเสื่อม 2563'!$E$3:$E$252,"10699-รพร.สระแก้ว")&lt;$A6,"",INDEX('ค่าเสื่อม 2563'!W$3:W$252,SMALL(IF('ค่าเสื่อม 2563'!$E$3:$E$252="10699-รพร.สระแก้ว",ROW('ค่าเสื่อม 2563'!$E$3:$E$252)-ROW('ค่าเสื่อม 2563'!$E$3)+1),$A6)))</f>
        <v>331201</v>
      </c>
    </row>
    <row r="7" spans="1:23" ht="43.5" customHeight="1">
      <c r="A7" s="3">
        <v>4</v>
      </c>
      <c r="B7" s="7" t="str">
        <f t="array" ref="B7">IF(COUNTIF('ค่าเสื่อม 2563'!$E$3:$E$252,"10699-รพร.สระแก้ว")&lt;$A7,"",INDEX('ค่าเสื่อม 2563'!B$3:B$252,SMALL(IF('ค่าเสื่อม 2563'!$E$3:$E$252="10699-รพร.สระแก้ว",ROW('ค่าเสื่อม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2563'!$E$3:$E$252,"10699-รพร.สระแก้ว")&lt;$A7,"",INDEX('ค่าเสื่อม 2563'!C$3:C$252,SMALL(IF('ค่าเสื่อม 2563'!$E$3:$E$252="10699-รพร.สระแก้ว",ROW('ค่าเสื่อม 2563'!$E$3:$E$252)-ROW('ค่าเสื่อม 2563'!$E$3)+1),$A7)))</f>
        <v>2700</v>
      </c>
      <c r="D7" s="7" t="str">
        <f t="array" ref="D7">IF(COUNTIF('ค่าเสื่อม 2563'!$E$3:$E$252,"10699-รพร.สระแก้ว")&lt;$A7,"",INDEX('ค่าเสื่อม 2563'!D$3:D$252,SMALL(IF('ค่าเสื่อม 2563'!$E$3:$E$252="10699-รพร.สระแก้ว",ROW('ค่าเสื่อม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2563'!$E$3:$E$252,"10699-รพร.สระแก้ว")&lt;$A7,"",INDEX('ค่าเสื่อม 2563'!E$3:E$252,SMALL(IF('ค่าเสื่อม 2563'!$E$3:$E$252="10699-รพร.สระแก้ว",ROW('ค่าเสื่อม 2563'!$E$3:$E$252)-ROW('ค่าเสื่อม 2563'!$E$3)+1),$A7)))</f>
        <v>10699-รพร.สระแก้ว</v>
      </c>
      <c r="F7" s="7" t="str">
        <f t="array" ref="F7">IF(COUNTIF('ค่าเสื่อม 2563'!$E$3:$E$252,"10699-รพร.สระแก้ว")&lt;$A7,"",INDEX('ค่าเสื่อม 2563'!F$3:F$252,SMALL(IF('ค่าเสื่อม 2563'!$E$3:$E$252="10699-รพร.สระแก้ว",ROW('ค่าเสื่อม 2563'!$E$3:$E$252)-ROW('ค่าเสื่อม 2563'!$E$3)+1),$A7)))</f>
        <v>02443-รพ.สต.บะขมิ้น หมู่ที่ 10 ตำบลโคกปี่ฆ้อง</v>
      </c>
      <c r="G7" s="7" t="str">
        <f t="array" ref="G7">IF(COUNTIF('ค่าเสื่อม 2563'!$E$3:$E$252,"10699-รพร.สระแก้ว")&lt;$A7,"",INDEX('ค่าเสื่อม 2563'!G$3:G$252,SMALL(IF('ค่าเสื่อม 2563'!$E$3:$E$252="10699-รพร.สระแก้ว",ROW('ค่าเสื่อม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2563'!$E$3:$E$252,"10699-รพร.สระแก้ว")&lt;$A7,"",INDEX('ค่าเสื่อม 2563'!H$3:H$252,SMALL(IF('ค่าเสื่อม 2563'!$E$3:$E$252="10699-รพร.สระแก้ว",ROW('ค่าเสื่อม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2563'!$E$3:$E$252,"10699-รพร.สระแก้ว")&lt;$A7,"",INDEX('ค่าเสื่อม 2563'!I$3:I$252,SMALL(IF('ค่าเสื่อม 2563'!$E$3:$E$252="10699-รพร.สระแก้ว",ROW('ค่าเสื่อม 2563'!$E$3:$E$252)-ROW('ค่าเสื่อม 2563'!$E$3)+1),$A7)))</f>
        <v>-</v>
      </c>
      <c r="J7" s="7" t="str">
        <f t="array" ref="J7">IF(COUNTIF('ค่าเสื่อม 2563'!$E$3:$E$252,"10699-รพร.สระแก้ว")&lt;$A7,"",INDEX('ค่าเสื่อม 2563'!J$3:J$252,SMALL(IF('ค่าเสื่อม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K7" s="7" t="str">
        <f t="array" ref="K7">IF(COUNTIF('ค่าเสื่อม 2563'!$E$3:$E$252,"10699-รพร.สระแก้ว")&lt;$A7,"",INDEX('ค่าเสื่อม 2563'!K$3:K$252,SMALL(IF('ค่าเสื่อม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L7" s="4">
        <f t="array" ref="L7">IF(COUNTIF('ค่าเสื่อม 2563'!$E$3:$E$252,"10699-รพร.สระแก้ว")&lt;$A7,"",INDEX('ค่าเสื่อม 2563'!L$3:L$252,SMALL(IF('ค่าเสื่อม 2563'!$E$3:$E$252="10699-รพร.สระแก้ว",ROW('ค่าเสื่อม 2563'!$E$3:$E$252)-ROW('ค่าเสื่อม 2563'!$E$3)+1),$A7)))</f>
        <v>1</v>
      </c>
      <c r="M7" s="7" t="str">
        <f t="array" ref="M7">IF(COUNTIF('ค่าเสื่อม 2563'!$E$3:$E$252,"10699-รพร.สระแก้ว")&lt;$A7,"",INDEX('ค่าเสื่อม 2563'!M$3:M$252,SMALL(IF('ค่าเสื่อม 2563'!$E$3:$E$252="10699-รพร.สระแก้ว",ROW('ค่าเสื่อม 2563'!$E$3:$E$252)-ROW('ค่าเสื่อม 2563'!$E$3)+1),$A7)))</f>
        <v>8170/36</v>
      </c>
      <c r="N7" s="10">
        <f t="array" ref="N7">IF(COUNTIF('ค่าเสื่อม 2563'!$E$3:$E$252,"10699-รพร.สระแก้ว")&lt;$A7,"",INDEX('ค่าเสื่อม 2563'!N$3:N$252,SMALL(IF('ค่าเสื่อม 2563'!$E$3:$E$252="10699-รพร.สระแก้ว",ROW('ค่าเสื่อม 2563'!$E$3:$E$252)-ROW('ค่าเสื่อม 2563'!$E$3)+1),$A7)))</f>
        <v>175000</v>
      </c>
      <c r="O7" s="10">
        <f t="array" ref="O7">IF(COUNTIF('ค่าเสื่อม 2563'!$E$3:$E$252,"10699-รพร.สระแก้ว")&lt;$A7,"",INDEX('ค่าเสื่อม 2563'!O$3:O$252,SMALL(IF('ค่าเสื่อม 2563'!$E$3:$E$252="10699-รพร.สระแก้ว",ROW('ค่าเสื่อม 2563'!$E$3:$E$252)-ROW('ค่าเสื่อม 2563'!$E$3)+1),$A7)))</f>
        <v>0</v>
      </c>
      <c r="P7" s="10">
        <f t="array" ref="P7">IF(COUNTIF('ค่าเสื่อม 2563'!$E$3:$E$252,"10699-รพร.สระแก้ว")&lt;$A7,"",INDEX('ค่าเสื่อม 2563'!P$3:P$252,SMALL(IF('ค่าเสื่อม 2563'!$E$3:$E$252="10699-รพร.สระแก้ว",ROW('ค่าเสื่อม 2563'!$E$3:$E$252)-ROW('ค่าเสื่อม 2563'!$E$3)+1),$A7)))</f>
        <v>0</v>
      </c>
      <c r="Q7" s="10">
        <f t="array" ref="Q7">IF(COUNTIF('ค่าเสื่อม 2563'!$E$3:$E$252,"10699-รพร.สระแก้ว")&lt;$A7,"",INDEX('ค่าเสื่อม 2563'!Q$3:Q$252,SMALL(IF('ค่าเสื่อม 2563'!$E$3:$E$252="10699-รพร.สระแก้ว",ROW('ค่าเสื่อม 2563'!$E$3:$E$252)-ROW('ค่าเสื่อม 2563'!$E$3)+1),$A7)))</f>
        <v>175000</v>
      </c>
      <c r="R7" s="7" t="str">
        <f t="array" ref="R7">IF(COUNTIF('ค่าเสื่อม 2563'!$E$3:$E$252,"10699-รพร.สระแก้ว")&lt;$A7,"",INDEX('ค่าเสื่อม 2563'!R$3:R$252,SMALL(IF('ค่าเสื่อม 2563'!$E$3:$E$252="10699-รพร.สระแก้ว",ROW('ค่าเสื่อม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2563'!$E$3:$E$252,"10699-รพร.สระแก้ว")&lt;$A7,"",INDEX('ค่าเสื่อม 2563'!S$3:S$252,SMALL(IF('ค่าเสื่อม 2563'!$E$3:$E$252="10699-รพร.สระแก้ว",ROW('ค่าเสื่อม 2563'!$E$3:$E$252)-ROW('ค่าเสื่อม 2563'!$E$3)+1),$A7)))</f>
        <v>4-</v>
      </c>
      <c r="T7" s="10">
        <f t="array" ref="T7">IF(COUNTIF('ค่าเสื่อม 2563'!$E$3:$E$252,"10699-รพร.สระแก้ว")&lt;$A7,"",INDEX('ค่าเสื่อม 2563'!T$3:T$252,SMALL(IF('ค่าเสื่อม 2563'!$E$3:$E$252="10699-รพร.สระแก้ว",ROW('ค่าเสื่อม 2563'!$E$3:$E$252)-ROW('ค่าเสื่อม 2563'!$E$3)+1),$A7)))</f>
        <v>157046</v>
      </c>
      <c r="U7" s="10">
        <f t="array" ref="U7">IF(COUNTIF('ค่าเสื่อม 2563'!$E$3:$E$252,"10699-รพร.สระแก้ว")&lt;$A7,"",INDEX('ค่าเสื่อม 2563'!U$3:U$252,SMALL(IF('ค่าเสื่อม 2563'!$E$3:$E$252="10699-รพร.สระแก้ว",ROW('ค่าเสื่อม 2563'!$E$3:$E$252)-ROW('ค่าเสื่อม 2563'!$E$3)+1),$A7)))</f>
        <v>0</v>
      </c>
      <c r="V7" s="7">
        <f t="array" ref="V7">IF(COUNTIF('ค่าเสื่อม 2563'!$E$3:$E$252,"10699-รพร.สระแก้ว")&lt;$A7,"",INDEX('ค่าเสื่อม 2563'!V$3:V$252,SMALL(IF('ค่าเสื่อม 2563'!$E$3:$E$252="10699-รพร.สระแก้ว",ROW('ค่าเสื่อม 2563'!$E$3:$E$252)-ROW('ค่าเสื่อม 2563'!$E$3)+1),$A7)))</f>
        <v>0</v>
      </c>
      <c r="W7" s="7">
        <f t="array" ref="W7">IF(COUNTIF('ค่าเสื่อม 2563'!$E$3:$E$252,"10699-รพร.สระแก้ว")&lt;$A7,"",INDEX('ค่าเสื่อม 2563'!W$3:W$252,SMALL(IF('ค่าเสื่อม 2563'!$E$3:$E$252="10699-รพร.สระแก้ว",ROW('ค่าเสื่อม 2563'!$E$3:$E$252)-ROW('ค่าเสื่อม 2563'!$E$3)+1),$A7)))</f>
        <v>331193</v>
      </c>
    </row>
    <row r="8" spans="1:23" ht="43.5" customHeight="1">
      <c r="A8" s="3">
        <v>5</v>
      </c>
      <c r="B8" s="7" t="str">
        <f t="array" ref="B8">IF(COUNTIF('ค่าเสื่อม 2563'!$E$3:$E$252,"10699-รพร.สระแก้ว")&lt;$A8,"",INDEX('ค่าเสื่อม 2563'!B$3:B$252,SMALL(IF('ค่าเสื่อม 2563'!$E$3:$E$252="10699-รพร.สระแก้ว",ROW('ค่าเสื่อม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2563'!$E$3:$E$252,"10699-รพร.สระแก้ว")&lt;$A8,"",INDEX('ค่าเสื่อม 2563'!C$3:C$252,SMALL(IF('ค่าเสื่อม 2563'!$E$3:$E$252="10699-รพร.สระแก้ว",ROW('ค่าเสื่อม 2563'!$E$3:$E$252)-ROW('ค่าเสื่อม 2563'!$E$3)+1),$A8)))</f>
        <v>2700</v>
      </c>
      <c r="D8" s="7" t="str">
        <f t="array" ref="D8">IF(COUNTIF('ค่าเสื่อม 2563'!$E$3:$E$252,"10699-รพร.สระแก้ว")&lt;$A8,"",INDEX('ค่าเสื่อม 2563'!D$3:D$252,SMALL(IF('ค่าเสื่อม 2563'!$E$3:$E$252="10699-รพร.สระแก้ว",ROW('ค่าเสื่อม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2563'!$E$3:$E$252,"10699-รพร.สระแก้ว")&lt;$A8,"",INDEX('ค่าเสื่อม 2563'!E$3:E$252,SMALL(IF('ค่าเสื่อม 2563'!$E$3:$E$252="10699-รพร.สระแก้ว",ROW('ค่าเสื่อม 2563'!$E$3:$E$252)-ROW('ค่าเสื่อม 2563'!$E$3)+1),$A8)))</f>
        <v>10699-รพร.สระแก้ว</v>
      </c>
      <c r="F8" s="7" t="str">
        <f t="array" ref="F8">IF(COUNTIF('ค่าเสื่อม 2563'!$E$3:$E$252,"10699-รพร.สระแก้ว")&lt;$A8,"",INDEX('ค่าเสื่อม 2563'!F$3:F$252,SMALL(IF('ค่าเสื่อม 2563'!$E$3:$E$252="10699-รพร.สระแก้ว",ROW('ค่าเสื่อม 2563'!$E$3:$E$252)-ROW('ค่าเสื่อม 2563'!$E$3)+1),$A8)))</f>
        <v>02449-รพ.สต.บ้านแก่งสีเสียด หมู่ที่ 03 ตำบลสระขวัญ</v>
      </c>
      <c r="G8" s="7" t="str">
        <f t="array" ref="G8">IF(COUNTIF('ค่าเสื่อม 2563'!$E$3:$E$252,"10699-รพร.สระแก้ว")&lt;$A8,"",INDEX('ค่าเสื่อม 2563'!G$3:G$252,SMALL(IF('ค่าเสื่อม 2563'!$E$3:$E$252="10699-รพร.สระแก้ว",ROW('ค่าเสื่อม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2563'!$E$3:$E$252,"10699-รพร.สระแก้ว")&lt;$A8,"",INDEX('ค่าเสื่อม 2563'!H$3:H$252,SMALL(IF('ค่าเสื่อม 2563'!$E$3:$E$252="10699-รพร.สระแก้ว",ROW('ค่าเสื่อม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2563'!$E$3:$E$252,"10699-รพร.สระแก้ว")&lt;$A8,"",INDEX('ค่าเสื่อม 2563'!I$3:I$252,SMALL(IF('ค่าเสื่อม 2563'!$E$3:$E$252="10699-รพร.สระแก้ว",ROW('ค่าเสื่อม 2563'!$E$3:$E$252)-ROW('ค่าเสื่อม 2563'!$E$3)+1),$A8)))</f>
        <v>-</v>
      </c>
      <c r="J8" s="7" t="str">
        <f t="array" ref="J8">IF(COUNTIF('ค่าเสื่อม 2563'!$E$3:$E$252,"10699-รพร.สระแก้ว")&lt;$A8,"",INDEX('ค่าเสื่อม 2563'!J$3:J$252,SMALL(IF('ค่าเสื่อม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K8" s="7" t="str">
        <f t="array" ref="K8">IF(COUNTIF('ค่าเสื่อม 2563'!$E$3:$E$252,"10699-รพร.สระแก้ว")&lt;$A8,"",INDEX('ค่าเสื่อม 2563'!K$3:K$252,SMALL(IF('ค่าเสื่อม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L8" s="4">
        <f t="array" ref="L8">IF(COUNTIF('ค่าเสื่อม 2563'!$E$3:$E$252,"10699-รพร.สระแก้ว")&lt;$A8,"",INDEX('ค่าเสื่อม 2563'!L$3:L$252,SMALL(IF('ค่าเสื่อม 2563'!$E$3:$E$252="10699-รพร.สระแก้ว",ROW('ค่าเสื่อม 2563'!$E$3:$E$252)-ROW('ค่าเสื่อม 2563'!$E$3)+1),$A8)))</f>
        <v>1</v>
      </c>
      <c r="M8" s="7" t="str">
        <f t="array" ref="M8">IF(COUNTIF('ค่าเสื่อม 2563'!$E$3:$E$252,"10699-รพร.สระแก้ว")&lt;$A8,"",INDEX('ค่าเสื่อม 2563'!M$3:M$252,SMALL(IF('ค่าเสื่อม 2563'!$E$3:$E$252="10699-รพร.สระแก้ว",ROW('ค่าเสื่อม 2563'!$E$3:$E$252)-ROW('ค่าเสื่อม 2563'!$E$3)+1),$A8)))</f>
        <v>8170/36</v>
      </c>
      <c r="N8" s="10">
        <f t="array" ref="N8">IF(COUNTIF('ค่าเสื่อม 2563'!$E$3:$E$252,"10699-รพร.สระแก้ว")&lt;$A8,"",INDEX('ค่าเสื่อม 2563'!N$3:N$252,SMALL(IF('ค่าเสื่อม 2563'!$E$3:$E$252="10699-รพร.สระแก้ว",ROW('ค่าเสื่อม 2563'!$E$3:$E$252)-ROW('ค่าเสื่อม 2563'!$E$3)+1),$A8)))</f>
        <v>175000</v>
      </c>
      <c r="O8" s="10">
        <f t="array" ref="O8">IF(COUNTIF('ค่าเสื่อม 2563'!$E$3:$E$252,"10699-รพร.สระแก้ว")&lt;$A8,"",INDEX('ค่าเสื่อม 2563'!O$3:O$252,SMALL(IF('ค่าเสื่อม 2563'!$E$3:$E$252="10699-รพร.สระแก้ว",ROW('ค่าเสื่อม 2563'!$E$3:$E$252)-ROW('ค่าเสื่อม 2563'!$E$3)+1),$A8)))</f>
        <v>0</v>
      </c>
      <c r="P8" s="10">
        <f t="array" ref="P8">IF(COUNTIF('ค่าเสื่อม 2563'!$E$3:$E$252,"10699-รพร.สระแก้ว")&lt;$A8,"",INDEX('ค่าเสื่อม 2563'!P$3:P$252,SMALL(IF('ค่าเสื่อม 2563'!$E$3:$E$252="10699-รพร.สระแก้ว",ROW('ค่าเสื่อม 2563'!$E$3:$E$252)-ROW('ค่าเสื่อม 2563'!$E$3)+1),$A8)))</f>
        <v>0</v>
      </c>
      <c r="Q8" s="10">
        <f t="array" ref="Q8">IF(COUNTIF('ค่าเสื่อม 2563'!$E$3:$E$252,"10699-รพร.สระแก้ว")&lt;$A8,"",INDEX('ค่าเสื่อม 2563'!Q$3:Q$252,SMALL(IF('ค่าเสื่อม 2563'!$E$3:$E$252="10699-รพร.สระแก้ว",ROW('ค่าเสื่อม 2563'!$E$3:$E$252)-ROW('ค่าเสื่อม 2563'!$E$3)+1),$A8)))</f>
        <v>175000</v>
      </c>
      <c r="R8" s="7" t="str">
        <f t="array" ref="R8">IF(COUNTIF('ค่าเสื่อม 2563'!$E$3:$E$252,"10699-รพร.สระแก้ว")&lt;$A8,"",INDEX('ค่าเสื่อม 2563'!R$3:R$252,SMALL(IF('ค่าเสื่อม 2563'!$E$3:$E$252="10699-รพร.สระแก้ว",ROW('ค่าเสื่อม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2563'!$E$3:$E$252,"10699-รพร.สระแก้ว")&lt;$A8,"",INDEX('ค่าเสื่อม 2563'!S$3:S$252,SMALL(IF('ค่าเสื่อม 2563'!$E$3:$E$252="10699-รพร.สระแก้ว",ROW('ค่าเสื่อม 2563'!$E$3:$E$252)-ROW('ค่าเสื่อม 2563'!$E$3)+1),$A8)))</f>
        <v>4-</v>
      </c>
      <c r="T8" s="10">
        <f t="array" ref="T8">IF(COUNTIF('ค่าเสื่อม 2563'!$E$3:$E$252,"10699-รพร.สระแก้ว")&lt;$A8,"",INDEX('ค่าเสื่อม 2563'!T$3:T$252,SMALL(IF('ค่าเสื่อม 2563'!$E$3:$E$252="10699-รพร.สระแก้ว",ROW('ค่าเสื่อม 2563'!$E$3:$E$252)-ROW('ค่าเสื่อม 2563'!$E$3)+1),$A8)))</f>
        <v>147600</v>
      </c>
      <c r="U8" s="10">
        <f t="array" ref="U8">IF(COUNTIF('ค่าเสื่อม 2563'!$E$3:$E$252,"10699-รพร.สระแก้ว")&lt;$A8,"",INDEX('ค่าเสื่อม 2563'!U$3:U$252,SMALL(IF('ค่าเสื่อม 2563'!$E$3:$E$252="10699-รพร.สระแก้ว",ROW('ค่าเสื่อม 2563'!$E$3:$E$252)-ROW('ค่าเสื่อม 2563'!$E$3)+1),$A8)))</f>
        <v>0</v>
      </c>
      <c r="V8" s="7">
        <f t="array" ref="V8">IF(COUNTIF('ค่าเสื่อม 2563'!$E$3:$E$252,"10699-รพร.สระแก้ว")&lt;$A8,"",INDEX('ค่าเสื่อม 2563'!V$3:V$252,SMALL(IF('ค่าเสื่อม 2563'!$E$3:$E$252="10699-รพร.สระแก้ว",ROW('ค่าเสื่อม 2563'!$E$3:$E$252)-ROW('ค่าเสื่อม 2563'!$E$3)+1),$A8)))</f>
        <v>0</v>
      </c>
      <c r="W8" s="7">
        <f t="array" ref="W8">IF(COUNTIF('ค่าเสื่อม 2563'!$E$3:$E$252,"10699-รพร.สระแก้ว")&lt;$A8,"",INDEX('ค่าเสื่อม 2563'!W$3:W$252,SMALL(IF('ค่าเสื่อม 2563'!$E$3:$E$252="10699-รพร.สระแก้ว",ROW('ค่าเสื่อม 2563'!$E$3:$E$252)-ROW('ค่าเสื่อม 2563'!$E$3)+1),$A8)))</f>
        <v>331221</v>
      </c>
    </row>
    <row r="9" spans="1:23" ht="43.5" customHeight="1">
      <c r="A9" s="3">
        <v>6</v>
      </c>
      <c r="B9" s="7" t="str">
        <f t="array" ref="B9">IF(COUNTIF('ค่าเสื่อม 2563'!$E$3:$E$252,"10699-รพร.สระแก้ว")&lt;$A9,"",INDEX('ค่าเสื่อม 2563'!B$3:B$252,SMALL(IF('ค่าเสื่อม 2563'!$E$3:$E$252="10699-รพร.สระแก้ว",ROW('ค่าเสื่อม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2563'!$E$3:$E$252,"10699-รพร.สระแก้ว")&lt;$A9,"",INDEX('ค่าเสื่อม 2563'!C$3:C$252,SMALL(IF('ค่าเสื่อม 2563'!$E$3:$E$252="10699-รพร.สระแก้ว",ROW('ค่าเสื่อม 2563'!$E$3:$E$252)-ROW('ค่าเสื่อม 2563'!$E$3)+1),$A9)))</f>
        <v>2700</v>
      </c>
      <c r="D9" s="7" t="str">
        <f t="array" ref="D9">IF(COUNTIF('ค่าเสื่อม 2563'!$E$3:$E$252,"10699-รพร.สระแก้ว")&lt;$A9,"",INDEX('ค่าเสื่อม 2563'!D$3:D$252,SMALL(IF('ค่าเสื่อม 2563'!$E$3:$E$252="10699-รพร.สระแก้ว",ROW('ค่าเสื่อม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2563'!$E$3:$E$252,"10699-รพร.สระแก้ว")&lt;$A9,"",INDEX('ค่าเสื่อม 2563'!E$3:E$252,SMALL(IF('ค่าเสื่อม 2563'!$E$3:$E$252="10699-รพร.สระแก้ว",ROW('ค่าเสื่อม 2563'!$E$3:$E$252)-ROW('ค่าเสื่อม 2563'!$E$3)+1),$A9)))</f>
        <v>10699-รพร.สระแก้ว</v>
      </c>
      <c r="F9" s="7" t="str">
        <f t="array" ref="F9">IF(COUNTIF('ค่าเสื่อม 2563'!$E$3:$E$252,"10699-รพร.สระแก้ว")&lt;$A9,"",INDEX('ค่าเสื่อม 2563'!F$3:F$252,SMALL(IF('ค่าเสื่อม 2563'!$E$3:$E$252="10699-รพร.สระแก้ว",ROW('ค่าเสื่อม 2563'!$E$3:$E$252)-ROW('ค่าเสื่อม 2563'!$E$3)+1),$A9)))</f>
        <v>02451-รพ.สต.คลองบุหรี่ หมู่ที่ 07 ตำบลหนองบอน</v>
      </c>
      <c r="G9" s="7" t="str">
        <f t="array" ref="G9">IF(COUNTIF('ค่าเสื่อม 2563'!$E$3:$E$252,"10699-รพร.สระแก้ว")&lt;$A9,"",INDEX('ค่าเสื่อม 2563'!G$3:G$252,SMALL(IF('ค่าเสื่อม 2563'!$E$3:$E$252="10699-รพร.สระแก้ว",ROW('ค่าเสื่อม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2563'!$E$3:$E$252,"10699-รพร.สระแก้ว")&lt;$A9,"",INDEX('ค่าเสื่อม 2563'!H$3:H$252,SMALL(IF('ค่าเสื่อม 2563'!$E$3:$E$252="10699-รพร.สระแก้ว",ROW('ค่าเสื่อม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2563'!$E$3:$E$252,"10699-รพร.สระแก้ว")&lt;$A9,"",INDEX('ค่าเสื่อม 2563'!I$3:I$252,SMALL(IF('ค่าเสื่อม 2563'!$E$3:$E$252="10699-รพร.สระแก้ว",ROW('ค่าเสื่อม 2563'!$E$3:$E$252)-ROW('ค่าเสื่อม 2563'!$E$3)+1),$A9)))</f>
        <v>-</v>
      </c>
      <c r="J9" s="7" t="str">
        <f t="array" ref="J9">IF(COUNTIF('ค่าเสื่อม 2563'!$E$3:$E$252,"10699-รพร.สระแก้ว")&lt;$A9,"",INDEX('ค่าเสื่อม 2563'!J$3:J$252,SMALL(IF('ค่าเสื่อม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K9" s="7" t="str">
        <f t="array" ref="K9">IF(COUNTIF('ค่าเสื่อม 2563'!$E$3:$E$252,"10699-รพร.สระแก้ว")&lt;$A9,"",INDEX('ค่าเสื่อม 2563'!K$3:K$252,SMALL(IF('ค่าเสื่อม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L9" s="4">
        <f t="array" ref="L9">IF(COUNTIF('ค่าเสื่อม 2563'!$E$3:$E$252,"10699-รพร.สระแก้ว")&lt;$A9,"",INDEX('ค่าเสื่อม 2563'!L$3:L$252,SMALL(IF('ค่าเสื่อม 2563'!$E$3:$E$252="10699-รพร.สระแก้ว",ROW('ค่าเสื่อม 2563'!$E$3:$E$252)-ROW('ค่าเสื่อม 2563'!$E$3)+1),$A9)))</f>
        <v>1</v>
      </c>
      <c r="M9" s="7" t="str">
        <f t="array" ref="M9">IF(COUNTIF('ค่าเสื่อม 2563'!$E$3:$E$252,"10699-รพร.สระแก้ว")&lt;$A9,"",INDEX('ค่าเสื่อม 2563'!M$3:M$252,SMALL(IF('ค่าเสื่อม 2563'!$E$3:$E$252="10699-รพร.สระแก้ว",ROW('ค่าเสื่อม 2563'!$E$3:$E$252)-ROW('ค่าเสื่อม 2563'!$E$3)+1),$A9)))</f>
        <v>8170/36</v>
      </c>
      <c r="N9" s="10">
        <f t="array" ref="N9">IF(COUNTIF('ค่าเสื่อม 2563'!$E$3:$E$252,"10699-รพร.สระแก้ว")&lt;$A9,"",INDEX('ค่าเสื่อม 2563'!N$3:N$252,SMALL(IF('ค่าเสื่อม 2563'!$E$3:$E$252="10699-รพร.สระแก้ว",ROW('ค่าเสื่อม 2563'!$E$3:$E$252)-ROW('ค่าเสื่อม 2563'!$E$3)+1),$A9)))</f>
        <v>175000</v>
      </c>
      <c r="O9" s="10">
        <f t="array" ref="O9">IF(COUNTIF('ค่าเสื่อม 2563'!$E$3:$E$252,"10699-รพร.สระแก้ว")&lt;$A9,"",INDEX('ค่าเสื่อม 2563'!O$3:O$252,SMALL(IF('ค่าเสื่อม 2563'!$E$3:$E$252="10699-รพร.สระแก้ว",ROW('ค่าเสื่อม 2563'!$E$3:$E$252)-ROW('ค่าเสื่อม 2563'!$E$3)+1),$A9)))</f>
        <v>0</v>
      </c>
      <c r="P9" s="10">
        <f t="array" ref="P9">IF(COUNTIF('ค่าเสื่อม 2563'!$E$3:$E$252,"10699-รพร.สระแก้ว")&lt;$A9,"",INDEX('ค่าเสื่อม 2563'!P$3:P$252,SMALL(IF('ค่าเสื่อม 2563'!$E$3:$E$252="10699-รพร.สระแก้ว",ROW('ค่าเสื่อม 2563'!$E$3:$E$252)-ROW('ค่าเสื่อม 2563'!$E$3)+1),$A9)))</f>
        <v>0</v>
      </c>
      <c r="Q9" s="10">
        <f t="array" ref="Q9">IF(COUNTIF('ค่าเสื่อม 2563'!$E$3:$E$252,"10699-รพร.สระแก้ว")&lt;$A9,"",INDEX('ค่าเสื่อม 2563'!Q$3:Q$252,SMALL(IF('ค่าเสื่อม 2563'!$E$3:$E$252="10699-รพร.สระแก้ว",ROW('ค่าเสื่อม 2563'!$E$3:$E$252)-ROW('ค่าเสื่อม 2563'!$E$3)+1),$A9)))</f>
        <v>175000</v>
      </c>
      <c r="R9" s="7" t="str">
        <f t="array" ref="R9">IF(COUNTIF('ค่าเสื่อม 2563'!$E$3:$E$252,"10699-รพร.สระแก้ว")&lt;$A9,"",INDEX('ค่าเสื่อม 2563'!R$3:R$252,SMALL(IF('ค่าเสื่อม 2563'!$E$3:$E$252="10699-รพร.สระแก้ว",ROW('ค่าเสื่อม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2563'!$E$3:$E$252,"10699-รพร.สระแก้ว")&lt;$A9,"",INDEX('ค่าเสื่อม 2563'!S$3:S$252,SMALL(IF('ค่าเสื่อม 2563'!$E$3:$E$252="10699-รพร.สระแก้ว",ROW('ค่าเสื่อม 2563'!$E$3:$E$252)-ROW('ค่าเสื่อม 2563'!$E$3)+1),$A9)))</f>
        <v>4-</v>
      </c>
      <c r="T9" s="10">
        <f t="array" ref="T9">IF(COUNTIF('ค่าเสื่อม 2563'!$E$3:$E$252,"10699-รพร.สระแก้ว")&lt;$A9,"",INDEX('ค่าเสื่อม 2563'!T$3:T$252,SMALL(IF('ค่าเสื่อม 2563'!$E$3:$E$252="10699-รพร.สระแก้ว",ROW('ค่าเสื่อม 2563'!$E$3:$E$252)-ROW('ค่าเสื่อม 2563'!$E$3)+1),$A9)))</f>
        <v>147600</v>
      </c>
      <c r="U9" s="10">
        <f t="array" ref="U9">IF(COUNTIF('ค่าเสื่อม 2563'!$E$3:$E$252,"10699-รพร.สระแก้ว")&lt;$A9,"",INDEX('ค่าเสื่อม 2563'!U$3:U$252,SMALL(IF('ค่าเสื่อม 2563'!$E$3:$E$252="10699-รพร.สระแก้ว",ROW('ค่าเสื่อม 2563'!$E$3:$E$252)-ROW('ค่าเสื่อม 2563'!$E$3)+1),$A9)))</f>
        <v>0</v>
      </c>
      <c r="V9" s="7">
        <f t="array" ref="V9">IF(COUNTIF('ค่าเสื่อม 2563'!$E$3:$E$252,"10699-รพร.สระแก้ว")&lt;$A9,"",INDEX('ค่าเสื่อม 2563'!V$3:V$252,SMALL(IF('ค่าเสื่อม 2563'!$E$3:$E$252="10699-รพร.สระแก้ว",ROW('ค่าเสื่อม 2563'!$E$3:$E$252)-ROW('ค่าเสื่อม 2563'!$E$3)+1),$A9)))</f>
        <v>0</v>
      </c>
      <c r="W9" s="7">
        <f t="array" ref="W9">IF(COUNTIF('ค่าเสื่อม 2563'!$E$3:$E$252,"10699-รพร.สระแก้ว")&lt;$A9,"",INDEX('ค่าเสื่อม 2563'!W$3:W$252,SMALL(IF('ค่าเสื่อม 2563'!$E$3:$E$252="10699-รพร.สระแก้ว",ROW('ค่าเสื่อม 2563'!$E$3:$E$252)-ROW('ค่าเสื่อม 2563'!$E$3)+1),$A9)))</f>
        <v>331207</v>
      </c>
    </row>
    <row r="10" spans="1:23" ht="43.5" customHeight="1">
      <c r="A10" s="3">
        <v>7</v>
      </c>
      <c r="B10" s="7" t="str">
        <f t="array" ref="B10">IF(COUNTIF('ค่าเสื่อม 2563'!$E$3:$E$252,"10699-รพร.สระแก้ว")&lt;$A10,"",INDEX('ค่าเสื่อม 2563'!B$3:B$252,SMALL(IF('ค่าเสื่อม 2563'!$E$3:$E$252="10699-รพร.สระแก้ว",ROW('ค่าเสื่อม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2563'!$E$3:$E$252,"10699-รพร.สระแก้ว")&lt;$A10,"",INDEX('ค่าเสื่อม 2563'!C$3:C$252,SMALL(IF('ค่าเสื่อม 2563'!$E$3:$E$252="10699-รพร.สระแก้ว",ROW('ค่าเสื่อม 2563'!$E$3:$E$252)-ROW('ค่าเสื่อม 2563'!$E$3)+1),$A10)))</f>
        <v>2700</v>
      </c>
      <c r="D10" s="7" t="str">
        <f t="array" ref="D10">IF(COUNTIF('ค่าเสื่อม 2563'!$E$3:$E$252,"10699-รพร.สระแก้ว")&lt;$A10,"",INDEX('ค่าเสื่อม 2563'!D$3:D$252,SMALL(IF('ค่าเสื่อม 2563'!$E$3:$E$252="10699-รพร.สระแก้ว",ROW('ค่าเสื่อม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2563'!$E$3:$E$252,"10699-รพร.สระแก้ว")&lt;$A10,"",INDEX('ค่าเสื่อม 2563'!E$3:E$252,SMALL(IF('ค่าเสื่อม 2563'!$E$3:$E$252="10699-รพร.สระแก้ว",ROW('ค่าเสื่อม 2563'!$E$3:$E$252)-ROW('ค่าเสื่อม 2563'!$E$3)+1),$A10)))</f>
        <v>10699-รพร.สระแก้ว</v>
      </c>
      <c r="F10" s="7" t="str">
        <f t="array" ref="F10">IF(COUNTIF('ค่าเสื่อม 2563'!$E$3:$E$252,"10699-รพร.สระแก้ว")&lt;$A10,"",INDEX('ค่าเสื่อม 2563'!F$3:F$252,SMALL(IF('ค่าเสื่อม 2563'!$E$3:$E$252="10699-รพร.สระแก้ว",ROW('ค่าเสื่อม 2563'!$E$3:$E$252)-ROW('ค่าเสื่อม 2563'!$E$3)+1),$A10)))</f>
        <v>10199-รพ.สต.คลองปลาโด หมู่ที่ 09 ตำบลท่าแยก</v>
      </c>
      <c r="G10" s="7" t="str">
        <f t="array" ref="G10">IF(COUNTIF('ค่าเสื่อม 2563'!$E$3:$E$252,"10699-รพร.สระแก้ว")&lt;$A10,"",INDEX('ค่าเสื่อม 2563'!G$3:G$252,SMALL(IF('ค่าเสื่อม 2563'!$E$3:$E$252="10699-รพร.สระแก้ว",ROW('ค่าเสื่อม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2563'!$E$3:$E$252,"10699-รพร.สระแก้ว")&lt;$A10,"",INDEX('ค่าเสื่อม 2563'!H$3:H$252,SMALL(IF('ค่าเสื่อม 2563'!$E$3:$E$252="10699-รพร.สระแก้ว",ROW('ค่าเสื่อม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2563'!$E$3:$E$252,"10699-รพร.สระแก้ว")&lt;$A10,"",INDEX('ค่าเสื่อม 2563'!I$3:I$252,SMALL(IF('ค่าเสื่อม 2563'!$E$3:$E$252="10699-รพร.สระแก้ว",ROW('ค่าเสื่อม 2563'!$E$3:$E$252)-ROW('ค่าเสื่อม 2563'!$E$3)+1),$A10)))</f>
        <v>-</v>
      </c>
      <c r="J10" s="7" t="str">
        <f t="array" ref="J10">IF(COUNTIF('ค่าเสื่อม 2563'!$E$3:$E$252,"10699-รพร.สระแก้ว")&lt;$A10,"",INDEX('ค่าเสื่อม 2563'!J$3:J$252,SMALL(IF('ค่าเสื่อม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K10" s="7" t="str">
        <f t="array" ref="K10">IF(COUNTIF('ค่าเสื่อม 2563'!$E$3:$E$252,"10699-รพร.สระแก้ว")&lt;$A10,"",INDEX('ค่าเสื่อม 2563'!K$3:K$252,SMALL(IF('ค่าเสื่อม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L10" s="4">
        <f t="array" ref="L10">IF(COUNTIF('ค่าเสื่อม 2563'!$E$3:$E$252,"10699-รพร.สระแก้ว")&lt;$A10,"",INDEX('ค่าเสื่อม 2563'!L$3:L$252,SMALL(IF('ค่าเสื่อม 2563'!$E$3:$E$252="10699-รพร.สระแก้ว",ROW('ค่าเสื่อม 2563'!$E$3:$E$252)-ROW('ค่าเสื่อม 2563'!$E$3)+1),$A10)))</f>
        <v>1</v>
      </c>
      <c r="M10" s="7" t="str">
        <f t="array" ref="M10">IF(COUNTIF('ค่าเสื่อม 2563'!$E$3:$E$252,"10699-รพร.สระแก้ว")&lt;$A10,"",INDEX('ค่าเสื่อม 2563'!M$3:M$252,SMALL(IF('ค่าเสื่อม 2563'!$E$3:$E$252="10699-รพร.สระแก้ว",ROW('ค่าเสื่อม 2563'!$E$3:$E$252)-ROW('ค่าเสื่อม 2563'!$E$3)+1),$A10)))</f>
        <v>8170/36</v>
      </c>
      <c r="N10" s="10">
        <f t="array" ref="N10">IF(COUNTIF('ค่าเสื่อม 2563'!$E$3:$E$252,"10699-รพร.สระแก้ว")&lt;$A10,"",INDEX('ค่าเสื่อม 2563'!N$3:N$252,SMALL(IF('ค่าเสื่อม 2563'!$E$3:$E$252="10699-รพร.สระแก้ว",ROW('ค่าเสื่อม 2563'!$E$3:$E$252)-ROW('ค่าเสื่อม 2563'!$E$3)+1),$A10)))</f>
        <v>175000</v>
      </c>
      <c r="O10" s="10">
        <f t="array" ref="O10">IF(COUNTIF('ค่าเสื่อม 2563'!$E$3:$E$252,"10699-รพร.สระแก้ว")&lt;$A10,"",INDEX('ค่าเสื่อม 2563'!O$3:O$252,SMALL(IF('ค่าเสื่อม 2563'!$E$3:$E$252="10699-รพร.สระแก้ว",ROW('ค่าเสื่อม 2563'!$E$3:$E$252)-ROW('ค่าเสื่อม 2563'!$E$3)+1),$A10)))</f>
        <v>0</v>
      </c>
      <c r="P10" s="10">
        <f t="array" ref="P10">IF(COUNTIF('ค่าเสื่อม 2563'!$E$3:$E$252,"10699-รพร.สระแก้ว")&lt;$A10,"",INDEX('ค่าเสื่อม 2563'!P$3:P$252,SMALL(IF('ค่าเสื่อม 2563'!$E$3:$E$252="10699-รพร.สระแก้ว",ROW('ค่าเสื่อม 2563'!$E$3:$E$252)-ROW('ค่าเสื่อม 2563'!$E$3)+1),$A10)))</f>
        <v>0</v>
      </c>
      <c r="Q10" s="10">
        <f t="array" ref="Q10">IF(COUNTIF('ค่าเสื่อม 2563'!$E$3:$E$252,"10699-รพร.สระแก้ว")&lt;$A10,"",INDEX('ค่าเสื่อม 2563'!Q$3:Q$252,SMALL(IF('ค่าเสื่อม 2563'!$E$3:$E$252="10699-รพร.สระแก้ว",ROW('ค่าเสื่อม 2563'!$E$3:$E$252)-ROW('ค่าเสื่อม 2563'!$E$3)+1),$A10)))</f>
        <v>175000</v>
      </c>
      <c r="R10" s="7" t="str">
        <f t="array" ref="R10">IF(COUNTIF('ค่าเสื่อม 2563'!$E$3:$E$252,"10699-รพร.สระแก้ว")&lt;$A10,"",INDEX('ค่าเสื่อม 2563'!R$3:R$252,SMALL(IF('ค่าเสื่อม 2563'!$E$3:$E$252="10699-รพร.สระแก้ว",ROW('ค่าเสื่อม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2563'!$E$3:$E$252,"10699-รพร.สระแก้ว")&lt;$A10,"",INDEX('ค่าเสื่อม 2563'!S$3:S$252,SMALL(IF('ค่าเสื่อม 2563'!$E$3:$E$252="10699-รพร.สระแก้ว",ROW('ค่าเสื่อม 2563'!$E$3:$E$252)-ROW('ค่าเสื่อม 2563'!$E$3)+1),$A10)))</f>
        <v>4-</v>
      </c>
      <c r="T10" s="10">
        <f t="array" ref="T10">IF(COUNTIF('ค่าเสื่อม 2563'!$E$3:$E$252,"10699-รพร.สระแก้ว")&lt;$A10,"",INDEX('ค่าเสื่อม 2563'!T$3:T$252,SMALL(IF('ค่าเสื่อม 2563'!$E$3:$E$252="10699-รพร.สระแก้ว",ROW('ค่าเสื่อม 2563'!$E$3:$E$252)-ROW('ค่าเสื่อม 2563'!$E$3)+1),$A10)))</f>
        <v>145460</v>
      </c>
      <c r="U10" s="10">
        <f t="array" ref="U10">IF(COUNTIF('ค่าเสื่อม 2563'!$E$3:$E$252,"10699-รพร.สระแก้ว")&lt;$A10,"",INDEX('ค่าเสื่อม 2563'!U$3:U$252,SMALL(IF('ค่าเสื่อม 2563'!$E$3:$E$252="10699-รพร.สระแก้ว",ROW('ค่าเสื่อม 2563'!$E$3:$E$252)-ROW('ค่าเสื่อม 2563'!$E$3)+1),$A10)))</f>
        <v>0</v>
      </c>
      <c r="V10" s="7">
        <f t="array" ref="V10">IF(COUNTIF('ค่าเสื่อม 2563'!$E$3:$E$252,"10699-รพร.สระแก้ว")&lt;$A10,"",INDEX('ค่าเสื่อม 2563'!V$3:V$252,SMALL(IF('ค่าเสื่อม 2563'!$E$3:$E$252="10699-รพร.สระแก้ว",ROW('ค่าเสื่อม 2563'!$E$3:$E$252)-ROW('ค่าเสื่อม 2563'!$E$3)+1),$A10)))</f>
        <v>0</v>
      </c>
      <c r="W10" s="7">
        <f t="array" ref="W10">IF(COUNTIF('ค่าเสื่อม 2563'!$E$3:$E$252,"10699-รพร.สระแก้ว")&lt;$A10,"",INDEX('ค่าเสื่อม 2563'!W$3:W$252,SMALL(IF('ค่าเสื่อม 2563'!$E$3:$E$252="10699-รพร.สระแก้ว",ROW('ค่าเสื่อม 2563'!$E$3:$E$252)-ROW('ค่าเสื่อม 2563'!$E$3)+1),$A10)))</f>
        <v>331216</v>
      </c>
    </row>
    <row r="11" spans="1:23" ht="43.5" customHeight="1">
      <c r="A11" s="3">
        <v>8</v>
      </c>
      <c r="B11" s="7" t="str">
        <f t="array" ref="B11">IF(COUNTIF('ค่าเสื่อม 2563'!$E$3:$E$252,"10699-รพร.สระแก้ว")&lt;$A11,"",INDEX('ค่าเสื่อม 2563'!B$3:B$252,SMALL(IF('ค่าเสื่อม 2563'!$E$3:$E$252="10699-รพร.สระแก้ว",ROW('ค่าเสื่อม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2563'!$E$3:$E$252,"10699-รพร.สระแก้ว")&lt;$A11,"",INDEX('ค่าเสื่อม 2563'!C$3:C$252,SMALL(IF('ค่าเสื่อม 2563'!$E$3:$E$252="10699-รพร.สระแก้ว",ROW('ค่าเสื่อม 2563'!$E$3:$E$252)-ROW('ค่าเสื่อม 2563'!$E$3)+1),$A11)))</f>
        <v>2700</v>
      </c>
      <c r="D11" s="7" t="str">
        <f t="array" ref="D11">IF(COUNTIF('ค่าเสื่อม 2563'!$E$3:$E$252,"10699-รพร.สระแก้ว")&lt;$A11,"",INDEX('ค่าเสื่อม 2563'!D$3:D$252,SMALL(IF('ค่าเสื่อม 2563'!$E$3:$E$252="10699-รพร.สระแก้ว",ROW('ค่าเสื่อม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2563'!$E$3:$E$252,"10699-รพร.สระแก้ว")&lt;$A11,"",INDEX('ค่าเสื่อม 2563'!E$3:E$252,SMALL(IF('ค่าเสื่อม 2563'!$E$3:$E$252="10699-รพร.สระแก้ว",ROW('ค่าเสื่อม 2563'!$E$3:$E$252)-ROW('ค่าเสื่อม 2563'!$E$3)+1),$A11)))</f>
        <v>10699-รพร.สระแก้ว</v>
      </c>
      <c r="F11" s="7" t="str">
        <f t="array" ref="F11">IF(COUNTIF('ค่าเสื่อม 2563'!$E$3:$E$252,"10699-รพร.สระแก้ว")&lt;$A11,"",INDEX('ค่าเสื่อม 2563'!F$3:F$252,SMALL(IF('ค่าเสื่อม 2563'!$E$3:$E$252="10699-รพร.สระแก้ว",ROW('ค่าเสื่อม 2563'!$E$3:$E$252)-ROW('ค่าเสื่อม 2563'!$E$3)+1),$A11)))</f>
        <v>10200-รพ.สต.ท่ากะบาก หมู่ที่ 10 ตำบลท่าแยก</v>
      </c>
      <c r="G11" s="7" t="str">
        <f t="array" ref="G11">IF(COUNTIF('ค่าเสื่อม 2563'!$E$3:$E$252,"10699-รพร.สระแก้ว")&lt;$A11,"",INDEX('ค่าเสื่อม 2563'!G$3:G$252,SMALL(IF('ค่าเสื่อม 2563'!$E$3:$E$252="10699-รพร.สระแก้ว",ROW('ค่าเสื่อม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2563'!$E$3:$E$252,"10699-รพร.สระแก้ว")&lt;$A11,"",INDEX('ค่าเสื่อม 2563'!H$3:H$252,SMALL(IF('ค่าเสื่อม 2563'!$E$3:$E$252="10699-รพร.สระแก้ว",ROW('ค่าเสื่อม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2563'!$E$3:$E$252,"10699-รพร.สระแก้ว")&lt;$A11,"",INDEX('ค่าเสื่อม 2563'!I$3:I$252,SMALL(IF('ค่าเสื่อม 2563'!$E$3:$E$252="10699-รพร.สระแก้ว",ROW('ค่าเสื่อม 2563'!$E$3:$E$252)-ROW('ค่าเสื่อม 2563'!$E$3)+1),$A11)))</f>
        <v>-</v>
      </c>
      <c r="J11" s="7" t="str">
        <f t="array" ref="J11">IF(COUNTIF('ค่าเสื่อม 2563'!$E$3:$E$252,"10699-รพร.สระแก้ว")&lt;$A11,"",INDEX('ค่าเสื่อม 2563'!J$3:J$252,SMALL(IF('ค่าเสื่อม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K11" s="7" t="str">
        <f t="array" ref="K11">IF(COUNTIF('ค่าเสื่อม 2563'!$E$3:$E$252,"10699-รพร.สระแก้ว")&lt;$A11,"",INDEX('ค่าเสื่อม 2563'!K$3:K$252,SMALL(IF('ค่าเสื่อม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L11" s="4">
        <f t="array" ref="L11">IF(COUNTIF('ค่าเสื่อม 2563'!$E$3:$E$252,"10699-รพร.สระแก้ว")&lt;$A11,"",INDEX('ค่าเสื่อม 2563'!L$3:L$252,SMALL(IF('ค่าเสื่อม 2563'!$E$3:$E$252="10699-รพร.สระแก้ว",ROW('ค่าเสื่อม 2563'!$E$3:$E$252)-ROW('ค่าเสื่อม 2563'!$E$3)+1),$A11)))</f>
        <v>1</v>
      </c>
      <c r="M11" s="7" t="str">
        <f t="array" ref="M11">IF(COUNTIF('ค่าเสื่อม 2563'!$E$3:$E$252,"10699-รพร.สระแก้ว")&lt;$A11,"",INDEX('ค่าเสื่อม 2563'!M$3:M$252,SMALL(IF('ค่าเสื่อม 2563'!$E$3:$E$252="10699-รพร.สระแก้ว",ROW('ค่าเสื่อม 2563'!$E$3:$E$252)-ROW('ค่าเสื่อม 2563'!$E$3)+1),$A11)))</f>
        <v>8170/36</v>
      </c>
      <c r="N11" s="10">
        <f t="array" ref="N11">IF(COUNTIF('ค่าเสื่อม 2563'!$E$3:$E$252,"10699-รพร.สระแก้ว")&lt;$A11,"",INDEX('ค่าเสื่อม 2563'!N$3:N$252,SMALL(IF('ค่าเสื่อม 2563'!$E$3:$E$252="10699-รพร.สระแก้ว",ROW('ค่าเสื่อม 2563'!$E$3:$E$252)-ROW('ค่าเสื่อม 2563'!$E$3)+1),$A11)))</f>
        <v>175000</v>
      </c>
      <c r="O11" s="10">
        <f t="array" ref="O11">IF(COUNTIF('ค่าเสื่อม 2563'!$E$3:$E$252,"10699-รพร.สระแก้ว")&lt;$A11,"",INDEX('ค่าเสื่อม 2563'!O$3:O$252,SMALL(IF('ค่าเสื่อม 2563'!$E$3:$E$252="10699-รพร.สระแก้ว",ROW('ค่าเสื่อม 2563'!$E$3:$E$252)-ROW('ค่าเสื่อม 2563'!$E$3)+1),$A11)))</f>
        <v>0</v>
      </c>
      <c r="P11" s="10">
        <f t="array" ref="P11">IF(COUNTIF('ค่าเสื่อม 2563'!$E$3:$E$252,"10699-รพร.สระแก้ว")&lt;$A11,"",INDEX('ค่าเสื่อม 2563'!P$3:P$252,SMALL(IF('ค่าเสื่อม 2563'!$E$3:$E$252="10699-รพร.สระแก้ว",ROW('ค่าเสื่อม 2563'!$E$3:$E$252)-ROW('ค่าเสื่อม 2563'!$E$3)+1),$A11)))</f>
        <v>0</v>
      </c>
      <c r="Q11" s="10">
        <f t="array" ref="Q11">IF(COUNTIF('ค่าเสื่อม 2563'!$E$3:$E$252,"10699-รพร.สระแก้ว")&lt;$A11,"",INDEX('ค่าเสื่อม 2563'!Q$3:Q$252,SMALL(IF('ค่าเสื่อม 2563'!$E$3:$E$252="10699-รพร.สระแก้ว",ROW('ค่าเสื่อม 2563'!$E$3:$E$252)-ROW('ค่าเสื่อม 2563'!$E$3)+1),$A11)))</f>
        <v>175000</v>
      </c>
      <c r="R11" s="7" t="str">
        <f t="array" ref="R11">IF(COUNTIF('ค่าเสื่อม 2563'!$E$3:$E$252,"10699-รพร.สระแก้ว")&lt;$A11,"",INDEX('ค่าเสื่อม 2563'!R$3:R$252,SMALL(IF('ค่าเสื่อม 2563'!$E$3:$E$252="10699-รพร.สระแก้ว",ROW('ค่าเสื่อม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2563'!$E$3:$E$252,"10699-รพร.สระแก้ว")&lt;$A11,"",INDEX('ค่าเสื่อม 2563'!S$3:S$252,SMALL(IF('ค่าเสื่อม 2563'!$E$3:$E$252="10699-รพร.สระแก้ว",ROW('ค่าเสื่อม 2563'!$E$3:$E$252)-ROW('ค่าเสื่อม 2563'!$E$3)+1),$A11)))</f>
        <v>4-</v>
      </c>
      <c r="T11" s="10">
        <f t="array" ref="T11">IF(COUNTIF('ค่าเสื่อม 2563'!$E$3:$E$252,"10699-รพร.สระแก้ว")&lt;$A11,"",INDEX('ค่าเสื่อม 2563'!T$3:T$252,SMALL(IF('ค่าเสื่อม 2563'!$E$3:$E$252="10699-รพร.สระแก้ว",ROW('ค่าเสื่อม 2563'!$E$3:$E$252)-ROW('ค่าเสื่อม 2563'!$E$3)+1),$A11)))</f>
        <v>141694</v>
      </c>
      <c r="U11" s="10">
        <f t="array" ref="U11">IF(COUNTIF('ค่าเสื่อม 2563'!$E$3:$E$252,"10699-รพร.สระแก้ว")&lt;$A11,"",INDEX('ค่าเสื่อม 2563'!U$3:U$252,SMALL(IF('ค่าเสื่อม 2563'!$E$3:$E$252="10699-รพร.สระแก้ว",ROW('ค่าเสื่อม 2563'!$E$3:$E$252)-ROW('ค่าเสื่อม 2563'!$E$3)+1),$A11)))</f>
        <v>0</v>
      </c>
      <c r="V11" s="7">
        <f t="array" ref="V11">IF(COUNTIF('ค่าเสื่อม 2563'!$E$3:$E$252,"10699-รพร.สระแก้ว")&lt;$A11,"",INDEX('ค่าเสื่อม 2563'!V$3:V$252,SMALL(IF('ค่าเสื่อม 2563'!$E$3:$E$252="10699-รพร.สระแก้ว",ROW('ค่าเสื่อม 2563'!$E$3:$E$252)-ROW('ค่าเสื่อม 2563'!$E$3)+1),$A11)))</f>
        <v>0</v>
      </c>
      <c r="W11" s="7">
        <f t="array" ref="W11">IF(COUNTIF('ค่าเสื่อม 2563'!$E$3:$E$252,"10699-รพร.สระแก้ว")&lt;$A11,"",INDEX('ค่าเสื่อม 2563'!W$3:W$252,SMALL(IF('ค่าเสื่อม 2563'!$E$3:$E$252="10699-รพร.สระแก้ว",ROW('ค่าเสื่อม 2563'!$E$3:$E$252)-ROW('ค่าเสื่อม 2563'!$E$3)+1),$A11)))</f>
        <v>331186</v>
      </c>
    </row>
    <row r="12" spans="1:23" ht="43.5" customHeight="1">
      <c r="A12" s="3">
        <v>9</v>
      </c>
      <c r="B12" s="7" t="str">
        <f t="array" ref="B12">IF(COUNTIF('ค่าเสื่อม 2563'!$E$3:$E$252,"10699-รพร.สระแก้ว")&lt;$A12,"",INDEX('ค่าเสื่อม 2563'!B$3:B$252,SMALL(IF('ค่าเสื่อม 2563'!$E$3:$E$252="10699-รพร.สระแก้ว",ROW('ค่าเสื่อม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2563'!$E$3:$E$252,"10699-รพร.สระแก้ว")&lt;$A12,"",INDEX('ค่าเสื่อม 2563'!C$3:C$252,SMALL(IF('ค่าเสื่อม 2563'!$E$3:$E$252="10699-รพร.สระแก้ว",ROW('ค่าเสื่อม 2563'!$E$3:$E$252)-ROW('ค่าเสื่อม 2563'!$E$3)+1),$A12)))</f>
        <v>2700</v>
      </c>
      <c r="D12" s="7" t="str">
        <f t="array" ref="D12">IF(COUNTIF('ค่าเสื่อม 2563'!$E$3:$E$252,"10699-รพร.สระแก้ว")&lt;$A12,"",INDEX('ค่าเสื่อม 2563'!D$3:D$252,SMALL(IF('ค่าเสื่อม 2563'!$E$3:$E$252="10699-รพร.สระแก้ว",ROW('ค่าเสื่อม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2563'!$E$3:$E$252,"10699-รพร.สระแก้ว")&lt;$A12,"",INDEX('ค่าเสื่อม 2563'!E$3:E$252,SMALL(IF('ค่าเสื่อม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F12" s="7" t="str">
        <f t="array" ref="F12">IF(COUNTIF('ค่าเสื่อม 2563'!$E$3:$E$252,"10699-รพร.สระแก้ว")&lt;$A12,"",INDEX('ค่าเสื่อม 2563'!F$3:F$252,SMALL(IF('ค่าเสื่อม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G12" s="7" t="str">
        <f t="array" ref="G12">IF(COUNTIF('ค่าเสื่อม 2563'!$E$3:$E$252,"10699-รพร.สระแก้ว")&lt;$A12,"",INDEX('ค่าเสื่อม 2563'!G$3:G$252,SMALL(IF('ค่าเสื่อม 2563'!$E$3:$E$252="10699-รพร.สระแก้ว",ROW('ค่าเสื่อม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2563'!$E$3:$E$252,"10699-รพร.สระแก้ว")&lt;$A12,"",INDEX('ค่าเสื่อม 2563'!H$3:H$252,SMALL(IF('ค่าเสื่อม 2563'!$E$3:$E$252="10699-รพร.สระแก้ว",ROW('ค่าเสื่อม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2563'!$E$3:$E$252,"10699-รพร.สระแก้ว")&lt;$A12,"",INDEX('ค่าเสื่อม 2563'!I$3:I$252,SMALL(IF('ค่าเสื่อม 2563'!$E$3:$E$252="10699-รพร.สระแก้ว",ROW('ค่าเสื่อม 2563'!$E$3:$E$252)-ROW('ค่าเสื่อม 2563'!$E$3)+1),$A12)))</f>
        <v>-</v>
      </c>
      <c r="J12" s="7" t="str">
        <f t="array" ref="J12">IF(COUNTIF('ค่าเสื่อม 2563'!$E$3:$E$252,"10699-รพร.สระแก้ว")&lt;$A12,"",INDEX('ค่าเสื่อม 2563'!J$3:J$252,SMALL(IF('ค่าเสื่อม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K12" s="7" t="str">
        <f t="array" ref="K12">IF(COUNTIF('ค่าเสื่อม 2563'!$E$3:$E$252,"10699-รพร.สระแก้ว")&lt;$A12,"",INDEX('ค่าเสื่อม 2563'!K$3:K$252,SMALL(IF('ค่าเสื่อม 2563'!$E$3:$E$252="10699-รพร.สระแก้ว",ROW('ค่าเสื่อม 2563'!$E$3:$E$252)-ROW('ค่าเสื่อม 2563'!$E$3)+1),$A12)))</f>
        <v>ซ่อมแซมห้องแยกโรค (อายุรกรรมหญิง)</v>
      </c>
      <c r="L12" s="4">
        <f t="array" ref="L12">IF(COUNTIF('ค่าเสื่อม 2563'!$E$3:$E$252,"10699-รพร.สระแก้ว")&lt;$A12,"",INDEX('ค่าเสื่อม 2563'!L$3:L$252,SMALL(IF('ค่าเสื่อม 2563'!$E$3:$E$252="10699-รพร.สระแก้ว",ROW('ค่าเสื่อม 2563'!$E$3:$E$252)-ROW('ค่าเสื่อม 2563'!$E$3)+1),$A12)))</f>
        <v>1</v>
      </c>
      <c r="M12" s="7">
        <f t="array" ref="M12">IF(COUNTIF('ค่าเสื่อม 2563'!$E$3:$E$252,"10699-รพร.สระแก้ว")&lt;$A12,"",INDEX('ค่าเสื่อม 2563'!M$3:M$252,SMALL(IF('ค่าเสื่อม 2563'!$E$3:$E$252="10699-รพร.สระแก้ว",ROW('ค่าเสื่อม 2563'!$E$3:$E$252)-ROW('ค่าเสื่อม 2563'!$E$3)+1),$A12)))</f>
        <v>8605</v>
      </c>
      <c r="N12" s="10">
        <f t="array" ref="N12">IF(COUNTIF('ค่าเสื่อม 2563'!$E$3:$E$252,"10699-รพร.สระแก้ว")&lt;$A12,"",INDEX('ค่าเสื่อม 2563'!N$3:N$252,SMALL(IF('ค่าเสื่อม 2563'!$E$3:$E$252="10699-รพร.สระแก้ว",ROW('ค่าเสื่อม 2563'!$E$3:$E$252)-ROW('ค่าเสื่อม 2563'!$E$3)+1),$A12)))</f>
        <v>400000</v>
      </c>
      <c r="O12" s="10">
        <f t="array" ref="O12">IF(COUNTIF('ค่าเสื่อม 2563'!$E$3:$E$252,"10699-รพร.สระแก้ว")&lt;$A12,"",INDEX('ค่าเสื่อม 2563'!O$3:O$252,SMALL(IF('ค่าเสื่อม 2563'!$E$3:$E$252="10699-รพร.สระแก้ว",ROW('ค่าเสื่อม 2563'!$E$3:$E$252)-ROW('ค่าเสื่อม 2563'!$E$3)+1),$A12)))</f>
        <v>0</v>
      </c>
      <c r="P12" s="10">
        <f t="array" ref="P12">IF(COUNTIF('ค่าเสื่อม 2563'!$E$3:$E$252,"10699-รพร.สระแก้ว")&lt;$A12,"",INDEX('ค่าเสื่อม 2563'!P$3:P$252,SMALL(IF('ค่าเสื่อม 2563'!$E$3:$E$252="10699-รพร.สระแก้ว",ROW('ค่าเสื่อม 2563'!$E$3:$E$252)-ROW('ค่าเสื่อม 2563'!$E$3)+1),$A12)))</f>
        <v>0</v>
      </c>
      <c r="Q12" s="10">
        <f t="array" ref="Q12">IF(COUNTIF('ค่าเสื่อม 2563'!$E$3:$E$252,"10699-รพร.สระแก้ว")&lt;$A12,"",INDEX('ค่าเสื่อม 2563'!Q$3:Q$252,SMALL(IF('ค่าเสื่อม 2563'!$E$3:$E$252="10699-รพร.สระแก้ว",ROW('ค่าเสื่อม 2563'!$E$3:$E$252)-ROW('ค่าเสื่อม 2563'!$E$3)+1),$A12)))</f>
        <v>400000</v>
      </c>
      <c r="R12" s="7" t="str">
        <f t="array" ref="R12">IF(COUNTIF('ค่าเสื่อม 2563'!$E$3:$E$252,"10699-รพร.สระแก้ว")&lt;$A12,"",INDEX('ค่าเสื่อม 2563'!R$3:R$252,SMALL(IF('ค่าเสื่อม 2563'!$E$3:$E$252="10699-รพร.สระแก้ว",ROW('ค่าเสื่อม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2563'!$E$3:$E$252,"10699-รพร.สระแก้ว")&lt;$A12,"",INDEX('ค่าเสื่อม 2563'!S$3:S$252,SMALL(IF('ค่าเสื่อม 2563'!$E$3:$E$252="10699-รพร.สระแก้ว",ROW('ค่าเสื่อม 2563'!$E$3:$E$252)-ROW('ค่าเสื่อม 2563'!$E$3)+1),$A12)))</f>
        <v>1-</v>
      </c>
      <c r="T12" s="10">
        <f t="array" ref="T12">IF(COUNTIF('ค่าเสื่อม 2563'!$E$3:$E$252,"10699-รพร.สระแก้ว")&lt;$A12,"",INDEX('ค่าเสื่อม 2563'!T$3:T$252,SMALL(IF('ค่าเสื่อม 2563'!$E$3:$E$252="10699-รพร.สระแก้ว",ROW('ค่าเสื่อม 2563'!$E$3:$E$252)-ROW('ค่าเสื่อม 2563'!$E$3)+1),$A12)))</f>
        <v>0</v>
      </c>
      <c r="U12" s="10">
        <f t="array" ref="U12">IF(COUNTIF('ค่าเสื่อม 2563'!$E$3:$E$252,"10699-รพร.สระแก้ว")&lt;$A12,"",INDEX('ค่าเสื่อม 2563'!U$3:U$252,SMALL(IF('ค่าเสื่อม 2563'!$E$3:$E$252="10699-รพร.สระแก้ว",ROW('ค่าเสื่อม 2563'!$E$3:$E$252)-ROW('ค่าเสื่อม 2563'!$E$3)+1),$A12)))</f>
        <v>0</v>
      </c>
      <c r="V12" s="7">
        <f t="array" ref="V12">IF(COUNTIF('ค่าเสื่อม 2563'!$E$3:$E$252,"10699-รพร.สระแก้ว")&lt;$A12,"",INDEX('ค่าเสื่อม 2563'!V$3:V$252,SMALL(IF('ค่าเสื่อม 2563'!$E$3:$E$252="10699-รพร.สระแก้ว",ROW('ค่าเสื่อม 2563'!$E$3:$E$252)-ROW('ค่าเสื่อม 2563'!$E$3)+1),$A12)))</f>
        <v>0</v>
      </c>
      <c r="W12" s="7">
        <f t="array" ref="W12">IF(COUNTIF('ค่าเสื่อม 2563'!$E$3:$E$252,"10699-รพร.สระแก้ว")&lt;$A12,"",INDEX('ค่าเสื่อม 2563'!W$3:W$252,SMALL(IF('ค่าเสื่อม 2563'!$E$3:$E$252="10699-รพร.สระแก้ว",ROW('ค่าเสื่อม 2563'!$E$3:$E$252)-ROW('ค่าเสื่อม 2563'!$E$3)+1),$A12)))</f>
        <v>335371</v>
      </c>
    </row>
    <row r="13" spans="1:23" ht="43.5" customHeight="1">
      <c r="A13" s="3">
        <v>10</v>
      </c>
      <c r="B13" s="7" t="str">
        <f t="array" ref="B13">IF(COUNTIF('ค่าเสื่อม 2563'!$E$3:$E$252,"10699-รพร.สระแก้ว")&lt;$A13,"",INDEX('ค่าเสื่อม 2563'!B$3:B$252,SMALL(IF('ค่าเสื่อม 2563'!$E$3:$E$252="10699-รพร.สระแก้ว",ROW('ค่าเสื่อม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2563'!$E$3:$E$252,"10699-รพร.สระแก้ว")&lt;$A13,"",INDEX('ค่าเสื่อม 2563'!C$3:C$252,SMALL(IF('ค่าเสื่อม 2563'!$E$3:$E$252="10699-รพร.สระแก้ว",ROW('ค่าเสื่อม 2563'!$E$3:$E$252)-ROW('ค่าเสื่อม 2563'!$E$3)+1),$A13)))</f>
        <v>2700</v>
      </c>
      <c r="D13" s="7" t="str">
        <f t="array" ref="D13">IF(COUNTIF('ค่าเสื่อม 2563'!$E$3:$E$252,"10699-รพร.สระแก้ว")&lt;$A13,"",INDEX('ค่าเสื่อม 2563'!D$3:D$252,SMALL(IF('ค่าเสื่อม 2563'!$E$3:$E$252="10699-รพร.สระแก้ว",ROW('ค่าเสื่อม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2563'!$E$3:$E$252,"10699-รพร.สระแก้ว")&lt;$A13,"",INDEX('ค่าเสื่อม 2563'!E$3:E$252,SMALL(IF('ค่าเสื่อม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F13" s="7" t="str">
        <f t="array" ref="F13">IF(COUNTIF('ค่าเสื่อม 2563'!$E$3:$E$252,"10699-รพร.สระแก้ว")&lt;$A13,"",INDEX('ค่าเสื่อม 2563'!F$3:F$252,SMALL(IF('ค่าเสื่อม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G13" s="7" t="str">
        <f t="array" ref="G13">IF(COUNTIF('ค่าเสื่อม 2563'!$E$3:$E$252,"10699-รพร.สระแก้ว")&lt;$A13,"",INDEX('ค่าเสื่อม 2563'!G$3:G$252,SMALL(IF('ค่าเสื่อม 2563'!$E$3:$E$252="10699-รพร.สระแก้ว",ROW('ค่าเสื่อม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2563'!$E$3:$E$252,"10699-รพร.สระแก้ว")&lt;$A13,"",INDEX('ค่าเสื่อม 2563'!H$3:H$252,SMALL(IF('ค่าเสื่อม 2563'!$E$3:$E$252="10699-รพร.สระแก้ว",ROW('ค่าเสื่อม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2563'!$E$3:$E$252,"10699-รพร.สระแก้ว")&lt;$A13,"",INDEX('ค่าเสื่อม 2563'!I$3:I$252,SMALL(IF('ค่าเสื่อม 2563'!$E$3:$E$252="10699-รพร.สระแก้ว",ROW('ค่าเสื่อม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2563'!$E$3:$E$252,"10699-รพร.สระแก้ว")&lt;$A13,"",INDEX('ค่าเสื่อม 2563'!J$3:J$252,SMALL(IF('ค่าเสื่อม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K13" s="7" t="str">
        <f t="array" ref="K13">IF(COUNTIF('ค่าเสื่อม 2563'!$E$3:$E$252,"10699-รพร.สระแก้ว")&lt;$A13,"",INDEX('ค่าเสื่อม 2563'!K$3:K$252,SMALL(IF('ค่าเสื่อม 2563'!$E$3:$E$252="10699-รพร.สระแก้ว",ROW('ค่าเสื่อม 2563'!$E$3:$E$252)-ROW('ค่าเสื่อม 2563'!$E$3)+1),$A13)))</f>
        <v>เครื่องตรวจสมรรถภาพทารกในครรภ์ (ระบบ Central)</v>
      </c>
      <c r="L13" s="4">
        <f t="array" ref="L13">IF(COUNTIF('ค่าเสื่อม 2563'!$E$3:$E$252,"10699-รพร.สระแก้ว")&lt;$A13,"",INDEX('ค่าเสื่อม 2563'!L$3:L$252,SMALL(IF('ค่าเสื่อม 2563'!$E$3:$E$252="10699-รพร.สระแก้ว",ROW('ค่าเสื่อม 2563'!$E$3:$E$252)-ROW('ค่าเสื่อม 2563'!$E$3)+1),$A13)))</f>
        <v>1</v>
      </c>
      <c r="M13" s="7" t="str">
        <f t="array" ref="M13">IF(COUNTIF('ค่าเสื่อม 2563'!$E$3:$E$252,"10699-รพร.สระแก้ว")&lt;$A13,"",INDEX('ค่าเสื่อม 2563'!M$3:M$252,SMALL(IF('ค่าเสื่อม 2563'!$E$3:$E$252="10699-รพร.สระแก้ว",ROW('ค่าเสื่อม 2563'!$E$3:$E$252)-ROW('ค่าเสื่อม 2563'!$E$3)+1),$A13)))</f>
        <v>65150272005/1-1 ถึง 8</v>
      </c>
      <c r="N13" s="10">
        <f t="array" ref="N13">IF(COUNTIF('ค่าเสื่อม 2563'!$E$3:$E$252,"10699-รพร.สระแก้ว")&lt;$A13,"",INDEX('ค่าเสื่อม 2563'!N$3:N$252,SMALL(IF('ค่าเสื่อม 2563'!$E$3:$E$252="10699-รพร.สระแก้ว",ROW('ค่าเสื่อม 2563'!$E$3:$E$252)-ROW('ค่าเสื่อม 2563'!$E$3)+1),$A13)))</f>
        <v>2000000</v>
      </c>
      <c r="O13" s="10">
        <f t="array" ref="O13">IF(COUNTIF('ค่าเสื่อม 2563'!$E$3:$E$252,"10699-รพร.สระแก้ว")&lt;$A13,"",INDEX('ค่าเสื่อม 2563'!O$3:O$252,SMALL(IF('ค่าเสื่อม 2563'!$E$3:$E$252="10699-รพร.สระแก้ว",ROW('ค่าเสื่อม 2563'!$E$3:$E$252)-ROW('ค่าเสื่อม 2563'!$E$3)+1),$A13)))</f>
        <v>0</v>
      </c>
      <c r="P13" s="10">
        <f t="array" ref="P13">IF(COUNTIF('ค่าเสื่อม 2563'!$E$3:$E$252,"10699-รพร.สระแก้ว")&lt;$A13,"",INDEX('ค่าเสื่อม 2563'!P$3:P$252,SMALL(IF('ค่าเสื่อม 2563'!$E$3:$E$252="10699-รพร.สระแก้ว",ROW('ค่าเสื่อม 2563'!$E$3:$E$252)-ROW('ค่าเสื่อม 2563'!$E$3)+1),$A13)))</f>
        <v>0</v>
      </c>
      <c r="Q13" s="10">
        <f t="array" ref="Q13">IF(COUNTIF('ค่าเสื่อม 2563'!$E$3:$E$252,"10699-รพร.สระแก้ว")&lt;$A13,"",INDEX('ค่าเสื่อม 2563'!Q$3:Q$252,SMALL(IF('ค่าเสื่อม 2563'!$E$3:$E$252="10699-รพร.สระแก้ว",ROW('ค่าเสื่อม 2563'!$E$3:$E$252)-ROW('ค่าเสื่อม 2563'!$E$3)+1),$A13)))</f>
        <v>2000000</v>
      </c>
      <c r="R13" s="7" t="str">
        <f t="array" ref="R13">IF(COUNTIF('ค่าเสื่อม 2563'!$E$3:$E$252,"10699-รพร.สระแก้ว")&lt;$A13,"",INDEX('ค่าเสื่อม 2563'!R$3:R$252,SMALL(IF('ค่าเสื่อม 2563'!$E$3:$E$252="10699-รพร.สระแก้ว",ROW('ค่าเสื่อม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2563'!$E$3:$E$252,"10699-รพร.สระแก้ว")&lt;$A13,"",INDEX('ค่าเสื่อม 2563'!S$3:S$252,SMALL(IF('ค่าเสื่อม 2563'!$E$3:$E$252="10699-รพร.สระแก้ว",ROW('ค่าเสื่อม 2563'!$E$3:$E$252)-ROW('ค่าเสื่อม 2563'!$E$3)+1),$A13)))</f>
        <v>5-</v>
      </c>
      <c r="T13" s="10">
        <f t="array" ref="T13">IF(COUNTIF('ค่าเสื่อม 2563'!$E$3:$E$252,"10699-รพร.สระแก้ว")&lt;$A13,"",INDEX('ค่าเสื่อม 2563'!T$3:T$252,SMALL(IF('ค่าเสื่อม 2563'!$E$3:$E$252="10699-รพร.สระแก้ว",ROW('ค่าเสื่อม 2563'!$E$3:$E$252)-ROW('ค่าเสื่อม 2563'!$E$3)+1),$A13)))</f>
        <v>1995000</v>
      </c>
      <c r="U13" s="10">
        <f t="array" ref="U13">IF(COUNTIF('ค่าเสื่อม 2563'!$E$3:$E$252,"10699-รพร.สระแก้ว")&lt;$A13,"",INDEX('ค่าเสื่อม 2563'!U$3:U$252,SMALL(IF('ค่าเสื่อม 2563'!$E$3:$E$252="10699-รพร.สระแก้ว",ROW('ค่าเสื่อม 2563'!$E$3:$E$252)-ROW('ค่าเสื่อม 2563'!$E$3)+1),$A13)))</f>
        <v>5000</v>
      </c>
      <c r="V13" s="7">
        <f t="array" ref="V13">IF(COUNTIF('ค่าเสื่อม 2563'!$E$3:$E$252,"10699-รพร.สระแก้ว")&lt;$A13,"",INDEX('ค่าเสื่อม 2563'!V$3:V$252,SMALL(IF('ค่าเสื่อม 2563'!$E$3:$E$252="10699-รพร.สระแก้ว",ROW('ค่าเสื่อม 2563'!$E$3:$E$252)-ROW('ค่าเสื่อม 2563'!$E$3)+1),$A13)))</f>
        <v>0.25</v>
      </c>
      <c r="W13" s="7">
        <f t="array" ref="W13">IF(COUNTIF('ค่าเสื่อม 2563'!$E$3:$E$252,"10699-รพร.สระแก้ว")&lt;$A13,"",INDEX('ค่าเสื่อม 2563'!W$3:W$252,SMALL(IF('ค่าเสื่อม 2563'!$E$3:$E$252="10699-รพร.สระแก้ว",ROW('ค่าเสื่อม 2563'!$E$3:$E$252)-ROW('ค่าเสื่อม 2563'!$E$3)+1),$A13)))</f>
        <v>335391</v>
      </c>
    </row>
    <row r="14" spans="1:23" ht="43.5" customHeight="1">
      <c r="A14" s="3">
        <v>11</v>
      </c>
      <c r="B14" s="7" t="str">
        <f t="array" ref="B14">IF(COUNTIF('ค่าเสื่อม 2563'!$E$3:$E$252,"10699-รพร.สระแก้ว")&lt;$A14,"",INDEX('ค่าเสื่อม 2563'!B$3:B$252,SMALL(IF('ค่าเสื่อม 2563'!$E$3:$E$252="10699-รพร.สระแก้ว",ROW('ค่าเสื่อม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2563'!$E$3:$E$252,"10699-รพร.สระแก้ว")&lt;$A14,"",INDEX('ค่าเสื่อม 2563'!C$3:C$252,SMALL(IF('ค่าเสื่อม 2563'!$E$3:$E$252="10699-รพร.สระแก้ว",ROW('ค่าเสื่อม 2563'!$E$3:$E$252)-ROW('ค่าเสื่อม 2563'!$E$3)+1),$A14)))</f>
        <v>2700</v>
      </c>
      <c r="D14" s="7" t="str">
        <f t="array" ref="D14">IF(COUNTIF('ค่าเสื่อม 2563'!$E$3:$E$252,"10699-รพร.สระแก้ว")&lt;$A14,"",INDEX('ค่าเสื่อม 2563'!D$3:D$252,SMALL(IF('ค่าเสื่อม 2563'!$E$3:$E$252="10699-รพร.สระแก้ว",ROW('ค่าเสื่อม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2563'!$E$3:$E$252,"10699-รพร.สระแก้ว")&lt;$A14,"",INDEX('ค่าเสื่อม 2563'!E$3:E$252,SMALL(IF('ค่าเสื่อม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F14" s="7" t="str">
        <f t="array" ref="F14">IF(COUNTIF('ค่าเสื่อม 2563'!$E$3:$E$252,"10699-รพร.สระแก้ว")&lt;$A14,"",INDEX('ค่าเสื่อม 2563'!F$3:F$252,SMALL(IF('ค่าเสื่อม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G14" s="7" t="str">
        <f t="array" ref="G14">IF(COUNTIF('ค่าเสื่อม 2563'!$E$3:$E$252,"10699-รพร.สระแก้ว")&lt;$A14,"",INDEX('ค่าเสื่อม 2563'!G$3:G$252,SMALL(IF('ค่าเสื่อม 2563'!$E$3:$E$252="10699-รพร.สระแก้ว",ROW('ค่าเสื่อม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2563'!$E$3:$E$252,"10699-รพร.สระแก้ว")&lt;$A14,"",INDEX('ค่าเสื่อม 2563'!H$3:H$252,SMALL(IF('ค่าเสื่อม 2563'!$E$3:$E$252="10699-รพร.สระแก้ว",ROW('ค่าเสื่อม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2563'!$E$3:$E$252,"10699-รพร.สระแก้ว")&lt;$A14,"",INDEX('ค่าเสื่อม 2563'!I$3:I$252,SMALL(IF('ค่าเสื่อม 2563'!$E$3:$E$252="10699-รพร.สระแก้ว",ROW('ค่าเสื่อม 2563'!$E$3:$E$252)-ROW('ค่าเสื่อม 2563'!$E$3)+1),$A14)))</f>
        <v>07-ครุภัณฑ์การแพทย์สนับสนุน</v>
      </c>
      <c r="J14" s="7" t="str">
        <f t="array" ref="J14">IF(COUNTIF('ค่าเสื่อม 2563'!$E$3:$E$252,"10699-รพร.สระแก้ว")&lt;$A14,"",INDEX('ค่าเสื่อม 2563'!J$3:J$252,SMALL(IF('ค่าเสื่อม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K14" s="7" t="str">
        <f t="array" ref="K14">IF(COUNTIF('ค่าเสื่อม 2563'!$E$3:$E$252,"10699-รพร.สระแก้ว")&lt;$A14,"",INDEX('ค่าเสื่อม 2563'!K$3:K$252,SMALL(IF('ค่าเสื่อม 2563'!$E$3:$E$252="10699-รพร.สระแก้ว",ROW('ค่าเสื่อม 2563'!$E$3:$E$252)-ROW('ค่าเสื่อม 2563'!$E$3)+1),$A14)))</f>
        <v>เครื่องนึ่งฆ่าเชื้อไอน้ำระบบอัตโนมัติ ขนาดไม่น้อยกว่า 100 ลิตร</v>
      </c>
      <c r="L14" s="4">
        <f t="array" ref="L14">IF(COUNTIF('ค่าเสื่อม 2563'!$E$3:$E$252,"10699-รพร.สระแก้ว")&lt;$A14,"",INDEX('ค่าเสื่อม 2563'!L$3:L$252,SMALL(IF('ค่าเสื่อม 2563'!$E$3:$E$252="10699-รพร.สระแก้ว",ROW('ค่าเสื่อม 2563'!$E$3:$E$252)-ROW('ค่าเสื่อม 2563'!$E$3)+1),$A14)))</f>
        <v>1</v>
      </c>
      <c r="M14" s="7" t="str">
        <f t="array" ref="M14">IF(COUNTIF('ค่าเสื่อม 2563'!$E$3:$E$252,"10699-รพร.สระแก้ว")&lt;$A14,"",INDEX('ค่าเสื่อม 2563'!M$3:M$252,SMALL(IF('ค่าเสื่อม 2563'!$E$3:$E$252="10699-รพร.สระแก้ว",ROW('ค่าเสื่อม 2563'!$E$3:$E$252)-ROW('ค่าเสื่อม 2563'!$E$3)+1),$A14)))</f>
        <v>6530-003-2310/0001</v>
      </c>
      <c r="N14" s="10">
        <f t="array" ref="N14">IF(COUNTIF('ค่าเสื่อม 2563'!$E$3:$E$252,"10699-รพร.สระแก้ว")&lt;$A14,"",INDEX('ค่าเสื่อม 2563'!N$3:N$252,SMALL(IF('ค่าเสื่อม 2563'!$E$3:$E$252="10699-รพร.สระแก้ว",ROW('ค่าเสื่อม 2563'!$E$3:$E$252)-ROW('ค่าเสื่อม 2563'!$E$3)+1),$A14)))</f>
        <v>310000</v>
      </c>
      <c r="O14" s="10">
        <f t="array" ref="O14">IF(COUNTIF('ค่าเสื่อม 2563'!$E$3:$E$252,"10699-รพร.สระแก้ว")&lt;$A14,"",INDEX('ค่าเสื่อม 2563'!O$3:O$252,SMALL(IF('ค่าเสื่อม 2563'!$E$3:$E$252="10699-รพร.สระแก้ว",ROW('ค่าเสื่อม 2563'!$E$3:$E$252)-ROW('ค่าเสื่อม 2563'!$E$3)+1),$A14)))</f>
        <v>0</v>
      </c>
      <c r="P14" s="10">
        <f t="array" ref="P14">IF(COUNTIF('ค่าเสื่อม 2563'!$E$3:$E$252,"10699-รพร.สระแก้ว")&lt;$A14,"",INDEX('ค่าเสื่อม 2563'!P$3:P$252,SMALL(IF('ค่าเสื่อม 2563'!$E$3:$E$252="10699-รพร.สระแก้ว",ROW('ค่าเสื่อม 2563'!$E$3:$E$252)-ROW('ค่าเสื่อม 2563'!$E$3)+1),$A14)))</f>
        <v>0</v>
      </c>
      <c r="Q14" s="10">
        <f t="array" ref="Q14">IF(COUNTIF('ค่าเสื่อม 2563'!$E$3:$E$252,"10699-รพร.สระแก้ว")&lt;$A14,"",INDEX('ค่าเสื่อม 2563'!Q$3:Q$252,SMALL(IF('ค่าเสื่อม 2563'!$E$3:$E$252="10699-รพร.สระแก้ว",ROW('ค่าเสื่อม 2563'!$E$3:$E$252)-ROW('ค่าเสื่อม 2563'!$E$3)+1),$A14)))</f>
        <v>310000</v>
      </c>
      <c r="R14" s="7" t="str">
        <f t="array" ref="R14">IF(COUNTIF('ค่าเสื่อม 2563'!$E$3:$E$252,"10699-รพร.สระแก้ว")&lt;$A14,"",INDEX('ค่าเสื่อม 2563'!R$3:R$252,SMALL(IF('ค่าเสื่อม 2563'!$E$3:$E$252="10699-รพร.สระแก้ว",ROW('ค่าเสื่อม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2563'!$E$3:$E$252,"10699-รพร.สระแก้ว")&lt;$A14,"",INDEX('ค่าเสื่อม 2563'!S$3:S$252,SMALL(IF('ค่าเสื่อม 2563'!$E$3:$E$252="10699-รพร.สระแก้ว",ROW('ค่าเสื่อม 2563'!$E$3:$E$252)-ROW('ค่าเสื่อม 2563'!$E$3)+1),$A14)))</f>
        <v>5-</v>
      </c>
      <c r="T14" s="10">
        <f t="array" ref="T14">IF(COUNTIF('ค่าเสื่อม 2563'!$E$3:$E$252,"10699-รพร.สระแก้ว")&lt;$A14,"",INDEX('ค่าเสื่อม 2563'!T$3:T$252,SMALL(IF('ค่าเสื่อม 2563'!$E$3:$E$252="10699-รพร.สระแก้ว",ROW('ค่าเสื่อม 2563'!$E$3:$E$252)-ROW('ค่าเสื่อม 2563'!$E$3)+1),$A14)))</f>
        <v>285000</v>
      </c>
      <c r="U14" s="10">
        <f t="array" ref="U14">IF(COUNTIF('ค่าเสื่อม 2563'!$E$3:$E$252,"10699-รพร.สระแก้ว")&lt;$A14,"",INDEX('ค่าเสื่อม 2563'!U$3:U$252,SMALL(IF('ค่าเสื่อม 2563'!$E$3:$E$252="10699-รพร.สระแก้ว",ROW('ค่าเสื่อม 2563'!$E$3:$E$252)-ROW('ค่าเสื่อม 2563'!$E$3)+1),$A14)))</f>
        <v>25000</v>
      </c>
      <c r="V14" s="7">
        <f t="array" ref="V14">IF(COUNTIF('ค่าเสื่อม 2563'!$E$3:$E$252,"10699-รพร.สระแก้ว")&lt;$A14,"",INDEX('ค่าเสื่อม 2563'!V$3:V$252,SMALL(IF('ค่าเสื่อม 2563'!$E$3:$E$252="10699-รพร.สระแก้ว",ROW('ค่าเสื่อม 2563'!$E$3:$E$252)-ROW('ค่าเสื่อม 2563'!$E$3)+1),$A14)))</f>
        <v>8.06</v>
      </c>
      <c r="W14" s="7">
        <f t="array" ref="W14">IF(COUNTIF('ค่าเสื่อม 2563'!$E$3:$E$252,"10699-รพร.สระแก้ว")&lt;$A14,"",INDEX('ค่าเสื่อม 2563'!W$3:W$252,SMALL(IF('ค่าเสื่อม 2563'!$E$3:$E$252="10699-รพร.สระแก้ว",ROW('ค่าเสื่อม 2563'!$E$3:$E$252)-ROW('ค่าเสื่อม 2563'!$E$3)+1),$A14)))</f>
        <v>335394</v>
      </c>
    </row>
    <row r="15" spans="1:23" ht="43.5" customHeight="1">
      <c r="A15" s="3">
        <v>12</v>
      </c>
      <c r="B15" s="7" t="str">
        <f t="array" ref="B15">IF(COUNTIF('ค่าเสื่อม 2563'!$E$3:$E$252,"10699-รพร.สระแก้ว")&lt;$A15,"",INDEX('ค่าเสื่อม 2563'!B$3:B$252,SMALL(IF('ค่าเสื่อม 2563'!$E$3:$E$252="10699-รพร.สระแก้ว",ROW('ค่าเสื่อม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2563'!$E$3:$E$252,"10699-รพร.สระแก้ว")&lt;$A15,"",INDEX('ค่าเสื่อม 2563'!C$3:C$252,SMALL(IF('ค่าเสื่อม 2563'!$E$3:$E$252="10699-รพร.สระแก้ว",ROW('ค่าเสื่อม 2563'!$E$3:$E$252)-ROW('ค่าเสื่อม 2563'!$E$3)+1),$A15)))</f>
        <v>2700</v>
      </c>
      <c r="D15" s="7" t="str">
        <f t="array" ref="D15">IF(COUNTIF('ค่าเสื่อม 2563'!$E$3:$E$252,"10699-รพร.สระแก้ว")&lt;$A15,"",INDEX('ค่าเสื่อม 2563'!D$3:D$252,SMALL(IF('ค่าเสื่อม 2563'!$E$3:$E$252="10699-รพร.สระแก้ว",ROW('ค่าเสื่อม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2563'!$E$3:$E$252,"10699-รพร.สระแก้ว")&lt;$A15,"",INDEX('ค่าเสื่อม 2563'!E$3:E$252,SMALL(IF('ค่าเสื่อม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F15" s="7" t="str">
        <f t="array" ref="F15">IF(COUNTIF('ค่าเสื่อม 2563'!$E$3:$E$252,"10699-รพร.สระแก้ว")&lt;$A15,"",INDEX('ค่าเสื่อม 2563'!F$3:F$252,SMALL(IF('ค่าเสื่อม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G15" s="7" t="str">
        <f t="array" ref="G15">IF(COUNTIF('ค่าเสื่อม 2563'!$E$3:$E$252,"10699-รพร.สระแก้ว")&lt;$A15,"",INDEX('ค่าเสื่อม 2563'!G$3:G$252,SMALL(IF('ค่าเสื่อม 2563'!$E$3:$E$252="10699-รพร.สระแก้ว",ROW('ค่าเสื่อม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2563'!$E$3:$E$252,"10699-รพร.สระแก้ว")&lt;$A15,"",INDEX('ค่าเสื่อม 2563'!H$3:H$252,SMALL(IF('ค่าเสื่อม 2563'!$E$3:$E$252="10699-รพร.สระแก้ว",ROW('ค่าเสื่อม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2563'!$E$3:$E$252,"10699-รพร.สระแก้ว")&lt;$A15,"",INDEX('ค่าเสื่อม 2563'!I$3:I$252,SMALL(IF('ค่าเสื่อม 2563'!$E$3:$E$252="10699-รพร.สระแก้ว",ROW('ค่าเสื่อม 2563'!$E$3:$E$252)-ROW('ค่าเสื่อม 2563'!$E$3)+1),$A15)))</f>
        <v>-</v>
      </c>
      <c r="J15" s="7" t="str">
        <f t="array" ref="J15">IF(COUNTIF('ค่าเสื่อม 2563'!$E$3:$E$252,"10699-รพร.สระแก้ว")&lt;$A15,"",INDEX('ค่าเสื่อม 2563'!J$3:J$252,SMALL(IF('ค่าเสื่อม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K15" s="7" t="str">
        <f t="array" ref="K15">IF(COUNTIF('ค่าเสื่อม 2563'!$E$3:$E$252,"10699-รพร.สระแก้ว")&lt;$A15,"",INDEX('ค่าเสื่อม 2563'!K$3:K$252,SMALL(IF('ค่าเสื่อม 2563'!$E$3:$E$252="10699-รพร.สระแก้ว",ROW('ค่าเสื่อม 2563'!$E$3:$E$252)-ROW('ค่าเสื่อม 2563'!$E$3)+1),$A15)))</f>
        <v>ซ่อมแซมระเบียง ชั้น 2-5 อาคารอายุรกรรม</v>
      </c>
      <c r="L15" s="4">
        <f t="array" ref="L15">IF(COUNTIF('ค่าเสื่อม 2563'!$E$3:$E$252,"10699-รพร.สระแก้ว")&lt;$A15,"",INDEX('ค่าเสื่อม 2563'!L$3:L$252,SMALL(IF('ค่าเสื่อม 2563'!$E$3:$E$252="10699-รพร.สระแก้ว",ROW('ค่าเสื่อม 2563'!$E$3:$E$252)-ROW('ค่าเสื่อม 2563'!$E$3)+1),$A15)))</f>
        <v>1</v>
      </c>
      <c r="M15" s="7">
        <f t="array" ref="M15">IF(COUNTIF('ค่าเสื่อม 2563'!$E$3:$E$252,"10699-รพร.สระแก้ว")&lt;$A15,"",INDEX('ค่าเสื่อม 2563'!M$3:M$252,SMALL(IF('ค่าเสื่อม 2563'!$E$3:$E$252="10699-รพร.สระแก้ว",ROW('ค่าเสื่อม 2563'!$E$3:$E$252)-ROW('ค่าเสื่อม 2563'!$E$3)+1),$A15)))</f>
        <v>8605</v>
      </c>
      <c r="N15" s="10">
        <f t="array" ref="N15">IF(COUNTIF('ค่าเสื่อม 2563'!$E$3:$E$252,"10699-รพร.สระแก้ว")&lt;$A15,"",INDEX('ค่าเสื่อม 2563'!N$3:N$252,SMALL(IF('ค่าเสื่อม 2563'!$E$3:$E$252="10699-รพร.สระแก้ว",ROW('ค่าเสื่อม 2563'!$E$3:$E$252)-ROW('ค่าเสื่อม 2563'!$E$3)+1),$A15)))</f>
        <v>236250</v>
      </c>
      <c r="O15" s="10">
        <f t="array" ref="O15">IF(COUNTIF('ค่าเสื่อม 2563'!$E$3:$E$252,"10699-รพร.สระแก้ว")&lt;$A15,"",INDEX('ค่าเสื่อม 2563'!O$3:O$252,SMALL(IF('ค่าเสื่อม 2563'!$E$3:$E$252="10699-รพร.สระแก้ว",ROW('ค่าเสื่อม 2563'!$E$3:$E$252)-ROW('ค่าเสื่อม 2563'!$E$3)+1),$A15)))</f>
        <v>267750</v>
      </c>
      <c r="P15" s="10">
        <f t="array" ref="P15">IF(COUNTIF('ค่าเสื่อม 2563'!$E$3:$E$252,"10699-รพร.สระแก้ว")&lt;$A15,"",INDEX('ค่าเสื่อม 2563'!P$3:P$252,SMALL(IF('ค่าเสื่อม 2563'!$E$3:$E$252="10699-รพร.สระแก้ว",ROW('ค่าเสื่อม 2563'!$E$3:$E$252)-ROW('ค่าเสื่อม 2563'!$E$3)+1),$A15)))</f>
        <v>0</v>
      </c>
      <c r="Q15" s="10">
        <f t="array" ref="Q15">IF(COUNTIF('ค่าเสื่อม 2563'!$E$3:$E$252,"10699-รพร.สระแก้ว")&lt;$A15,"",INDEX('ค่าเสื่อม 2563'!Q$3:Q$252,SMALL(IF('ค่าเสื่อม 2563'!$E$3:$E$252="10699-รพร.สระแก้ว",ROW('ค่าเสื่อม 2563'!$E$3:$E$252)-ROW('ค่าเสื่อม 2563'!$E$3)+1),$A15)))</f>
        <v>504000</v>
      </c>
      <c r="R15" s="7" t="str">
        <f t="array" ref="R15">IF(COUNTIF('ค่าเสื่อม 2563'!$E$3:$E$252,"10699-รพร.สระแก้ว")&lt;$A15,"",INDEX('ค่าเสื่อม 2563'!R$3:R$252,SMALL(IF('ค่าเสื่อม 2563'!$E$3:$E$252="10699-รพร.สระแก้ว",ROW('ค่าเสื่อม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2563'!$E$3:$E$252,"10699-รพร.สระแก้ว")&lt;$A15,"",INDEX('ค่าเสื่อม 2563'!S$3:S$252,SMALL(IF('ค่าเสื่อม 2563'!$E$3:$E$252="10699-รพร.สระแก้ว",ROW('ค่าเสื่อม 2563'!$E$3:$E$252)-ROW('ค่าเสื่อม 2563'!$E$3)+1),$A15)))</f>
        <v>5-</v>
      </c>
      <c r="T15" s="10">
        <f t="array" ref="T15">IF(COUNTIF('ค่าเสื่อม 2563'!$E$3:$E$252,"10699-รพร.สระแก้ว")&lt;$A15,"",INDEX('ค่าเสื่อม 2563'!T$3:T$252,SMALL(IF('ค่าเสื่อม 2563'!$E$3:$E$252="10699-รพร.สระแก้ว",ROW('ค่าเสื่อม 2563'!$E$3:$E$252)-ROW('ค่าเสื่อม 2563'!$E$3)+1),$A15)))</f>
        <v>236250</v>
      </c>
      <c r="U15" s="10">
        <f t="array" ref="U15">IF(COUNTIF('ค่าเสื่อม 2563'!$E$3:$E$252,"10699-รพร.สระแก้ว")&lt;$A15,"",INDEX('ค่าเสื่อม 2563'!U$3:U$252,SMALL(IF('ค่าเสื่อม 2563'!$E$3:$E$252="10699-รพร.สระแก้ว",ROW('ค่าเสื่อม 2563'!$E$3:$E$252)-ROW('ค่าเสื่อม 2563'!$E$3)+1),$A15)))</f>
        <v>0</v>
      </c>
      <c r="V15" s="7">
        <f t="array" ref="V15">IF(COUNTIF('ค่าเสื่อม 2563'!$E$3:$E$252,"10699-รพร.สระแก้ว")&lt;$A15,"",INDEX('ค่าเสื่อม 2563'!V$3:V$252,SMALL(IF('ค่าเสื่อม 2563'!$E$3:$E$252="10699-รพร.สระแก้ว",ROW('ค่าเสื่อม 2563'!$E$3:$E$252)-ROW('ค่าเสื่อม 2563'!$E$3)+1),$A15)))</f>
        <v>0</v>
      </c>
      <c r="W15" s="7">
        <f t="array" ref="W15">IF(COUNTIF('ค่าเสื่อม 2563'!$E$3:$E$252,"10699-รพร.สระแก้ว")&lt;$A15,"",INDEX('ค่าเสื่อม 2563'!W$3:W$252,SMALL(IF('ค่าเสื่อม 2563'!$E$3:$E$252="10699-รพร.สระแก้ว",ROW('ค่าเสื่อม 2563'!$E$3:$E$252)-ROW('ค่าเสื่อม 2563'!$E$3)+1),$A15)))</f>
        <v>335375</v>
      </c>
    </row>
    <row r="16" spans="1:23" ht="43.5" customHeight="1">
      <c r="A16" s="3">
        <v>13</v>
      </c>
      <c r="B16" s="7" t="str">
        <f t="array" ref="B16">IF(COUNTIF('ค่าเสื่อม 2563'!$E$3:$E$252,"10699-รพร.สระแก้ว")&lt;$A16,"",INDEX('ค่าเสื่อม 2563'!B$3:B$252,SMALL(IF('ค่าเสื่อม 2563'!$E$3:$E$252="10699-รพร.สระแก้ว",ROW('ค่าเสื่อม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2563'!$E$3:$E$252,"10699-รพร.สระแก้ว")&lt;$A16,"",INDEX('ค่าเสื่อม 2563'!C$3:C$252,SMALL(IF('ค่าเสื่อม 2563'!$E$3:$E$252="10699-รพร.สระแก้ว",ROW('ค่าเสื่อม 2563'!$E$3:$E$252)-ROW('ค่าเสื่อม 2563'!$E$3)+1),$A16)))</f>
        <v>2700</v>
      </c>
      <c r="D16" s="7" t="str">
        <f t="array" ref="D16">IF(COUNTIF('ค่าเสื่อม 2563'!$E$3:$E$252,"10699-รพร.สระแก้ว")&lt;$A16,"",INDEX('ค่าเสื่อม 2563'!D$3:D$252,SMALL(IF('ค่าเสื่อม 2563'!$E$3:$E$252="10699-รพร.สระแก้ว",ROW('ค่าเสื่อม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2563'!$E$3:$E$252,"10699-รพร.สระแก้ว")&lt;$A16,"",INDEX('ค่าเสื่อม 2563'!E$3:E$252,SMALL(IF('ค่าเสื่อม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F16" s="7" t="str">
        <f t="array" ref="F16">IF(COUNTIF('ค่าเสื่อม 2563'!$E$3:$E$252,"10699-รพร.สระแก้ว")&lt;$A16,"",INDEX('ค่าเสื่อม 2563'!F$3:F$252,SMALL(IF('ค่าเสื่อม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G16" s="7" t="str">
        <f t="array" ref="G16">IF(COUNTIF('ค่าเสื่อม 2563'!$E$3:$E$252,"10699-รพร.สระแก้ว")&lt;$A16,"",INDEX('ค่าเสื่อม 2563'!G$3:G$252,SMALL(IF('ค่าเสื่อม 2563'!$E$3:$E$252="10699-รพร.สระแก้ว",ROW('ค่าเสื่อม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2563'!$E$3:$E$252,"10699-รพร.สระแก้ว")&lt;$A16,"",INDEX('ค่าเสื่อม 2563'!H$3:H$252,SMALL(IF('ค่าเสื่อม 2563'!$E$3:$E$252="10699-รพร.สระแก้ว",ROW('ค่าเสื่อม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2563'!$E$3:$E$252,"10699-รพร.สระแก้ว")&lt;$A16,"",INDEX('ค่าเสื่อม 2563'!I$3:I$252,SMALL(IF('ค่าเสื่อม 2563'!$E$3:$E$252="10699-รพร.สระแก้ว",ROW('ค่าเสื่อม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2563'!$E$3:$E$252,"10699-รพร.สระแก้ว")&lt;$A16,"",INDEX('ค่าเสื่อม 2563'!J$3:J$252,SMALL(IF('ค่าเสื่อม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K16" s="7" t="str">
        <f t="array" ref="K16">IF(COUNTIF('ค่าเสื่อม 2563'!$E$3:$E$252,"10699-รพร.สระแก้ว")&lt;$A16,"",INDEX('ค่าเสื่อม 2563'!K$3:K$252,SMALL(IF('ค่าเสื่อม 2563'!$E$3:$E$252="10699-รพร.สระแก้ว",ROW('ค่าเสื่อม 2563'!$E$3:$E$252)-ROW('ค่าเสื่อม 2563'!$E$3)+1),$A16)))</f>
        <v>ตู้เย็นแช่วัคซีนและยาเย็น</v>
      </c>
      <c r="L16" s="4">
        <f t="array" ref="L16">IF(COUNTIF('ค่าเสื่อม 2563'!$E$3:$E$252,"10699-รพร.สระแก้ว")&lt;$A16,"",INDEX('ค่าเสื่อม 2563'!L$3:L$252,SMALL(IF('ค่าเสื่อม 2563'!$E$3:$E$252="10699-รพร.สระแก้ว",ROW('ค่าเสื่อม 2563'!$E$3:$E$252)-ROW('ค่าเสื่อม 2563'!$E$3)+1),$A16)))</f>
        <v>2</v>
      </c>
      <c r="M16" s="7" t="str">
        <f t="array" ref="M16">IF(COUNTIF('ค่าเสื่อม 2563'!$E$3:$E$252,"10699-รพร.สระแก้ว")&lt;$A16,"",INDEX('ค่าเสื่อม 2563'!M$3:M$252,SMALL(IF('ค่าเสื่อม 2563'!$E$3:$E$252="10699-รพร.สระแก้ว",ROW('ค่าเสื่อม 2563'!$E$3:$E$252)-ROW('ค่าเสื่อม 2563'!$E$3)+1),$A16)))</f>
        <v>6530-031-001/0016, 4110-007-002/0011</v>
      </c>
      <c r="N16" s="10">
        <f t="array" ref="N16">IF(COUNTIF('ค่าเสื่อม 2563'!$E$3:$E$252,"10699-รพร.สระแก้ว")&lt;$A16,"",INDEX('ค่าเสื่อม 2563'!N$3:N$252,SMALL(IF('ค่าเสื่อม 2563'!$E$3:$E$252="10699-รพร.สระแก้ว",ROW('ค่าเสื่อม 2563'!$E$3:$E$252)-ROW('ค่าเสื่อม 2563'!$E$3)+1),$A16)))</f>
        <v>181900</v>
      </c>
      <c r="O16" s="10">
        <f t="array" ref="O16">IF(COUNTIF('ค่าเสื่อม 2563'!$E$3:$E$252,"10699-รพร.สระแก้ว")&lt;$A16,"",INDEX('ค่าเสื่อม 2563'!O$3:O$252,SMALL(IF('ค่าเสื่อม 2563'!$E$3:$E$252="10699-รพร.สระแก้ว",ROW('ค่าเสื่อม 2563'!$E$3:$E$252)-ROW('ค่าเสื่อม 2563'!$E$3)+1),$A16)))</f>
        <v>0</v>
      </c>
      <c r="P16" s="10">
        <f t="array" ref="P16">IF(COUNTIF('ค่าเสื่อม 2563'!$E$3:$E$252,"10699-รพร.สระแก้ว")&lt;$A16,"",INDEX('ค่าเสื่อม 2563'!P$3:P$252,SMALL(IF('ค่าเสื่อม 2563'!$E$3:$E$252="10699-รพร.สระแก้ว",ROW('ค่าเสื่อม 2563'!$E$3:$E$252)-ROW('ค่าเสื่อม 2563'!$E$3)+1),$A16)))</f>
        <v>0</v>
      </c>
      <c r="Q16" s="10">
        <f t="array" ref="Q16">IF(COUNTIF('ค่าเสื่อม 2563'!$E$3:$E$252,"10699-รพร.สระแก้ว")&lt;$A16,"",INDEX('ค่าเสื่อม 2563'!Q$3:Q$252,SMALL(IF('ค่าเสื่อม 2563'!$E$3:$E$252="10699-รพร.สระแก้ว",ROW('ค่าเสื่อม 2563'!$E$3:$E$252)-ROW('ค่าเสื่อม 2563'!$E$3)+1),$A16)))</f>
        <v>181900</v>
      </c>
      <c r="R16" s="7" t="str">
        <f t="array" ref="R16">IF(COUNTIF('ค่าเสื่อม 2563'!$E$3:$E$252,"10699-รพร.สระแก้ว")&lt;$A16,"",INDEX('ค่าเสื่อม 2563'!R$3:R$252,SMALL(IF('ค่าเสื่อม 2563'!$E$3:$E$252="10699-รพร.สระแก้ว",ROW('ค่าเสื่อม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2563'!$E$3:$E$252,"10699-รพร.สระแก้ว")&lt;$A16,"",INDEX('ค่าเสื่อม 2563'!S$3:S$252,SMALL(IF('ค่าเสื่อม 2563'!$E$3:$E$252="10699-รพร.สระแก้ว",ROW('ค่าเสื่อม 2563'!$E$3:$E$252)-ROW('ค่าเสื่อม 2563'!$E$3)+1),$A16)))</f>
        <v>5-</v>
      </c>
      <c r="T16" s="10">
        <f t="array" ref="T16">IF(COUNTIF('ค่าเสื่อม 2563'!$E$3:$E$252,"10699-รพร.สระแก้ว")&lt;$A16,"",INDEX('ค่าเสื่อม 2563'!T$3:T$252,SMALL(IF('ค่าเสื่อม 2563'!$E$3:$E$252="10699-รพร.สระแก้ว",ROW('ค่าเสื่อม 2563'!$E$3:$E$252)-ROW('ค่าเสื่อม 2563'!$E$3)+1),$A16)))</f>
        <v>125000</v>
      </c>
      <c r="U16" s="10">
        <f t="array" ref="U16">IF(COUNTIF('ค่าเสื่อม 2563'!$E$3:$E$252,"10699-รพร.สระแก้ว")&lt;$A16,"",INDEX('ค่าเสื่อม 2563'!U$3:U$252,SMALL(IF('ค่าเสื่อม 2563'!$E$3:$E$252="10699-รพร.สระแก้ว",ROW('ค่าเสื่อม 2563'!$E$3:$E$252)-ROW('ค่าเสื่อม 2563'!$E$3)+1),$A16)))</f>
        <v>56900</v>
      </c>
      <c r="V16" s="7">
        <f t="array" ref="V16">IF(COUNTIF('ค่าเสื่อม 2563'!$E$3:$E$252,"10699-รพร.สระแก้ว")&lt;$A16,"",INDEX('ค่าเสื่อม 2563'!V$3:V$252,SMALL(IF('ค่าเสื่อม 2563'!$E$3:$E$252="10699-รพร.สระแก้ว",ROW('ค่าเสื่อม 2563'!$E$3:$E$252)-ROW('ค่าเสื่อม 2563'!$E$3)+1),$A16)))</f>
        <v>31.28</v>
      </c>
      <c r="W16" s="7">
        <f t="array" ref="W16">IF(COUNTIF('ค่าเสื่อม 2563'!$E$3:$E$252,"10699-รพร.สระแก้ว")&lt;$A16,"",INDEX('ค่าเสื่อม 2563'!W$3:W$252,SMALL(IF('ค่าเสื่อม 2563'!$E$3:$E$252="10699-รพร.สระแก้ว",ROW('ค่าเสื่อม 2563'!$E$3:$E$252)-ROW('ค่าเสื่อม 2563'!$E$3)+1),$A16)))</f>
        <v>335395</v>
      </c>
    </row>
    <row r="17" spans="1:23" ht="43.5" customHeight="1">
      <c r="A17" s="3">
        <v>14</v>
      </c>
      <c r="B17" s="7" t="str">
        <f t="array" ref="B17">IF(COUNTIF('ค่าเสื่อม 2563'!$E$3:$E$252,"10699-รพร.สระแก้ว")&lt;$A17,"",INDEX('ค่าเสื่อม 2563'!B$3:B$252,SMALL(IF('ค่าเสื่อม 2563'!$E$3:$E$252="10699-รพร.สระแก้ว",ROW('ค่าเสื่อม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2563'!$E$3:$E$252,"10699-รพร.สระแก้ว")&lt;$A17,"",INDEX('ค่าเสื่อม 2563'!C$3:C$252,SMALL(IF('ค่าเสื่อม 2563'!$E$3:$E$252="10699-รพร.สระแก้ว",ROW('ค่าเสื่อม 2563'!$E$3:$E$252)-ROW('ค่าเสื่อม 2563'!$E$3)+1),$A17)))</f>
        <v>2700</v>
      </c>
      <c r="D17" s="7" t="str">
        <f t="array" ref="D17">IF(COUNTIF('ค่าเสื่อม 2563'!$E$3:$E$252,"10699-รพร.สระแก้ว")&lt;$A17,"",INDEX('ค่าเสื่อม 2563'!D$3:D$252,SMALL(IF('ค่าเสื่อม 2563'!$E$3:$E$252="10699-รพร.สระแก้ว",ROW('ค่าเสื่อม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2563'!$E$3:$E$252,"10699-รพร.สระแก้ว")&lt;$A17,"",INDEX('ค่าเสื่อม 2563'!E$3:E$252,SMALL(IF('ค่าเสื่อม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F17" s="7" t="str">
        <f t="array" ref="F17">IF(COUNTIF('ค่าเสื่อม 2563'!$E$3:$E$252,"10699-รพร.สระแก้ว")&lt;$A17,"",INDEX('ค่าเสื่อม 2563'!F$3:F$252,SMALL(IF('ค่าเสื่อม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G17" s="7" t="str">
        <f t="array" ref="G17">IF(COUNTIF('ค่าเสื่อม 2563'!$E$3:$E$252,"10699-รพร.สระแก้ว")&lt;$A17,"",INDEX('ค่าเสื่อม 2563'!G$3:G$252,SMALL(IF('ค่าเสื่อม 2563'!$E$3:$E$252="10699-รพร.สระแก้ว",ROW('ค่าเสื่อม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2563'!$E$3:$E$252,"10699-รพร.สระแก้ว")&lt;$A17,"",INDEX('ค่าเสื่อม 2563'!H$3:H$252,SMALL(IF('ค่าเสื่อม 2563'!$E$3:$E$252="10699-รพร.สระแก้ว",ROW('ค่าเสื่อม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2563'!$E$3:$E$252,"10699-รพร.สระแก้ว")&lt;$A17,"",INDEX('ค่าเสื่อม 2563'!I$3:I$252,SMALL(IF('ค่าเสื่อม 2563'!$E$3:$E$252="10699-รพร.สระแก้ว",ROW('ค่าเสื่อม 2563'!$E$3:$E$252)-ROW('ค่าเสื่อม 2563'!$E$3)+1),$A17)))</f>
        <v>-</v>
      </c>
      <c r="J17" s="7" t="str">
        <f t="array" ref="J17">IF(COUNTIF('ค่าเสื่อม 2563'!$E$3:$E$252,"10699-รพร.สระแก้ว")&lt;$A17,"",INDEX('ค่าเสื่อม 2563'!J$3:J$252,SMALL(IF('ค่าเสื่อม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K17" s="7" t="str">
        <f t="array" ref="K17">IF(COUNTIF('ค่าเสื่อม 2563'!$E$3:$E$252,"10699-รพร.สระแก้ว")&lt;$A17,"",INDEX('ค่าเสื่อม 2563'!K$3:K$252,SMALL(IF('ค่าเสื่อม 2563'!$E$3:$E$252="10699-รพร.สระแก้ว",ROW('ค่าเสื่อม 2563'!$E$3:$E$252)-ROW('ค่าเสื่อม 2563'!$E$3)+1),$A17)))</f>
        <v>ซ่อมแซมห้องแยกโรค (พิเศษ 5)</v>
      </c>
      <c r="L17" s="4">
        <f t="array" ref="L17">IF(COUNTIF('ค่าเสื่อม 2563'!$E$3:$E$252,"10699-รพร.สระแก้ว")&lt;$A17,"",INDEX('ค่าเสื่อม 2563'!L$3:L$252,SMALL(IF('ค่าเสื่อม 2563'!$E$3:$E$252="10699-รพร.สระแก้ว",ROW('ค่าเสื่อม 2563'!$E$3:$E$252)-ROW('ค่าเสื่อม 2563'!$E$3)+1),$A17)))</f>
        <v>1</v>
      </c>
      <c r="M17" s="7">
        <f t="array" ref="M17">IF(COUNTIF('ค่าเสื่อม 2563'!$E$3:$E$252,"10699-รพร.สระแก้ว")&lt;$A17,"",INDEX('ค่าเสื่อม 2563'!M$3:M$252,SMALL(IF('ค่าเสื่อม 2563'!$E$3:$E$252="10699-รพร.สระแก้ว",ROW('ค่าเสื่อม 2563'!$E$3:$E$252)-ROW('ค่าเสื่อม 2563'!$E$3)+1),$A17)))</f>
        <v>8605</v>
      </c>
      <c r="N17" s="10">
        <f t="array" ref="N17">IF(COUNTIF('ค่าเสื่อม 2563'!$E$3:$E$252,"10699-รพร.สระแก้ว")&lt;$A17,"",INDEX('ค่าเสื่อม 2563'!N$3:N$252,SMALL(IF('ค่าเสื่อม 2563'!$E$3:$E$252="10699-รพร.สระแก้ว",ROW('ค่าเสื่อม 2563'!$E$3:$E$252)-ROW('ค่าเสื่อม 2563'!$E$3)+1),$A17)))</f>
        <v>600000</v>
      </c>
      <c r="O17" s="10">
        <f t="array" ref="O17">IF(COUNTIF('ค่าเสื่อม 2563'!$E$3:$E$252,"10699-รพร.สระแก้ว")&lt;$A17,"",INDEX('ค่าเสื่อม 2563'!O$3:O$252,SMALL(IF('ค่าเสื่อม 2563'!$E$3:$E$252="10699-รพร.สระแก้ว",ROW('ค่าเสื่อม 2563'!$E$3:$E$252)-ROW('ค่าเสื่อม 2563'!$E$3)+1),$A17)))</f>
        <v>0</v>
      </c>
      <c r="P17" s="10">
        <f t="array" ref="P17">IF(COUNTIF('ค่าเสื่อม 2563'!$E$3:$E$252,"10699-รพร.สระแก้ว")&lt;$A17,"",INDEX('ค่าเสื่อม 2563'!P$3:P$252,SMALL(IF('ค่าเสื่อม 2563'!$E$3:$E$252="10699-รพร.สระแก้ว",ROW('ค่าเสื่อม 2563'!$E$3:$E$252)-ROW('ค่าเสื่อม 2563'!$E$3)+1),$A17)))</f>
        <v>0</v>
      </c>
      <c r="Q17" s="10">
        <f t="array" ref="Q17">IF(COUNTIF('ค่าเสื่อม 2563'!$E$3:$E$252,"10699-รพร.สระแก้ว")&lt;$A17,"",INDEX('ค่าเสื่อม 2563'!Q$3:Q$252,SMALL(IF('ค่าเสื่อม 2563'!$E$3:$E$252="10699-รพร.สระแก้ว",ROW('ค่าเสื่อม 2563'!$E$3:$E$252)-ROW('ค่าเสื่อม 2563'!$E$3)+1),$A17)))</f>
        <v>600000</v>
      </c>
      <c r="R17" s="7" t="str">
        <f t="array" ref="R17">IF(COUNTIF('ค่าเสื่อม 2563'!$E$3:$E$252,"10699-รพร.สระแก้ว")&lt;$A17,"",INDEX('ค่าเสื่อม 2563'!R$3:R$252,SMALL(IF('ค่าเสื่อม 2563'!$E$3:$E$252="10699-รพร.สระแก้ว",ROW('ค่าเสื่อม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2563'!$E$3:$E$252,"10699-รพร.สระแก้ว")&lt;$A17,"",INDEX('ค่าเสื่อม 2563'!S$3:S$252,SMALL(IF('ค่าเสื่อม 2563'!$E$3:$E$252="10699-รพร.สระแก้ว",ROW('ค่าเสื่อม 2563'!$E$3:$E$252)-ROW('ค่าเสื่อม 2563'!$E$3)+1),$A17)))</f>
        <v>1-</v>
      </c>
      <c r="T17" s="10">
        <f t="array" ref="T17">IF(COUNTIF('ค่าเสื่อม 2563'!$E$3:$E$252,"10699-รพร.สระแก้ว")&lt;$A17,"",INDEX('ค่าเสื่อม 2563'!T$3:T$252,SMALL(IF('ค่าเสื่อม 2563'!$E$3:$E$252="10699-รพร.สระแก้ว",ROW('ค่าเสื่อม 2563'!$E$3:$E$252)-ROW('ค่าเสื่อม 2563'!$E$3)+1),$A17)))</f>
        <v>0</v>
      </c>
      <c r="U17" s="10">
        <f t="array" ref="U17">IF(COUNTIF('ค่าเสื่อม 2563'!$E$3:$E$252,"10699-รพร.สระแก้ว")&lt;$A17,"",INDEX('ค่าเสื่อม 2563'!U$3:U$252,SMALL(IF('ค่าเสื่อม 2563'!$E$3:$E$252="10699-รพร.สระแก้ว",ROW('ค่าเสื่อม 2563'!$E$3:$E$252)-ROW('ค่าเสื่อม 2563'!$E$3)+1),$A17)))</f>
        <v>0</v>
      </c>
      <c r="V17" s="7">
        <f t="array" ref="V17">IF(COUNTIF('ค่าเสื่อม 2563'!$E$3:$E$252,"10699-รพร.สระแก้ว")&lt;$A17,"",INDEX('ค่าเสื่อม 2563'!V$3:V$252,SMALL(IF('ค่าเสื่อม 2563'!$E$3:$E$252="10699-รพร.สระแก้ว",ROW('ค่าเสื่อม 2563'!$E$3:$E$252)-ROW('ค่าเสื่อม 2563'!$E$3)+1),$A17)))</f>
        <v>0</v>
      </c>
      <c r="W17" s="7">
        <f t="array" ref="W17">IF(COUNTIF('ค่าเสื่อม 2563'!$E$3:$E$252,"10699-รพร.สระแก้ว")&lt;$A17,"",INDEX('ค่าเสื่อม 2563'!W$3:W$252,SMALL(IF('ค่าเสื่อม 2563'!$E$3:$E$252="10699-รพร.สระแก้ว",ROW('ค่าเสื่อม 2563'!$E$3:$E$252)-ROW('ค่าเสื่อม 2563'!$E$3)+1),$A17)))</f>
        <v>335373</v>
      </c>
    </row>
    <row r="18" spans="1:23" ht="43.5" customHeight="1">
      <c r="A18" s="3">
        <v>15</v>
      </c>
      <c r="B18" s="7" t="str">
        <f t="array" ref="B18">IF(COUNTIF('ค่าเสื่อม 2563'!$E$3:$E$252,"10699-รพร.สระแก้ว")&lt;$A18,"",INDEX('ค่าเสื่อม 2563'!B$3:B$252,SMALL(IF('ค่าเสื่อม 2563'!$E$3:$E$252="10699-รพร.สระแก้ว",ROW('ค่าเสื่อม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2563'!$E$3:$E$252,"10699-รพร.สระแก้ว")&lt;$A18,"",INDEX('ค่าเสื่อม 2563'!C$3:C$252,SMALL(IF('ค่าเสื่อม 2563'!$E$3:$E$252="10699-รพร.สระแก้ว",ROW('ค่าเสื่อม 2563'!$E$3:$E$252)-ROW('ค่าเสื่อม 2563'!$E$3)+1),$A18)))</f>
        <v>2700</v>
      </c>
      <c r="D18" s="7" t="str">
        <f t="array" ref="D18">IF(COUNTIF('ค่าเสื่อม 2563'!$E$3:$E$252,"10699-รพร.สระแก้ว")&lt;$A18,"",INDEX('ค่าเสื่อม 2563'!D$3:D$252,SMALL(IF('ค่าเสื่อม 2563'!$E$3:$E$252="10699-รพร.สระแก้ว",ROW('ค่าเสื่อม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2563'!$E$3:$E$252,"10699-รพร.สระแก้ว")&lt;$A18,"",INDEX('ค่าเสื่อม 2563'!E$3:E$252,SMALL(IF('ค่าเสื่อม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F18" s="7" t="str">
        <f t="array" ref="F18">IF(COUNTIF('ค่าเสื่อม 2563'!$E$3:$E$252,"10699-รพร.สระแก้ว")&lt;$A18,"",INDEX('ค่าเสื่อม 2563'!F$3:F$252,SMALL(IF('ค่าเสื่อม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G18" s="7" t="str">
        <f t="array" ref="G18">IF(COUNTIF('ค่าเสื่อม 2563'!$E$3:$E$252,"10699-รพร.สระแก้ว")&lt;$A18,"",INDEX('ค่าเสื่อม 2563'!G$3:G$252,SMALL(IF('ค่าเสื่อม 2563'!$E$3:$E$252="10699-รพร.สระแก้ว",ROW('ค่าเสื่อม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2563'!$E$3:$E$252,"10699-รพร.สระแก้ว")&lt;$A18,"",INDEX('ค่าเสื่อม 2563'!H$3:H$252,SMALL(IF('ค่าเสื่อม 2563'!$E$3:$E$252="10699-รพร.สระแก้ว",ROW('ค่าเสื่อม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2563'!$E$3:$E$252,"10699-รพร.สระแก้ว")&lt;$A18,"",INDEX('ค่าเสื่อม 2563'!I$3:I$252,SMALL(IF('ค่าเสื่อม 2563'!$E$3:$E$252="10699-รพร.สระแก้ว",ROW('ค่าเสื่อม 2563'!$E$3:$E$252)-ROW('ค่าเสื่อม 2563'!$E$3)+1),$A18)))</f>
        <v>-</v>
      </c>
      <c r="J18" s="7" t="str">
        <f t="array" ref="J18">IF(COUNTIF('ค่าเสื่อม 2563'!$E$3:$E$252,"10699-รพร.สระแก้ว")&lt;$A18,"",INDEX('ค่าเสื่อม 2563'!J$3:J$252,SMALL(IF('ค่าเสื่อม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K18" s="7" t="str">
        <f t="array" ref="K18">IF(COUNTIF('ค่าเสื่อม 2563'!$E$3:$E$252,"10699-รพร.สระแก้ว")&lt;$A18,"",INDEX('ค่าเสื่อม 2563'!K$3:K$252,SMALL(IF('ค่าเสื่อม 2563'!$E$3:$E$252="10699-รพร.สระแก้ว",ROW('ค่าเสื่อม 2563'!$E$3:$E$252)-ROW('ค่าเสื่อม 2563'!$E$3)+1),$A18)))</f>
        <v>ซ่อมแซมระเบียง ชั้น 3-4 อาคารอุบัติเหตุ</v>
      </c>
      <c r="L18" s="4">
        <f t="array" ref="L18">IF(COUNTIF('ค่าเสื่อม 2563'!$E$3:$E$252,"10699-รพร.สระแก้ว")&lt;$A18,"",INDEX('ค่าเสื่อม 2563'!L$3:L$252,SMALL(IF('ค่าเสื่อม 2563'!$E$3:$E$252="10699-รพร.สระแก้ว",ROW('ค่าเสื่อม 2563'!$E$3:$E$252)-ROW('ค่าเสื่อม 2563'!$E$3)+1),$A18)))</f>
        <v>1</v>
      </c>
      <c r="M18" s="7">
        <f t="array" ref="M18">IF(COUNTIF('ค่าเสื่อม 2563'!$E$3:$E$252,"10699-รพร.สระแก้ว")&lt;$A18,"",INDEX('ค่าเสื่อม 2563'!M$3:M$252,SMALL(IF('ค่าเสื่อม 2563'!$E$3:$E$252="10699-รพร.สระแก้ว",ROW('ค่าเสื่อม 2563'!$E$3:$E$252)-ROW('ค่าเสื่อม 2563'!$E$3)+1),$A18)))</f>
        <v>8260</v>
      </c>
      <c r="N18" s="10">
        <f t="array" ref="N18">IF(COUNTIF('ค่าเสื่อม 2563'!$E$3:$E$252,"10699-รพร.สระแก้ว")&lt;$A18,"",INDEX('ค่าเสื่อม 2563'!N$3:N$252,SMALL(IF('ค่าเสื่อม 2563'!$E$3:$E$252="10699-รพร.สระแก้ว",ROW('ค่าเสื่อม 2563'!$E$3:$E$252)-ROW('ค่าเสื่อม 2563'!$E$3)+1),$A18)))</f>
        <v>365000</v>
      </c>
      <c r="O18" s="10">
        <f t="array" ref="O18">IF(COUNTIF('ค่าเสื่อม 2563'!$E$3:$E$252,"10699-รพร.สระแก้ว")&lt;$A18,"",INDEX('ค่าเสื่อม 2563'!O$3:O$252,SMALL(IF('ค่าเสื่อม 2563'!$E$3:$E$252="10699-รพร.สระแก้ว",ROW('ค่าเสื่อม 2563'!$E$3:$E$252)-ROW('ค่าเสื่อม 2563'!$E$3)+1),$A18)))</f>
        <v>38200</v>
      </c>
      <c r="P18" s="10">
        <f t="array" ref="P18">IF(COUNTIF('ค่าเสื่อม 2563'!$E$3:$E$252,"10699-รพร.สระแก้ว")&lt;$A18,"",INDEX('ค่าเสื่อม 2563'!P$3:P$252,SMALL(IF('ค่าเสื่อม 2563'!$E$3:$E$252="10699-รพร.สระแก้ว",ROW('ค่าเสื่อม 2563'!$E$3:$E$252)-ROW('ค่าเสื่อม 2563'!$E$3)+1),$A18)))</f>
        <v>0</v>
      </c>
      <c r="Q18" s="10">
        <f t="array" ref="Q18">IF(COUNTIF('ค่าเสื่อม 2563'!$E$3:$E$252,"10699-รพร.สระแก้ว")&lt;$A18,"",INDEX('ค่าเสื่อม 2563'!Q$3:Q$252,SMALL(IF('ค่าเสื่อม 2563'!$E$3:$E$252="10699-รพร.สระแก้ว",ROW('ค่าเสื่อม 2563'!$E$3:$E$252)-ROW('ค่าเสื่อม 2563'!$E$3)+1),$A18)))</f>
        <v>403200</v>
      </c>
      <c r="R18" s="7" t="str">
        <f t="array" ref="R18">IF(COUNTIF('ค่าเสื่อม 2563'!$E$3:$E$252,"10699-รพร.สระแก้ว")&lt;$A18,"",INDEX('ค่าเสื่อม 2563'!R$3:R$252,SMALL(IF('ค่าเสื่อม 2563'!$E$3:$E$252="10699-รพร.สระแก้ว",ROW('ค่าเสื่อม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2563'!$E$3:$E$252,"10699-รพร.สระแก้ว")&lt;$A18,"",INDEX('ค่าเสื่อม 2563'!S$3:S$252,SMALL(IF('ค่าเสื่อม 2563'!$E$3:$E$252="10699-รพร.สระแก้ว",ROW('ค่าเสื่อม 2563'!$E$3:$E$252)-ROW('ค่าเสื่อม 2563'!$E$3)+1),$A18)))</f>
        <v>5-</v>
      </c>
      <c r="T18" s="10">
        <f t="array" ref="T18">IF(COUNTIF('ค่าเสื่อม 2563'!$E$3:$E$252,"10699-รพร.สระแก้ว")&lt;$A18,"",INDEX('ค่าเสื่อม 2563'!T$3:T$252,SMALL(IF('ค่าเสื่อม 2563'!$E$3:$E$252="10699-รพร.สระแก้ว",ROW('ค่าเสื่อม 2563'!$E$3:$E$252)-ROW('ค่าเสื่อม 2563'!$E$3)+1),$A18)))</f>
        <v>218561.35</v>
      </c>
      <c r="U18" s="10">
        <f t="array" ref="U18">IF(COUNTIF('ค่าเสื่อม 2563'!$E$3:$E$252,"10699-รพร.สระแก้ว")&lt;$A18,"",INDEX('ค่าเสื่อม 2563'!U$3:U$252,SMALL(IF('ค่าเสื่อม 2563'!$E$3:$E$252="10699-รพร.สระแก้ว",ROW('ค่าเสื่อม 2563'!$E$3:$E$252)-ROW('ค่าเสื่อม 2563'!$E$3)+1),$A18)))</f>
        <v>146438.65</v>
      </c>
      <c r="V18" s="7">
        <f t="array" ref="V18">IF(COUNTIF('ค่าเสื่อม 2563'!$E$3:$E$252,"10699-รพร.สระแก้ว")&lt;$A18,"",INDEX('ค่าเสื่อม 2563'!V$3:V$252,SMALL(IF('ค่าเสื่อม 2563'!$E$3:$E$252="10699-รพร.สระแก้ว",ROW('ค่าเสื่อม 2563'!$E$3:$E$252)-ROW('ค่าเสื่อม 2563'!$E$3)+1),$A18)))</f>
        <v>40.119999999999997</v>
      </c>
      <c r="W18" s="7">
        <f t="array" ref="W18">IF(COUNTIF('ค่าเสื่อม 2563'!$E$3:$E$252,"10699-รพร.สระแก้ว")&lt;$A18,"",INDEX('ค่าเสื่อม 2563'!W$3:W$252,SMALL(IF('ค่าเสื่อม 2563'!$E$3:$E$252="10699-รพร.สระแก้ว",ROW('ค่าเสื่อม 2563'!$E$3:$E$252)-ROW('ค่าเสื่อม 2563'!$E$3)+1),$A18)))</f>
        <v>335385</v>
      </c>
    </row>
    <row r="19" spans="1:23" ht="43.5" customHeight="1">
      <c r="A19" s="3">
        <v>16</v>
      </c>
      <c r="B19" s="7" t="str">
        <f t="array" ref="B19">IF(COUNTIF('ค่าเสื่อม 2563'!$E$3:$E$252,"10699-รพร.สระแก้ว")&lt;$A19,"",INDEX('ค่าเสื่อม 2563'!B$3:B$252,SMALL(IF('ค่าเสื่อม 2563'!$E$3:$E$252="10699-รพร.สระแก้ว",ROW('ค่าเสื่อม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2563'!$E$3:$E$252,"10699-รพร.สระแก้ว")&lt;$A19,"",INDEX('ค่าเสื่อม 2563'!C$3:C$252,SMALL(IF('ค่าเสื่อม 2563'!$E$3:$E$252="10699-รพร.สระแก้ว",ROW('ค่าเสื่อม 2563'!$E$3:$E$252)-ROW('ค่าเสื่อม 2563'!$E$3)+1),$A19)))</f>
        <v>2700</v>
      </c>
      <c r="D19" s="7" t="str">
        <f t="array" ref="D19">IF(COUNTIF('ค่าเสื่อม 2563'!$E$3:$E$252,"10699-รพร.สระแก้ว")&lt;$A19,"",INDEX('ค่าเสื่อม 2563'!D$3:D$252,SMALL(IF('ค่าเสื่อม 2563'!$E$3:$E$252="10699-รพร.สระแก้ว",ROW('ค่าเสื่อม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2563'!$E$3:$E$252,"10699-รพร.สระแก้ว")&lt;$A19,"",INDEX('ค่าเสื่อม 2563'!E$3:E$252,SMALL(IF('ค่าเสื่อม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F19" s="7" t="str">
        <f t="array" ref="F19">IF(COUNTIF('ค่าเสื่อม 2563'!$E$3:$E$252,"10699-รพร.สระแก้ว")&lt;$A19,"",INDEX('ค่าเสื่อม 2563'!F$3:F$252,SMALL(IF('ค่าเสื่อม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G19" s="7" t="str">
        <f t="array" ref="G19">IF(COUNTIF('ค่าเสื่อม 2563'!$E$3:$E$252,"10699-รพร.สระแก้ว")&lt;$A19,"",INDEX('ค่าเสื่อม 2563'!G$3:G$252,SMALL(IF('ค่าเสื่อม 2563'!$E$3:$E$252="10699-รพร.สระแก้ว",ROW('ค่าเสื่อม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2563'!$E$3:$E$252,"10699-รพร.สระแก้ว")&lt;$A19,"",INDEX('ค่าเสื่อม 2563'!H$3:H$252,SMALL(IF('ค่าเสื่อม 2563'!$E$3:$E$252="10699-รพร.สระแก้ว",ROW('ค่าเสื่อม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2563'!$E$3:$E$252,"10699-รพร.สระแก้ว")&lt;$A19,"",INDEX('ค่าเสื่อม 2563'!I$3:I$252,SMALL(IF('ค่าเสื่อม 2563'!$E$3:$E$252="10699-รพร.สระแก้ว",ROW('ค่าเสื่อม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2563'!$E$3:$E$252,"10699-รพร.สระแก้ว")&lt;$A19,"",INDEX('ค่าเสื่อม 2563'!J$3:J$252,SMALL(IF('ค่าเสื่อม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K19" s="7" t="str">
        <f t="array" ref="K19">IF(COUNTIF('ค่าเสื่อม 2563'!$E$3:$E$252,"10699-รพร.สระแก้ว")&lt;$A19,"",INDEX('ค่าเสื่อม 2563'!K$3:K$252,SMALL(IF('ค่าเสื่อม 2563'!$E$3:$E$252="10699-รพร.สระแก้ว",ROW('ค่าเสื่อม 2563'!$E$3:$E$252)-ROW('ค่าเสื่อม 2563'!$E$3)+1),$A19)))</f>
        <v>เครื่องช่วยหายใจชนิดควบคุมปริมาตรและความดันแบบ Terbine</v>
      </c>
      <c r="L19" s="4">
        <f t="array" ref="L19">IF(COUNTIF('ค่าเสื่อม 2563'!$E$3:$E$252,"10699-รพร.สระแก้ว")&lt;$A19,"",INDEX('ค่าเสื่อม 2563'!L$3:L$252,SMALL(IF('ค่าเสื่อม 2563'!$E$3:$E$252="10699-รพร.สระแก้ว",ROW('ค่าเสื่อม 2563'!$E$3:$E$252)-ROW('ค่าเสื่อม 2563'!$E$3)+1),$A19)))</f>
        <v>6</v>
      </c>
      <c r="M19" s="7" t="str">
        <f t="array" ref="M19">IF(COUNTIF('ค่าเสื่อม 2563'!$E$3:$E$252,"10699-รพร.สระแก้ว")&lt;$A19,"",INDEX('ค่าเสื่อม 2563'!M$3:M$252,SMALL(IF('ค่าเสื่อม 2563'!$E$3:$E$252="10699-รพร.สระแก้ว",ROW('ค่าเสื่อม 2563'!$E$3:$E$252)-ROW('ค่าเสื่อม 2563'!$E$3)+1),$A19)))</f>
        <v>6515-003-1101/0004,0008, 6515-003-2101/0008,0019,0024,0027</v>
      </c>
      <c r="N19" s="10">
        <f t="array" ref="N19">IF(COUNTIF('ค่าเสื่อม 2563'!$E$3:$E$252,"10699-รพร.สระแก้ว")&lt;$A19,"",INDEX('ค่าเสื่อม 2563'!N$3:N$252,SMALL(IF('ค่าเสื่อม 2563'!$E$3:$E$252="10699-รพร.สระแก้ว",ROW('ค่าเสื่อม 2563'!$E$3:$E$252)-ROW('ค่าเสื่อม 2563'!$E$3)+1),$A19)))</f>
        <v>3600000</v>
      </c>
      <c r="O19" s="10">
        <f t="array" ref="O19">IF(COUNTIF('ค่าเสื่อม 2563'!$E$3:$E$252,"10699-รพร.สระแก้ว")&lt;$A19,"",INDEX('ค่าเสื่อม 2563'!O$3:O$252,SMALL(IF('ค่าเสื่อม 2563'!$E$3:$E$252="10699-รพร.สระแก้ว",ROW('ค่าเสื่อม 2563'!$E$3:$E$252)-ROW('ค่าเสื่อม 2563'!$E$3)+1),$A19)))</f>
        <v>0</v>
      </c>
      <c r="P19" s="10">
        <f t="array" ref="P19">IF(COUNTIF('ค่าเสื่อม 2563'!$E$3:$E$252,"10699-รพร.สระแก้ว")&lt;$A19,"",INDEX('ค่าเสื่อม 2563'!P$3:P$252,SMALL(IF('ค่าเสื่อม 2563'!$E$3:$E$252="10699-รพร.สระแก้ว",ROW('ค่าเสื่อม 2563'!$E$3:$E$252)-ROW('ค่าเสื่อม 2563'!$E$3)+1),$A19)))</f>
        <v>0</v>
      </c>
      <c r="Q19" s="10">
        <f t="array" ref="Q19">IF(COUNTIF('ค่าเสื่อม 2563'!$E$3:$E$252,"10699-รพร.สระแก้ว")&lt;$A19,"",INDEX('ค่าเสื่อม 2563'!Q$3:Q$252,SMALL(IF('ค่าเสื่อม 2563'!$E$3:$E$252="10699-รพร.สระแก้ว",ROW('ค่าเสื่อม 2563'!$E$3:$E$252)-ROW('ค่าเสื่อม 2563'!$E$3)+1),$A19)))</f>
        <v>3600000</v>
      </c>
      <c r="R19" s="7" t="str">
        <f t="array" ref="R19">IF(COUNTIF('ค่าเสื่อม 2563'!$E$3:$E$252,"10699-รพร.สระแก้ว")&lt;$A19,"",INDEX('ค่าเสื่อม 2563'!R$3:R$252,SMALL(IF('ค่าเสื่อม 2563'!$E$3:$E$252="10699-รพร.สระแก้ว",ROW('ค่าเสื่อม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2563'!$E$3:$E$252,"10699-รพร.สระแก้ว")&lt;$A19,"",INDEX('ค่าเสื่อม 2563'!S$3:S$252,SMALL(IF('ค่าเสื่อม 2563'!$E$3:$E$252="10699-รพร.สระแก้ว",ROW('ค่าเสื่อม 2563'!$E$3:$E$252)-ROW('ค่าเสื่อม 2563'!$E$3)+1),$A19)))</f>
        <v>5-</v>
      </c>
      <c r="T19" s="10">
        <f t="array" ref="T19">IF(COUNTIF('ค่าเสื่อม 2563'!$E$3:$E$252,"10699-รพร.สระแก้ว")&lt;$A19,"",INDEX('ค่าเสื่อม 2563'!T$3:T$252,SMALL(IF('ค่าเสื่อม 2563'!$E$3:$E$252="10699-รพร.สระแก้ว",ROW('ค่าเสื่อม 2563'!$E$3:$E$252)-ROW('ค่าเสื่อม 2563'!$E$3)+1),$A19)))</f>
        <v>3588000</v>
      </c>
      <c r="U19" s="10">
        <f t="array" ref="U19">IF(COUNTIF('ค่าเสื่อม 2563'!$E$3:$E$252,"10699-รพร.สระแก้ว")&lt;$A19,"",INDEX('ค่าเสื่อม 2563'!U$3:U$252,SMALL(IF('ค่าเสื่อม 2563'!$E$3:$E$252="10699-รพร.สระแก้ว",ROW('ค่าเสื่อม 2563'!$E$3:$E$252)-ROW('ค่าเสื่อม 2563'!$E$3)+1),$A19)))</f>
        <v>12000</v>
      </c>
      <c r="V19" s="7">
        <f t="array" ref="V19">IF(COUNTIF('ค่าเสื่อม 2563'!$E$3:$E$252,"10699-รพร.สระแก้ว")&lt;$A19,"",INDEX('ค่าเสื่อม 2563'!V$3:V$252,SMALL(IF('ค่าเสื่อม 2563'!$E$3:$E$252="10699-รพร.สระแก้ว",ROW('ค่าเสื่อม 2563'!$E$3:$E$252)-ROW('ค่าเสื่อม 2563'!$E$3)+1),$A19)))</f>
        <v>0.33</v>
      </c>
      <c r="W19" s="7">
        <f t="array" ref="W19">IF(COUNTIF('ค่าเสื่อม 2563'!$E$3:$E$252,"10699-รพร.สระแก้ว")&lt;$A19,"",INDEX('ค่าเสื่อม 2563'!W$3:W$252,SMALL(IF('ค่าเสื่อม 2563'!$E$3:$E$252="10699-รพร.สระแก้ว",ROW('ค่าเสื่อม 2563'!$E$3:$E$252)-ROW('ค่าเสื่อม 2563'!$E$3)+1),$A19)))</f>
        <v>335397</v>
      </c>
    </row>
    <row r="20" spans="1:23" ht="43.5" customHeight="1">
      <c r="A20" s="3">
        <v>17</v>
      </c>
      <c r="B20" s="7" t="str">
        <f t="array" ref="B20">IF(COUNTIF('ค่าเสื่อม 2563'!$E$3:$E$252,"10699-รพร.สระแก้ว")&lt;$A20,"",INDEX('ค่าเสื่อม 2563'!B$3:B$252,SMALL(IF('ค่าเสื่อม 2563'!$E$3:$E$252="10699-รพร.สระแก้ว",ROW('ค่าเสื่อม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2563'!$E$3:$E$252,"10699-รพร.สระแก้ว")&lt;$A20,"",INDEX('ค่าเสื่อม 2563'!C$3:C$252,SMALL(IF('ค่าเสื่อม 2563'!$E$3:$E$252="10699-รพร.สระแก้ว",ROW('ค่าเสื่อม 2563'!$E$3:$E$252)-ROW('ค่าเสื่อม 2563'!$E$3)+1),$A20)))</f>
        <v>2700</v>
      </c>
      <c r="D20" s="7" t="str">
        <f t="array" ref="D20">IF(COUNTIF('ค่าเสื่อม 2563'!$E$3:$E$252,"10699-รพร.สระแก้ว")&lt;$A20,"",INDEX('ค่าเสื่อม 2563'!D$3:D$252,SMALL(IF('ค่าเสื่อม 2563'!$E$3:$E$252="10699-รพร.สระแก้ว",ROW('ค่าเสื่อม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2563'!$E$3:$E$252,"10699-รพร.สระแก้ว")&lt;$A20,"",INDEX('ค่าเสื่อม 2563'!E$3:E$252,SMALL(IF('ค่าเสื่อม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F20" s="7" t="str">
        <f t="array" ref="F20">IF(COUNTIF('ค่าเสื่อม 2563'!$E$3:$E$252,"10699-รพร.สระแก้ว")&lt;$A20,"",INDEX('ค่าเสื่อม 2563'!F$3:F$252,SMALL(IF('ค่าเสื่อม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G20" s="7" t="str">
        <f t="array" ref="G20">IF(COUNTIF('ค่าเสื่อม 2563'!$E$3:$E$252,"10699-รพร.สระแก้ว")&lt;$A20,"",INDEX('ค่าเสื่อม 2563'!G$3:G$252,SMALL(IF('ค่าเสื่อม 2563'!$E$3:$E$252="10699-รพร.สระแก้ว",ROW('ค่าเสื่อม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2563'!$E$3:$E$252,"10699-รพร.สระแก้ว")&lt;$A20,"",INDEX('ค่าเสื่อม 2563'!H$3:H$252,SMALL(IF('ค่าเสื่อม 2563'!$E$3:$E$252="10699-รพร.สระแก้ว",ROW('ค่าเสื่อม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2563'!$E$3:$E$252,"10699-รพร.สระแก้ว")&lt;$A20,"",INDEX('ค่าเสื่อม 2563'!I$3:I$252,SMALL(IF('ค่าเสื่อม 2563'!$E$3:$E$252="10699-รพร.สระแก้ว",ROW('ค่าเสื่อม 2563'!$E$3:$E$252)-ROW('ค่าเสื่อม 2563'!$E$3)+1),$A20)))</f>
        <v>-</v>
      </c>
      <c r="J20" s="7" t="str">
        <f t="array" ref="J20">IF(COUNTIF('ค่าเสื่อม 2563'!$E$3:$E$252,"10699-รพร.สระแก้ว")&lt;$A20,"",INDEX('ค่าเสื่อม 2563'!J$3:J$252,SMALL(IF('ค่าเสื่อม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K20" s="7" t="str">
        <f t="array" ref="K20">IF(COUNTIF('ค่าเสื่อม 2563'!$E$3:$E$252,"10699-รพร.สระแก้ว")&lt;$A20,"",INDEX('ค่าเสื่อม 2563'!K$3:K$252,SMALL(IF('ค่าเสื่อม 2563'!$E$3:$E$252="10699-รพร.สระแก้ว",ROW('ค่าเสื่อม 2563'!$E$3:$E$252)-ROW('ค่าเสื่อม 2563'!$E$3)+1),$A20)))</f>
        <v>ซ่อมแซมหลังคาอาคารโรงครัว</v>
      </c>
      <c r="L20" s="4">
        <f t="array" ref="L20">IF(COUNTIF('ค่าเสื่อม 2563'!$E$3:$E$252,"10699-รพร.สระแก้ว")&lt;$A20,"",INDEX('ค่าเสื่อม 2563'!L$3:L$252,SMALL(IF('ค่าเสื่อม 2563'!$E$3:$E$252="10699-รพร.สระแก้ว",ROW('ค่าเสื่อม 2563'!$E$3:$E$252)-ROW('ค่าเสื่อม 2563'!$E$3)+1),$A20)))</f>
        <v>1</v>
      </c>
      <c r="M20" s="7" t="str">
        <f t="array" ref="M20">IF(COUNTIF('ค่าเสื่อม 2563'!$E$3:$E$252,"10699-รพร.สระแก้ว")&lt;$A20,"",INDEX('ค่าเสื่อม 2563'!M$3:M$252,SMALL(IF('ค่าเสื่อม 2563'!$E$3:$E$252="10699-รพร.สระแก้ว",ROW('ค่าเสื่อม 2563'!$E$3:$E$252)-ROW('ค่าเสื่อม 2563'!$E$3)+1),$A20)))</f>
        <v>4369/1</v>
      </c>
      <c r="N20" s="10">
        <f t="array" ref="N20">IF(COUNTIF('ค่าเสื่อม 2563'!$E$3:$E$252,"10699-รพร.สระแก้ว")&lt;$A20,"",INDEX('ค่าเสื่อม 2563'!N$3:N$252,SMALL(IF('ค่าเสื่อม 2563'!$E$3:$E$252="10699-รพร.สระแก้ว",ROW('ค่าเสื่อม 2563'!$E$3:$E$252)-ROW('ค่าเสื่อม 2563'!$E$3)+1),$A20)))</f>
        <v>226808.42</v>
      </c>
      <c r="O20" s="10">
        <f t="array" ref="O20">IF(COUNTIF('ค่าเสื่อม 2563'!$E$3:$E$252,"10699-รพร.สระแก้ว")&lt;$A20,"",INDEX('ค่าเสื่อม 2563'!O$3:O$252,SMALL(IF('ค่าเสื่อม 2563'!$E$3:$E$252="10699-รพร.สระแก้ว",ROW('ค่าเสื่อม 2563'!$E$3:$E$252)-ROW('ค่าเสื่อม 2563'!$E$3)+1),$A20)))</f>
        <v>791.58</v>
      </c>
      <c r="P20" s="10">
        <f t="array" ref="P20">IF(COUNTIF('ค่าเสื่อม 2563'!$E$3:$E$252,"10699-รพร.สระแก้ว")&lt;$A20,"",INDEX('ค่าเสื่อม 2563'!P$3:P$252,SMALL(IF('ค่าเสื่อม 2563'!$E$3:$E$252="10699-รพร.สระแก้ว",ROW('ค่าเสื่อม 2563'!$E$3:$E$252)-ROW('ค่าเสื่อม 2563'!$E$3)+1),$A20)))</f>
        <v>0</v>
      </c>
      <c r="Q20" s="10">
        <f t="array" ref="Q20">IF(COUNTIF('ค่าเสื่อม 2563'!$E$3:$E$252,"10699-รพร.สระแก้ว")&lt;$A20,"",INDEX('ค่าเสื่อม 2563'!Q$3:Q$252,SMALL(IF('ค่าเสื่อม 2563'!$E$3:$E$252="10699-รพร.สระแก้ว",ROW('ค่าเสื่อม 2563'!$E$3:$E$252)-ROW('ค่าเสื่อม 2563'!$E$3)+1),$A20)))</f>
        <v>227600</v>
      </c>
      <c r="R20" s="7" t="str">
        <f t="array" ref="R20">IF(COUNTIF('ค่าเสื่อม 2563'!$E$3:$E$252,"10699-รพร.สระแก้ว")&lt;$A20,"",INDEX('ค่าเสื่อม 2563'!R$3:R$252,SMALL(IF('ค่าเสื่อม 2563'!$E$3:$E$252="10699-รพร.สระแก้ว",ROW('ค่าเสื่อม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2563'!$E$3:$E$252,"10699-รพร.สระแก้ว")&lt;$A20,"",INDEX('ค่าเสื่อม 2563'!S$3:S$252,SMALL(IF('ค่าเสื่อม 2563'!$E$3:$E$252="10699-รพร.สระแก้ว",ROW('ค่าเสื่อม 2563'!$E$3:$E$252)-ROW('ค่าเสื่อม 2563'!$E$3)+1),$A20)))</f>
        <v>5-</v>
      </c>
      <c r="T20" s="10">
        <f t="array" ref="T20">IF(COUNTIF('ค่าเสื่อม 2563'!$E$3:$E$252,"10699-รพร.สระแก้ว")&lt;$A20,"",INDEX('ค่าเสื่อม 2563'!T$3:T$252,SMALL(IF('ค่าเสื่อม 2563'!$E$3:$E$252="10699-รพร.สระแก้ว",ROW('ค่าเสื่อม 2563'!$E$3:$E$252)-ROW('ค่าเสื่อม 2563'!$E$3)+1),$A20)))</f>
        <v>209398.35</v>
      </c>
      <c r="U20" s="10">
        <f t="array" ref="U20">IF(COUNTIF('ค่าเสื่อม 2563'!$E$3:$E$252,"10699-รพร.สระแก้ว")&lt;$A20,"",INDEX('ค่าเสื่อม 2563'!U$3:U$252,SMALL(IF('ค่าเสื่อม 2563'!$E$3:$E$252="10699-รพร.สระแก้ว",ROW('ค่าเสื่อม 2563'!$E$3:$E$252)-ROW('ค่าเสื่อม 2563'!$E$3)+1),$A20)))</f>
        <v>17410.07</v>
      </c>
      <c r="V20" s="7">
        <f t="array" ref="V20">IF(COUNTIF('ค่าเสื่อม 2563'!$E$3:$E$252,"10699-รพร.สระแก้ว")&lt;$A20,"",INDEX('ค่าเสื่อม 2563'!V$3:V$252,SMALL(IF('ค่าเสื่อม 2563'!$E$3:$E$252="10699-รพร.สระแก้ว",ROW('ค่าเสื่อม 2563'!$E$3:$E$252)-ROW('ค่าเสื่อม 2563'!$E$3)+1),$A20)))</f>
        <v>7.68</v>
      </c>
      <c r="W20" s="7">
        <f t="array" ref="W20">IF(COUNTIF('ค่าเสื่อม 2563'!$E$3:$E$252,"10699-รพร.สระแก้ว")&lt;$A20,"",INDEX('ค่าเสื่อม 2563'!W$3:W$252,SMALL(IF('ค่าเสื่อม 2563'!$E$3:$E$252="10699-รพร.สระแก้ว",ROW('ค่าเสื่อม 2563'!$E$3:$E$252)-ROW('ค่าเสื่อม 2563'!$E$3)+1),$A20)))</f>
        <v>335364</v>
      </c>
    </row>
    <row r="21" spans="1:23" ht="43.5" customHeight="1">
      <c r="A21" s="3">
        <v>18</v>
      </c>
      <c r="B21" s="7" t="str">
        <f t="array" ref="B21">IF(COUNTIF('ค่าเสื่อม 2563'!$E$3:$E$252,"10699-รพร.สระแก้ว")&lt;$A21,"",INDEX('ค่าเสื่อม 2563'!B$3:B$252,SMALL(IF('ค่าเสื่อม 2563'!$E$3:$E$252="10699-รพร.สระแก้ว",ROW('ค่าเสื่อม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2563'!$E$3:$E$252,"10699-รพร.สระแก้ว")&lt;$A21,"",INDEX('ค่าเสื่อม 2563'!C$3:C$252,SMALL(IF('ค่าเสื่อม 2563'!$E$3:$E$252="10699-รพร.สระแก้ว",ROW('ค่าเสื่อม 2563'!$E$3:$E$252)-ROW('ค่าเสื่อม 2563'!$E$3)+1),$A21)))</f>
        <v>2700</v>
      </c>
      <c r="D21" s="7" t="str">
        <f t="array" ref="D21">IF(COUNTIF('ค่าเสื่อม 2563'!$E$3:$E$252,"10699-รพร.สระแก้ว")&lt;$A21,"",INDEX('ค่าเสื่อม 2563'!D$3:D$252,SMALL(IF('ค่าเสื่อม 2563'!$E$3:$E$252="10699-รพร.สระแก้ว",ROW('ค่าเสื่อม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2563'!$E$3:$E$252,"10699-รพร.สระแก้ว")&lt;$A21,"",INDEX('ค่าเสื่อม 2563'!E$3:E$252,SMALL(IF('ค่าเสื่อม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F21" s="7" t="str">
        <f t="array" ref="F21">IF(COUNTIF('ค่าเสื่อม 2563'!$E$3:$E$252,"10699-รพร.สระแก้ว")&lt;$A21,"",INDEX('ค่าเสื่อม 2563'!F$3:F$252,SMALL(IF('ค่าเสื่อม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G21" s="7" t="str">
        <f t="array" ref="G21">IF(COUNTIF('ค่าเสื่อม 2563'!$E$3:$E$252,"10699-รพร.สระแก้ว")&lt;$A21,"",INDEX('ค่าเสื่อม 2563'!G$3:G$252,SMALL(IF('ค่าเสื่อม 2563'!$E$3:$E$252="10699-รพร.สระแก้ว",ROW('ค่าเสื่อม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2563'!$E$3:$E$252,"10699-รพร.สระแก้ว")&lt;$A21,"",INDEX('ค่าเสื่อม 2563'!H$3:H$252,SMALL(IF('ค่าเสื่อม 2563'!$E$3:$E$252="10699-รพร.สระแก้ว",ROW('ค่าเสื่อม 2563'!$E$3:$E$252)-ROW('ค่าเสื่อม 2563'!$E$3)+1),$A21)))</f>
        <v>สิ่งก่อสร้าง</v>
      </c>
      <c r="I21" s="7" t="str">
        <f t="array" ref="I21">IF(COUNTIF('ค่าเสื่อม 2563'!$E$3:$E$252,"10699-รพร.สระแก้ว")&lt;$A21,"",INDEX('ค่าเสื่อม 2563'!I$3:I$252,SMALL(IF('ค่าเสื่อม 2563'!$E$3:$E$252="10699-รพร.สระแก้ว",ROW('ค่าเสื่อม 2563'!$E$3:$E$252)-ROW('ค่าเสื่อม 2563'!$E$3)+1),$A21)))</f>
        <v>-</v>
      </c>
      <c r="J21" s="7" t="str">
        <f t="array" ref="J21">IF(COUNTIF('ค่าเสื่อม 2563'!$E$3:$E$252,"10699-รพร.สระแก้ว")&lt;$A21,"",INDEX('ค่าเสื่อม 2563'!J$3:J$252,SMALL(IF('ค่าเสื่อม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K21" s="7" t="str">
        <f t="array" ref="K21">IF(COUNTIF('ค่าเสื่อม 2563'!$E$3:$E$252,"10699-รพร.สระแก้ว")&lt;$A21,"",INDEX('ค่าเสื่อม 2563'!K$3:K$252,SMALL(IF('ค่าเสื่อม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ซ่อมแซมหลังคาอาคารคลอดและพักผู้ป่วย 4 ชั้น</v>
      </c>
      <c r="L21" s="4">
        <f t="array" ref="L21">IF(COUNTIF('ค่าเสื่อม 2563'!$E$3:$E$252,"10699-รพร.สระแก้ว")&lt;$A21,"",INDEX('ค่าเสื่อม 2563'!L$3:L$252,SMALL(IF('ค่าเสื่อม 2563'!$E$3:$E$252="10699-รพร.สระแก้ว",ROW('ค่าเสื่อม 2563'!$E$3:$E$252)-ROW('ค่าเสื่อม 2563'!$E$3)+1),$A21)))</f>
        <v>1</v>
      </c>
      <c r="M21" s="7">
        <f t="array" ref="M21">IF(COUNTIF('ค่าเสื่อม 2563'!$E$3:$E$252,"10699-รพร.สระแก้ว")&lt;$A21,"",INDEX('ค่าเสื่อม 2563'!M$3:M$252,SMALL(IF('ค่าเสื่อม 2563'!$E$3:$E$252="10699-รพร.สระแก้ว",ROW('ค่าเสื่อม 2563'!$E$3:$E$252)-ROW('ค่าเสื่อม 2563'!$E$3)+1),$A21)))</f>
        <v>7902</v>
      </c>
      <c r="N21" s="10">
        <f t="array" ref="N21">IF(COUNTIF('ค่าเสื่อม 2563'!$E$3:$E$252,"10699-รพร.สระแก้ว")&lt;$A21,"",INDEX('ค่าเสื่อม 2563'!N$3:N$252,SMALL(IF('ค่าเสื่อม 2563'!$E$3:$E$252="10699-รพร.สระแก้ว",ROW('ค่าเสื่อม 2563'!$E$3:$E$252)-ROW('ค่าเสื่อม 2563'!$E$3)+1),$A21)))</f>
        <v>208000</v>
      </c>
      <c r="O21" s="10">
        <f t="array" ref="O21">IF(COUNTIF('ค่าเสื่อม 2563'!$E$3:$E$252,"10699-รพร.สระแก้ว")&lt;$A21,"",INDEX('ค่าเสื่อม 2563'!O$3:O$252,SMALL(IF('ค่าเสื่อม 2563'!$E$3:$E$252="10699-รพร.สระแก้ว",ROW('ค่าเสื่อม 2563'!$E$3:$E$252)-ROW('ค่าเสื่อม 2563'!$E$3)+1),$A21)))</f>
        <v>0</v>
      </c>
      <c r="P21" s="10">
        <f t="array" ref="P21">IF(COUNTIF('ค่าเสื่อม 2563'!$E$3:$E$252,"10699-รพร.สระแก้ว")&lt;$A21,"",INDEX('ค่าเสื่อม 2563'!P$3:P$252,SMALL(IF('ค่าเสื่อม 2563'!$E$3:$E$252="10699-รพร.สระแก้ว",ROW('ค่าเสื่อม 2563'!$E$3:$E$252)-ROW('ค่าเสื่อม 2563'!$E$3)+1),$A21)))</f>
        <v>0</v>
      </c>
      <c r="Q21" s="10">
        <f t="array" ref="Q21">IF(COUNTIF('ค่าเสื่อม 2563'!$E$3:$E$252,"10699-รพร.สระแก้ว")&lt;$A21,"",INDEX('ค่าเสื่อม 2563'!Q$3:Q$252,SMALL(IF('ค่าเสื่อม 2563'!$E$3:$E$252="10699-รพร.สระแก้ว",ROW('ค่าเสื่อม 2563'!$E$3:$E$252)-ROW('ค่าเสื่อม 2563'!$E$3)+1),$A21)))</f>
        <v>208000</v>
      </c>
      <c r="R21" s="7" t="str">
        <f t="array" ref="R21">IF(COUNTIF('ค่าเสื่อม 2563'!$E$3:$E$252,"10699-รพร.สระแก้ว")&lt;$A21,"",INDEX('ค่าเสื่อม 2563'!R$3:R$252,SMALL(IF('ค่าเสื่อม 2563'!$E$3:$E$252="10699-รพร.สระแก้ว",ROW('ค่าเสื่อม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2563'!$E$3:$E$252,"10699-รพร.สระแก้ว")&lt;$A21,"",INDEX('ค่าเสื่อม 2563'!S$3:S$252,SMALL(IF('ค่าเสื่อม 2563'!$E$3:$E$252="10699-รพร.สระแก้ว",ROW('ค่าเสื่อม 2563'!$E$3:$E$252)-ROW('ค่าเสื่อม 2563'!$E$3)+1),$A21)))</f>
        <v>5-</v>
      </c>
      <c r="T21" s="10">
        <f t="array" ref="T21">IF(COUNTIF('ค่าเสื่อม 2563'!$E$3:$E$252,"10699-รพร.สระแก้ว")&lt;$A21,"",INDEX('ค่าเสื่อม 2563'!T$3:T$252,SMALL(IF('ค่าเสื่อม 2563'!$E$3:$E$252="10699-รพร.สระแก้ว",ROW('ค่าเสื่อม 2563'!$E$3:$E$252)-ROW('ค่าเสื่อม 2563'!$E$3)+1),$A21)))</f>
        <v>175391.72</v>
      </c>
      <c r="U21" s="10">
        <f t="array" ref="U21">IF(COUNTIF('ค่าเสื่อม 2563'!$E$3:$E$252,"10699-รพร.สระแก้ว")&lt;$A21,"",INDEX('ค่าเสื่อม 2563'!U$3:U$252,SMALL(IF('ค่าเสื่อม 2563'!$E$3:$E$252="10699-รพร.สระแก้ว",ROW('ค่าเสื่อม 2563'!$E$3:$E$252)-ROW('ค่าเสื่อม 2563'!$E$3)+1),$A21)))</f>
        <v>32608.28</v>
      </c>
      <c r="V21" s="7">
        <f t="array" ref="V21">IF(COUNTIF('ค่าเสื่อม 2563'!$E$3:$E$252,"10699-รพร.สระแก้ว")&lt;$A21,"",INDEX('ค่าเสื่อม 2563'!V$3:V$252,SMALL(IF('ค่าเสื่อม 2563'!$E$3:$E$252="10699-รพร.สระแก้ว",ROW('ค่าเสื่อม 2563'!$E$3:$E$252)-ROW('ค่าเสื่อม 2563'!$E$3)+1),$A21)))</f>
        <v>15.68</v>
      </c>
      <c r="W21" s="7">
        <f t="array" ref="W21">IF(COUNTIF('ค่าเสื่อม 2563'!$E$3:$E$252,"10699-รพร.สระแก้ว")&lt;$A21,"",INDEX('ค่าเสื่อม 2563'!W$3:W$252,SMALL(IF('ค่าเสื่อม 2563'!$E$3:$E$252="10699-รพร.สระแก้ว",ROW('ค่าเสื่อม 2563'!$E$3:$E$252)-ROW('ค่าเสื่อม 2563'!$E$3)+1),$A21)))</f>
        <v>335365</v>
      </c>
    </row>
    <row r="22" spans="1:23" ht="43.5" customHeight="1">
      <c r="A22" s="3">
        <v>19</v>
      </c>
      <c r="B22" s="7" t="str">
        <f t="array" ref="B22">IF(COUNTIF('ค่าเสื่อม 2563'!$E$3:$E$252,"10699-รพร.สระแก้ว")&lt;$A22,"",INDEX('ค่าเสื่อม 2563'!B$3:B$252,SMALL(IF('ค่าเสื่อม 2563'!$E$3:$E$252="10699-รพร.สระแก้ว",ROW('ค่าเสื่อม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2563'!$E$3:$E$252,"10699-รพร.สระแก้ว")&lt;$A22,"",INDEX('ค่าเสื่อม 2563'!C$3:C$252,SMALL(IF('ค่าเสื่อม 2563'!$E$3:$E$252="10699-รพร.สระแก้ว",ROW('ค่าเสื่อม 2563'!$E$3:$E$252)-ROW('ค่าเสื่อม 2563'!$E$3)+1),$A22)))</f>
        <v>2700</v>
      </c>
      <c r="D22" s="7" t="str">
        <f t="array" ref="D22">IF(COUNTIF('ค่าเสื่อม 2563'!$E$3:$E$252,"10699-รพร.สระแก้ว")&lt;$A22,"",INDEX('ค่าเสื่อม 2563'!D$3:D$252,SMALL(IF('ค่าเสื่อม 2563'!$E$3:$E$252="10699-รพร.สระแก้ว",ROW('ค่าเสื่อม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2563'!$E$3:$E$252,"10699-รพร.สระแก้ว")&lt;$A22,"",INDEX('ค่าเสื่อม 2563'!E$3:E$252,SMALL(IF('ค่าเสื่อม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F22" s="7" t="str">
        <f t="array" ref="F22">IF(COUNTIF('ค่าเสื่อม 2563'!$E$3:$E$252,"10699-รพร.สระแก้ว")&lt;$A22,"",INDEX('ค่าเสื่อม 2563'!F$3:F$252,SMALL(IF('ค่าเสื่อม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G22" s="7" t="str">
        <f t="array" ref="G22">IF(COUNTIF('ค่าเสื่อม 2563'!$E$3:$E$252,"10699-รพร.สระแก้ว")&lt;$A22,"",INDEX('ค่าเสื่อม 2563'!G$3:G$252,SMALL(IF('ค่าเสื่อม 2563'!$E$3:$E$252="10699-รพร.สระแก้ว",ROW('ค่าเสื่อม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2563'!$E$3:$E$252,"10699-รพร.สระแก้ว")&lt;$A22,"",INDEX('ค่าเสื่อม 2563'!H$3:H$252,SMALL(IF('ค่าเสื่อม 2563'!$E$3:$E$252="10699-รพร.สระแก้ว",ROW('ค่าเสื่อม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2563'!$E$3:$E$252,"10699-รพร.สระแก้ว")&lt;$A22,"",INDEX('ค่าเสื่อม 2563'!I$3:I$252,SMALL(IF('ค่าเสื่อม 2563'!$E$3:$E$252="10699-รพร.สระแก้ว",ROW('ค่าเสื่อม 2563'!$E$3:$E$252)-ROW('ค่าเสื่อม 2563'!$E$3)+1),$A22)))</f>
        <v>-</v>
      </c>
      <c r="J22" s="7" t="str">
        <f t="array" ref="J22">IF(COUNTIF('ค่าเสื่อม 2563'!$E$3:$E$252,"10699-รพร.สระแก้ว")&lt;$A22,"",INDEX('ค่าเสื่อม 2563'!J$3:J$252,SMALL(IF('ค่าเสื่อม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K22" s="7" t="str">
        <f t="array" ref="K22">IF(COUNTIF('ค่าเสื่อม 2563'!$E$3:$E$252,"10699-รพร.สระแก้ว")&lt;$A22,"",INDEX('ค่าเสื่อม 2563'!K$3:K$252,SMALL(IF('ค่าเสื่อม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L22" s="4">
        <f t="array" ref="L22">IF(COUNTIF('ค่าเสื่อม 2563'!$E$3:$E$252,"10699-รพร.สระแก้ว")&lt;$A22,"",INDEX('ค่าเสื่อม 2563'!L$3:L$252,SMALL(IF('ค่าเสื่อม 2563'!$E$3:$E$252="10699-รพร.สระแก้ว",ROW('ค่าเสื่อม 2563'!$E$3:$E$252)-ROW('ค่าเสื่อม 2563'!$E$3)+1),$A22)))</f>
        <v>1</v>
      </c>
      <c r="M22" s="7" t="str">
        <f t="array" ref="M22">IF(COUNTIF('ค่าเสื่อม 2563'!$E$3:$E$252,"10699-รพร.สระแก้ว")&lt;$A22,"",INDEX('ค่าเสื่อม 2563'!M$3:M$252,SMALL(IF('ค่าเสื่อม 2563'!$E$3:$E$252="10699-รพร.สระแก้ว",ROW('ค่าเสื่อม 2563'!$E$3:$E$252)-ROW('ค่าเสื่อม 2563'!$E$3)+1),$A22)))</f>
        <v>4120-001-0009/0142</v>
      </c>
      <c r="N22" s="10">
        <f t="array" ref="N22">IF(COUNTIF('ค่าเสื่อม 2563'!$E$3:$E$252,"10699-รพร.สระแก้ว")&lt;$A22,"",INDEX('ค่าเสื่อม 2563'!N$3:N$252,SMALL(IF('ค่าเสื่อม 2563'!$E$3:$E$252="10699-รพร.สระแก้ว",ROW('ค่าเสื่อม 2563'!$E$3:$E$252)-ROW('ค่าเสื่อม 2563'!$E$3)+1),$A22)))</f>
        <v>350000</v>
      </c>
      <c r="O22" s="10">
        <f t="array" ref="O22">IF(COUNTIF('ค่าเสื่อม 2563'!$E$3:$E$252,"10699-รพร.สระแก้ว")&lt;$A22,"",INDEX('ค่าเสื่อม 2563'!O$3:O$252,SMALL(IF('ค่าเสื่อม 2563'!$E$3:$E$252="10699-รพร.สระแก้ว",ROW('ค่าเสื่อม 2563'!$E$3:$E$252)-ROW('ค่าเสื่อม 2563'!$E$3)+1),$A22)))</f>
        <v>0</v>
      </c>
      <c r="P22" s="10">
        <f t="array" ref="P22">IF(COUNTIF('ค่าเสื่อม 2563'!$E$3:$E$252,"10699-รพร.สระแก้ว")&lt;$A22,"",INDEX('ค่าเสื่อม 2563'!P$3:P$252,SMALL(IF('ค่าเสื่อม 2563'!$E$3:$E$252="10699-รพร.สระแก้ว",ROW('ค่าเสื่อม 2563'!$E$3:$E$252)-ROW('ค่าเสื่อม 2563'!$E$3)+1),$A22)))</f>
        <v>0</v>
      </c>
      <c r="Q22" s="10">
        <f t="array" ref="Q22">IF(COUNTIF('ค่าเสื่อม 2563'!$E$3:$E$252,"10699-รพร.สระแก้ว")&lt;$A22,"",INDEX('ค่าเสื่อม 2563'!Q$3:Q$252,SMALL(IF('ค่าเสื่อม 2563'!$E$3:$E$252="10699-รพร.สระแก้ว",ROW('ค่าเสื่อม 2563'!$E$3:$E$252)-ROW('ค่าเสื่อม 2563'!$E$3)+1),$A22)))</f>
        <v>350000</v>
      </c>
      <c r="R22" s="7" t="str">
        <f t="array" ref="R22">IF(COUNTIF('ค่าเสื่อม 2563'!$E$3:$E$252,"10699-รพร.สระแก้ว")&lt;$A22,"",INDEX('ค่าเสื่อม 2563'!R$3:R$252,SMALL(IF('ค่าเสื่อม 2563'!$E$3:$E$252="10699-รพร.สระแก้ว",ROW('ค่าเสื่อม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2563'!$E$3:$E$252,"10699-รพร.สระแก้ว")&lt;$A22,"",INDEX('ค่าเสื่อม 2563'!S$3:S$252,SMALL(IF('ค่าเสื่อม 2563'!$E$3:$E$252="10699-รพร.สระแก้ว",ROW('ค่าเสื่อม 2563'!$E$3:$E$252)-ROW('ค่าเสื่อม 2563'!$E$3)+1),$A22)))</f>
        <v>1-</v>
      </c>
      <c r="T22" s="10">
        <f t="array" ref="T22">IF(COUNTIF('ค่าเสื่อม 2563'!$E$3:$E$252,"10699-รพร.สระแก้ว")&lt;$A22,"",INDEX('ค่าเสื่อม 2563'!T$3:T$252,SMALL(IF('ค่าเสื่อม 2563'!$E$3:$E$252="10699-รพร.สระแก้ว",ROW('ค่าเสื่อม 2563'!$E$3:$E$252)-ROW('ค่าเสื่อม 2563'!$E$3)+1),$A22)))</f>
        <v>0</v>
      </c>
      <c r="U22" s="10">
        <f t="array" ref="U22">IF(COUNTIF('ค่าเสื่อม 2563'!$E$3:$E$252,"10699-รพร.สระแก้ว")&lt;$A22,"",INDEX('ค่าเสื่อม 2563'!U$3:U$252,SMALL(IF('ค่าเสื่อม 2563'!$E$3:$E$252="10699-รพร.สระแก้ว",ROW('ค่าเสื่อม 2563'!$E$3:$E$252)-ROW('ค่าเสื่อม 2563'!$E$3)+1),$A22)))</f>
        <v>0</v>
      </c>
      <c r="V22" s="7">
        <f t="array" ref="V22">IF(COUNTIF('ค่าเสื่อม 2563'!$E$3:$E$252,"10699-รพร.สระแก้ว")&lt;$A22,"",INDEX('ค่าเสื่อม 2563'!V$3:V$252,SMALL(IF('ค่าเสื่อม 2563'!$E$3:$E$252="10699-รพร.สระแก้ว",ROW('ค่าเสื่อม 2563'!$E$3:$E$252)-ROW('ค่าเสื่อม 2563'!$E$3)+1),$A22)))</f>
        <v>0</v>
      </c>
      <c r="W22" s="7">
        <f t="array" ref="W22">IF(COUNTIF('ค่าเสื่อม 2563'!$E$3:$E$252,"10699-รพร.สระแก้ว")&lt;$A22,"",INDEX('ค่าเสื่อม 2563'!W$3:W$252,SMALL(IF('ค่าเสื่อม 2563'!$E$3:$E$252="10699-รพร.สระแก้ว",ROW('ค่าเสื่อม 2563'!$E$3:$E$252)-ROW('ค่าเสื่อม 2563'!$E$3)+1),$A22)))</f>
        <v>335388</v>
      </c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2563'!$E$3:$E$252,"10699-รพร.สระแก้ว")&lt;$A23,"",INDEX('ค่าเสื่อม 2563'!E$3:E$252,SMALL(IF('ค่าเสื่อม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F23" s="7" t="str">
        <f t="array" ref="F23">IF(COUNTIF('ค่าเสื่อม 2563'!$E$3:$E$252,"10699-รพร.สระแก้ว")&lt;$A23,"",INDEX('ค่าเสื่อม 2563'!F$3:F$252,SMALL(IF('ค่าเสื่อม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G23" s="7" t="str">
        <f t="array" ref="G23">IF(COUNTIF('ค่าเสื่อม 2563'!$E$3:$E$252,"10699-รพร.สระแก้ว")&lt;$A23,"",INDEX('ค่าเสื่อม 2563'!G$3:G$252,SMALL(IF('ค่าเสื่อม 2563'!$E$3:$E$252="10699-รพร.สระแก้ว",ROW('ค่าเสื่อม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2563'!$E$3:$E$252,"10699-รพร.สระแก้ว")&lt;$A23,"",INDEX('ค่าเสื่อม 2563'!H$3:H$252,SMALL(IF('ค่าเสื่อม 2563'!$E$3:$E$252="10699-รพร.สระแก้ว",ROW('ค่าเสื่อม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2563'!$E$3:$E$252,"10699-รพร.สระแก้ว")&lt;$A23,"",INDEX('ค่าเสื่อม 2563'!I$3:I$252,SMALL(IF('ค่าเสื่อม 2563'!$E$3:$E$252="10699-รพร.สระแก้ว",ROW('ค่าเสื่อม 2563'!$E$3:$E$252)-ROW('ค่าเสื่อม 2563'!$E$3)+1),$A23)))</f>
        <v>-</v>
      </c>
      <c r="J23" s="7" t="str">
        <f t="array" ref="J23">IF(COUNTIF('ค่าเสื่อม 2563'!$E$3:$E$252,"10699-รพร.สระแก้ว")&lt;$A23,"",INDEX('ค่าเสื่อม 2563'!J$3:J$252,SMALL(IF('ค่าเสื่อม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K23" s="7" t="str">
        <f t="array" ref="K23">IF(COUNTIF('ค่าเสื่อม 2563'!$E$3:$E$252,"10699-รพร.สระแก้ว")&lt;$A23,"",INDEX('ค่าเสื่อม 2563'!K$3:K$252,SMALL(IF('ค่าเสื่อม 2563'!$E$3:$E$252="10699-รพร.สระแก้ว",ROW('ค่าเสื่อม 2563'!$E$3:$E$252)-ROW('ค่าเสื่อม 2563'!$E$3)+1),$A23)))</f>
        <v>ซ่อมแซมหลังคาอาคารซ่อมบำรุง</v>
      </c>
      <c r="L23" s="4">
        <f t="array" ref="L23">IF(COUNTIF('ค่าเสื่อม 2563'!$E$3:$E$252,"10699-รพร.สระแก้ว")&lt;$A23,"",INDEX('ค่าเสื่อม 2563'!L$3:L$252,SMALL(IF('ค่าเสื่อม 2563'!$E$3:$E$252="10699-รพร.สระแก้ว",ROW('ค่าเสื่อม 2563'!$E$3:$E$252)-ROW('ค่าเสื่อม 2563'!$E$3)+1),$A23)))</f>
        <v>1</v>
      </c>
      <c r="M23" s="7">
        <f t="array" ref="M23">IF(COUNTIF('ค่าเสื่อม 2563'!$E$3:$E$252,"10699-รพร.สระแก้ว")&lt;$A23,"",INDEX('ค่าเสื่อม 2563'!M$3:M$252,SMALL(IF('ค่าเสื่อม 2563'!$E$3:$E$252="10699-รพร.สระแก้ว",ROW('ค่าเสื่อม 2563'!$E$3:$E$252)-ROW('ค่าเสื่อม 2563'!$E$3)+1),$A23)))</f>
        <v>6316</v>
      </c>
      <c r="N23" s="10">
        <f t="array" ref="N23">IF(COUNTIF('ค่าเสื่อม 2563'!$E$3:$E$252,"10699-รพร.สระแก้ว")&lt;$A23,"",INDEX('ค่าเสื่อม 2563'!N$3:N$252,SMALL(IF('ค่าเสื่อม 2563'!$E$3:$E$252="10699-รพร.สระแก้ว",ROW('ค่าเสื่อม 2563'!$E$3:$E$252)-ROW('ค่าเสื่อม 2563'!$E$3)+1),$A23)))</f>
        <v>145700</v>
      </c>
      <c r="O23" s="10">
        <f t="array" ref="O23">IF(COUNTIF('ค่าเสื่อม 2563'!$E$3:$E$252,"10699-รพร.สระแก้ว")&lt;$A23,"",INDEX('ค่าเสื่อม 2563'!O$3:O$252,SMALL(IF('ค่าเสื่อม 2563'!$E$3:$E$252="10699-รพร.สระแก้ว",ROW('ค่าเสื่อม 2563'!$E$3:$E$252)-ROW('ค่าเสื่อม 2563'!$E$3)+1),$A23)))</f>
        <v>0</v>
      </c>
      <c r="P23" s="10">
        <f t="array" ref="P23">IF(COUNTIF('ค่าเสื่อม 2563'!$E$3:$E$252,"10699-รพร.สระแก้ว")&lt;$A23,"",INDEX('ค่าเสื่อม 2563'!P$3:P$252,SMALL(IF('ค่าเสื่อม 2563'!$E$3:$E$252="10699-รพร.สระแก้ว",ROW('ค่าเสื่อม 2563'!$E$3:$E$252)-ROW('ค่าเสื่อม 2563'!$E$3)+1),$A23)))</f>
        <v>0</v>
      </c>
      <c r="Q23" s="10">
        <f t="array" ref="Q23">IF(COUNTIF('ค่าเสื่อม 2563'!$E$3:$E$252,"10699-รพร.สระแก้ว")&lt;$A23,"",INDEX('ค่าเสื่อม 2563'!Q$3:Q$252,SMALL(IF('ค่าเสื่อม 2563'!$E$3:$E$252="10699-รพร.สระแก้ว",ROW('ค่าเสื่อม 2563'!$E$3:$E$252)-ROW('ค่าเสื่อม 2563'!$E$3)+1),$A23)))</f>
        <v>145700</v>
      </c>
      <c r="R23" s="7" t="str">
        <f t="array" ref="R23">IF(COUNTIF('ค่าเสื่อม 2563'!$E$3:$E$252,"10699-รพร.สระแก้ว")&lt;$A23,"",INDEX('ค่าเสื่อม 2563'!R$3:R$252,SMALL(IF('ค่าเสื่อม 2563'!$E$3:$E$252="10699-รพร.สระแก้ว",ROW('ค่าเสื่อม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2563'!$E$3:$E$252,"10699-รพร.สระแก้ว")&lt;$A23,"",INDEX('ค่าเสื่อม 2563'!S$3:S$252,SMALL(IF('ค่าเสื่อม 2563'!$E$3:$E$252="10699-รพร.สระแก้ว",ROW('ค่าเสื่อม 2563'!$E$3:$E$252)-ROW('ค่าเสื่อม 2563'!$E$3)+1),$A23)))</f>
        <v>5-</v>
      </c>
      <c r="T23" s="10">
        <f t="array" ref="T23">IF(COUNTIF('ค่าเสื่อม 2563'!$E$3:$E$252,"10699-รพร.สระแก้ว")&lt;$A23,"",INDEX('ค่าเสื่อม 2563'!T$3:T$252,SMALL(IF('ค่าเสื่อม 2563'!$E$3:$E$252="10699-รพร.สระแก้ว",ROW('ค่าเสื่อม 2563'!$E$3:$E$252)-ROW('ค่าเสื่อม 2563'!$E$3)+1),$A23)))</f>
        <v>145203.63</v>
      </c>
      <c r="U23" s="10">
        <f t="array" ref="U23">IF(COUNTIF('ค่าเสื่อม 2563'!$E$3:$E$252,"10699-รพร.สระแก้ว")&lt;$A23,"",INDEX('ค่าเสื่อม 2563'!U$3:U$252,SMALL(IF('ค่าเสื่อม 2563'!$E$3:$E$252="10699-รพร.สระแก้ว",ROW('ค่าเสื่อม 2563'!$E$3:$E$252)-ROW('ค่าเสื่อม 2563'!$E$3)+1),$A23)))</f>
        <v>496.37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2563'!$E$3:$E$252,"10699-รพร.สระแก้ว")&lt;$A24,"",INDEX('ค่าเสื่อม 2563'!E$3:E$252,SMALL(IF('ค่าเสื่อม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F24" s="7" t="str">
        <f t="array" ref="F24">IF(COUNTIF('ค่าเสื่อม 2563'!$E$3:$E$252,"10699-รพร.สระแก้ว")&lt;$A24,"",INDEX('ค่าเสื่อม 2563'!F$3:F$252,SMALL(IF('ค่าเสื่อม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G24" s="7" t="str">
        <f t="array" ref="G24">IF(COUNTIF('ค่าเสื่อม 2563'!$E$3:$E$252,"10699-รพร.สระแก้ว")&lt;$A24,"",INDEX('ค่าเสื่อม 2563'!G$3:G$252,SMALL(IF('ค่าเสื่อม 2563'!$E$3:$E$252="10699-รพร.สระแก้ว",ROW('ค่าเสื่อม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2563'!$E$3:$E$252,"10699-รพร.สระแก้ว")&lt;$A24,"",INDEX('ค่าเสื่อม 2563'!H$3:H$252,SMALL(IF('ค่าเสื่อม 2563'!$E$3:$E$252="10699-รพร.สระแก้ว",ROW('ค่าเสื่อม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2563'!$E$3:$E$252,"10699-รพร.สระแก้ว")&lt;$A24,"",INDEX('ค่าเสื่อม 2563'!I$3:I$252,SMALL(IF('ค่าเสื่อม 2563'!$E$3:$E$252="10699-รพร.สระแก้ว",ROW('ค่าเสื่อม 2563'!$E$3:$E$252)-ROW('ค่าเสื่อม 2563'!$E$3)+1),$A24)))</f>
        <v>-</v>
      </c>
      <c r="J24" s="7" t="str">
        <f t="array" ref="J24">IF(COUNTIF('ค่าเสื่อม 2563'!$E$3:$E$252,"10699-รพร.สระแก้ว")&lt;$A24,"",INDEX('ค่าเสื่อม 2563'!J$3:J$252,SMALL(IF('ค่าเสื่อม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K24" s="7" t="str">
        <f t="array" ref="K24">IF(COUNTIF('ค่าเสื่อม 2563'!$E$3:$E$252,"10699-รพร.สระแก้ว")&lt;$A24,"",INDEX('ค่าเสื่อม 2563'!K$3:K$252,SMALL(IF('ค่าเสื่อม 2563'!$E$3:$E$252="10699-รพร.สระแก้ว",ROW('ค่าเสื่อม 2563'!$E$3:$E$252)-ROW('ค่าเสื่อม 2563'!$E$3)+1),$A24)))</f>
        <v>ซ่อมแซมห้องแยกโรค (อายุรกรรมชาย)</v>
      </c>
      <c r="L24" s="4">
        <f t="array" ref="L24">IF(COUNTIF('ค่าเสื่อม 2563'!$E$3:$E$252,"10699-รพร.สระแก้ว")&lt;$A24,"",INDEX('ค่าเสื่อม 2563'!L$3:L$252,SMALL(IF('ค่าเสื่อม 2563'!$E$3:$E$252="10699-รพร.สระแก้ว",ROW('ค่าเสื่อม 2563'!$E$3:$E$252)-ROW('ค่าเสื่อม 2563'!$E$3)+1),$A24)))</f>
        <v>1</v>
      </c>
      <c r="M24" s="7">
        <f t="array" ref="M24">IF(COUNTIF('ค่าเสื่อม 2563'!$E$3:$E$252,"10699-รพร.สระแก้ว")&lt;$A24,"",INDEX('ค่าเสื่อม 2563'!M$3:M$252,SMALL(IF('ค่าเสื่อม 2563'!$E$3:$E$252="10699-รพร.สระแก้ว",ROW('ค่าเสื่อม 2563'!$E$3:$E$252)-ROW('ค่าเสื่อม 2563'!$E$3)+1),$A24)))</f>
        <v>8605</v>
      </c>
      <c r="N24" s="10">
        <f t="array" ref="N24">IF(COUNTIF('ค่าเสื่อม 2563'!$E$3:$E$252,"10699-รพร.สระแก้ว")&lt;$A24,"",INDEX('ค่าเสื่อม 2563'!N$3:N$252,SMALL(IF('ค่าเสื่อม 2563'!$E$3:$E$252="10699-รพร.สระแก้ว",ROW('ค่าเสื่อม 2563'!$E$3:$E$252)-ROW('ค่าเสื่อม 2563'!$E$3)+1),$A24)))</f>
        <v>400000</v>
      </c>
      <c r="O24" s="10">
        <f t="array" ref="O24">IF(COUNTIF('ค่าเสื่อม 2563'!$E$3:$E$252,"10699-รพร.สระแก้ว")&lt;$A24,"",INDEX('ค่าเสื่อม 2563'!O$3:O$252,SMALL(IF('ค่าเสื่อม 2563'!$E$3:$E$252="10699-รพร.สระแก้ว",ROW('ค่าเสื่อม 2563'!$E$3:$E$252)-ROW('ค่าเสื่อม 2563'!$E$3)+1),$A24)))</f>
        <v>0</v>
      </c>
      <c r="P24" s="10">
        <f t="array" ref="P24">IF(COUNTIF('ค่าเสื่อม 2563'!$E$3:$E$252,"10699-รพร.สระแก้ว")&lt;$A24,"",INDEX('ค่าเสื่อม 2563'!P$3:P$252,SMALL(IF('ค่าเสื่อม 2563'!$E$3:$E$252="10699-รพร.สระแก้ว",ROW('ค่าเสื่อม 2563'!$E$3:$E$252)-ROW('ค่าเสื่อม 2563'!$E$3)+1),$A24)))</f>
        <v>0</v>
      </c>
      <c r="Q24" s="10">
        <f t="array" ref="Q24">IF(COUNTIF('ค่าเสื่อม 2563'!$E$3:$E$252,"10699-รพร.สระแก้ว")&lt;$A24,"",INDEX('ค่าเสื่อม 2563'!Q$3:Q$252,SMALL(IF('ค่าเสื่อม 2563'!$E$3:$E$252="10699-รพร.สระแก้ว",ROW('ค่าเสื่อม 2563'!$E$3:$E$252)-ROW('ค่าเสื่อม 2563'!$E$3)+1),$A24)))</f>
        <v>400000</v>
      </c>
      <c r="R24" s="7" t="str">
        <f t="array" ref="R24">IF(COUNTIF('ค่าเสื่อม 2563'!$E$3:$E$252,"10699-รพร.สระแก้ว")&lt;$A24,"",INDEX('ค่าเสื่อม 2563'!R$3:R$252,SMALL(IF('ค่าเสื่อม 2563'!$E$3:$E$252="10699-รพร.สระแก้ว",ROW('ค่าเสื่อม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2563'!$E$3:$E$252,"10699-รพร.สระแก้ว")&lt;$A24,"",INDEX('ค่าเสื่อม 2563'!S$3:S$252,SMALL(IF('ค่าเสื่อม 2563'!$E$3:$E$252="10699-รพร.สระแก้ว",ROW('ค่าเสื่อม 2563'!$E$3:$E$252)-ROW('ค่าเสื่อม 2563'!$E$3)+1),$A24)))</f>
        <v>1-</v>
      </c>
      <c r="T24" s="10">
        <f t="array" ref="T24">IF(COUNTIF('ค่าเสื่อม 2563'!$E$3:$E$252,"10699-รพร.สระแก้ว")&lt;$A24,"",INDEX('ค่าเสื่อม 2563'!T$3:T$252,SMALL(IF('ค่าเสื่อม 2563'!$E$3:$E$252="10699-รพร.สระแก้ว",ROW('ค่าเสื่อม 2563'!$E$3:$E$252)-ROW('ค่าเสื่อม 2563'!$E$3)+1),$A24)))</f>
        <v>0</v>
      </c>
      <c r="U24" s="10">
        <f t="array" ref="U24">IF(COUNTIF('ค่าเสื่อม 2563'!$E$3:$E$252,"10699-รพร.สระแก้ว")&lt;$A24,"",INDEX('ค่าเสื่อม 2563'!U$3:U$252,SMALL(IF('ค่าเสื่อม 2563'!$E$3:$E$252="10699-รพร.สระแก้ว",ROW('ค่าเสื่อม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2563'!$E$3:$E$252,"10699-รพร.สระแก้ว")&lt;$A25,"",INDEX('ค่าเสื่อม 2563'!E$3:E$252,SMALL(IF('ค่าเสื่อม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F25" s="7" t="str">
        <f t="array" ref="F25">IF(COUNTIF('ค่าเสื่อม 2563'!$E$3:$E$252,"10699-รพร.สระแก้ว")&lt;$A25,"",INDEX('ค่าเสื่อม 2563'!F$3:F$252,SMALL(IF('ค่าเสื่อม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G25" s="7" t="str">
        <f t="array" ref="G25">IF(COUNTIF('ค่าเสื่อม 2563'!$E$3:$E$252,"10699-รพร.สระแก้ว")&lt;$A25,"",INDEX('ค่าเสื่อม 2563'!G$3:G$252,SMALL(IF('ค่าเสื่อม 2563'!$E$3:$E$252="10699-รพร.สระแก้ว",ROW('ค่าเสื่อม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2563'!$E$3:$E$252,"10699-รพร.สระแก้ว")&lt;$A25,"",INDEX('ค่าเสื่อม 2563'!H$3:H$252,SMALL(IF('ค่าเสื่อม 2563'!$E$3:$E$252="10699-รพร.สระแก้ว",ROW('ค่าเสื่อม 2563'!$E$3:$E$252)-ROW('ค่าเสื่อม 2563'!$E$3)+1),$A25)))</f>
        <v>สิ่งก่อสร้าง</v>
      </c>
      <c r="I25" s="7" t="str">
        <f t="array" ref="I25">IF(COUNTIF('ค่าเสื่อม 2563'!$E$3:$E$252,"10699-รพร.สระแก้ว")&lt;$A25,"",INDEX('ค่าเสื่อม 2563'!I$3:I$252,SMALL(IF('ค่าเสื่อม 2563'!$E$3:$E$252="10699-รพร.สระแก้ว",ROW('ค่าเสื่อม 2563'!$E$3:$E$252)-ROW('ค่าเสื่อม 2563'!$E$3)+1),$A25)))</f>
        <v>-</v>
      </c>
      <c r="J25" s="7" t="str">
        <f t="array" ref="J25">IF(COUNTIF('ค่าเสื่อม 2563'!$E$3:$E$252,"10699-รพร.สระแก้ว")&lt;$A25,"",INDEX('ค่าเสื่อม 2563'!J$3:J$252,SMALL(IF('ค่าเสื่อม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K25" s="7" t="str">
        <f t="array" ref="K25">IF(COUNTIF('ค่าเสื่อม 2563'!$E$3:$E$252,"10699-รพร.สระแก้ว")&lt;$A25,"",INDEX('ค่าเสื่อม 2563'!K$3:K$252,SMALL(IF('ค่าเสื่อม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L25" s="4">
        <f t="array" ref="L25">IF(COUNTIF('ค่าเสื่อม 2563'!$E$3:$E$252,"10699-รพร.สระแก้ว")&lt;$A25,"",INDEX('ค่าเสื่อม 2563'!L$3:L$252,SMALL(IF('ค่าเสื่อม 2563'!$E$3:$E$252="10699-รพร.สระแก้ว",ROW('ค่าเสื่อม 2563'!$E$3:$E$252)-ROW('ค่าเสื่อม 2563'!$E$3)+1),$A25)))</f>
        <v>1</v>
      </c>
      <c r="M25" s="7">
        <f t="array" ref="M25">IF(COUNTIF('ค่าเสื่อม 2563'!$E$3:$E$252,"10699-รพร.สระแก้ว")&lt;$A25,"",INDEX('ค่าเสื่อม 2563'!M$3:M$252,SMALL(IF('ค่าเสื่อม 2563'!$E$3:$E$252="10699-รพร.สระแก้ว",ROW('ค่าเสื่อม 2563'!$E$3:$E$252)-ROW('ค่าเสื่อม 2563'!$E$3)+1),$A25)))</f>
        <v>8821</v>
      </c>
      <c r="N25" s="10">
        <f t="array" ref="N25">IF(COUNTIF('ค่าเสื่อม 2563'!$E$3:$E$252,"10699-รพร.สระแก้ว")&lt;$A25,"",INDEX('ค่าเสื่อม 2563'!N$3:N$252,SMALL(IF('ค่าเสื่อม 2563'!$E$3:$E$252="10699-รพร.สระแก้ว",ROW('ค่าเสื่อม 2563'!$E$3:$E$252)-ROW('ค่าเสื่อม 2563'!$E$3)+1),$A25)))</f>
        <v>1500000</v>
      </c>
      <c r="O25" s="10">
        <f t="array" ref="O25">IF(COUNTIF('ค่าเสื่อม 2563'!$E$3:$E$252,"10699-รพร.สระแก้ว")&lt;$A25,"",INDEX('ค่าเสื่อม 2563'!O$3:O$252,SMALL(IF('ค่าเสื่อม 2563'!$E$3:$E$252="10699-รพร.สระแก้ว",ROW('ค่าเสื่อม 2563'!$E$3:$E$252)-ROW('ค่าเสื่อม 2563'!$E$3)+1),$A25)))</f>
        <v>0</v>
      </c>
      <c r="P25" s="10">
        <f t="array" ref="P25">IF(COUNTIF('ค่าเสื่อม 2563'!$E$3:$E$252,"10699-รพร.สระแก้ว")&lt;$A25,"",INDEX('ค่าเสื่อม 2563'!P$3:P$252,SMALL(IF('ค่าเสื่อม 2563'!$E$3:$E$252="10699-รพร.สระแก้ว",ROW('ค่าเสื่อม 2563'!$E$3:$E$252)-ROW('ค่าเสื่อม 2563'!$E$3)+1),$A25)))</f>
        <v>0</v>
      </c>
      <c r="Q25" s="10">
        <f t="array" ref="Q25">IF(COUNTIF('ค่าเสื่อม 2563'!$E$3:$E$252,"10699-รพร.สระแก้ว")&lt;$A25,"",INDEX('ค่าเสื่อม 2563'!Q$3:Q$252,SMALL(IF('ค่าเสื่อม 2563'!$E$3:$E$252="10699-รพร.สระแก้ว",ROW('ค่าเสื่อม 2563'!$E$3:$E$252)-ROW('ค่าเสื่อม 2563'!$E$3)+1),$A25)))</f>
        <v>1500000</v>
      </c>
      <c r="R25" s="7" t="str">
        <f t="array" ref="R25">IF(COUNTIF('ค่าเสื่อม 2563'!$E$3:$E$252,"10699-รพร.สระแก้ว")&lt;$A25,"",INDEX('ค่าเสื่อม 2563'!R$3:R$252,SMALL(IF('ค่าเสื่อม 2563'!$E$3:$E$252="10699-รพร.สระแก้ว",ROW('ค่าเสื่อม 2563'!$E$3:$E$252)-ROW('ค่าเสื่อม 2563'!$E$3)+1),$A25)))</f>
        <v>4/2562 (วันที่ 19/09/2562)</v>
      </c>
      <c r="S25" s="4" t="str">
        <f t="array" ref="S25">IF(COUNTIF('ค่าเสื่อม 2563'!$E$3:$E$252,"10699-รพร.สระแก้ว")&lt;$A25,"",INDEX('ค่าเสื่อม 2563'!S$3:S$252,SMALL(IF('ค่าเสื่อม 2563'!$E$3:$E$252="10699-รพร.สระแก้ว",ROW('ค่าเสื่อม 2563'!$E$3:$E$252)-ROW('ค่าเสื่อม 2563'!$E$3)+1),$A25)))</f>
        <v>5-</v>
      </c>
      <c r="T25" s="10">
        <f t="array" ref="T25">IF(COUNTIF('ค่าเสื่อม 2563'!$E$3:$E$252,"10699-รพร.สระแก้ว")&lt;$A25,"",INDEX('ค่าเสื่อม 2563'!T$3:T$252,SMALL(IF('ค่าเสื่อม 2563'!$E$3:$E$252="10699-รพร.สระแก้ว",ROW('ค่าเสื่อม 2563'!$E$3:$E$252)-ROW('ค่าเสื่อม 2563'!$E$3)+1),$A25)))</f>
        <v>1043000</v>
      </c>
      <c r="U25" s="10">
        <f t="array" ref="U25">IF(COUNTIF('ค่าเสื่อม 2563'!$E$3:$E$252,"10699-รพร.สระแก้ว")&lt;$A25,"",INDEX('ค่าเสื่อม 2563'!U$3:U$252,SMALL(IF('ค่าเสื่อม 2563'!$E$3:$E$252="10699-รพร.สระแก้ว",ROW('ค่าเสื่อม 2563'!$E$3:$E$252)-ROW('ค่าเสื่อม 2563'!$E$3)+1),$A25)))</f>
        <v>457000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2563'!$E$3:$E$252,"10699-รพร.สระแก้ว")&lt;$A26,"",INDEX('ค่าเสื่อม 2563'!E$3:E$252,SMALL(IF('ค่าเสื่อม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F26" s="7" t="str">
        <f t="array" ref="F26">IF(COUNTIF('ค่าเสื่อม 2563'!$E$3:$E$252,"10699-รพร.สระแก้ว")&lt;$A26,"",INDEX('ค่าเสื่อม 2563'!F$3:F$252,SMALL(IF('ค่าเสื่อม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G26" s="7" t="str">
        <f t="array" ref="G26">IF(COUNTIF('ค่าเสื่อม 2563'!$E$3:$E$252,"10699-รพร.สระแก้ว")&lt;$A26,"",INDEX('ค่าเสื่อม 2563'!G$3:G$252,SMALL(IF('ค่าเสื่อม 2563'!$E$3:$E$252="10699-รพร.สระแก้ว",ROW('ค่าเสื่อม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2563'!$E$3:$E$252,"10699-รพร.สระแก้ว")&lt;$A26,"",INDEX('ค่าเสื่อม 2563'!H$3:H$252,SMALL(IF('ค่าเสื่อม 2563'!$E$3:$E$252="10699-รพร.สระแก้ว",ROW('ค่าเสื่อม 2563'!$E$3:$E$252)-ROW('ค่าเสื่อม 2563'!$E$3)+1),$A26)))</f>
        <v>สิ่งก่อสร้าง</v>
      </c>
      <c r="I26" s="7" t="str">
        <f t="array" ref="I26">IF(COUNTIF('ค่าเสื่อม 2563'!$E$3:$E$252,"10699-รพร.สระแก้ว")&lt;$A26,"",INDEX('ค่าเสื่อม 2563'!I$3:I$252,SMALL(IF('ค่าเสื่อม 2563'!$E$3:$E$252="10699-รพร.สระแก้ว",ROW('ค่าเสื่อม 2563'!$E$3:$E$252)-ROW('ค่าเสื่อม 2563'!$E$3)+1),$A26)))</f>
        <v>-</v>
      </c>
      <c r="J26" s="7" t="str">
        <f t="array" ref="J26">IF(COUNTIF('ค่าเสื่อม 2563'!$E$3:$E$252,"10699-รพร.สระแก้ว")&lt;$A26,"",INDEX('ค่าเสื่อม 2563'!J$3:J$252,SMALL(IF('ค่าเสื่อม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K26" s="7" t="str">
        <f t="array" ref="K26">IF(COUNTIF('ค่าเสื่อม 2563'!$E$3:$E$252,"10699-รพร.สระแก้ว")&lt;$A26,"",INDEX('ค่าเสื่อม 2563'!K$3:K$252,SMALL(IF('ค่าเสื่อม 2563'!$E$3:$E$252="10699-รพร.สระแก้ว",ROW('ค่าเสื่อม 2563'!$E$3:$E$252)-ROW('ค่าเสื่อม 2563'!$E$3)+1),$A26)))</f>
        <v>ซ่อมแซมทางเชื่อมระหว่างโรงอาหาร, ตึกคลอด, ลานจอดรถ</v>
      </c>
      <c r="L26" s="4">
        <f t="array" ref="L26">IF(COUNTIF('ค่าเสื่อม 2563'!$E$3:$E$252,"10699-รพร.สระแก้ว")&lt;$A26,"",INDEX('ค่าเสื่อม 2563'!L$3:L$252,SMALL(IF('ค่าเสื่อม 2563'!$E$3:$E$252="10699-รพร.สระแก้ว",ROW('ค่าเสื่อม 2563'!$E$3:$E$252)-ROW('ค่าเสื่อม 2563'!$E$3)+1),$A26)))</f>
        <v>1</v>
      </c>
      <c r="M26" s="7" t="str">
        <f t="array" ref="M26">IF(COUNTIF('ค่าเสื่อม 2563'!$E$3:$E$252,"10699-รพร.สระแก้ว")&lt;$A26,"",INDEX('ค่าเสื่อม 2563'!M$3:M$252,SMALL(IF('ค่าเสื่อม 2563'!$E$3:$E$252="10699-รพร.สระแก้ว",ROW('ค่าเสื่อม 2563'!$E$3:$E$252)-ROW('ค่าเสื่อม 2563'!$E$3)+1),$A26)))</f>
        <v>2694,2694/ก</v>
      </c>
      <c r="N26" s="10">
        <f t="array" ref="N26">IF(COUNTIF('ค่าเสื่อม 2563'!$E$3:$E$252,"10699-รพร.สระแก้ว")&lt;$A26,"",INDEX('ค่าเสื่อม 2563'!N$3:N$252,SMALL(IF('ค่าเสื่อม 2563'!$E$3:$E$252="10699-รพร.สระแก้ว",ROW('ค่าเสื่อม 2563'!$E$3:$E$252)-ROW('ค่าเสื่อม 2563'!$E$3)+1),$A26)))</f>
        <v>3600000</v>
      </c>
      <c r="O26" s="10">
        <f t="array" ref="O26">IF(COUNTIF('ค่าเสื่อม 2563'!$E$3:$E$252,"10699-รพร.สระแก้ว")&lt;$A26,"",INDEX('ค่าเสื่อม 2563'!O$3:O$252,SMALL(IF('ค่าเสื่อม 2563'!$E$3:$E$252="10699-รพร.สระแก้ว",ROW('ค่าเสื่อม 2563'!$E$3:$E$252)-ROW('ค่าเสื่อม 2563'!$E$3)+1),$A26)))</f>
        <v>0</v>
      </c>
      <c r="P26" s="10">
        <f t="array" ref="P26">IF(COUNTIF('ค่าเสื่อม 2563'!$E$3:$E$252,"10699-รพร.สระแก้ว")&lt;$A26,"",INDEX('ค่าเสื่อม 2563'!P$3:P$252,SMALL(IF('ค่าเสื่อม 2563'!$E$3:$E$252="10699-รพร.สระแก้ว",ROW('ค่าเสื่อม 2563'!$E$3:$E$252)-ROW('ค่าเสื่อม 2563'!$E$3)+1),$A26)))</f>
        <v>0</v>
      </c>
      <c r="Q26" s="10">
        <f t="array" ref="Q26">IF(COUNTIF('ค่าเสื่อม 2563'!$E$3:$E$252,"10699-รพร.สระแก้ว")&lt;$A26,"",INDEX('ค่าเสื่อม 2563'!Q$3:Q$252,SMALL(IF('ค่าเสื่อม 2563'!$E$3:$E$252="10699-รพร.สระแก้ว",ROW('ค่าเสื่อม 2563'!$E$3:$E$252)-ROW('ค่าเสื่อม 2563'!$E$3)+1),$A26)))</f>
        <v>3600000</v>
      </c>
      <c r="R26" s="7" t="str">
        <f t="array" ref="R26">IF(COUNTIF('ค่าเสื่อม 2563'!$E$3:$E$252,"10699-รพร.สระแก้ว")&lt;$A26,"",INDEX('ค่าเสื่อม 2563'!R$3:R$252,SMALL(IF('ค่าเสื่อม 2563'!$E$3:$E$252="10699-รพร.สระแก้ว",ROW('ค่าเสื่อม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2563'!$E$3:$E$252,"10699-รพร.สระแก้ว")&lt;$A26,"",INDEX('ค่าเสื่อม 2563'!S$3:S$252,SMALL(IF('ค่าเสื่อม 2563'!$E$3:$E$252="10699-รพร.สระแก้ว",ROW('ค่าเสื่อม 2563'!$E$3:$E$252)-ROW('ค่าเสื่อม 2563'!$E$3)+1),$A26)))</f>
        <v>3-</v>
      </c>
      <c r="T26" s="10">
        <f t="array" ref="T26">IF(COUNTIF('ค่าเสื่อม 2563'!$E$3:$E$252,"10699-รพร.สระแก้ว")&lt;$A26,"",INDEX('ค่าเสื่อม 2563'!T$3:T$252,SMALL(IF('ค่าเสื่อม 2563'!$E$3:$E$252="10699-รพร.สระแก้ว",ROW('ค่าเสื่อม 2563'!$E$3:$E$252)-ROW('ค่าเสื่อม 2563'!$E$3)+1),$A26)))</f>
        <v>2440000</v>
      </c>
      <c r="U26" s="10">
        <f t="array" ref="U26">IF(COUNTIF('ค่าเสื่อม 2563'!$E$3:$E$252,"10699-รพร.สระแก้ว")&lt;$A26,"",INDEX('ค่าเสื่อม 2563'!U$3:U$252,SMALL(IF('ค่าเสื่อม 2563'!$E$3:$E$252="10699-รพร.สระแก้ว",ROW('ค่าเสื่อม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2563'!$E$3:$E$252,"10699-รพร.สระแก้ว")&lt;$A27,"",INDEX('ค่าเสื่อม 2563'!E$3:E$252,SMALL(IF('ค่าเสื่อม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F27" s="7" t="str">
        <f t="array" ref="F27">IF(COUNTIF('ค่าเสื่อม 2563'!$E$3:$E$252,"10699-รพร.สระแก้ว")&lt;$A27,"",INDEX('ค่าเสื่อม 2563'!F$3:F$252,SMALL(IF('ค่าเสื่อม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G27" s="7" t="str">
        <f t="array" ref="G27">IF(COUNTIF('ค่าเสื่อม 2563'!$E$3:$E$252,"10699-รพร.สระแก้ว")&lt;$A27,"",INDEX('ค่าเสื่อม 2563'!G$3:G$252,SMALL(IF('ค่าเสื่อม 2563'!$E$3:$E$252="10699-รพร.สระแก้ว",ROW('ค่าเสื่อม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2563'!$E$3:$E$252,"10699-รพร.สระแก้ว")&lt;$A27,"",INDEX('ค่าเสื่อม 2563'!H$3:H$252,SMALL(IF('ค่าเสื่อม 2563'!$E$3:$E$252="10699-รพร.สระแก้ว",ROW('ค่าเสื่อม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2563'!$E$3:$E$252,"10699-รพร.สระแก้ว")&lt;$A27,"",INDEX('ค่าเสื่อม 2563'!I$3:I$252,SMALL(IF('ค่าเสื่อม 2563'!$E$3:$E$252="10699-รพร.สระแก้ว",ROW('ค่าเสื่อม 2563'!$E$3:$E$252)-ROW('ค่าเสื่อม 2563'!$E$3)+1),$A27)))</f>
        <v>-</v>
      </c>
      <c r="J27" s="7" t="str">
        <f t="array" ref="J27">IF(COUNTIF('ค่าเสื่อม 2563'!$E$3:$E$252,"10699-รพร.สระแก้ว")&lt;$A27,"",INDEX('ค่าเสื่อม 2563'!J$3:J$252,SMALL(IF('ค่าเสื่อม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K27" s="7" t="str">
        <f t="array" ref="K27">IF(COUNTIF('ค่าเสื่อม 2563'!$E$3:$E$252,"10699-รพร.สระแก้ว")&lt;$A27,"",INDEX('ค่าเสื่อม 2563'!K$3:K$252,SMALL(IF('ค่าเสื่อม 2563'!$E$3:$E$252="10699-รพร.สระแก้ว",ROW('ค่าเสื่อม 2563'!$E$3:$E$252)-ROW('ค่าเสื่อม 2563'!$E$3)+1),$A27)))</f>
        <v>ซ่อมแซมระเบียง ชั้น 2-5 อาคารศัลยกรรม</v>
      </c>
      <c r="L27" s="4">
        <f t="array" ref="L27">IF(COUNTIF('ค่าเสื่อม 2563'!$E$3:$E$252,"10699-รพร.สระแก้ว")&lt;$A27,"",INDEX('ค่าเสื่อม 2563'!L$3:L$252,SMALL(IF('ค่าเสื่อม 2563'!$E$3:$E$252="10699-รพร.สระแก้ว",ROW('ค่าเสื่อม 2563'!$E$3:$E$252)-ROW('ค่าเสื่อม 2563'!$E$3)+1),$A27)))</f>
        <v>1</v>
      </c>
      <c r="M27" s="7">
        <f t="array" ref="M27">IF(COUNTIF('ค่าเสื่อม 2563'!$E$3:$E$252,"10699-รพร.สระแก้ว")&lt;$A27,"",INDEX('ค่าเสื่อม 2563'!M$3:M$252,SMALL(IF('ค่าเสื่อม 2563'!$E$3:$E$252="10699-รพร.สระแก้ว",ROW('ค่าเสื่อม 2563'!$E$3:$E$252)-ROW('ค่าเสื่อม 2563'!$E$3)+1),$A27)))</f>
        <v>8605</v>
      </c>
      <c r="N27" s="10">
        <f t="array" ref="N27">IF(COUNTIF('ค่าเสื่อม 2563'!$E$3:$E$252,"10699-รพร.สระแก้ว")&lt;$A27,"",INDEX('ค่าเสื่อม 2563'!N$3:N$252,SMALL(IF('ค่าเสื่อม 2563'!$E$3:$E$252="10699-รพร.สระแก้ว",ROW('ค่าเสื่อม 2563'!$E$3:$E$252)-ROW('ค่าเสื่อม 2563'!$E$3)+1),$A27)))</f>
        <v>236250</v>
      </c>
      <c r="O27" s="10">
        <f t="array" ref="O27">IF(COUNTIF('ค่าเสื่อม 2563'!$E$3:$E$252,"10699-รพร.สระแก้ว")&lt;$A27,"",INDEX('ค่าเสื่อม 2563'!O$3:O$252,SMALL(IF('ค่าเสื่อม 2563'!$E$3:$E$252="10699-รพร.สระแก้ว",ROW('ค่าเสื่อม 2563'!$E$3:$E$252)-ROW('ค่าเสื่อม 2563'!$E$3)+1),$A27)))</f>
        <v>155750</v>
      </c>
      <c r="P27" s="10">
        <f t="array" ref="P27">IF(COUNTIF('ค่าเสื่อม 2563'!$E$3:$E$252,"10699-รพร.สระแก้ว")&lt;$A27,"",INDEX('ค่าเสื่อม 2563'!P$3:P$252,SMALL(IF('ค่าเสื่อม 2563'!$E$3:$E$252="10699-รพร.สระแก้ว",ROW('ค่าเสื่อม 2563'!$E$3:$E$252)-ROW('ค่าเสื่อม 2563'!$E$3)+1),$A27)))</f>
        <v>0</v>
      </c>
      <c r="Q27" s="10">
        <f t="array" ref="Q27">IF(COUNTIF('ค่าเสื่อม 2563'!$E$3:$E$252,"10699-รพร.สระแก้ว")&lt;$A27,"",INDEX('ค่าเสื่อม 2563'!Q$3:Q$252,SMALL(IF('ค่าเสื่อม 2563'!$E$3:$E$252="10699-รพร.สระแก้ว",ROW('ค่าเสื่อม 2563'!$E$3:$E$252)-ROW('ค่าเสื่อม 2563'!$E$3)+1),$A27)))</f>
        <v>392000</v>
      </c>
      <c r="R27" s="7" t="str">
        <f t="array" ref="R27">IF(COUNTIF('ค่าเสื่อม 2563'!$E$3:$E$252,"10699-รพร.สระแก้ว")&lt;$A27,"",INDEX('ค่าเสื่อม 2563'!R$3:R$252,SMALL(IF('ค่าเสื่อม 2563'!$E$3:$E$252="10699-รพร.สระแก้ว",ROW('ค่าเสื่อม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2563'!$E$3:$E$252,"10699-รพร.สระแก้ว")&lt;$A27,"",INDEX('ค่าเสื่อม 2563'!S$3:S$252,SMALL(IF('ค่าเสื่อม 2563'!$E$3:$E$252="10699-รพร.สระแก้ว",ROW('ค่าเสื่อม 2563'!$E$3:$E$252)-ROW('ค่าเสื่อม 2563'!$E$3)+1),$A27)))</f>
        <v>5-</v>
      </c>
      <c r="T27" s="10">
        <f t="array" ref="T27">IF(COUNTIF('ค่าเสื่อม 2563'!$E$3:$E$252,"10699-รพร.สระแก้ว")&lt;$A27,"",INDEX('ค่าเสื่อม 2563'!T$3:T$252,SMALL(IF('ค่าเสื่อม 2563'!$E$3:$E$252="10699-รพร.สระแก้ว",ROW('ค่าเสื่อม 2563'!$E$3:$E$252)-ROW('ค่าเสื่อม 2563'!$E$3)+1),$A27)))</f>
        <v>236250</v>
      </c>
      <c r="U27" s="10">
        <f t="array" ref="U27">IF(COUNTIF('ค่าเสื่อม 2563'!$E$3:$E$252,"10699-รพร.สระแก้ว")&lt;$A27,"",INDEX('ค่าเสื่อม 2563'!U$3:U$252,SMALL(IF('ค่าเสื่อม 2563'!$E$3:$E$252="10699-รพร.สระแก้ว",ROW('ค่าเสื่อม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2563'!$E$3:$E$252,"10699-รพร.สระแก้ว")&lt;$A28,"",INDEX('ค่าเสื่อม 2563'!E$3:E$252,SMALL(IF('ค่าเสื่อม 2563'!$E$3:$E$252="10699-รพร.สระแก้ว",ROW('ค่าเสื่อม 2563'!$E$3:$E$252)-ROW('ค่าเสื่อม 2563'!$E$3)+1),$A28)))</f>
        <v/>
      </c>
      <c r="F28" s="7" t="str">
        <f t="array" ref="F28">IF(COUNTIF('ค่าเสื่อม 2563'!$E$3:$E$252,"10699-รพร.สระแก้ว")&lt;$A28,"",INDEX('ค่าเสื่อม 2563'!F$3:F$252,SMALL(IF('ค่าเสื่อม 2563'!$E$3:$E$252="10699-รพร.สระแก้ว",ROW('ค่าเสื่อม 2563'!$E$3:$E$252)-ROW('ค่าเสื่อม 2563'!$E$3)+1),$A28)))</f>
        <v/>
      </c>
      <c r="G28" s="7" t="str">
        <f t="array" ref="G28">IF(COUNTIF('ค่าเสื่อม 2563'!$E$3:$E$252,"10699-รพร.สระแก้ว")&lt;$A28,"",INDEX('ค่าเสื่อม 2563'!G$3:G$252,SMALL(IF('ค่าเสื่อม 2563'!$E$3:$E$252="10699-รพร.สระแก้ว",ROW('ค่าเสื่อม 2563'!$E$3:$E$252)-ROW('ค่าเสื่อม 2563'!$E$3)+1),$A28)))</f>
        <v/>
      </c>
      <c r="H28" s="7" t="str">
        <f t="array" ref="H28">IF(COUNTIF('ค่าเสื่อม 2563'!$E$3:$E$252,"10699-รพร.สระแก้ว")&lt;$A28,"",INDEX('ค่าเสื่อม 2563'!H$3:H$252,SMALL(IF('ค่าเสื่อม 2563'!$E$3:$E$252="10699-รพร.สระแก้ว",ROW('ค่าเสื่อม 2563'!$E$3:$E$252)-ROW('ค่าเสื่อม 2563'!$E$3)+1),$A28)))</f>
        <v/>
      </c>
      <c r="I28" s="7" t="str">
        <f t="array" ref="I28">IF(COUNTIF('ค่าเสื่อม 2563'!$E$3:$E$252,"10699-รพร.สระแก้ว")&lt;$A28,"",INDEX('ค่าเสื่อม 2563'!I$3:I$252,SMALL(IF('ค่าเสื่อม 2563'!$E$3:$E$252="10699-รพร.สระแก้ว",ROW('ค่าเสื่อม 2563'!$E$3:$E$252)-ROW('ค่าเสื่อม 2563'!$E$3)+1),$A28)))</f>
        <v/>
      </c>
      <c r="J28" s="7" t="str">
        <f t="array" ref="J28">IF(COUNTIF('ค่าเสื่อม 2563'!$E$3:$E$252,"10699-รพร.สระแก้ว")&lt;$A28,"",INDEX('ค่าเสื่อม 2563'!J$3:J$252,SMALL(IF('ค่าเสื่อม 2563'!$E$3:$E$252="10699-รพร.สระแก้ว",ROW('ค่าเสื่อม 2563'!$E$3:$E$252)-ROW('ค่าเสื่อม 2563'!$E$3)+1),$A28)))</f>
        <v/>
      </c>
      <c r="K28" s="7" t="str">
        <f t="array" ref="K28">IF(COUNTIF('ค่าเสื่อม 2563'!$E$3:$E$252,"10699-รพร.สระแก้ว")&lt;$A28,"",INDEX('ค่าเสื่อม 2563'!K$3:K$252,SMALL(IF('ค่าเสื่อม 2563'!$E$3:$E$252="10699-รพร.สระแก้ว",ROW('ค่าเสื่อม 2563'!$E$3:$E$252)-ROW('ค่าเสื่อม 2563'!$E$3)+1),$A28)))</f>
        <v/>
      </c>
      <c r="L28" s="4" t="str">
        <f t="array" ref="L28">IF(COUNTIF('ค่าเสื่อม 2563'!$E$3:$E$252,"10699-รพร.สระแก้ว")&lt;$A28,"",INDEX('ค่าเสื่อม 2563'!L$3:L$252,SMALL(IF('ค่าเสื่อม 2563'!$E$3:$E$252="10699-รพร.สระแก้ว",ROW('ค่าเสื่อม 2563'!$E$3:$E$252)-ROW('ค่าเสื่อม 2563'!$E$3)+1),$A28)))</f>
        <v/>
      </c>
      <c r="M28" s="7" t="str">
        <f t="array" ref="M28">IF(COUNTIF('ค่าเสื่อม 2563'!$E$3:$E$252,"10699-รพร.สระแก้ว")&lt;$A28,"",INDEX('ค่าเสื่อม 2563'!M$3:M$252,SMALL(IF('ค่าเสื่อม 2563'!$E$3:$E$252="10699-รพร.สระแก้ว",ROW('ค่าเสื่อม 2563'!$E$3:$E$252)-ROW('ค่าเสื่อม 2563'!$E$3)+1),$A28)))</f>
        <v/>
      </c>
      <c r="N28" s="10" t="str">
        <f t="array" ref="N28">IF(COUNTIF('ค่าเสื่อม 2563'!$E$3:$E$252,"10699-รพร.สระแก้ว")&lt;$A28,"",INDEX('ค่าเสื่อม 2563'!N$3:N$252,SMALL(IF('ค่าเสื่อม 2563'!$E$3:$E$252="10699-รพร.สระแก้ว",ROW('ค่าเสื่อม 2563'!$E$3:$E$252)-ROW('ค่าเสื่อม 2563'!$E$3)+1),$A28)))</f>
        <v/>
      </c>
      <c r="O28" s="10" t="str">
        <f t="array" ref="O28">IF(COUNTIF('ค่าเสื่อม 2563'!$E$3:$E$252,"10699-รพร.สระแก้ว")&lt;$A28,"",INDEX('ค่าเสื่อม 2563'!O$3:O$252,SMALL(IF('ค่าเสื่อม 2563'!$E$3:$E$252="10699-รพร.สระแก้ว",ROW('ค่าเสื่อม 2563'!$E$3:$E$252)-ROW('ค่าเสื่อม 2563'!$E$3)+1),$A28)))</f>
        <v/>
      </c>
      <c r="P28" s="10" t="str">
        <f t="array" ref="P28">IF(COUNTIF('ค่าเสื่อม 2563'!$E$3:$E$252,"10699-รพร.สระแก้ว")&lt;$A28,"",INDEX('ค่าเสื่อม 2563'!P$3:P$252,SMALL(IF('ค่าเสื่อม 2563'!$E$3:$E$252="10699-รพร.สระแก้ว",ROW('ค่าเสื่อม 2563'!$E$3:$E$252)-ROW('ค่าเสื่อม 2563'!$E$3)+1),$A28)))</f>
        <v/>
      </c>
      <c r="Q28" s="10" t="str">
        <f t="array" ref="Q28">IF(COUNTIF('ค่าเสื่อม 2563'!$E$3:$E$252,"10699-รพร.สระแก้ว")&lt;$A28,"",INDEX('ค่าเสื่อม 2563'!Q$3:Q$252,SMALL(IF('ค่าเสื่อม 2563'!$E$3:$E$252="10699-รพร.สระแก้ว",ROW('ค่าเสื่อม 2563'!$E$3:$E$252)-ROW('ค่าเสื่อม 2563'!$E$3)+1),$A28)))</f>
        <v/>
      </c>
      <c r="R28" s="7" t="str">
        <f t="array" ref="R28">IF(COUNTIF('ค่าเสื่อม 2563'!$E$3:$E$252,"10699-รพร.สระแก้ว")&lt;$A28,"",INDEX('ค่าเสื่อม 2563'!R$3:R$252,SMALL(IF('ค่าเสื่อม 2563'!$E$3:$E$252="10699-รพร.สระแก้ว",ROW('ค่าเสื่อม 2563'!$E$3:$E$252)-ROW('ค่าเสื่อม 2563'!$E$3)+1),$A28)))</f>
        <v/>
      </c>
      <c r="S28" s="4" t="str">
        <f t="array" ref="S28">IF(COUNTIF('ค่าเสื่อม 2563'!$E$3:$E$252,"10699-รพร.สระแก้ว")&lt;$A28,"",INDEX('ค่าเสื่อม 2563'!S$3:S$252,SMALL(IF('ค่าเสื่อม 2563'!$E$3:$E$252="10699-รพร.สระแก้ว",ROW('ค่าเสื่อม 2563'!$E$3:$E$252)-ROW('ค่าเสื่อม 2563'!$E$3)+1),$A28)))</f>
        <v/>
      </c>
      <c r="T28" s="10" t="str">
        <f t="array" ref="T28">IF(COUNTIF('ค่าเสื่อม 2563'!$E$3:$E$252,"10699-รพร.สระแก้ว")&lt;$A28,"",INDEX('ค่าเสื่อม 2563'!T$3:T$252,SMALL(IF('ค่าเสื่อม 2563'!$E$3:$E$252="10699-รพร.สระแก้ว",ROW('ค่าเสื่อม 2563'!$E$3:$E$252)-ROW('ค่าเสื่อม 2563'!$E$3)+1),$A28)))</f>
        <v/>
      </c>
      <c r="U28" s="10" t="str">
        <f t="array" ref="U28">IF(COUNTIF('ค่าเสื่อม 2563'!$E$3:$E$252,"10699-รพร.สระแก้ว")&lt;$A28,"",INDEX('ค่าเสื่อม 2563'!U$3:U$252,SMALL(IF('ค่าเสื่อม 2563'!$E$3:$E$252="10699-รพร.สระแก้ว",ROW('ค่าเสื่อม 2563'!$E$3:$E$252)-ROW('ค่าเสื่อม 2563'!$E$3)+1),$A28)))</f>
        <v/>
      </c>
      <c r="V28" s="7"/>
      <c r="W28" s="7"/>
    </row>
    <row r="29" spans="1:23" ht="43.5" customHeight="1">
      <c r="A29" s="3">
        <v>26</v>
      </c>
      <c r="B29" s="7" t="str">
        <f t="array" ref="B29">IF(COUNTIF('ค่าเสื่อม 2563'!$E$3:$E$252,"10699-รพร.สระแก้ว")&lt;$A29,"",INDEX('ค่าเสื่อม 2563'!B$3:B$252,SMALL(IF('ค่าเสื่อม 2563'!$E$3:$E$252="10699-รพร.สระแก้ว",ROW('ค่าเสื่อม 2563'!$E$3:$E$252)-ROW('ค่าเสื่อม 2563'!$E$3)+1),$A29)))</f>
        <v/>
      </c>
      <c r="C29" s="7" t="str">
        <f t="array" ref="C29">IF(COUNTIF('ค่าเสื่อม 2563'!$E$3:$E$252,"10699-รพร.สระแก้ว")&lt;$A29,"",INDEX('ค่าเสื่อม 2563'!C$3:C$252,SMALL(IF('ค่าเสื่อม 2563'!$E$3:$E$252="10699-รพร.สระแก้ว",ROW('ค่าเสื่อม 2563'!$E$3:$E$252)-ROW('ค่าเสื่อม 2563'!$E$3)+1),$A29)))</f>
        <v/>
      </c>
      <c r="D29" s="7" t="str">
        <f t="array" ref="D29">IF(COUNTIF('ค่าเสื่อม 2563'!$E$3:$E$252,"10699-รพร.สระแก้ว")&lt;$A29,"",INDEX('ค่าเสื่อม 2563'!D$3:D$252,SMALL(IF('ค่าเสื่อม 2563'!$E$3:$E$252="10699-รพร.สระแก้ว",ROW('ค่าเสื่อม 2563'!$E$3:$E$252)-ROW('ค่าเสื่อม 2563'!$E$3)+1),$A29)))</f>
        <v/>
      </c>
      <c r="E29" s="7" t="str">
        <f t="array" ref="E29">IF(COUNTIF('ค่าเสื่อม 2563'!$E$3:$E$252,"10699-รพร.สระแก้ว")&lt;$A29,"",INDEX('ค่าเสื่อม 2563'!E$3:E$252,SMALL(IF('ค่าเสื่อม 2563'!$E$3:$E$252="10699-รพร.สระแก้ว",ROW('ค่าเสื่อม 2563'!$E$3:$E$252)-ROW('ค่าเสื่อม 2563'!$E$3)+1),$A29)))</f>
        <v/>
      </c>
      <c r="F29" s="7" t="str">
        <f t="array" ref="F29">IF(COUNTIF('ค่าเสื่อม 2563'!$E$3:$E$252,"10699-รพร.สระแก้ว")&lt;$A29,"",INDEX('ค่าเสื่อม 2563'!F$3:F$252,SMALL(IF('ค่าเสื่อม 2563'!$E$3:$E$252="10699-รพร.สระแก้ว",ROW('ค่าเสื่อม 2563'!$E$3:$E$252)-ROW('ค่าเสื่อม 2563'!$E$3)+1),$A29)))</f>
        <v/>
      </c>
      <c r="G29" s="7" t="str">
        <f t="array" ref="G29">IF(COUNTIF('ค่าเสื่อม 2563'!$E$3:$E$252,"10699-รพร.สระแก้ว")&lt;$A29,"",INDEX('ค่าเสื่อม 2563'!G$3:G$252,SMALL(IF('ค่าเสื่อม 2563'!$E$3:$E$252="10699-รพร.สระแก้ว",ROW('ค่าเสื่อม 2563'!$E$3:$E$252)-ROW('ค่าเสื่อม 2563'!$E$3)+1),$A29)))</f>
        <v/>
      </c>
      <c r="H29" s="7" t="str">
        <f t="array" ref="H29">IF(COUNTIF('ค่าเสื่อม 2563'!$E$3:$E$252,"10699-รพร.สระแก้ว")&lt;$A29,"",INDEX('ค่าเสื่อม 2563'!H$3:H$252,SMALL(IF('ค่าเสื่อม 2563'!$E$3:$E$252="10699-รพร.สระแก้ว",ROW('ค่าเสื่อม 2563'!$E$3:$E$252)-ROW('ค่าเสื่อม 2563'!$E$3)+1),$A29)))</f>
        <v/>
      </c>
      <c r="I29" s="7" t="str">
        <f t="array" ref="I29">IF(COUNTIF('ค่าเสื่อม 2563'!$E$3:$E$252,"10699-รพร.สระแก้ว")&lt;$A29,"",INDEX('ค่าเสื่อม 2563'!I$3:I$252,SMALL(IF('ค่าเสื่อม 2563'!$E$3:$E$252="10699-รพร.สระแก้ว",ROW('ค่าเสื่อม 2563'!$E$3:$E$252)-ROW('ค่าเสื่อม 2563'!$E$3)+1),$A29)))</f>
        <v/>
      </c>
      <c r="J29" s="7" t="str">
        <f t="array" ref="J29">IF(COUNTIF('ค่าเสื่อม 2563'!$E$3:$E$252,"10699-รพร.สระแก้ว")&lt;$A29,"",INDEX('ค่าเสื่อม 2563'!J$3:J$252,SMALL(IF('ค่าเสื่อม 2563'!$E$3:$E$252="10699-รพร.สระแก้ว",ROW('ค่าเสื่อม 2563'!$E$3:$E$252)-ROW('ค่าเสื่อม 2563'!$E$3)+1),$A29)))</f>
        <v/>
      </c>
      <c r="K29" s="7" t="str">
        <f t="array" ref="K29">IF(COUNTIF('ค่าเสื่อม 2563'!$E$3:$E$252,"10699-รพร.สระแก้ว")&lt;$A29,"",INDEX('ค่าเสื่อม 2563'!K$3:K$252,SMALL(IF('ค่าเสื่อม 2563'!$E$3:$E$252="10699-รพร.สระแก้ว",ROW('ค่าเสื่อม 2563'!$E$3:$E$252)-ROW('ค่าเสื่อม 2563'!$E$3)+1),$A29)))</f>
        <v/>
      </c>
      <c r="L29" s="4" t="str">
        <f t="array" ref="L29">IF(COUNTIF('ค่าเสื่อม 2563'!$E$3:$E$252,"10699-รพร.สระแก้ว")&lt;$A29,"",INDEX('ค่าเสื่อม 2563'!L$3:L$252,SMALL(IF('ค่าเสื่อม 2563'!$E$3:$E$252="10699-รพร.สระแก้ว",ROW('ค่าเสื่อม 2563'!$E$3:$E$252)-ROW('ค่าเสื่อม 2563'!$E$3)+1),$A29)))</f>
        <v/>
      </c>
      <c r="M29" s="7" t="str">
        <f t="array" ref="M29">IF(COUNTIF('ค่าเสื่อม 2563'!$E$3:$E$252,"10699-รพร.สระแก้ว")&lt;$A29,"",INDEX('ค่าเสื่อม 2563'!M$3:M$252,SMALL(IF('ค่าเสื่อม 2563'!$E$3:$E$252="10699-รพร.สระแก้ว",ROW('ค่าเสื่อม 2563'!$E$3:$E$252)-ROW('ค่าเสื่อม 2563'!$E$3)+1),$A29)))</f>
        <v/>
      </c>
      <c r="N29" s="10" t="str">
        <f t="array" ref="N29">IF(COUNTIF('ค่าเสื่อม 2563'!$E$3:$E$252,"10699-รพร.สระแก้ว")&lt;$A29,"",INDEX('ค่าเสื่อม 2563'!N$3:N$252,SMALL(IF('ค่าเสื่อม 2563'!$E$3:$E$252="10699-รพร.สระแก้ว",ROW('ค่าเสื่อม 2563'!$E$3:$E$252)-ROW('ค่าเสื่อม 2563'!$E$3)+1),$A29)))</f>
        <v/>
      </c>
      <c r="O29" s="10" t="str">
        <f t="array" ref="O29">IF(COUNTIF('ค่าเสื่อม 2563'!$E$3:$E$252,"10699-รพร.สระแก้ว")&lt;$A29,"",INDEX('ค่าเสื่อม 2563'!O$3:O$252,SMALL(IF('ค่าเสื่อม 2563'!$E$3:$E$252="10699-รพร.สระแก้ว",ROW('ค่าเสื่อม 2563'!$E$3:$E$252)-ROW('ค่าเสื่อม 2563'!$E$3)+1),$A29)))</f>
        <v/>
      </c>
      <c r="P29" s="10" t="str">
        <f t="array" ref="P29">IF(COUNTIF('ค่าเสื่อม 2563'!$E$3:$E$252,"10699-รพร.สระแก้ว")&lt;$A29,"",INDEX('ค่าเสื่อม 2563'!P$3:P$252,SMALL(IF('ค่าเสื่อม 2563'!$E$3:$E$252="10699-รพร.สระแก้ว",ROW('ค่าเสื่อม 2563'!$E$3:$E$252)-ROW('ค่าเสื่อม 2563'!$E$3)+1),$A29)))</f>
        <v/>
      </c>
      <c r="Q29" s="10" t="str">
        <f t="array" ref="Q29">IF(COUNTIF('ค่าเสื่อม 2563'!$E$3:$E$252,"10699-รพร.สระแก้ว")&lt;$A29,"",INDEX('ค่าเสื่อม 2563'!Q$3:Q$252,SMALL(IF('ค่าเสื่อม 2563'!$E$3:$E$252="10699-รพร.สระแก้ว",ROW('ค่าเสื่อม 2563'!$E$3:$E$252)-ROW('ค่าเสื่อม 2563'!$E$3)+1),$A29)))</f>
        <v/>
      </c>
      <c r="R29" s="7" t="str">
        <f t="array" ref="R29">IF(COUNTIF('ค่าเสื่อม 2563'!$E$3:$E$252,"10699-รพร.สระแก้ว")&lt;$A29,"",INDEX('ค่าเสื่อม 2563'!R$3:R$252,SMALL(IF('ค่าเสื่อม 2563'!$E$3:$E$252="10699-รพร.สระแก้ว",ROW('ค่าเสื่อม 2563'!$E$3:$E$252)-ROW('ค่าเสื่อม 2563'!$E$3)+1),$A29)))</f>
        <v/>
      </c>
      <c r="S29" s="4" t="str">
        <f t="array" ref="S29">IF(COUNTIF('ค่าเสื่อม 2563'!$E$3:$E$252,"10699-รพร.สระแก้ว")&lt;$A29,"",INDEX('ค่าเสื่อม 2563'!S$3:S$252,SMALL(IF('ค่าเสื่อม 2563'!$E$3:$E$252="10699-รพร.สระแก้ว",ROW('ค่าเสื่อม 2563'!$E$3:$E$252)-ROW('ค่าเสื่อม 2563'!$E$3)+1),$A29)))</f>
        <v/>
      </c>
      <c r="T29" s="10" t="str">
        <f t="array" ref="T29">IF(COUNTIF('ค่าเสื่อม 2563'!$E$3:$E$252,"10699-รพร.สระแก้ว")&lt;$A29,"",INDEX('ค่าเสื่อม 2563'!T$3:T$252,SMALL(IF('ค่าเสื่อม 2563'!$E$3:$E$252="10699-รพร.สระแก้ว",ROW('ค่าเสื่อม 2563'!$E$3:$E$252)-ROW('ค่าเสื่อม 2563'!$E$3)+1),$A29)))</f>
        <v/>
      </c>
      <c r="U29" s="10" t="str">
        <f t="array" ref="U29">IF(COUNTIF('ค่าเสื่อม 2563'!$E$3:$E$252,"10699-รพร.สระแก้ว")&lt;$A29,"",INDEX('ค่าเสื่อม 2563'!U$3:U$252,SMALL(IF('ค่าเสื่อม 2563'!$E$3:$E$252="10699-รพร.สระแก้ว",ROW('ค่าเสื่อม 2563'!$E$3:$E$252)-ROW('ค่าเสื่อม 2563'!$E$3)+1),$A29)))</f>
        <v/>
      </c>
      <c r="V29" s="7" t="str">
        <f t="array" ref="V29">IF(COUNTIF('ค่าเสื่อม 2563'!$E$3:$E$252,"10699-รพร.สระแก้ว")&lt;$A29,"",INDEX('ค่าเสื่อม 2563'!V$3:V$252,SMALL(IF('ค่าเสื่อม 2563'!$E$3:$E$252="10699-รพร.สระแก้ว",ROW('ค่าเสื่อม 2563'!$E$3:$E$252)-ROW('ค่าเสื่อม 2563'!$E$3)+1),$A29)))</f>
        <v/>
      </c>
      <c r="W29" s="7" t="str">
        <f t="array" ref="W29">IF(COUNTIF('ค่าเสื่อม 2563'!$E$3:$E$252,"10699-รพร.สระแก้ว")&lt;$A29,"",INDEX('ค่าเสื่อม 2563'!W$3:W$252,SMALL(IF('ค่าเสื่อม 2563'!$E$3:$E$252="10699-รพร.สระแก้ว",ROW('ค่าเสื่อม 2563'!$E$3:$E$252)-ROW('ค่าเสื่อม 2563'!$E$3)+1),$A29)))</f>
        <v/>
      </c>
    </row>
    <row r="30" spans="1:23" ht="43.5" customHeight="1">
      <c r="A30" s="3">
        <v>27</v>
      </c>
      <c r="B30" s="7" t="str">
        <f t="array" ref="B30">IF(COUNTIF('ค่าเสื่อม 2563'!$E$3:$E$252,"10699-รพร.สระแก้ว")&lt;$A30,"",INDEX('ค่าเสื่อม 2563'!B$3:B$252,SMALL(IF('ค่าเสื่อม 2563'!$E$3:$E$252="10699-รพร.สระแก้ว",ROW('ค่าเสื่อม 2563'!$E$3:$E$252)-ROW('ค่าเสื่อม 2563'!$E$3)+1),$A30)))</f>
        <v/>
      </c>
      <c r="C30" s="7" t="str">
        <f t="array" ref="C30">IF(COUNTIF('ค่าเสื่อม 2563'!$E$3:$E$252,"10699-รพร.สระแก้ว")&lt;$A30,"",INDEX('ค่าเสื่อม 2563'!C$3:C$252,SMALL(IF('ค่าเสื่อม 2563'!$E$3:$E$252="10699-รพร.สระแก้ว",ROW('ค่าเสื่อม 2563'!$E$3:$E$252)-ROW('ค่าเสื่อม 2563'!$E$3)+1),$A30)))</f>
        <v/>
      </c>
      <c r="D30" s="7" t="str">
        <f t="array" ref="D30">IF(COUNTIF('ค่าเสื่อม 2563'!$E$3:$E$252,"10699-รพร.สระแก้ว")&lt;$A30,"",INDEX('ค่าเสื่อม 2563'!D$3:D$252,SMALL(IF('ค่าเสื่อม 2563'!$E$3:$E$252="10699-รพร.สระแก้ว",ROW('ค่าเสื่อม 2563'!$E$3:$E$252)-ROW('ค่าเสื่อม 2563'!$E$3)+1),$A30)))</f>
        <v/>
      </c>
      <c r="E30" s="7" t="str">
        <f t="array" ref="E30">IF(COUNTIF('ค่าเสื่อม 2563'!$E$3:$E$252,"10699-รพร.สระแก้ว")&lt;$A30,"",INDEX('ค่าเสื่อม 2563'!E$3:E$252,SMALL(IF('ค่าเสื่อม 2563'!$E$3:$E$252="10699-รพร.สระแก้ว",ROW('ค่าเสื่อม 2563'!$E$3:$E$252)-ROW('ค่าเสื่อม 2563'!$E$3)+1),$A30)))</f>
        <v/>
      </c>
      <c r="F30" s="7" t="str">
        <f t="array" ref="F30">IF(COUNTIF('ค่าเสื่อม 2563'!$E$3:$E$252,"10699-รพร.สระแก้ว")&lt;$A30,"",INDEX('ค่าเสื่อม 2563'!F$3:F$252,SMALL(IF('ค่าเสื่อม 2563'!$E$3:$E$252="10699-รพร.สระแก้ว",ROW('ค่าเสื่อม 2563'!$E$3:$E$252)-ROW('ค่าเสื่อม 2563'!$E$3)+1),$A30)))</f>
        <v/>
      </c>
      <c r="G30" s="7" t="str">
        <f t="array" ref="G30">IF(COUNTIF('ค่าเสื่อม 2563'!$E$3:$E$252,"10699-รพร.สระแก้ว")&lt;$A30,"",INDEX('ค่าเสื่อม 2563'!G$3:G$252,SMALL(IF('ค่าเสื่อม 2563'!$E$3:$E$252="10699-รพร.สระแก้ว",ROW('ค่าเสื่อม 2563'!$E$3:$E$252)-ROW('ค่าเสื่อม 2563'!$E$3)+1),$A30)))</f>
        <v/>
      </c>
      <c r="H30" s="7" t="str">
        <f t="array" ref="H30">IF(COUNTIF('ค่าเสื่อม 2563'!$E$3:$E$252,"10699-รพร.สระแก้ว")&lt;$A30,"",INDEX('ค่าเสื่อม 2563'!H$3:H$252,SMALL(IF('ค่าเสื่อม 2563'!$E$3:$E$252="10699-รพร.สระแก้ว",ROW('ค่าเสื่อม 2563'!$E$3:$E$252)-ROW('ค่าเสื่อม 2563'!$E$3)+1),$A30)))</f>
        <v/>
      </c>
      <c r="I30" s="7" t="str">
        <f t="array" ref="I30">IF(COUNTIF('ค่าเสื่อม 2563'!$E$3:$E$252,"10699-รพร.สระแก้ว")&lt;$A30,"",INDEX('ค่าเสื่อม 2563'!I$3:I$252,SMALL(IF('ค่าเสื่อม 2563'!$E$3:$E$252="10699-รพร.สระแก้ว",ROW('ค่าเสื่อม 2563'!$E$3:$E$252)-ROW('ค่าเสื่อม 2563'!$E$3)+1),$A30)))</f>
        <v/>
      </c>
      <c r="J30" s="7" t="str">
        <f t="array" ref="J30">IF(COUNTIF('ค่าเสื่อม 2563'!$E$3:$E$252,"10699-รพร.สระแก้ว")&lt;$A30,"",INDEX('ค่าเสื่อม 2563'!J$3:J$252,SMALL(IF('ค่าเสื่อม 2563'!$E$3:$E$252="10699-รพร.สระแก้ว",ROW('ค่าเสื่อม 2563'!$E$3:$E$252)-ROW('ค่าเสื่อม 2563'!$E$3)+1),$A30)))</f>
        <v/>
      </c>
      <c r="K30" s="7" t="str">
        <f t="array" ref="K30">IF(COUNTIF('ค่าเสื่อม 2563'!$E$3:$E$252,"10699-รพร.สระแก้ว")&lt;$A30,"",INDEX('ค่าเสื่อม 2563'!K$3:K$252,SMALL(IF('ค่าเสื่อม 2563'!$E$3:$E$252="10699-รพร.สระแก้ว",ROW('ค่าเสื่อม 2563'!$E$3:$E$252)-ROW('ค่าเสื่อม 2563'!$E$3)+1),$A30)))</f>
        <v/>
      </c>
      <c r="L30" s="4" t="str">
        <f t="array" ref="L30">IF(COUNTIF('ค่าเสื่อม 2563'!$E$3:$E$252,"10699-รพร.สระแก้ว")&lt;$A30,"",INDEX('ค่าเสื่อม 2563'!L$3:L$252,SMALL(IF('ค่าเสื่อม 2563'!$E$3:$E$252="10699-รพร.สระแก้ว",ROW('ค่าเสื่อม 2563'!$E$3:$E$252)-ROW('ค่าเสื่อม 2563'!$E$3)+1),$A30)))</f>
        <v/>
      </c>
      <c r="M30" s="7" t="str">
        <f t="array" ref="M30">IF(COUNTIF('ค่าเสื่อม 2563'!$E$3:$E$252,"10699-รพร.สระแก้ว")&lt;$A30,"",INDEX('ค่าเสื่อม 2563'!M$3:M$252,SMALL(IF('ค่าเสื่อม 2563'!$E$3:$E$252="10699-รพร.สระแก้ว",ROW('ค่าเสื่อม 2563'!$E$3:$E$252)-ROW('ค่าเสื่อม 2563'!$E$3)+1),$A30)))</f>
        <v/>
      </c>
      <c r="N30" s="10" t="str">
        <f t="array" ref="N30">IF(COUNTIF('ค่าเสื่อม 2563'!$E$3:$E$252,"10699-รพร.สระแก้ว")&lt;$A30,"",INDEX('ค่าเสื่อม 2563'!N$3:N$252,SMALL(IF('ค่าเสื่อม 2563'!$E$3:$E$252="10699-รพร.สระแก้ว",ROW('ค่าเสื่อม 2563'!$E$3:$E$252)-ROW('ค่าเสื่อม 2563'!$E$3)+1),$A30)))</f>
        <v/>
      </c>
      <c r="O30" s="10" t="str">
        <f t="array" ref="O30">IF(COUNTIF('ค่าเสื่อม 2563'!$E$3:$E$252,"10699-รพร.สระแก้ว")&lt;$A30,"",INDEX('ค่าเสื่อม 2563'!O$3:O$252,SMALL(IF('ค่าเสื่อม 2563'!$E$3:$E$252="10699-รพร.สระแก้ว",ROW('ค่าเสื่อม 2563'!$E$3:$E$252)-ROW('ค่าเสื่อม 2563'!$E$3)+1),$A30)))</f>
        <v/>
      </c>
      <c r="P30" s="10" t="str">
        <f t="array" ref="P30">IF(COUNTIF('ค่าเสื่อม 2563'!$E$3:$E$252,"10699-รพร.สระแก้ว")&lt;$A30,"",INDEX('ค่าเสื่อม 2563'!P$3:P$252,SMALL(IF('ค่าเสื่อม 2563'!$E$3:$E$252="10699-รพร.สระแก้ว",ROW('ค่าเสื่อม 2563'!$E$3:$E$252)-ROW('ค่าเสื่อม 2563'!$E$3)+1),$A30)))</f>
        <v/>
      </c>
      <c r="Q30" s="10" t="str">
        <f t="array" ref="Q30">IF(COUNTIF('ค่าเสื่อม 2563'!$E$3:$E$252,"10699-รพร.สระแก้ว")&lt;$A30,"",INDEX('ค่าเสื่อม 2563'!Q$3:Q$252,SMALL(IF('ค่าเสื่อม 2563'!$E$3:$E$252="10699-รพร.สระแก้ว",ROW('ค่าเสื่อม 2563'!$E$3:$E$252)-ROW('ค่าเสื่อม 2563'!$E$3)+1),$A30)))</f>
        <v/>
      </c>
      <c r="R30" s="7" t="str">
        <f t="array" ref="R30">IF(COUNTIF('ค่าเสื่อม 2563'!$E$3:$E$252,"10699-รพร.สระแก้ว")&lt;$A30,"",INDEX('ค่าเสื่อม 2563'!R$3:R$252,SMALL(IF('ค่าเสื่อม 2563'!$E$3:$E$252="10699-รพร.สระแก้ว",ROW('ค่าเสื่อม 2563'!$E$3:$E$252)-ROW('ค่าเสื่อม 2563'!$E$3)+1),$A30)))</f>
        <v/>
      </c>
      <c r="S30" s="4" t="str">
        <f t="array" ref="S30">IF(COUNTIF('ค่าเสื่อม 2563'!$E$3:$E$252,"10699-รพร.สระแก้ว")&lt;$A30,"",INDEX('ค่าเสื่อม 2563'!S$3:S$252,SMALL(IF('ค่าเสื่อม 2563'!$E$3:$E$252="10699-รพร.สระแก้ว",ROW('ค่าเสื่อม 2563'!$E$3:$E$252)-ROW('ค่าเสื่อม 2563'!$E$3)+1),$A30)))</f>
        <v/>
      </c>
      <c r="T30" s="10" t="str">
        <f t="array" ref="T30">IF(COUNTIF('ค่าเสื่อม 2563'!$E$3:$E$252,"10699-รพร.สระแก้ว")&lt;$A30,"",INDEX('ค่าเสื่อม 2563'!T$3:T$252,SMALL(IF('ค่าเสื่อม 2563'!$E$3:$E$252="10699-รพร.สระแก้ว",ROW('ค่าเสื่อม 2563'!$E$3:$E$252)-ROW('ค่าเสื่อม 2563'!$E$3)+1),$A30)))</f>
        <v/>
      </c>
      <c r="U30" s="10" t="str">
        <f t="array" ref="U30">IF(COUNTIF('ค่าเสื่อม 2563'!$E$3:$E$252,"10699-รพร.สระแก้ว")&lt;$A30,"",INDEX('ค่าเสื่อม 2563'!U$3:U$252,SMALL(IF('ค่าเสื่อม 2563'!$E$3:$E$252="10699-รพร.สระแก้ว",ROW('ค่าเสื่อม 2563'!$E$3:$E$252)-ROW('ค่าเสื่อม 2563'!$E$3)+1),$A30)))</f>
        <v/>
      </c>
      <c r="V30" s="7" t="str">
        <f t="array" ref="V30">IF(COUNTIF('ค่าเสื่อม 2563'!$E$3:$E$252,"10699-รพร.สระแก้ว")&lt;$A30,"",INDEX('ค่าเสื่อม 2563'!V$3:V$252,SMALL(IF('ค่าเสื่อม 2563'!$E$3:$E$252="10699-รพร.สระแก้ว",ROW('ค่าเสื่อม 2563'!$E$3:$E$252)-ROW('ค่าเสื่อม 2563'!$E$3)+1),$A30)))</f>
        <v/>
      </c>
      <c r="W30" s="7" t="str">
        <f t="array" ref="W30">IF(COUNTIF('ค่าเสื่อม 2563'!$E$3:$E$252,"10699-รพร.สระแก้ว")&lt;$A30,"",INDEX('ค่าเสื่อม 2563'!W$3:W$252,SMALL(IF('ค่าเสื่อม 2563'!$E$3:$E$252="10699-รพร.สระแก้ว",ROW('ค่าเสื่อม 2563'!$E$3:$E$252)-ROW('ค่าเสื่อม 2563'!$E$3)+1),$A30)))</f>
        <v/>
      </c>
    </row>
    <row r="31" spans="1:23" ht="43.5" customHeight="1">
      <c r="A31" s="3">
        <v>28</v>
      </c>
      <c r="B31" s="7" t="str">
        <f t="array" ref="B31">IF(COUNTIF('ค่าเสื่อม 2563'!$E$3:$E$252,"10699-รพร.สระแก้ว")&lt;$A31,"",INDEX('ค่าเสื่อม 2563'!B$3:B$252,SMALL(IF('ค่าเสื่อม 2563'!$E$3:$E$252="10699-รพร.สระแก้ว",ROW('ค่าเสื่อม 2563'!$E$3:$E$252)-ROW('ค่าเสื่อม 2563'!$E$3)+1),$A31)))</f>
        <v/>
      </c>
      <c r="C31" s="7" t="str">
        <f t="array" ref="C31">IF(COUNTIF('ค่าเสื่อม 2563'!$E$3:$E$252,"10699-รพร.สระแก้ว")&lt;$A31,"",INDEX('ค่าเสื่อม 2563'!C$3:C$252,SMALL(IF('ค่าเสื่อม 2563'!$E$3:$E$252="10699-รพร.สระแก้ว",ROW('ค่าเสื่อม 2563'!$E$3:$E$252)-ROW('ค่าเสื่อม 2563'!$E$3)+1),$A31)))</f>
        <v/>
      </c>
      <c r="D31" s="7" t="str">
        <f t="array" ref="D31">IF(COUNTIF('ค่าเสื่อม 2563'!$E$3:$E$252,"10699-รพร.สระแก้ว")&lt;$A31,"",INDEX('ค่าเสื่อม 2563'!D$3:D$252,SMALL(IF('ค่าเสื่อม 2563'!$E$3:$E$252="10699-รพร.สระแก้ว",ROW('ค่าเสื่อม 2563'!$E$3:$E$252)-ROW('ค่าเสื่อม 2563'!$E$3)+1),$A31)))</f>
        <v/>
      </c>
      <c r="E31" s="7" t="str">
        <f t="array" ref="E31">IF(COUNTIF('ค่าเสื่อม 2563'!$E$3:$E$252,"10699-รพร.สระแก้ว")&lt;$A31,"",INDEX('ค่าเสื่อม 2563'!E$3:E$252,SMALL(IF('ค่าเสื่อม 2563'!$E$3:$E$252="10699-รพร.สระแก้ว",ROW('ค่าเสื่อม 2563'!$E$3:$E$252)-ROW('ค่าเสื่อม 2563'!$E$3)+1),$A31)))</f>
        <v/>
      </c>
      <c r="F31" s="7" t="str">
        <f t="array" ref="F31">IF(COUNTIF('ค่าเสื่อม 2563'!$E$3:$E$252,"10699-รพร.สระแก้ว")&lt;$A31,"",INDEX('ค่าเสื่อม 2563'!F$3:F$252,SMALL(IF('ค่าเสื่อม 2563'!$E$3:$E$252="10699-รพร.สระแก้ว",ROW('ค่าเสื่อม 2563'!$E$3:$E$252)-ROW('ค่าเสื่อม 2563'!$E$3)+1),$A31)))</f>
        <v/>
      </c>
      <c r="G31" s="7" t="str">
        <f t="array" ref="G31">IF(COUNTIF('ค่าเสื่อม 2563'!$E$3:$E$252,"10699-รพร.สระแก้ว")&lt;$A31,"",INDEX('ค่าเสื่อม 2563'!G$3:G$252,SMALL(IF('ค่าเสื่อม 2563'!$E$3:$E$252="10699-รพร.สระแก้ว",ROW('ค่าเสื่อม 2563'!$E$3:$E$252)-ROW('ค่าเสื่อม 2563'!$E$3)+1),$A31)))</f>
        <v/>
      </c>
      <c r="H31" s="7" t="str">
        <f t="array" ref="H31">IF(COUNTIF('ค่าเสื่อม 2563'!$E$3:$E$252,"10699-รพร.สระแก้ว")&lt;$A31,"",INDEX('ค่าเสื่อม 2563'!H$3:H$252,SMALL(IF('ค่าเสื่อม 2563'!$E$3:$E$252="10699-รพร.สระแก้ว",ROW('ค่าเสื่อม 2563'!$E$3:$E$252)-ROW('ค่าเสื่อม 2563'!$E$3)+1),$A31)))</f>
        <v/>
      </c>
      <c r="I31" s="7" t="str">
        <f t="array" ref="I31">IF(COUNTIF('ค่าเสื่อม 2563'!$E$3:$E$252,"10699-รพร.สระแก้ว")&lt;$A31,"",INDEX('ค่าเสื่อม 2563'!I$3:I$252,SMALL(IF('ค่าเสื่อม 2563'!$E$3:$E$252="10699-รพร.สระแก้ว",ROW('ค่าเสื่อม 2563'!$E$3:$E$252)-ROW('ค่าเสื่อม 2563'!$E$3)+1),$A31)))</f>
        <v/>
      </c>
      <c r="J31" s="7" t="str">
        <f t="array" ref="J31">IF(COUNTIF('ค่าเสื่อม 2563'!$E$3:$E$252,"10699-รพร.สระแก้ว")&lt;$A31,"",INDEX('ค่าเสื่อม 2563'!J$3:J$252,SMALL(IF('ค่าเสื่อม 2563'!$E$3:$E$252="10699-รพร.สระแก้ว",ROW('ค่าเสื่อม 2563'!$E$3:$E$252)-ROW('ค่าเสื่อม 2563'!$E$3)+1),$A31)))</f>
        <v/>
      </c>
      <c r="K31" s="7" t="str">
        <f t="array" ref="K31">IF(COUNTIF('ค่าเสื่อม 2563'!$E$3:$E$252,"10699-รพร.สระแก้ว")&lt;$A31,"",INDEX('ค่าเสื่อม 2563'!K$3:K$252,SMALL(IF('ค่าเสื่อม 2563'!$E$3:$E$252="10699-รพร.สระแก้ว",ROW('ค่าเสื่อม 2563'!$E$3:$E$252)-ROW('ค่าเสื่อม 2563'!$E$3)+1),$A31)))</f>
        <v/>
      </c>
      <c r="L31" s="4" t="str">
        <f t="array" ref="L31">IF(COUNTIF('ค่าเสื่อม 2563'!$E$3:$E$252,"10699-รพร.สระแก้ว")&lt;$A31,"",INDEX('ค่าเสื่อม 2563'!L$3:L$252,SMALL(IF('ค่าเสื่อม 2563'!$E$3:$E$252="10699-รพร.สระแก้ว",ROW('ค่าเสื่อม 2563'!$E$3:$E$252)-ROW('ค่าเสื่อม 2563'!$E$3)+1),$A31)))</f>
        <v/>
      </c>
      <c r="M31" s="7" t="str">
        <f t="array" ref="M31">IF(COUNTIF('ค่าเสื่อม 2563'!$E$3:$E$252,"10699-รพร.สระแก้ว")&lt;$A31,"",INDEX('ค่าเสื่อม 2563'!M$3:M$252,SMALL(IF('ค่าเสื่อม 2563'!$E$3:$E$252="10699-รพร.สระแก้ว",ROW('ค่าเสื่อม 2563'!$E$3:$E$252)-ROW('ค่าเสื่อม 2563'!$E$3)+1),$A31)))</f>
        <v/>
      </c>
      <c r="N31" s="10" t="str">
        <f t="array" ref="N31">IF(COUNTIF('ค่าเสื่อม 2563'!$E$3:$E$252,"10699-รพร.สระแก้ว")&lt;$A31,"",INDEX('ค่าเสื่อม 2563'!N$3:N$252,SMALL(IF('ค่าเสื่อม 2563'!$E$3:$E$252="10699-รพร.สระแก้ว",ROW('ค่าเสื่อม 2563'!$E$3:$E$252)-ROW('ค่าเสื่อม 2563'!$E$3)+1),$A31)))</f>
        <v/>
      </c>
      <c r="O31" s="10" t="str">
        <f t="array" ref="O31">IF(COUNTIF('ค่าเสื่อม 2563'!$E$3:$E$252,"10699-รพร.สระแก้ว")&lt;$A31,"",INDEX('ค่าเสื่อม 2563'!O$3:O$252,SMALL(IF('ค่าเสื่อม 2563'!$E$3:$E$252="10699-รพร.สระแก้ว",ROW('ค่าเสื่อม 2563'!$E$3:$E$252)-ROW('ค่าเสื่อม 2563'!$E$3)+1),$A31)))</f>
        <v/>
      </c>
      <c r="P31" s="10" t="str">
        <f t="array" ref="P31">IF(COUNTIF('ค่าเสื่อม 2563'!$E$3:$E$252,"10699-รพร.สระแก้ว")&lt;$A31,"",INDEX('ค่าเสื่อม 2563'!P$3:P$252,SMALL(IF('ค่าเสื่อม 2563'!$E$3:$E$252="10699-รพร.สระแก้ว",ROW('ค่าเสื่อม 2563'!$E$3:$E$252)-ROW('ค่าเสื่อม 2563'!$E$3)+1),$A31)))</f>
        <v/>
      </c>
      <c r="Q31" s="10" t="str">
        <f t="array" ref="Q31">IF(COUNTIF('ค่าเสื่อม 2563'!$E$3:$E$252,"10699-รพร.สระแก้ว")&lt;$A31,"",INDEX('ค่าเสื่อม 2563'!Q$3:Q$252,SMALL(IF('ค่าเสื่อม 2563'!$E$3:$E$252="10699-รพร.สระแก้ว",ROW('ค่าเสื่อม 2563'!$E$3:$E$252)-ROW('ค่าเสื่อม 2563'!$E$3)+1),$A31)))</f>
        <v/>
      </c>
      <c r="R31" s="7" t="str">
        <f t="array" ref="R31">IF(COUNTIF('ค่าเสื่อม 2563'!$E$3:$E$252,"10699-รพร.สระแก้ว")&lt;$A31,"",INDEX('ค่าเสื่อม 2563'!R$3:R$252,SMALL(IF('ค่าเสื่อม 2563'!$E$3:$E$252="10699-รพร.สระแก้ว",ROW('ค่าเสื่อม 2563'!$E$3:$E$252)-ROW('ค่าเสื่อม 2563'!$E$3)+1),$A31)))</f>
        <v/>
      </c>
      <c r="S31" s="4" t="str">
        <f t="array" ref="S31">IF(COUNTIF('ค่าเสื่อม 2563'!$E$3:$E$252,"10699-รพร.สระแก้ว")&lt;$A31,"",INDEX('ค่าเสื่อม 2563'!S$3:S$252,SMALL(IF('ค่าเสื่อม 2563'!$E$3:$E$252="10699-รพร.สระแก้ว",ROW('ค่าเสื่อม 2563'!$E$3:$E$252)-ROW('ค่าเสื่อม 2563'!$E$3)+1),$A31)))</f>
        <v/>
      </c>
      <c r="T31" s="10" t="str">
        <f t="array" ref="T31">IF(COUNTIF('ค่าเสื่อม 2563'!$E$3:$E$252,"10699-รพร.สระแก้ว")&lt;$A31,"",INDEX('ค่าเสื่อม 2563'!T$3:T$252,SMALL(IF('ค่าเสื่อม 2563'!$E$3:$E$252="10699-รพร.สระแก้ว",ROW('ค่าเสื่อม 2563'!$E$3:$E$252)-ROW('ค่าเสื่อม 2563'!$E$3)+1),$A31)))</f>
        <v/>
      </c>
      <c r="U31" s="10" t="str">
        <f t="array" ref="U31">IF(COUNTIF('ค่าเสื่อม 2563'!$E$3:$E$252,"10699-รพร.สระแก้ว")&lt;$A31,"",INDEX('ค่าเสื่อม 2563'!U$3:U$252,SMALL(IF('ค่าเสื่อม 2563'!$E$3:$E$252="10699-รพร.สระแก้ว",ROW('ค่าเสื่อม 2563'!$E$3:$E$252)-ROW('ค่าเสื่อม 2563'!$E$3)+1),$A31)))</f>
        <v/>
      </c>
      <c r="V31" s="7" t="str">
        <f t="array" ref="V31">IF(COUNTIF('ค่าเสื่อม 2563'!$E$3:$E$252,"10699-รพร.สระแก้ว")&lt;$A31,"",INDEX('ค่าเสื่อม 2563'!V$3:V$252,SMALL(IF('ค่าเสื่อม 2563'!$E$3:$E$252="10699-รพร.สระแก้ว",ROW('ค่าเสื่อม 2563'!$E$3:$E$252)-ROW('ค่าเสื่อม 2563'!$E$3)+1),$A31)))</f>
        <v/>
      </c>
      <c r="W31" s="7" t="str">
        <f t="array" ref="W31">IF(COUNTIF('ค่าเสื่อม 2563'!$E$3:$E$252,"10699-รพร.สระแก้ว")&lt;$A31,"",INDEX('ค่าเสื่อม 2563'!W$3:W$252,SMALL(IF('ค่าเสื่อม 2563'!$E$3:$E$252="10699-รพร.สระแก้ว",ROW('ค่าเสื่อม 2563'!$E$3:$E$252)-ROW('ค่าเสื่อม 2563'!$E$3)+1),$A31)))</f>
        <v/>
      </c>
    </row>
    <row r="32" spans="1:23" ht="43.5" customHeight="1">
      <c r="A32" s="3">
        <v>29</v>
      </c>
      <c r="B32" s="7" t="str">
        <f t="array" ref="B32">IF(COUNTIF('ค่าเสื่อม 2563'!$E$3:$E$252,"10699-รพร.สระแก้ว")&lt;$A32,"",INDEX('ค่าเสื่อม 2563'!B$3:B$252,SMALL(IF('ค่าเสื่อม 2563'!$E$3:$E$252="10699-รพร.สระแก้ว",ROW('ค่าเสื่อม 2563'!$E$3:$E$252)-ROW('ค่าเสื่อม 2563'!$E$3)+1),$A32)))</f>
        <v/>
      </c>
      <c r="C32" s="7" t="str">
        <f t="array" ref="C32">IF(COUNTIF('ค่าเสื่อม 2563'!$E$3:$E$252,"10699-รพร.สระแก้ว")&lt;$A32,"",INDEX('ค่าเสื่อม 2563'!C$3:C$252,SMALL(IF('ค่าเสื่อม 2563'!$E$3:$E$252="10699-รพร.สระแก้ว",ROW('ค่าเสื่อม 2563'!$E$3:$E$252)-ROW('ค่าเสื่อม 2563'!$E$3)+1),$A32)))</f>
        <v/>
      </c>
      <c r="D32" s="7" t="str">
        <f t="array" ref="D32">IF(COUNTIF('ค่าเสื่อม 2563'!$E$3:$E$252,"10699-รพร.สระแก้ว")&lt;$A32,"",INDEX('ค่าเสื่อม 2563'!D$3:D$252,SMALL(IF('ค่าเสื่อม 2563'!$E$3:$E$252="10699-รพร.สระแก้ว",ROW('ค่าเสื่อม 2563'!$E$3:$E$252)-ROW('ค่าเสื่อม 2563'!$E$3)+1),$A32)))</f>
        <v/>
      </c>
      <c r="E32" s="7" t="str">
        <f t="array" ref="E32">IF(COUNTIF('ค่าเสื่อม 2563'!$E$3:$E$252,"10699-รพร.สระแก้ว")&lt;$A32,"",INDEX('ค่าเสื่อม 2563'!E$3:E$252,SMALL(IF('ค่าเสื่อม 2563'!$E$3:$E$252="10699-รพร.สระแก้ว",ROW('ค่าเสื่อม 2563'!$E$3:$E$252)-ROW('ค่าเสื่อม 2563'!$E$3)+1),$A32)))</f>
        <v/>
      </c>
      <c r="F32" s="7" t="str">
        <f t="array" ref="F32">IF(COUNTIF('ค่าเสื่อม 2563'!$E$3:$E$252,"10699-รพร.สระแก้ว")&lt;$A32,"",INDEX('ค่าเสื่อม 2563'!F$3:F$252,SMALL(IF('ค่าเสื่อม 2563'!$E$3:$E$252="10699-รพร.สระแก้ว",ROW('ค่าเสื่อม 2563'!$E$3:$E$252)-ROW('ค่าเสื่อม 2563'!$E$3)+1),$A32)))</f>
        <v/>
      </c>
      <c r="G32" s="7" t="str">
        <f t="array" ref="G32">IF(COUNTIF('ค่าเสื่อม 2563'!$E$3:$E$252,"10699-รพร.สระแก้ว")&lt;$A32,"",INDEX('ค่าเสื่อม 2563'!G$3:G$252,SMALL(IF('ค่าเสื่อม 2563'!$E$3:$E$252="10699-รพร.สระแก้ว",ROW('ค่าเสื่อม 2563'!$E$3:$E$252)-ROW('ค่าเสื่อม 2563'!$E$3)+1),$A32)))</f>
        <v/>
      </c>
      <c r="H32" s="7" t="str">
        <f t="array" ref="H32">IF(COUNTIF('ค่าเสื่อม 2563'!$E$3:$E$252,"10699-รพร.สระแก้ว")&lt;$A32,"",INDEX('ค่าเสื่อม 2563'!H$3:H$252,SMALL(IF('ค่าเสื่อม 2563'!$E$3:$E$252="10699-รพร.สระแก้ว",ROW('ค่าเสื่อม 2563'!$E$3:$E$252)-ROW('ค่าเสื่อม 2563'!$E$3)+1),$A32)))</f>
        <v/>
      </c>
      <c r="I32" s="7" t="str">
        <f t="array" ref="I32">IF(COUNTIF('ค่าเสื่อม 2563'!$E$3:$E$252,"10699-รพร.สระแก้ว")&lt;$A32,"",INDEX('ค่าเสื่อม 2563'!I$3:I$252,SMALL(IF('ค่าเสื่อม 2563'!$E$3:$E$252="10699-รพร.สระแก้ว",ROW('ค่าเสื่อม 2563'!$E$3:$E$252)-ROW('ค่าเสื่อม 2563'!$E$3)+1),$A32)))</f>
        <v/>
      </c>
      <c r="J32" s="7" t="str">
        <f t="array" ref="J32">IF(COUNTIF('ค่าเสื่อม 2563'!$E$3:$E$252,"10699-รพร.สระแก้ว")&lt;$A32,"",INDEX('ค่าเสื่อม 2563'!J$3:J$252,SMALL(IF('ค่าเสื่อม 2563'!$E$3:$E$252="10699-รพร.สระแก้ว",ROW('ค่าเสื่อม 2563'!$E$3:$E$252)-ROW('ค่าเสื่อม 2563'!$E$3)+1),$A32)))</f>
        <v/>
      </c>
      <c r="K32" s="7" t="str">
        <f t="array" ref="K32">IF(COUNTIF('ค่าเสื่อม 2563'!$E$3:$E$252,"10699-รพร.สระแก้ว")&lt;$A32,"",INDEX('ค่าเสื่อม 2563'!K$3:K$252,SMALL(IF('ค่าเสื่อม 2563'!$E$3:$E$252="10699-รพร.สระแก้ว",ROW('ค่าเสื่อม 2563'!$E$3:$E$252)-ROW('ค่าเสื่อม 2563'!$E$3)+1),$A32)))</f>
        <v/>
      </c>
      <c r="L32" s="4" t="str">
        <f t="array" ref="L32">IF(COUNTIF('ค่าเสื่อม 2563'!$E$3:$E$252,"10699-รพร.สระแก้ว")&lt;$A32,"",INDEX('ค่าเสื่อม 2563'!L$3:L$252,SMALL(IF('ค่าเสื่อม 2563'!$E$3:$E$252="10699-รพร.สระแก้ว",ROW('ค่าเสื่อม 2563'!$E$3:$E$252)-ROW('ค่าเสื่อม 2563'!$E$3)+1),$A32)))</f>
        <v/>
      </c>
      <c r="M32" s="7" t="str">
        <f t="array" ref="M32">IF(COUNTIF('ค่าเสื่อม 2563'!$E$3:$E$252,"10699-รพร.สระแก้ว")&lt;$A32,"",INDEX('ค่าเสื่อม 2563'!M$3:M$252,SMALL(IF('ค่าเสื่อม 2563'!$E$3:$E$252="10699-รพร.สระแก้ว",ROW('ค่าเสื่อม 2563'!$E$3:$E$252)-ROW('ค่าเสื่อม 2563'!$E$3)+1),$A32)))</f>
        <v/>
      </c>
      <c r="N32" s="10" t="str">
        <f t="array" ref="N32">IF(COUNTIF('ค่าเสื่อม 2563'!$E$3:$E$252,"10699-รพร.สระแก้ว")&lt;$A32,"",INDEX('ค่าเสื่อม 2563'!N$3:N$252,SMALL(IF('ค่าเสื่อม 2563'!$E$3:$E$252="10699-รพร.สระแก้ว",ROW('ค่าเสื่อม 2563'!$E$3:$E$252)-ROW('ค่าเสื่อม 2563'!$E$3)+1),$A32)))</f>
        <v/>
      </c>
      <c r="O32" s="10" t="str">
        <f t="array" ref="O32">IF(COUNTIF('ค่าเสื่อม 2563'!$E$3:$E$252,"10699-รพร.สระแก้ว")&lt;$A32,"",INDEX('ค่าเสื่อม 2563'!O$3:O$252,SMALL(IF('ค่าเสื่อม 2563'!$E$3:$E$252="10699-รพร.สระแก้ว",ROW('ค่าเสื่อม 2563'!$E$3:$E$252)-ROW('ค่าเสื่อม 2563'!$E$3)+1),$A32)))</f>
        <v/>
      </c>
      <c r="P32" s="10" t="str">
        <f t="array" ref="P32">IF(COUNTIF('ค่าเสื่อม 2563'!$E$3:$E$252,"10699-รพร.สระแก้ว")&lt;$A32,"",INDEX('ค่าเสื่อม 2563'!P$3:P$252,SMALL(IF('ค่าเสื่อม 2563'!$E$3:$E$252="10699-รพร.สระแก้ว",ROW('ค่าเสื่อม 2563'!$E$3:$E$252)-ROW('ค่าเสื่อม 2563'!$E$3)+1),$A32)))</f>
        <v/>
      </c>
      <c r="Q32" s="10" t="str">
        <f t="array" ref="Q32">IF(COUNTIF('ค่าเสื่อม 2563'!$E$3:$E$252,"10699-รพร.สระแก้ว")&lt;$A32,"",INDEX('ค่าเสื่อม 2563'!Q$3:Q$252,SMALL(IF('ค่าเสื่อม 2563'!$E$3:$E$252="10699-รพร.สระแก้ว",ROW('ค่าเสื่อม 2563'!$E$3:$E$252)-ROW('ค่าเสื่อม 2563'!$E$3)+1),$A32)))</f>
        <v/>
      </c>
      <c r="R32" s="7" t="str">
        <f t="array" ref="R32">IF(COUNTIF('ค่าเสื่อม 2563'!$E$3:$E$252,"10699-รพร.สระแก้ว")&lt;$A32,"",INDEX('ค่าเสื่อม 2563'!R$3:R$252,SMALL(IF('ค่าเสื่อม 2563'!$E$3:$E$252="10699-รพร.สระแก้ว",ROW('ค่าเสื่อม 2563'!$E$3:$E$252)-ROW('ค่าเสื่อม 2563'!$E$3)+1),$A32)))</f>
        <v/>
      </c>
      <c r="S32" s="4" t="str">
        <f t="array" ref="S32">IF(COUNTIF('ค่าเสื่อม 2563'!$E$3:$E$252,"10699-รพร.สระแก้ว")&lt;$A32,"",INDEX('ค่าเสื่อม 2563'!S$3:S$252,SMALL(IF('ค่าเสื่อม 2563'!$E$3:$E$252="10699-รพร.สระแก้ว",ROW('ค่าเสื่อม 2563'!$E$3:$E$252)-ROW('ค่าเสื่อม 2563'!$E$3)+1),$A32)))</f>
        <v/>
      </c>
      <c r="T32" s="10" t="str">
        <f t="array" ref="T32">IF(COUNTIF('ค่าเสื่อม 2563'!$E$3:$E$252,"10699-รพร.สระแก้ว")&lt;$A32,"",INDEX('ค่าเสื่อม 2563'!T$3:T$252,SMALL(IF('ค่าเสื่อม 2563'!$E$3:$E$252="10699-รพร.สระแก้ว",ROW('ค่าเสื่อม 2563'!$E$3:$E$252)-ROW('ค่าเสื่อม 2563'!$E$3)+1),$A32)))</f>
        <v/>
      </c>
      <c r="U32" s="10" t="str">
        <f t="array" ref="U32">IF(COUNTIF('ค่าเสื่อม 2563'!$E$3:$E$252,"10699-รพร.สระแก้ว")&lt;$A32,"",INDEX('ค่าเสื่อม 2563'!U$3:U$252,SMALL(IF('ค่าเสื่อม 2563'!$E$3:$E$252="10699-รพร.สระแก้ว",ROW('ค่าเสื่อม 2563'!$E$3:$E$252)-ROW('ค่าเสื่อม 2563'!$E$3)+1),$A32)))</f>
        <v/>
      </c>
      <c r="V32" s="7" t="str">
        <f t="array" ref="V32">IF(COUNTIF('ค่าเสื่อม 2563'!$E$3:$E$252,"10699-รพร.สระแก้ว")&lt;$A32,"",INDEX('ค่าเสื่อม 2563'!V$3:V$252,SMALL(IF('ค่าเสื่อม 2563'!$E$3:$E$252="10699-รพร.สระแก้ว",ROW('ค่าเสื่อม 2563'!$E$3:$E$252)-ROW('ค่าเสื่อม 2563'!$E$3)+1),$A32)))</f>
        <v/>
      </c>
      <c r="W32" s="7" t="str">
        <f t="array" ref="W32">IF(COUNTIF('ค่าเสื่อม 2563'!$E$3:$E$252,"10699-รพร.สระแก้ว")&lt;$A32,"",INDEX('ค่าเสื่อม 2563'!W$3:W$252,SMALL(IF('ค่าเสื่อม 2563'!$E$3:$E$252="10699-รพร.สระแก้ว",ROW('ค่าเสื่อม 2563'!$E$3:$E$252)-ROW('ค่าเสื่อม 2563'!$E$3)+1),$A32)))</f>
        <v/>
      </c>
    </row>
    <row r="33" spans="1:24" ht="43.5" customHeight="1">
      <c r="A33" s="3">
        <v>30</v>
      </c>
      <c r="B33" s="7" t="str">
        <f t="array" ref="B33">IF(COUNTIF('ค่าเสื่อม 2563'!$E$3:$E$252,"10699-รพร.สระแก้ว")&lt;$A33,"",INDEX('ค่าเสื่อม 2563'!B$3:B$252,SMALL(IF('ค่าเสื่อม 2563'!$E$3:$E$252="10699-รพร.สระแก้ว",ROW('ค่าเสื่อม 2563'!$E$3:$E$252)-ROW('ค่าเสื่อม 2563'!$E$3)+1),$A33)))</f>
        <v/>
      </c>
      <c r="C33" s="7" t="str">
        <f t="array" ref="C33">IF(COUNTIF('ค่าเสื่อม 2563'!$E$3:$E$252,"10699-รพร.สระแก้ว")&lt;$A33,"",INDEX('ค่าเสื่อม 2563'!C$3:C$252,SMALL(IF('ค่าเสื่อม 2563'!$E$3:$E$252="10699-รพร.สระแก้ว",ROW('ค่าเสื่อม 2563'!$E$3:$E$252)-ROW('ค่าเสื่อม 2563'!$E$3)+1),$A33)))</f>
        <v/>
      </c>
      <c r="D33" s="7" t="str">
        <f t="array" ref="D33">IF(COUNTIF('ค่าเสื่อม 2563'!$E$3:$E$252,"10699-รพร.สระแก้ว")&lt;$A33,"",INDEX('ค่าเสื่อม 2563'!D$3:D$252,SMALL(IF('ค่าเสื่อม 2563'!$E$3:$E$252="10699-รพร.สระแก้ว",ROW('ค่าเสื่อม 2563'!$E$3:$E$252)-ROW('ค่าเสื่อม 2563'!$E$3)+1),$A33)))</f>
        <v/>
      </c>
      <c r="E33" s="7" t="str">
        <f t="array" ref="E33">IF(COUNTIF('ค่าเสื่อม 2563'!$E$3:$E$252,"10699-รพร.สระแก้ว")&lt;$A33,"",INDEX('ค่าเสื่อม 2563'!E$3:E$252,SMALL(IF('ค่าเสื่อม 2563'!$E$3:$E$252="10699-รพร.สระแก้ว",ROW('ค่าเสื่อม 2563'!$E$3:$E$252)-ROW('ค่าเสื่อม 2563'!$E$3)+1),$A33)))</f>
        <v/>
      </c>
      <c r="F33" s="7" t="str">
        <f t="array" ref="F33">IF(COUNTIF('ค่าเสื่อม 2563'!$E$3:$E$252,"10699-รพร.สระแก้ว")&lt;$A33,"",INDEX('ค่าเสื่อม 2563'!F$3:F$252,SMALL(IF('ค่าเสื่อม 2563'!$E$3:$E$252="10699-รพร.สระแก้ว",ROW('ค่าเสื่อม 2563'!$E$3:$E$252)-ROW('ค่าเสื่อม 2563'!$E$3)+1),$A33)))</f>
        <v/>
      </c>
      <c r="G33" s="7" t="str">
        <f t="array" ref="G33">IF(COUNTIF('ค่าเสื่อม 2563'!$E$3:$E$252,"10699-รพร.สระแก้ว")&lt;$A33,"",INDEX('ค่าเสื่อม 2563'!G$3:G$252,SMALL(IF('ค่าเสื่อม 2563'!$E$3:$E$252="10699-รพร.สระแก้ว",ROW('ค่าเสื่อม 2563'!$E$3:$E$252)-ROW('ค่าเสื่อม 2563'!$E$3)+1),$A33)))</f>
        <v/>
      </c>
      <c r="H33" s="7" t="str">
        <f t="array" ref="H33">IF(COUNTIF('ค่าเสื่อม 2563'!$E$3:$E$252,"10699-รพร.สระแก้ว")&lt;$A33,"",INDEX('ค่าเสื่อม 2563'!H$3:H$252,SMALL(IF('ค่าเสื่อม 2563'!$E$3:$E$252="10699-รพร.สระแก้ว",ROW('ค่าเสื่อม 2563'!$E$3:$E$252)-ROW('ค่าเสื่อม 2563'!$E$3)+1),$A33)))</f>
        <v/>
      </c>
      <c r="I33" s="7" t="str">
        <f t="array" ref="I33">IF(COUNTIF('ค่าเสื่อม 2563'!$E$3:$E$252,"10699-รพร.สระแก้ว")&lt;$A33,"",INDEX('ค่าเสื่อม 2563'!I$3:I$252,SMALL(IF('ค่าเสื่อม 2563'!$E$3:$E$252="10699-รพร.สระแก้ว",ROW('ค่าเสื่อม 2563'!$E$3:$E$252)-ROW('ค่าเสื่อม 2563'!$E$3)+1),$A33)))</f>
        <v/>
      </c>
      <c r="J33" s="7" t="str">
        <f t="array" ref="J33">IF(COUNTIF('ค่าเสื่อม 2563'!$E$3:$E$252,"10699-รพร.สระแก้ว")&lt;$A33,"",INDEX('ค่าเสื่อม 2563'!J$3:J$252,SMALL(IF('ค่าเสื่อม 2563'!$E$3:$E$252="10699-รพร.สระแก้ว",ROW('ค่าเสื่อม 2563'!$E$3:$E$252)-ROW('ค่าเสื่อม 2563'!$E$3)+1),$A33)))</f>
        <v/>
      </c>
      <c r="K33" s="7" t="str">
        <f t="array" ref="K33">IF(COUNTIF('ค่าเสื่อม 2563'!$E$3:$E$252,"10699-รพร.สระแก้ว")&lt;$A33,"",INDEX('ค่าเสื่อม 2563'!K$3:K$252,SMALL(IF('ค่าเสื่อม 2563'!$E$3:$E$252="10699-รพร.สระแก้ว",ROW('ค่าเสื่อม 2563'!$E$3:$E$252)-ROW('ค่าเสื่อม 2563'!$E$3)+1),$A33)))</f>
        <v/>
      </c>
      <c r="L33" s="4" t="str">
        <f t="array" ref="L33">IF(COUNTIF('ค่าเสื่อม 2563'!$E$3:$E$252,"10699-รพร.สระแก้ว")&lt;$A33,"",INDEX('ค่าเสื่อม 2563'!L$3:L$252,SMALL(IF('ค่าเสื่อม 2563'!$E$3:$E$252="10699-รพร.สระแก้ว",ROW('ค่าเสื่อม 2563'!$E$3:$E$252)-ROW('ค่าเสื่อม 2563'!$E$3)+1),$A33)))</f>
        <v/>
      </c>
      <c r="M33" s="7" t="str">
        <f t="array" ref="M33">IF(COUNTIF('ค่าเสื่อม 2563'!$E$3:$E$252,"10699-รพร.สระแก้ว")&lt;$A33,"",INDEX('ค่าเสื่อม 2563'!M$3:M$252,SMALL(IF('ค่าเสื่อม 2563'!$E$3:$E$252="10699-รพร.สระแก้ว",ROW('ค่าเสื่อม 2563'!$E$3:$E$252)-ROW('ค่าเสื่อม 2563'!$E$3)+1),$A33)))</f>
        <v/>
      </c>
      <c r="N33" s="10" t="str">
        <f t="array" ref="N33">IF(COUNTIF('ค่าเสื่อม 2563'!$E$3:$E$252,"10699-รพร.สระแก้ว")&lt;$A33,"",INDEX('ค่าเสื่อม 2563'!N$3:N$252,SMALL(IF('ค่าเสื่อม 2563'!$E$3:$E$252="10699-รพร.สระแก้ว",ROW('ค่าเสื่อม 2563'!$E$3:$E$252)-ROW('ค่าเสื่อม 2563'!$E$3)+1),$A33)))</f>
        <v/>
      </c>
      <c r="O33" s="10" t="str">
        <f t="array" ref="O33">IF(COUNTIF('ค่าเสื่อม 2563'!$E$3:$E$252,"10699-รพร.สระแก้ว")&lt;$A33,"",INDEX('ค่าเสื่อม 2563'!O$3:O$252,SMALL(IF('ค่าเสื่อม 2563'!$E$3:$E$252="10699-รพร.สระแก้ว",ROW('ค่าเสื่อม 2563'!$E$3:$E$252)-ROW('ค่าเสื่อม 2563'!$E$3)+1),$A33)))</f>
        <v/>
      </c>
      <c r="P33" s="10" t="str">
        <f t="array" ref="P33">IF(COUNTIF('ค่าเสื่อม 2563'!$E$3:$E$252,"10699-รพร.สระแก้ว")&lt;$A33,"",INDEX('ค่าเสื่อม 2563'!P$3:P$252,SMALL(IF('ค่าเสื่อม 2563'!$E$3:$E$252="10699-รพร.สระแก้ว",ROW('ค่าเสื่อม 2563'!$E$3:$E$252)-ROW('ค่าเสื่อม 2563'!$E$3)+1),$A33)))</f>
        <v/>
      </c>
      <c r="Q33" s="10" t="str">
        <f t="array" ref="Q33">IF(COUNTIF('ค่าเสื่อม 2563'!$E$3:$E$252,"10699-รพร.สระแก้ว")&lt;$A33,"",INDEX('ค่าเสื่อม 2563'!Q$3:Q$252,SMALL(IF('ค่าเสื่อม 2563'!$E$3:$E$252="10699-รพร.สระแก้ว",ROW('ค่าเสื่อม 2563'!$E$3:$E$252)-ROW('ค่าเสื่อม 2563'!$E$3)+1),$A33)))</f>
        <v/>
      </c>
      <c r="R33" s="7" t="str">
        <f t="array" ref="R33">IF(COUNTIF('ค่าเสื่อม 2563'!$E$3:$E$252,"10699-รพร.สระแก้ว")&lt;$A33,"",INDEX('ค่าเสื่อม 2563'!R$3:R$252,SMALL(IF('ค่าเสื่อม 2563'!$E$3:$E$252="10699-รพร.สระแก้ว",ROW('ค่าเสื่อม 2563'!$E$3:$E$252)-ROW('ค่าเสื่อม 2563'!$E$3)+1),$A33)))</f>
        <v/>
      </c>
      <c r="S33" s="4" t="str">
        <f t="array" ref="S33">IF(COUNTIF('ค่าเสื่อม 2563'!$E$3:$E$252,"10699-รพร.สระแก้ว")&lt;$A33,"",INDEX('ค่าเสื่อม 2563'!S$3:S$252,SMALL(IF('ค่าเสื่อม 2563'!$E$3:$E$252="10699-รพร.สระแก้ว",ROW('ค่าเสื่อม 2563'!$E$3:$E$252)-ROW('ค่าเสื่อม 2563'!$E$3)+1),$A33)))</f>
        <v/>
      </c>
      <c r="T33" s="10" t="str">
        <f t="array" ref="T33">IF(COUNTIF('ค่าเสื่อม 2563'!$E$3:$E$252,"10699-รพร.สระแก้ว")&lt;$A33,"",INDEX('ค่าเสื่อม 2563'!T$3:T$252,SMALL(IF('ค่าเสื่อม 2563'!$E$3:$E$252="10699-รพร.สระแก้ว",ROW('ค่าเสื่อม 2563'!$E$3:$E$252)-ROW('ค่าเสื่อม 2563'!$E$3)+1),$A33)))</f>
        <v/>
      </c>
      <c r="U33" s="10" t="str">
        <f t="array" ref="U33">IF(COUNTIF('ค่าเสื่อม 2563'!$E$3:$E$252,"10699-รพร.สระแก้ว")&lt;$A33,"",INDEX('ค่าเสื่อม 2563'!U$3:U$252,SMALL(IF('ค่าเสื่อม 2563'!$E$3:$E$252="10699-รพร.สระแก้ว",ROW('ค่าเสื่อม 2563'!$E$3:$E$252)-ROW('ค่าเสื่อม 2563'!$E$3)+1),$A33)))</f>
        <v/>
      </c>
      <c r="V33" s="7" t="str">
        <f t="array" ref="V33">IF(COUNTIF('ค่าเสื่อม 2563'!$E$3:$E$252,"10699-รพร.สระแก้ว")&lt;$A33,"",INDEX('ค่าเสื่อม 2563'!V$3:V$252,SMALL(IF('ค่าเสื่อม 2563'!$E$3:$E$252="10699-รพร.สระแก้ว",ROW('ค่าเสื่อม 2563'!$E$3:$E$252)-ROW('ค่าเสื่อม 2563'!$E$3)+1),$A33)))</f>
        <v/>
      </c>
      <c r="W33" s="7" t="str">
        <f t="array" ref="W33">IF(COUNTIF('ค่าเสื่อม 2563'!$E$3:$E$252,"10699-รพร.สระแก้ว")&lt;$A33,"",INDEX('ค่าเสื่อม 2563'!W$3:W$252,SMALL(IF('ค่าเสื่อม 2563'!$E$3:$E$252="10699-รพร.สระแก้ว",ROW('ค่าเสื่อม 2563'!$E$3:$E$252)-ROW('ค่าเสื่อม 2563'!$E$3)+1),$A33)))</f>
        <v/>
      </c>
    </row>
    <row r="34" spans="1:24" s="65" customFormat="1" ht="63">
      <c r="A34" s="58"/>
      <c r="B34" s="59"/>
      <c r="C34" s="59"/>
      <c r="D34" s="59"/>
      <c r="E34" s="59"/>
      <c r="F34" s="59"/>
      <c r="G34" s="59"/>
      <c r="H34" s="60"/>
      <c r="I34" s="61"/>
      <c r="J34" s="59"/>
      <c r="K34" s="60"/>
      <c r="L34" s="62"/>
      <c r="M34" s="60"/>
      <c r="N34" s="60">
        <f>SUM(N3:N33)</f>
        <v>16119908.42</v>
      </c>
      <c r="O34" s="60">
        <f t="shared" ref="O34:U34" si="0">SUM(O4:O33)</f>
        <v>462491.58</v>
      </c>
      <c r="P34" s="60">
        <f t="shared" si="0"/>
        <v>0</v>
      </c>
      <c r="Q34" s="60">
        <f t="shared" si="0"/>
        <v>16582400</v>
      </c>
      <c r="R34" s="60">
        <f t="shared" si="0"/>
        <v>0</v>
      </c>
      <c r="S34" s="62">
        <f t="shared" si="0"/>
        <v>0</v>
      </c>
      <c r="T34" s="60">
        <f t="shared" si="0"/>
        <v>12094055.049999999</v>
      </c>
      <c r="U34" s="60">
        <f t="shared" si="0"/>
        <v>922853.37</v>
      </c>
      <c r="V34" s="63"/>
      <c r="W34" s="61"/>
      <c r="X34" s="64"/>
    </row>
    <row r="35" spans="1:24" ht="12.75" customHeight="1">
      <c r="B35" s="8"/>
    </row>
    <row r="36" spans="1:24">
      <c r="E36" s="6" t="s">
        <v>123</v>
      </c>
    </row>
    <row r="37" spans="1:24">
      <c r="E3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CBEF-928B-427B-B4BE-A95AF7D7ADC3}">
  <sheetPr>
    <pageSetUpPr fitToPage="1"/>
  </sheetPr>
  <dimension ref="A1:X86"/>
  <sheetViews>
    <sheetView showGridLines="0" topLeftCell="A76" zoomScaleNormal="100" workbookViewId="0">
      <selection activeCell="U80" sqref="U80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124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2563'!$E$3:$E$252,"10870-รพ.อรัญประเทศ")&lt;$A4,"",INDEX('ค่าเสื่อม 2563'!B$3:B$252,SMALL(IF('ค่าเสื่อม 2563'!$E$3:$E$252="10870-รพ.อรัญประเทศ",ROW('ค่าเสื่อม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2563'!$E$3:$E$252,"10870-รพ.อรัญประเทศ")&lt;$A4,"",INDEX('ค่าเสื่อม 2563'!C$3:C$252,SMALL(IF('ค่าเสื่อม 2563'!$E$3:$E$252="10870-รพ.อรัญประเทศ",ROW('ค่าเสื่อม 2563'!$E$3:$E$252)-ROW('ค่าเสื่อม 2563'!$E$3)+1),$A4)))</f>
        <v>2700</v>
      </c>
      <c r="D4" s="7" t="str">
        <f t="array" ref="D4">IF(COUNTIF('ค่าเสื่อม 2563'!$E$3:$E$252,"10870-รพ.อรัญประเทศ")&lt;$A4,"",INDEX('ค่าเสื่อม 2563'!D$3:D$252,SMALL(IF('ค่าเสื่อม 2563'!$E$3:$E$252="10870-รพ.อรัญประเทศ",ROW('ค่าเสื่อม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2563'!$E$3:$E$252,"10870-รพ.อรัญประเทศ")&lt;$A4,"",INDEX('ค่าเสื่อม 2563'!E$3:E$252,SMALL(IF('ค่าเสื่อม 2563'!$E$3:$E$252="10870-รพ.อรัญประเทศ",ROW('ค่าเสื่อม 2563'!$E$3:$E$252)-ROW('ค่าเสื่อม 2563'!$E$3)+1),$A4)))</f>
        <v>10870-รพ.อรัญประเทศ</v>
      </c>
      <c r="F4" s="7" t="str">
        <f t="array" ref="F4">IF(COUNTIF('ค่าเสื่อม 2563'!$E$3:$E$252,"10870-รพ.อรัญประเทศ")&lt;$A4,"",INDEX('ค่าเสื่อม 2563'!F$3:F$252,SMALL(IF('ค่าเสื่อม 2563'!$E$3:$E$252="10870-รพ.อรัญประเทศ",ROW('ค่าเสื่อม 2563'!$E$3:$E$252)-ROW('ค่าเสื่อม 2563'!$E$3)+1),$A4)))</f>
        <v>02500-รพ.สต.เมืองไผ่ หมู่ที่ 01 ตำบลเมืองไผ่</v>
      </c>
      <c r="G4" s="7" t="str">
        <f t="array" ref="G4">IF(COUNTIF('ค่าเสื่อม 2563'!$E$3:$E$252,"10870-รพ.อรัญประเทศ")&lt;$A4,"",INDEX('ค่าเสื่อม 2563'!G$3:G$252,SMALL(IF('ค่าเสื่อม 2563'!$E$3:$E$252="10870-รพ.อรัญประเทศ",ROW('ค่าเสื่อม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2563'!$E$3:$E$252,"10870-รพ.อรัญประเทศ")&lt;$A4,"",INDEX('ค่าเสื่อม 2563'!H$3:H$252,SMALL(IF('ค่าเสื่อม 2563'!$E$3:$E$252="10870-รพ.อรัญประเทศ",ROW('ค่าเสื่อม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2563'!$E$3:$E$252,"10870-รพ.อรัญประเทศ")&lt;$A4,"",INDEX('ค่าเสื่อม 2563'!I$3:I$252,SMALL(IF('ค่าเสื่อม 2563'!$E$3:$E$252="10870-รพ.อรัญประเทศ",ROW('ค่าเสื่อม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2563'!$E$3:$E$252,"10870-รพ.อรัญประเทศ")&lt;$A4,"",INDEX('ค่าเสื่อม 2563'!J$3:J$252,SMALL(IF('ค่าเสื่อม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K4" s="7" t="str">
        <f t="array" ref="K4">IF(COUNTIF('ค่าเสื่อม 2563'!$E$3:$E$252,"10870-รพ.อรัญประเทศ")&lt;$A4,"",INDEX('ค่าเสื่อม 2563'!K$3:K$252,SMALL(IF('ค่าเสื่อม 2563'!$E$3:$E$252="10870-รพ.อรัญประเทศ",ROW('ค่าเสื่อม 2563'!$E$3:$E$252)-ROW('ค่าเสื่อม 2563'!$E$3)+1),$A4)))</f>
        <v>เตียงตรวจโรคทั่วไป</v>
      </c>
      <c r="L4" s="4">
        <f t="array" ref="L4">IF(COUNTIF('ค่าเสื่อม 2563'!$E$3:$E$252,"10870-รพ.อรัญประเทศ")&lt;$A4,"",INDEX('ค่าเสื่อม 2563'!L$3:L$252,SMALL(IF('ค่าเสื่อม 2563'!$E$3:$E$252="10870-รพ.อรัญประเทศ",ROW('ค่าเสื่อม 2563'!$E$3:$E$252)-ROW('ค่าเสื่อม 2563'!$E$3)+1),$A4)))</f>
        <v>1</v>
      </c>
      <c r="M4" s="7" t="str">
        <f t="array" ref="M4">IF(COUNTIF('ค่าเสื่อม 2563'!$E$3:$E$252,"10870-รพ.อรัญประเทศ")&lt;$A4,"",INDEX('ค่าเสื่อม 2563'!M$3:M$252,SMALL(IF('ค่าเสื่อม 2563'!$E$3:$E$252="10870-รพ.อรัญประเทศ",ROW('ค่าเสื่อม 2563'!$E$3:$E$252)-ROW('ค่าเสื่อม 2563'!$E$3)+1),$A4)))</f>
        <v>7110-001-0001/2</v>
      </c>
      <c r="N4" s="10">
        <f t="array" ref="N4">IF(COUNTIF('ค่าเสื่อม 2563'!$E$3:$E$252,"10870-รพ.อรัญประเทศ")&lt;$A4,"",INDEX('ค่าเสื่อม 2563'!N$3:N$252,SMALL(IF('ค่าเสื่อม 2563'!$E$3:$E$252="10870-รพ.อรัญประเทศ",ROW('ค่าเสื่อม 2563'!$E$3:$E$252)-ROW('ค่าเสื่อม 2563'!$E$3)+1),$A4)))</f>
        <v>15000</v>
      </c>
      <c r="O4" s="10">
        <f t="array" ref="O4">IF(COUNTIF('ค่าเสื่อม 2563'!$E$3:$E$252,"10870-รพ.อรัญประเทศ")&lt;$A4,"",INDEX('ค่าเสื่อม 2563'!O$3:O$252,SMALL(IF('ค่าเสื่อม 2563'!$E$3:$E$252="10870-รพ.อรัญประเทศ",ROW('ค่าเสื่อม 2563'!$E$3:$E$252)-ROW('ค่าเสื่อม 2563'!$E$3)+1),$A4)))</f>
        <v>0</v>
      </c>
      <c r="P4" s="10">
        <f t="array" ref="P4">IF(COUNTIF('ค่าเสื่อม 2563'!$E$3:$E$252,"10870-รพ.อรัญประเทศ")&lt;$A4,"",INDEX('ค่าเสื่อม 2563'!P$3:P$252,SMALL(IF('ค่าเสื่อม 2563'!$E$3:$E$252="10870-รพ.อรัญประเทศ",ROW('ค่าเสื่อม 2563'!$E$3:$E$252)-ROW('ค่าเสื่อม 2563'!$E$3)+1),$A4)))</f>
        <v>0</v>
      </c>
      <c r="Q4" s="10">
        <f t="array" ref="Q4">IF(COUNTIF('ค่าเสื่อม 2563'!$E$3:$E$252,"10870-รพ.อรัญประเทศ")&lt;$A4,"",INDEX('ค่าเสื่อม 2563'!Q$3:Q$252,SMALL(IF('ค่าเสื่อม 2563'!$E$3:$E$252="10870-รพ.อรัญประเทศ",ROW('ค่าเสื่อม 2563'!$E$3:$E$252)-ROW('ค่าเสื่อม 2563'!$E$3)+1),$A4)))</f>
        <v>15000</v>
      </c>
      <c r="R4" s="7" t="str">
        <f t="array" ref="R4">IF(COUNTIF('ค่าเสื่อม 2563'!$E$3:$E$252,"10870-รพ.อรัญประเทศ")&lt;$A4,"",INDEX('ค่าเสื่อม 2563'!R$3:R$252,SMALL(IF('ค่าเสื่อม 2563'!$E$3:$E$252="10870-รพ.อรัญประเทศ",ROW('ค่าเสื่อม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2563'!$E$3:$E$252,"10870-รพ.อรัญประเทศ")&lt;$A4,"",INDEX('ค่าเสื่อม 2563'!S$3:S$252,SMALL(IF('ค่าเสื่อม 2563'!$E$3:$E$252="10870-รพ.อรัญประเทศ",ROW('ค่าเสื่อม 2563'!$E$3:$E$252)-ROW('ค่าเสื่อม 2563'!$E$3)+1),$A4)))</f>
        <v>5-</v>
      </c>
      <c r="T4" s="10">
        <f t="array" ref="T4">IF(COUNTIF('ค่าเสื่อม 2563'!$E$3:$E$252,"10870-รพ.อรัญประเทศ")&lt;$A4,"",INDEX('ค่าเสื่อม 2563'!T$3:T$252,SMALL(IF('ค่าเสื่อม 2563'!$E$3:$E$252="10870-รพ.อรัญประเทศ",ROW('ค่าเสื่อม 2563'!$E$3:$E$252)-ROW('ค่าเสื่อม 2563'!$E$3)+1),$A4)))</f>
        <v>15000</v>
      </c>
      <c r="U4" s="10">
        <f t="array" ref="U4">IF(COUNTIF('ค่าเสื่อม 2563'!$E$3:$E$252,"10870-รพ.อรัญประเทศ")&lt;$A4,"",INDEX('ค่าเสื่อม 2563'!U$3:U$252,SMALL(IF('ค่าเสื่อม 2563'!$E$3:$E$252="10870-รพ.อรัญประเทศ",ROW('ค่าเสื่อม 2563'!$E$3:$E$252)-ROW('ค่าเสื่อม 2563'!$E$3)+1),$A4)))</f>
        <v>0</v>
      </c>
      <c r="V4" s="7">
        <f t="array" ref="V4">IF(COUNTIF('ค่าเสื่อม 2563'!$E$3:$E$252,"10870-รพ.อรัญประเทศ")&lt;$A4,"",INDEX('ค่าเสื่อม 2563'!V$3:V$252,SMALL(IF('ค่าเสื่อม 2563'!$E$3:$E$252="10870-รพ.อรัญประเทศ",ROW('ค่าเสื่อม 2563'!$E$3:$E$252)-ROW('ค่าเสื่อม 2563'!$E$3)+1),$A4)))</f>
        <v>0</v>
      </c>
      <c r="W4" s="7">
        <f t="array" ref="W4">IF(COUNTIF('ค่าเสื่อม 2563'!$E$3:$E$252,"10870-รพ.อรัญประเทศ")&lt;$A4,"",INDEX('ค่าเสื่อม 2563'!W$3:W$252,SMALL(IF('ค่าเสื่อม 2563'!$E$3:$E$252="10870-รพ.อรัญประเทศ",ROW('ค่าเสื่อม 2563'!$E$3:$E$252)-ROW('ค่าเสื่อม 2563'!$E$3)+1),$A4)))</f>
        <v>330924</v>
      </c>
    </row>
    <row r="5" spans="1:23" ht="43.5" customHeight="1">
      <c r="A5" s="3">
        <v>2</v>
      </c>
      <c r="B5" s="7" t="str">
        <f t="array" ref="B5">IF(COUNTIF('ค่าเสื่อม 2563'!$E$3:$E$252,"10870-รพ.อรัญประเทศ")&lt;$A5,"",INDEX('ค่าเสื่อม 2563'!B$3:B$252,SMALL(IF('ค่าเสื่อม 2563'!$E$3:$E$252="10870-รพ.อรัญประเทศ",ROW('ค่าเสื่อม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2563'!$E$3:$E$252,"10870-รพ.อรัญประเทศ")&lt;$A5,"",INDEX('ค่าเสื่อม 2563'!C$3:C$252,SMALL(IF('ค่าเสื่อม 2563'!$E$3:$E$252="10870-รพ.อรัญประเทศ",ROW('ค่าเสื่อม 2563'!$E$3:$E$252)-ROW('ค่าเสื่อม 2563'!$E$3)+1),$A5)))</f>
        <v>2700</v>
      </c>
      <c r="D5" s="7" t="str">
        <f t="array" ref="D5">IF(COUNTIF('ค่าเสื่อม 2563'!$E$3:$E$252,"10870-รพ.อรัญประเทศ")&lt;$A5,"",INDEX('ค่าเสื่อม 2563'!D$3:D$252,SMALL(IF('ค่าเสื่อม 2563'!$E$3:$E$252="10870-รพ.อรัญประเทศ",ROW('ค่าเสื่อม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2563'!$E$3:$E$252,"10870-รพ.อรัญประเทศ")&lt;$A5,"",INDEX('ค่าเสื่อม 2563'!E$3:E$252,SMALL(IF('ค่าเสื่อม 2563'!$E$3:$E$252="10870-รพ.อรัญประเทศ",ROW('ค่าเสื่อม 2563'!$E$3:$E$252)-ROW('ค่าเสื่อม 2563'!$E$3)+1),$A5)))</f>
        <v>10870-รพ.อรัญประเทศ</v>
      </c>
      <c r="F5" s="7" t="str">
        <f t="array" ref="F5">IF(COUNTIF('ค่าเสื่อม 2563'!$E$3:$E$252,"10870-รพ.อรัญประเทศ")&lt;$A5,"",INDEX('ค่าเสื่อม 2563'!F$3:F$252,SMALL(IF('ค่าเสื่อม 2563'!$E$3:$E$252="10870-รพ.อรัญประเทศ",ROW('ค่าเสื่อม 2563'!$E$3:$E$252)-ROW('ค่าเสื่อม 2563'!$E$3)+1),$A5)))</f>
        <v>02500-รพ.สต.เมืองไผ่ หมู่ที่ 01 ตำบลเมืองไผ่</v>
      </c>
      <c r="G5" s="7" t="str">
        <f t="array" ref="G5">IF(COUNTIF('ค่าเสื่อม 2563'!$E$3:$E$252,"10870-รพ.อรัญประเทศ")&lt;$A5,"",INDEX('ค่าเสื่อม 2563'!G$3:G$252,SMALL(IF('ค่าเสื่อม 2563'!$E$3:$E$252="10870-รพ.อรัญประเทศ",ROW('ค่าเสื่อม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2563'!$E$3:$E$252,"10870-รพ.อรัญประเทศ")&lt;$A5,"",INDEX('ค่าเสื่อม 2563'!H$3:H$252,SMALL(IF('ค่าเสื่อม 2563'!$E$3:$E$252="10870-รพ.อรัญประเทศ",ROW('ค่าเสื่อม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2563'!$E$3:$E$252,"10870-รพ.อรัญประเทศ")&lt;$A5,"",INDEX('ค่าเสื่อม 2563'!I$3:I$252,SMALL(IF('ค่าเสื่อม 2563'!$E$3:$E$252="10870-รพ.อรัญประเทศ",ROW('ค่าเสื่อม 2563'!$E$3:$E$252)-ROW('ค่าเสื่อม 2563'!$E$3)+1),$A5)))</f>
        <v>-</v>
      </c>
      <c r="J5" s="7" t="str">
        <f t="array" ref="J5">IF(COUNTIF('ค่าเสื่อม 2563'!$E$3:$E$252,"10870-รพ.อรัญประเทศ")&lt;$A5,"",INDEX('ค่าเสื่อม 2563'!J$3:J$252,SMALL(IF('ค่าเสื่อม 2563'!$E$3:$E$252="10870-รพ.อรัญประเทศ",ROW('ค่าเสื่อม 2563'!$E$3:$E$252)-ROW('ค่าเสื่อม 2563'!$E$3)+1),$A5)))</f>
        <v>อาคารสถานีอนามัย แบบ 8170/36</v>
      </c>
      <c r="K5" s="7" t="str">
        <f t="array" ref="K5">IF(COUNTIF('ค่าเสื่อม 2563'!$E$3:$E$252,"10870-รพ.อรัญประเทศ")&lt;$A5,"",INDEX('ค่าเสื่อม 2563'!K$3:K$252,SMALL(IF('ค่าเสื่อม 2563'!$E$3:$E$252="10870-รพ.อรัญประเทศ",ROW('ค่าเสื่อม 2563'!$E$3:$E$252)-ROW('ค่าเสื่อม 2563'!$E$3)+1),$A5)))</f>
        <v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v>
      </c>
      <c r="L5" s="4">
        <f t="array" ref="L5">IF(COUNTIF('ค่าเสื่อม 2563'!$E$3:$E$252,"10870-รพ.อรัญประเทศ")&lt;$A5,"",INDEX('ค่าเสื่อม 2563'!L$3:L$252,SMALL(IF('ค่าเสื่อม 2563'!$E$3:$E$252="10870-รพ.อรัญประเทศ",ROW('ค่าเสื่อม 2563'!$E$3:$E$252)-ROW('ค่าเสื่อม 2563'!$E$3)+1),$A5)))</f>
        <v>1</v>
      </c>
      <c r="M5" s="7" t="str">
        <f t="array" ref="M5">IF(COUNTIF('ค่าเสื่อม 2563'!$E$3:$E$252,"10870-รพ.อรัญประเทศ")&lt;$A5,"",INDEX('ค่าเสื่อม 2563'!M$3:M$252,SMALL(IF('ค่าเสื่อม 2563'!$E$3:$E$252="10870-รพ.อรัญประเทศ",ROW('ค่าเสื่อม 2563'!$E$3:$E$252)-ROW('ค่าเสื่อม 2563'!$E$3)+1),$A5)))</f>
        <v>ซ่อมแซมอาคาร</v>
      </c>
      <c r="N5" s="10">
        <f t="array" ref="N5">IF(COUNTIF('ค่าเสื่อม 2563'!$E$3:$E$252,"10870-รพ.อรัญประเทศ")&lt;$A5,"",INDEX('ค่าเสื่อม 2563'!N$3:N$252,SMALL(IF('ค่าเสื่อม 2563'!$E$3:$E$252="10870-รพ.อรัญประเทศ",ROW('ค่าเสื่อม 2563'!$E$3:$E$252)-ROW('ค่าเสื่อม 2563'!$E$3)+1),$A5)))</f>
        <v>260319.45</v>
      </c>
      <c r="O5" s="10">
        <f t="array" ref="O5">IF(COUNTIF('ค่าเสื่อม 2563'!$E$3:$E$252,"10870-รพ.อรัญประเทศ")&lt;$A5,"",INDEX('ค่าเสื่อม 2563'!O$3:O$252,SMALL(IF('ค่าเสื่อม 2563'!$E$3:$E$252="10870-รพ.อรัญประเทศ",ROW('ค่าเสื่อม 2563'!$E$3:$E$252)-ROW('ค่าเสื่อม 2563'!$E$3)+1),$A5)))</f>
        <v>112080.55</v>
      </c>
      <c r="P5" s="10">
        <f t="array" ref="P5">IF(COUNTIF('ค่าเสื่อม 2563'!$E$3:$E$252,"10870-รพ.อรัญประเทศ")&lt;$A5,"",INDEX('ค่าเสื่อม 2563'!P$3:P$252,SMALL(IF('ค่าเสื่อม 2563'!$E$3:$E$252="10870-รพ.อรัญประเทศ",ROW('ค่าเสื่อม 2563'!$E$3:$E$252)-ROW('ค่าเสื่อม 2563'!$E$3)+1),$A5)))</f>
        <v>0</v>
      </c>
      <c r="Q5" s="10">
        <f t="array" ref="Q5">IF(COUNTIF('ค่าเสื่อม 2563'!$E$3:$E$252,"10870-รพ.อรัญประเทศ")&lt;$A5,"",INDEX('ค่าเสื่อม 2563'!Q$3:Q$252,SMALL(IF('ค่าเสื่อม 2563'!$E$3:$E$252="10870-รพ.อรัญประเทศ",ROW('ค่าเสื่อม 2563'!$E$3:$E$252)-ROW('ค่าเสื่อม 2563'!$E$3)+1),$A5)))</f>
        <v>372400</v>
      </c>
      <c r="R5" s="7" t="str">
        <f t="array" ref="R5">IF(COUNTIF('ค่าเสื่อม 2563'!$E$3:$E$252,"10870-รพ.อรัญประเทศ")&lt;$A5,"",INDEX('ค่าเสื่อม 2563'!R$3:R$252,SMALL(IF('ค่าเสื่อม 2563'!$E$3:$E$252="10870-รพ.อรัญประเทศ",ROW('ค่าเสื่อม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2563'!$E$3:$E$252,"10870-รพ.อรัญประเทศ")&lt;$A5,"",INDEX('ค่าเสื่อม 2563'!S$3:S$252,SMALL(IF('ค่าเสื่อม 2563'!$E$3:$E$252="10870-รพ.อรัญประเทศ",ROW('ค่าเสื่อม 2563'!$E$3:$E$252)-ROW('ค่าเสื่อม 2563'!$E$3)+1),$A5)))</f>
        <v>5-</v>
      </c>
      <c r="T5" s="10">
        <f t="array" ref="T5">IF(COUNTIF('ค่าเสื่อม 2563'!$E$3:$E$252,"10870-รพ.อรัญประเทศ")&lt;$A5,"",INDEX('ค่าเสื่อม 2563'!T$3:T$252,SMALL(IF('ค่าเสื่อม 2563'!$E$3:$E$252="10870-รพ.อรัญประเทศ",ROW('ค่าเสื่อม 2563'!$E$3:$E$252)-ROW('ค่าเสื่อม 2563'!$E$3)+1),$A5)))</f>
        <v>260319.45</v>
      </c>
      <c r="U5" s="10">
        <f t="array" ref="U5">IF(COUNTIF('ค่าเสื่อม 2563'!$E$3:$E$252,"10870-รพ.อรัญประเทศ")&lt;$A5,"",INDEX('ค่าเสื่อม 2563'!U$3:U$252,SMALL(IF('ค่าเสื่อม 2563'!$E$3:$E$252="10870-รพ.อรัญประเทศ",ROW('ค่าเสื่อม 2563'!$E$3:$E$252)-ROW('ค่าเสื่อม 2563'!$E$3)+1),$A5)))</f>
        <v>0</v>
      </c>
      <c r="V5" s="7">
        <f t="array" ref="V5">IF(COUNTIF('ค่าเสื่อม 2563'!$E$3:$E$252,"10870-รพ.อรัญประเทศ")&lt;$A5,"",INDEX('ค่าเสื่อม 2563'!V$3:V$252,SMALL(IF('ค่าเสื่อม 2563'!$E$3:$E$252="10870-รพ.อรัญประเทศ",ROW('ค่าเสื่อม 2563'!$E$3:$E$252)-ROW('ค่าเสื่อม 2563'!$E$3)+1),$A5)))</f>
        <v>0</v>
      </c>
      <c r="W5" s="7">
        <f t="array" ref="W5">IF(COUNTIF('ค่าเสื่อม 2563'!$E$3:$E$252,"10870-รพ.อรัญประเทศ")&lt;$A5,"",INDEX('ค่าเสื่อม 2563'!W$3:W$252,SMALL(IF('ค่าเสื่อม 2563'!$E$3:$E$252="10870-รพ.อรัญประเทศ",ROW('ค่าเสื่อม 2563'!$E$3:$E$252)-ROW('ค่าเสื่อม 2563'!$E$3)+1),$A5)))</f>
        <v>330939</v>
      </c>
    </row>
    <row r="6" spans="1:23" ht="43.5" customHeight="1">
      <c r="A6" s="3">
        <v>3</v>
      </c>
      <c r="B6" s="7" t="str">
        <f t="array" ref="B6">IF(COUNTIF('ค่าเสื่อม 2563'!$E$3:$E$252,"10870-รพ.อรัญประเทศ")&lt;$A6,"",INDEX('ค่าเสื่อม 2563'!B$3:B$252,SMALL(IF('ค่าเสื่อม 2563'!$E$3:$E$252="10870-รพ.อรัญประเทศ",ROW('ค่าเสื่อม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2563'!$E$3:$E$252,"10870-รพ.อรัญประเทศ")&lt;$A6,"",INDEX('ค่าเสื่อม 2563'!C$3:C$252,SMALL(IF('ค่าเสื่อม 2563'!$E$3:$E$252="10870-รพ.อรัญประเทศ",ROW('ค่าเสื่อม 2563'!$E$3:$E$252)-ROW('ค่าเสื่อม 2563'!$E$3)+1),$A6)))</f>
        <v>2700</v>
      </c>
      <c r="D6" s="7" t="str">
        <f t="array" ref="D6">IF(COUNTIF('ค่าเสื่อม 2563'!$E$3:$E$252,"10870-รพ.อรัญประเทศ")&lt;$A6,"",INDEX('ค่าเสื่อม 2563'!D$3:D$252,SMALL(IF('ค่าเสื่อม 2563'!$E$3:$E$252="10870-รพ.อรัญประเทศ",ROW('ค่าเสื่อม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2563'!$E$3:$E$252,"10870-รพ.อรัญประเทศ")&lt;$A6,"",INDEX('ค่าเสื่อม 2563'!E$3:E$252,SMALL(IF('ค่าเสื่อม 2563'!$E$3:$E$252="10870-รพ.อรัญประเทศ",ROW('ค่าเสื่อม 2563'!$E$3:$E$252)-ROW('ค่าเสื่อม 2563'!$E$3)+1),$A6)))</f>
        <v>10870-รพ.อรัญประเทศ</v>
      </c>
      <c r="F6" s="7" t="str">
        <f t="array" ref="F6">IF(COUNTIF('ค่าเสื่อม 2563'!$E$3:$E$252,"10870-รพ.อรัญประเทศ")&lt;$A6,"",INDEX('ค่าเสื่อม 2563'!F$3:F$252,SMALL(IF('ค่าเสื่อม 2563'!$E$3:$E$252="10870-รพ.อรัญประเทศ",ROW('ค่าเสื่อม 2563'!$E$3:$E$252)-ROW('ค่าเสื่อม 2563'!$E$3)+1),$A6)))</f>
        <v>02500-รพ.สต.เมืองไผ่ หมู่ที่ 01 ตำบลเมืองไผ่</v>
      </c>
      <c r="G6" s="7" t="str">
        <f t="array" ref="G6">IF(COUNTIF('ค่าเสื่อม 2563'!$E$3:$E$252,"10870-รพ.อรัญประเทศ")&lt;$A6,"",INDEX('ค่าเสื่อม 2563'!G$3:G$252,SMALL(IF('ค่าเสื่อม 2563'!$E$3:$E$252="10870-รพ.อรัญประเทศ",ROW('ค่าเสื่อม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2563'!$E$3:$E$252,"10870-รพ.อรัญประเทศ")&lt;$A6,"",INDEX('ค่าเสื่อม 2563'!H$3:H$252,SMALL(IF('ค่าเสื่อม 2563'!$E$3:$E$252="10870-รพ.อรัญประเทศ",ROW('ค่าเสื่อม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2563'!$E$3:$E$252,"10870-รพ.อรัญประเทศ")&lt;$A6,"",INDEX('ค่าเสื่อม 2563'!I$3:I$252,SMALL(IF('ค่าเสื่อม 2563'!$E$3:$E$252="10870-รพ.อรัญประเทศ",ROW('ค่าเสื่อม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2563'!$E$3:$E$252,"10870-รพ.อรัญประเทศ")&lt;$A6,"",INDEX('ค่าเสื่อม 2563'!J$3:J$252,SMALL(IF('ค่าเสื่อม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K6" s="7" t="str">
        <f t="array" ref="K6">IF(COUNTIF('ค่าเสื่อม 2563'!$E$3:$E$252,"10870-รพ.อรัญประเทศ")&lt;$A6,"",INDEX('ค่าเสื่อม 2563'!K$3:K$252,SMALL(IF('ค่าเสื่อม 2563'!$E$3:$E$252="10870-รพ.อรัญประเทศ",ROW('ค่าเสื่อม 2563'!$E$3:$E$252)-ROW('ค่าเสื่อม 2563'!$E$3)+1),$A6)))</f>
        <v>กระดานรองหลัง CPR</v>
      </c>
      <c r="L6" s="4">
        <f t="array" ref="L6">IF(COUNTIF('ค่าเสื่อม 2563'!$E$3:$E$252,"10870-รพ.อรัญประเทศ")&lt;$A6,"",INDEX('ค่าเสื่อม 2563'!L$3:L$252,SMALL(IF('ค่าเสื่อม 2563'!$E$3:$E$252="10870-รพ.อรัญประเทศ",ROW('ค่าเสื่อม 2563'!$E$3:$E$252)-ROW('ค่าเสื่อม 2563'!$E$3)+1),$A6)))</f>
        <v>1</v>
      </c>
      <c r="M6" s="7" t="str">
        <f t="array" ref="M6">IF(COUNTIF('ค่าเสื่อม 2563'!$E$3:$E$252,"10870-รพ.อรัญประเทศ")&lt;$A6,"",INDEX('ค่าเสื่อม 2563'!M$3:M$252,SMALL(IF('ค่าเสื่อม 2563'!$E$3:$E$252="10870-รพ.อรัญประเทศ",ROW('ค่าเสื่อม 2563'!$E$3:$E$252)-ROW('ค่าเสื่อม 2563'!$E$3)+1),$A6)))</f>
        <v>6530-001-9151/3</v>
      </c>
      <c r="N6" s="10">
        <f t="array" ref="N6">IF(COUNTIF('ค่าเสื่อม 2563'!$E$3:$E$252,"10870-รพ.อรัญประเทศ")&lt;$A6,"",INDEX('ค่าเสื่อม 2563'!N$3:N$252,SMALL(IF('ค่าเสื่อม 2563'!$E$3:$E$252="10870-รพ.อรัญประเทศ",ROW('ค่าเสื่อม 2563'!$E$3:$E$252)-ROW('ค่าเสื่อม 2563'!$E$3)+1),$A6)))</f>
        <v>8000</v>
      </c>
      <c r="O6" s="10">
        <f t="array" ref="O6">IF(COUNTIF('ค่าเสื่อม 2563'!$E$3:$E$252,"10870-รพ.อรัญประเทศ")&lt;$A6,"",INDEX('ค่าเสื่อม 2563'!O$3:O$252,SMALL(IF('ค่าเสื่อม 2563'!$E$3:$E$252="10870-รพ.อรัญประเทศ",ROW('ค่าเสื่อม 2563'!$E$3:$E$252)-ROW('ค่าเสื่อม 2563'!$E$3)+1),$A6)))</f>
        <v>0</v>
      </c>
      <c r="P6" s="10">
        <f t="array" ref="P6">IF(COUNTIF('ค่าเสื่อม 2563'!$E$3:$E$252,"10870-รพ.อรัญประเทศ")&lt;$A6,"",INDEX('ค่าเสื่อม 2563'!P$3:P$252,SMALL(IF('ค่าเสื่อม 2563'!$E$3:$E$252="10870-รพ.อรัญประเทศ",ROW('ค่าเสื่อม 2563'!$E$3:$E$252)-ROW('ค่าเสื่อม 2563'!$E$3)+1),$A6)))</f>
        <v>0</v>
      </c>
      <c r="Q6" s="10">
        <f t="array" ref="Q6">IF(COUNTIF('ค่าเสื่อม 2563'!$E$3:$E$252,"10870-รพ.อรัญประเทศ")&lt;$A6,"",INDEX('ค่าเสื่อม 2563'!Q$3:Q$252,SMALL(IF('ค่าเสื่อม 2563'!$E$3:$E$252="10870-รพ.อรัญประเทศ",ROW('ค่าเสื่อม 2563'!$E$3:$E$252)-ROW('ค่าเสื่อม 2563'!$E$3)+1),$A6)))</f>
        <v>8000</v>
      </c>
      <c r="R6" s="7" t="str">
        <f t="array" ref="R6">IF(COUNTIF('ค่าเสื่อม 2563'!$E$3:$E$252,"10870-รพ.อรัญประเทศ")&lt;$A6,"",INDEX('ค่าเสื่อม 2563'!R$3:R$252,SMALL(IF('ค่าเสื่อม 2563'!$E$3:$E$252="10870-รพ.อรัญประเทศ",ROW('ค่าเสื่อม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2563'!$E$3:$E$252,"10870-รพ.อรัญประเทศ")&lt;$A6,"",INDEX('ค่าเสื่อม 2563'!S$3:S$252,SMALL(IF('ค่าเสื่อม 2563'!$E$3:$E$252="10870-รพ.อรัญประเทศ",ROW('ค่าเสื่อม 2563'!$E$3:$E$252)-ROW('ค่าเสื่อม 2563'!$E$3)+1),$A6)))</f>
        <v>5-</v>
      </c>
      <c r="T6" s="10">
        <f t="array" ref="T6">IF(COUNTIF('ค่าเสื่อม 2563'!$E$3:$E$252,"10870-รพ.อรัญประเทศ")&lt;$A6,"",INDEX('ค่าเสื่อม 2563'!T$3:T$252,SMALL(IF('ค่าเสื่อม 2563'!$E$3:$E$252="10870-รพ.อรัญประเทศ",ROW('ค่าเสื่อม 2563'!$E$3:$E$252)-ROW('ค่าเสื่อม 2563'!$E$3)+1),$A6)))</f>
        <v>8000</v>
      </c>
      <c r="U6" s="10">
        <f t="array" ref="U6">IF(COUNTIF('ค่าเสื่อม 2563'!$E$3:$E$252,"10870-รพ.อรัญประเทศ")&lt;$A6,"",INDEX('ค่าเสื่อม 2563'!U$3:U$252,SMALL(IF('ค่าเสื่อม 2563'!$E$3:$E$252="10870-รพ.อรัญประเทศ",ROW('ค่าเสื่อม 2563'!$E$3:$E$252)-ROW('ค่าเสื่อม 2563'!$E$3)+1),$A6)))</f>
        <v>0</v>
      </c>
      <c r="V6" s="7">
        <f t="array" ref="V6">IF(COUNTIF('ค่าเสื่อม 2563'!$E$3:$E$252,"10870-รพ.อรัญประเทศ")&lt;$A6,"",INDEX('ค่าเสื่อม 2563'!V$3:V$252,SMALL(IF('ค่าเสื่อม 2563'!$E$3:$E$252="10870-รพ.อรัญประเทศ",ROW('ค่าเสื่อม 2563'!$E$3:$E$252)-ROW('ค่าเสื่อม 2563'!$E$3)+1),$A6)))</f>
        <v>0</v>
      </c>
      <c r="W6" s="7">
        <f t="array" ref="W6">IF(COUNTIF('ค่าเสื่อม 2563'!$E$3:$E$252,"10870-รพ.อรัญประเทศ")&lt;$A6,"",INDEX('ค่าเสื่อม 2563'!W$3:W$252,SMALL(IF('ค่าเสื่อม 2563'!$E$3:$E$252="10870-รพ.อรัญประเทศ",ROW('ค่าเสื่อม 2563'!$E$3:$E$252)-ROW('ค่าเสื่อม 2563'!$E$3)+1),$A6)))</f>
        <v>330918</v>
      </c>
    </row>
    <row r="7" spans="1:23" ht="43.5" customHeight="1">
      <c r="A7" s="3">
        <v>4</v>
      </c>
      <c r="B7" s="7" t="str">
        <f t="array" ref="B7">IF(COUNTIF('ค่าเสื่อม 2563'!$E$3:$E$252,"10870-รพ.อรัญประเทศ")&lt;$A7,"",INDEX('ค่าเสื่อม 2563'!B$3:B$252,SMALL(IF('ค่าเสื่อม 2563'!$E$3:$E$252="10870-รพ.อรัญประเทศ",ROW('ค่าเสื่อม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2563'!$E$3:$E$252,"10870-รพ.อรัญประเทศ")&lt;$A7,"",INDEX('ค่าเสื่อม 2563'!C$3:C$252,SMALL(IF('ค่าเสื่อม 2563'!$E$3:$E$252="10870-รพ.อรัญประเทศ",ROW('ค่าเสื่อม 2563'!$E$3:$E$252)-ROW('ค่าเสื่อม 2563'!$E$3)+1),$A7)))</f>
        <v>2700</v>
      </c>
      <c r="D7" s="7" t="str">
        <f t="array" ref="D7">IF(COUNTIF('ค่าเสื่อม 2563'!$E$3:$E$252,"10870-รพ.อรัญประเทศ")&lt;$A7,"",INDEX('ค่าเสื่อม 2563'!D$3:D$252,SMALL(IF('ค่าเสื่อม 2563'!$E$3:$E$252="10870-รพ.อรัญประเทศ",ROW('ค่าเสื่อม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2563'!$E$3:$E$252,"10870-รพ.อรัญประเทศ")&lt;$A7,"",INDEX('ค่าเสื่อม 2563'!E$3:E$252,SMALL(IF('ค่าเสื่อม 2563'!$E$3:$E$252="10870-รพ.อรัญประเทศ",ROW('ค่าเสื่อม 2563'!$E$3:$E$252)-ROW('ค่าเสื่อม 2563'!$E$3)+1),$A7)))</f>
        <v>10870-รพ.อรัญประเทศ</v>
      </c>
      <c r="F7" s="7" t="str">
        <f t="array" ref="F7">IF(COUNTIF('ค่าเสื่อม 2563'!$E$3:$E$252,"10870-รพ.อรัญประเทศ")&lt;$A7,"",INDEX('ค่าเสื่อม 2563'!F$3:F$252,SMALL(IF('ค่าเสื่อม 2563'!$E$3:$E$252="10870-รพ.อรัญประเทศ",ROW('ค่าเสื่อม 2563'!$E$3:$E$252)-ROW('ค่าเสื่อม 2563'!$E$3)+1),$A7)))</f>
        <v>02501-รพ.สต.นิคมสร้างตนเองคลองน้ำใส หมู่ที่ 04 ตำบลเมืองไผ่</v>
      </c>
      <c r="G7" s="7" t="str">
        <f t="array" ref="G7">IF(COUNTIF('ค่าเสื่อม 2563'!$E$3:$E$252,"10870-รพ.อรัญประเทศ")&lt;$A7,"",INDEX('ค่าเสื่อม 2563'!G$3:G$252,SMALL(IF('ค่าเสื่อม 2563'!$E$3:$E$252="10870-รพ.อรัญประเทศ",ROW('ค่าเสื่อม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2563'!$E$3:$E$252,"10870-รพ.อรัญประเทศ")&lt;$A7,"",INDEX('ค่าเสื่อม 2563'!H$3:H$252,SMALL(IF('ค่าเสื่อม 2563'!$E$3:$E$252="10870-รพ.อรัญประเทศ",ROW('ค่าเสื่อม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2563'!$E$3:$E$252,"10870-รพ.อรัญประเทศ")&lt;$A7,"",INDEX('ค่าเสื่อม 2563'!I$3:I$252,SMALL(IF('ค่าเสื่อม 2563'!$E$3:$E$252="10870-รพ.อรัญประเทศ",ROW('ค่าเสื่อม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2563'!$E$3:$E$252,"10870-รพ.อรัญประเทศ")&lt;$A7,"",INDEX('ค่าเสื่อม 2563'!J$3:J$252,SMALL(IF('ค่าเสื่อม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K7" s="7" t="str">
        <f t="array" ref="K7">IF(COUNTIF('ค่าเสื่อม 2563'!$E$3:$E$252,"10870-รพ.อรัญประเทศ")&lt;$A7,"",INDEX('ค่าเสื่อม 2563'!K$3:K$252,SMALL(IF('ค่าเสื่อม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L7" s="4">
        <f t="array" ref="L7">IF(COUNTIF('ค่าเสื่อม 2563'!$E$3:$E$252,"10870-รพ.อรัญประเทศ")&lt;$A7,"",INDEX('ค่าเสื่อม 2563'!L$3:L$252,SMALL(IF('ค่าเสื่อม 2563'!$E$3:$E$252="10870-รพ.อรัญประเทศ",ROW('ค่าเสื่อม 2563'!$E$3:$E$252)-ROW('ค่าเสื่อม 2563'!$E$3)+1),$A7)))</f>
        <v>1</v>
      </c>
      <c r="M7" s="7" t="str">
        <f t="array" ref="M7">IF(COUNTIF('ค่าเสื่อม 2563'!$E$3:$E$252,"10870-รพ.อรัญประเทศ")&lt;$A7,"",INDEX('ค่าเสื่อม 2563'!M$3:M$252,SMALL(IF('ค่าเสื่อม 2563'!$E$3:$E$252="10870-รพ.อรัญประเทศ",ROW('ค่าเสื่อม 2563'!$E$3:$E$252)-ROW('ค่าเสื่อม 2563'!$E$3)+1),$A7)))</f>
        <v>6515-006-0002/3</v>
      </c>
      <c r="N7" s="10">
        <f t="array" ref="N7">IF(COUNTIF('ค่าเสื่อม 2563'!$E$3:$E$252,"10870-รพ.อรัญประเทศ")&lt;$A7,"",INDEX('ค่าเสื่อม 2563'!N$3:N$252,SMALL(IF('ค่าเสื่อม 2563'!$E$3:$E$252="10870-รพ.อรัญประเทศ",ROW('ค่าเสื่อม 2563'!$E$3:$E$252)-ROW('ค่าเสื่อม 2563'!$E$3)+1),$A7)))</f>
        <v>40000</v>
      </c>
      <c r="O7" s="10">
        <f t="array" ref="O7">IF(COUNTIF('ค่าเสื่อม 2563'!$E$3:$E$252,"10870-รพ.อรัญประเทศ")&lt;$A7,"",INDEX('ค่าเสื่อม 2563'!O$3:O$252,SMALL(IF('ค่าเสื่อม 2563'!$E$3:$E$252="10870-รพ.อรัญประเทศ",ROW('ค่าเสื่อม 2563'!$E$3:$E$252)-ROW('ค่าเสื่อม 2563'!$E$3)+1),$A7)))</f>
        <v>0</v>
      </c>
      <c r="P7" s="10">
        <f t="array" ref="P7">IF(COUNTIF('ค่าเสื่อม 2563'!$E$3:$E$252,"10870-รพ.อรัญประเทศ")&lt;$A7,"",INDEX('ค่าเสื่อม 2563'!P$3:P$252,SMALL(IF('ค่าเสื่อม 2563'!$E$3:$E$252="10870-รพ.อรัญประเทศ",ROW('ค่าเสื่อม 2563'!$E$3:$E$252)-ROW('ค่าเสื่อม 2563'!$E$3)+1),$A7)))</f>
        <v>0</v>
      </c>
      <c r="Q7" s="10">
        <f t="array" ref="Q7">IF(COUNTIF('ค่าเสื่อม 2563'!$E$3:$E$252,"10870-รพ.อรัญประเทศ")&lt;$A7,"",INDEX('ค่าเสื่อม 2563'!Q$3:Q$252,SMALL(IF('ค่าเสื่อม 2563'!$E$3:$E$252="10870-รพ.อรัญประเทศ",ROW('ค่าเสื่อม 2563'!$E$3:$E$252)-ROW('ค่าเสื่อม 2563'!$E$3)+1),$A7)))</f>
        <v>40000</v>
      </c>
      <c r="R7" s="7" t="str">
        <f t="array" ref="R7">IF(COUNTIF('ค่าเสื่อม 2563'!$E$3:$E$252,"10870-รพ.อรัญประเทศ")&lt;$A7,"",INDEX('ค่าเสื่อม 2563'!R$3:R$252,SMALL(IF('ค่าเสื่อม 2563'!$E$3:$E$252="10870-รพ.อรัญประเทศ",ROW('ค่าเสื่อม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2563'!$E$3:$E$252,"10870-รพ.อรัญประเทศ")&lt;$A7,"",INDEX('ค่าเสื่อม 2563'!S$3:S$252,SMALL(IF('ค่าเสื่อม 2563'!$E$3:$E$252="10870-รพ.อรัญประเทศ",ROW('ค่าเสื่อม 2563'!$E$3:$E$252)-ROW('ค่าเสื่อม 2563'!$E$3)+1),$A7)))</f>
        <v>5-</v>
      </c>
      <c r="T7" s="10">
        <f t="array" ref="T7">IF(COUNTIF('ค่าเสื่อม 2563'!$E$3:$E$252,"10870-รพ.อรัญประเทศ")&lt;$A7,"",INDEX('ค่าเสื่อม 2563'!T$3:T$252,SMALL(IF('ค่าเสื่อม 2563'!$E$3:$E$252="10870-รพ.อรัญประเทศ",ROW('ค่าเสื่อม 2563'!$E$3:$E$252)-ROW('ค่าเสื่อม 2563'!$E$3)+1),$A7)))</f>
        <v>40000</v>
      </c>
      <c r="U7" s="10">
        <f t="array" ref="U7">IF(COUNTIF('ค่าเสื่อม 2563'!$E$3:$E$252,"10870-รพ.อรัญประเทศ")&lt;$A7,"",INDEX('ค่าเสื่อม 2563'!U$3:U$252,SMALL(IF('ค่าเสื่อม 2563'!$E$3:$E$252="10870-รพ.อรัญประเทศ",ROW('ค่าเสื่อม 2563'!$E$3:$E$252)-ROW('ค่าเสื่อม 2563'!$E$3)+1),$A7)))</f>
        <v>0</v>
      </c>
      <c r="V7" s="7">
        <f t="array" ref="V7">IF(COUNTIF('ค่าเสื่อม 2563'!$E$3:$E$252,"10870-รพ.อรัญประเทศ")&lt;$A7,"",INDEX('ค่าเสื่อม 2563'!V$3:V$252,SMALL(IF('ค่าเสื่อม 2563'!$E$3:$E$252="10870-รพ.อรัญประเทศ",ROW('ค่าเสื่อม 2563'!$E$3:$E$252)-ROW('ค่าเสื่อม 2563'!$E$3)+1),$A7)))</f>
        <v>0</v>
      </c>
      <c r="W7" s="7">
        <f t="array" ref="W7">IF(COUNTIF('ค่าเสื่อม 2563'!$E$3:$E$252,"10870-รพ.อรัญประเทศ")&lt;$A7,"",INDEX('ค่าเสื่อม 2563'!W$3:W$252,SMALL(IF('ค่าเสื่อม 2563'!$E$3:$E$252="10870-รพ.อรัญประเทศ",ROW('ค่าเสื่อม 2563'!$E$3:$E$252)-ROW('ค่าเสื่อม 2563'!$E$3)+1),$A7)))</f>
        <v>330929</v>
      </c>
    </row>
    <row r="8" spans="1:23" ht="43.5" customHeight="1">
      <c r="A8" s="3">
        <v>5</v>
      </c>
      <c r="B8" s="7" t="str">
        <f t="array" ref="B8">IF(COUNTIF('ค่าเสื่อม 2563'!$E$3:$E$252,"10870-รพ.อรัญประเทศ")&lt;$A8,"",INDEX('ค่าเสื่อม 2563'!B$3:B$252,SMALL(IF('ค่าเสื่อม 2563'!$E$3:$E$252="10870-รพ.อรัญประเทศ",ROW('ค่าเสื่อม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2563'!$E$3:$E$252,"10870-รพ.อรัญประเทศ")&lt;$A8,"",INDEX('ค่าเสื่อม 2563'!C$3:C$252,SMALL(IF('ค่าเสื่อม 2563'!$E$3:$E$252="10870-รพ.อรัญประเทศ",ROW('ค่าเสื่อม 2563'!$E$3:$E$252)-ROW('ค่าเสื่อม 2563'!$E$3)+1),$A8)))</f>
        <v>2700</v>
      </c>
      <c r="D8" s="7" t="str">
        <f t="array" ref="D8">IF(COUNTIF('ค่าเสื่อม 2563'!$E$3:$E$252,"10870-รพ.อรัญประเทศ")&lt;$A8,"",INDEX('ค่าเสื่อม 2563'!D$3:D$252,SMALL(IF('ค่าเสื่อม 2563'!$E$3:$E$252="10870-รพ.อรัญประเทศ",ROW('ค่าเสื่อม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2563'!$E$3:$E$252,"10870-รพ.อรัญประเทศ")&lt;$A8,"",INDEX('ค่าเสื่อม 2563'!E$3:E$252,SMALL(IF('ค่าเสื่อม 2563'!$E$3:$E$252="10870-รพ.อรัญประเทศ",ROW('ค่าเสื่อม 2563'!$E$3:$E$252)-ROW('ค่าเสื่อม 2563'!$E$3)+1),$A8)))</f>
        <v>10870-รพ.อรัญประเทศ</v>
      </c>
      <c r="F8" s="7" t="str">
        <f t="array" ref="F8">IF(COUNTIF('ค่าเสื่อม 2563'!$E$3:$E$252,"10870-รพ.อรัญประเทศ")&lt;$A8,"",INDEX('ค่าเสื่อม 2563'!F$3:F$252,SMALL(IF('ค่าเสื่อม 2563'!$E$3:$E$252="10870-รพ.อรัญประเทศ",ROW('ค่าเสื่อม 2563'!$E$3:$E$252)-ROW('ค่าเสื่อม 2563'!$E$3)+1),$A8)))</f>
        <v>02501-รพ.สต.นิคมสร้างตนเองคลองน้ำใส หมู่ที่ 04 ตำบลเมืองไผ่</v>
      </c>
      <c r="G8" s="7" t="str">
        <f t="array" ref="G8">IF(COUNTIF('ค่าเสื่อม 2563'!$E$3:$E$252,"10870-รพ.อรัญประเทศ")&lt;$A8,"",INDEX('ค่าเสื่อม 2563'!G$3:G$252,SMALL(IF('ค่าเสื่อม 2563'!$E$3:$E$252="10870-รพ.อรัญประเทศ",ROW('ค่าเสื่อม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2563'!$E$3:$E$252,"10870-รพ.อรัญประเทศ")&lt;$A8,"",INDEX('ค่าเสื่อม 2563'!H$3:H$252,SMALL(IF('ค่าเสื่อม 2563'!$E$3:$E$252="10870-รพ.อรัญประเทศ",ROW('ค่าเสื่อม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2563'!$E$3:$E$252,"10870-รพ.อรัญประเทศ")&lt;$A8,"",INDEX('ค่าเสื่อม 2563'!I$3:I$252,SMALL(IF('ค่าเสื่อม 2563'!$E$3:$E$252="10870-รพ.อรัญประเทศ",ROW('ค่าเสื่อม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2563'!$E$3:$E$252,"10870-รพ.อรัญประเทศ")&lt;$A8,"",INDEX('ค่าเสื่อม 2563'!J$3:J$252,SMALL(IF('ค่าเสื่อม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K8" s="7" t="str">
        <f t="array" ref="K8">IF(COUNTIF('ค่าเสื่อม 2563'!$E$3:$E$252,"10870-รพ.อรัญประเทศ")&lt;$A8,"",INDEX('ค่าเสื่อม 2563'!K$3:K$252,SMALL(IF('ค่าเสื่อม 2563'!$E$3:$E$252="10870-รพ.อรัญประเทศ",ROW('ค่าเสื่อม 2563'!$E$3:$E$252)-ROW('ค่าเสื่อม 2563'!$E$3)+1),$A8)))</f>
        <v>เครื่องผลิตออกซิเจน</v>
      </c>
      <c r="L8" s="4">
        <f t="array" ref="L8">IF(COUNTIF('ค่าเสื่อม 2563'!$E$3:$E$252,"10870-รพ.อรัญประเทศ")&lt;$A8,"",INDEX('ค่าเสื่อม 2563'!L$3:L$252,SMALL(IF('ค่าเสื่อม 2563'!$E$3:$E$252="10870-รพ.อรัญประเทศ",ROW('ค่าเสื่อม 2563'!$E$3:$E$252)-ROW('ค่าเสื่อม 2563'!$E$3)+1),$A8)))</f>
        <v>1</v>
      </c>
      <c r="M8" s="7" t="str">
        <f t="array" ref="M8">IF(COUNTIF('ค่าเสื่อม 2563'!$E$3:$E$252,"10870-รพ.อรัญประเทศ")&lt;$A8,"",INDEX('ค่าเสื่อม 2563'!M$3:M$252,SMALL(IF('ค่าเสื่อม 2563'!$E$3:$E$252="10870-รพ.อรัญประเทศ",ROW('ค่าเสื่อม 2563'!$E$3:$E$252)-ROW('ค่าเสื่อม 2563'!$E$3)+1),$A8)))</f>
        <v>3920-005-2106/2</v>
      </c>
      <c r="N8" s="10">
        <f t="array" ref="N8">IF(COUNTIF('ค่าเสื่อม 2563'!$E$3:$E$252,"10870-รพ.อรัญประเทศ")&lt;$A8,"",INDEX('ค่าเสื่อม 2563'!N$3:N$252,SMALL(IF('ค่าเสื่อม 2563'!$E$3:$E$252="10870-รพ.อรัญประเทศ",ROW('ค่าเสื่อม 2563'!$E$3:$E$252)-ROW('ค่าเสื่อม 2563'!$E$3)+1),$A8)))</f>
        <v>30000</v>
      </c>
      <c r="O8" s="10">
        <f t="array" ref="O8">IF(COUNTIF('ค่าเสื่อม 2563'!$E$3:$E$252,"10870-รพ.อรัญประเทศ")&lt;$A8,"",INDEX('ค่าเสื่อม 2563'!O$3:O$252,SMALL(IF('ค่าเสื่อม 2563'!$E$3:$E$252="10870-รพ.อรัญประเทศ",ROW('ค่าเสื่อม 2563'!$E$3:$E$252)-ROW('ค่าเสื่อม 2563'!$E$3)+1),$A8)))</f>
        <v>0</v>
      </c>
      <c r="P8" s="10">
        <f t="array" ref="P8">IF(COUNTIF('ค่าเสื่อม 2563'!$E$3:$E$252,"10870-รพ.อรัญประเทศ")&lt;$A8,"",INDEX('ค่าเสื่อม 2563'!P$3:P$252,SMALL(IF('ค่าเสื่อม 2563'!$E$3:$E$252="10870-รพ.อรัญประเทศ",ROW('ค่าเสื่อม 2563'!$E$3:$E$252)-ROW('ค่าเสื่อม 2563'!$E$3)+1),$A8)))</f>
        <v>0</v>
      </c>
      <c r="Q8" s="10">
        <f t="array" ref="Q8">IF(COUNTIF('ค่าเสื่อม 2563'!$E$3:$E$252,"10870-รพ.อรัญประเทศ")&lt;$A8,"",INDEX('ค่าเสื่อม 2563'!Q$3:Q$252,SMALL(IF('ค่าเสื่อม 2563'!$E$3:$E$252="10870-รพ.อรัญประเทศ",ROW('ค่าเสื่อม 2563'!$E$3:$E$252)-ROW('ค่าเสื่อม 2563'!$E$3)+1),$A8)))</f>
        <v>30000</v>
      </c>
      <c r="R8" s="7" t="str">
        <f t="array" ref="R8">IF(COUNTIF('ค่าเสื่อม 2563'!$E$3:$E$252,"10870-รพ.อรัญประเทศ")&lt;$A8,"",INDEX('ค่าเสื่อม 2563'!R$3:R$252,SMALL(IF('ค่าเสื่อม 2563'!$E$3:$E$252="10870-รพ.อรัญประเทศ",ROW('ค่าเสื่อม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2563'!$E$3:$E$252,"10870-รพ.อรัญประเทศ")&lt;$A8,"",INDEX('ค่าเสื่อม 2563'!S$3:S$252,SMALL(IF('ค่าเสื่อม 2563'!$E$3:$E$252="10870-รพ.อรัญประเทศ",ROW('ค่าเสื่อม 2563'!$E$3:$E$252)-ROW('ค่าเสื่อม 2563'!$E$3)+1),$A8)))</f>
        <v>5-</v>
      </c>
      <c r="T8" s="10">
        <f t="array" ref="T8">IF(COUNTIF('ค่าเสื่อม 2563'!$E$3:$E$252,"10870-รพ.อรัญประเทศ")&lt;$A8,"",INDEX('ค่าเสื่อม 2563'!T$3:T$252,SMALL(IF('ค่าเสื่อม 2563'!$E$3:$E$252="10870-รพ.อรัญประเทศ",ROW('ค่าเสื่อม 2563'!$E$3:$E$252)-ROW('ค่าเสื่อม 2563'!$E$3)+1),$A8)))</f>
        <v>30000</v>
      </c>
      <c r="U8" s="10">
        <f t="array" ref="U8">IF(COUNTIF('ค่าเสื่อม 2563'!$E$3:$E$252,"10870-รพ.อรัญประเทศ")&lt;$A8,"",INDEX('ค่าเสื่อม 2563'!U$3:U$252,SMALL(IF('ค่าเสื่อม 2563'!$E$3:$E$252="10870-รพ.อรัญประเทศ",ROW('ค่าเสื่อม 2563'!$E$3:$E$252)-ROW('ค่าเสื่อม 2563'!$E$3)+1),$A8)))</f>
        <v>0</v>
      </c>
      <c r="V8" s="7">
        <f t="array" ref="V8">IF(COUNTIF('ค่าเสื่อม 2563'!$E$3:$E$252,"10870-รพ.อรัญประเทศ")&lt;$A8,"",INDEX('ค่าเสื่อม 2563'!V$3:V$252,SMALL(IF('ค่าเสื่อม 2563'!$E$3:$E$252="10870-รพ.อรัญประเทศ",ROW('ค่าเสื่อม 2563'!$E$3:$E$252)-ROW('ค่าเสื่อม 2563'!$E$3)+1),$A8)))</f>
        <v>0</v>
      </c>
      <c r="W8" s="7">
        <f t="array" ref="W8">IF(COUNTIF('ค่าเสื่อม 2563'!$E$3:$E$252,"10870-รพ.อรัญประเทศ")&lt;$A8,"",INDEX('ค่าเสื่อม 2563'!W$3:W$252,SMALL(IF('ค่าเสื่อม 2563'!$E$3:$E$252="10870-รพ.อรัญประเทศ",ROW('ค่าเสื่อม 2563'!$E$3:$E$252)-ROW('ค่าเสื่อม 2563'!$E$3)+1),$A8)))</f>
        <v>330931</v>
      </c>
    </row>
    <row r="9" spans="1:23" ht="43.5" customHeight="1">
      <c r="A9" s="3">
        <v>6</v>
      </c>
      <c r="B9" s="7" t="str">
        <f t="array" ref="B9">IF(COUNTIF('ค่าเสื่อม 2563'!$E$3:$E$252,"10870-รพ.อรัญประเทศ")&lt;$A9,"",INDEX('ค่าเสื่อม 2563'!B$3:B$252,SMALL(IF('ค่าเสื่อม 2563'!$E$3:$E$252="10870-รพ.อรัญประเทศ",ROW('ค่าเสื่อม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2563'!$E$3:$E$252,"10870-รพ.อรัญประเทศ")&lt;$A9,"",INDEX('ค่าเสื่อม 2563'!C$3:C$252,SMALL(IF('ค่าเสื่อม 2563'!$E$3:$E$252="10870-รพ.อรัญประเทศ",ROW('ค่าเสื่อม 2563'!$E$3:$E$252)-ROW('ค่าเสื่อม 2563'!$E$3)+1),$A9)))</f>
        <v>2700</v>
      </c>
      <c r="D9" s="7" t="str">
        <f t="array" ref="D9">IF(COUNTIF('ค่าเสื่อม 2563'!$E$3:$E$252,"10870-รพ.อรัญประเทศ")&lt;$A9,"",INDEX('ค่าเสื่อม 2563'!D$3:D$252,SMALL(IF('ค่าเสื่อม 2563'!$E$3:$E$252="10870-รพ.อรัญประเทศ",ROW('ค่าเสื่อม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2563'!$E$3:$E$252,"10870-รพ.อรัญประเทศ")&lt;$A9,"",INDEX('ค่าเสื่อม 2563'!E$3:E$252,SMALL(IF('ค่าเสื่อม 2563'!$E$3:$E$252="10870-รพ.อรัญประเทศ",ROW('ค่าเสื่อม 2563'!$E$3:$E$252)-ROW('ค่าเสื่อม 2563'!$E$3)+1),$A9)))</f>
        <v>10870-รพ.อรัญประเทศ</v>
      </c>
      <c r="F9" s="7" t="str">
        <f t="array" ref="F9">IF(COUNTIF('ค่าเสื่อม 2563'!$E$3:$E$252,"10870-รพ.อรัญประเทศ")&lt;$A9,"",INDEX('ค่าเสื่อม 2563'!F$3:F$252,SMALL(IF('ค่าเสื่อม 2563'!$E$3:$E$252="10870-รพ.อรัญประเทศ",ROW('ค่าเสื่อม 2563'!$E$3:$E$252)-ROW('ค่าเสื่อม 2563'!$E$3)+1),$A9)))</f>
        <v>02501-รพ.สต.นิคมสร้างตนเองคลองน้ำใส หมู่ที่ 04 ตำบลเมืองไผ่</v>
      </c>
      <c r="G9" s="7" t="str">
        <f t="array" ref="G9">IF(COUNTIF('ค่าเสื่อม 2563'!$E$3:$E$252,"10870-รพ.อรัญประเทศ")&lt;$A9,"",INDEX('ค่าเสื่อม 2563'!G$3:G$252,SMALL(IF('ค่าเสื่อม 2563'!$E$3:$E$252="10870-รพ.อรัญประเทศ",ROW('ค่าเสื่อม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2563'!$E$3:$E$252,"10870-รพ.อรัญประเทศ")&lt;$A9,"",INDEX('ค่าเสื่อม 2563'!H$3:H$252,SMALL(IF('ค่าเสื่อม 2563'!$E$3:$E$252="10870-รพ.อรัญประเทศ",ROW('ค่าเสื่อม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2563'!$E$3:$E$252,"10870-รพ.อรัญประเทศ")&lt;$A9,"",INDEX('ค่าเสื่อม 2563'!I$3:I$252,SMALL(IF('ค่าเสื่อม 2563'!$E$3:$E$252="10870-รพ.อรัญประเทศ",ROW('ค่าเสื่อม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2563'!$E$3:$E$252,"10870-รพ.อรัญประเทศ")&lt;$A9,"",INDEX('ค่าเสื่อม 2563'!J$3:J$252,SMALL(IF('ค่าเสื่อม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K9" s="7" t="str">
        <f t="array" ref="K9">IF(COUNTIF('ค่าเสื่อม 2563'!$E$3:$E$252,"10870-รพ.อรัญประเทศ")&lt;$A9,"",INDEX('ค่าเสื่อม 2563'!K$3:K$252,SMALL(IF('ค่าเสื่อม 2563'!$E$3:$E$252="10870-รพ.อรัญประเทศ",ROW('ค่าเสื่อม 2563'!$E$3:$E$252)-ROW('ค่าเสื่อม 2563'!$E$3)+1),$A9)))</f>
        <v>กระดานรองหลัง CPR</v>
      </c>
      <c r="L9" s="4">
        <f t="array" ref="L9">IF(COUNTIF('ค่าเสื่อม 2563'!$E$3:$E$252,"10870-รพ.อรัญประเทศ")&lt;$A9,"",INDEX('ค่าเสื่อม 2563'!L$3:L$252,SMALL(IF('ค่าเสื่อม 2563'!$E$3:$E$252="10870-รพ.อรัญประเทศ",ROW('ค่าเสื่อม 2563'!$E$3:$E$252)-ROW('ค่าเสื่อม 2563'!$E$3)+1),$A9)))</f>
        <v>1</v>
      </c>
      <c r="M9" s="7" t="str">
        <f t="array" ref="M9">IF(COUNTIF('ค่าเสื่อม 2563'!$E$3:$E$252,"10870-รพ.อรัญประเทศ")&lt;$A9,"",INDEX('ค่าเสื่อม 2563'!M$3:M$252,SMALL(IF('ค่าเสื่อม 2563'!$E$3:$E$252="10870-รพ.อรัญประเทศ",ROW('ค่าเสื่อม 2563'!$E$3:$E$252)-ROW('ค่าเสื่อม 2563'!$E$3)+1),$A9)))</f>
        <v>6530-001-9151/2</v>
      </c>
      <c r="N9" s="10">
        <f t="array" ref="N9">IF(COUNTIF('ค่าเสื่อม 2563'!$E$3:$E$252,"10870-รพ.อรัญประเทศ")&lt;$A9,"",INDEX('ค่าเสื่อม 2563'!N$3:N$252,SMALL(IF('ค่าเสื่อม 2563'!$E$3:$E$252="10870-รพ.อรัญประเทศ",ROW('ค่าเสื่อม 2563'!$E$3:$E$252)-ROW('ค่าเสื่อม 2563'!$E$3)+1),$A9)))</f>
        <v>8000</v>
      </c>
      <c r="O9" s="10">
        <f t="array" ref="O9">IF(COUNTIF('ค่าเสื่อม 2563'!$E$3:$E$252,"10870-รพ.อรัญประเทศ")&lt;$A9,"",INDEX('ค่าเสื่อม 2563'!O$3:O$252,SMALL(IF('ค่าเสื่อม 2563'!$E$3:$E$252="10870-รพ.อรัญประเทศ",ROW('ค่าเสื่อม 2563'!$E$3:$E$252)-ROW('ค่าเสื่อม 2563'!$E$3)+1),$A9)))</f>
        <v>0</v>
      </c>
      <c r="P9" s="10">
        <f t="array" ref="P9">IF(COUNTIF('ค่าเสื่อม 2563'!$E$3:$E$252,"10870-รพ.อรัญประเทศ")&lt;$A9,"",INDEX('ค่าเสื่อม 2563'!P$3:P$252,SMALL(IF('ค่าเสื่อม 2563'!$E$3:$E$252="10870-รพ.อรัญประเทศ",ROW('ค่าเสื่อม 2563'!$E$3:$E$252)-ROW('ค่าเสื่อม 2563'!$E$3)+1),$A9)))</f>
        <v>0</v>
      </c>
      <c r="Q9" s="10">
        <f t="array" ref="Q9">IF(COUNTIF('ค่าเสื่อม 2563'!$E$3:$E$252,"10870-รพ.อรัญประเทศ")&lt;$A9,"",INDEX('ค่าเสื่อม 2563'!Q$3:Q$252,SMALL(IF('ค่าเสื่อม 2563'!$E$3:$E$252="10870-รพ.อรัญประเทศ",ROW('ค่าเสื่อม 2563'!$E$3:$E$252)-ROW('ค่าเสื่อม 2563'!$E$3)+1),$A9)))</f>
        <v>8000</v>
      </c>
      <c r="R9" s="7" t="str">
        <f t="array" ref="R9">IF(COUNTIF('ค่าเสื่อม 2563'!$E$3:$E$252,"10870-รพ.อรัญประเทศ")&lt;$A9,"",INDEX('ค่าเสื่อม 2563'!R$3:R$252,SMALL(IF('ค่าเสื่อม 2563'!$E$3:$E$252="10870-รพ.อรัญประเทศ",ROW('ค่าเสื่อม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2563'!$E$3:$E$252,"10870-รพ.อรัญประเทศ")&lt;$A9,"",INDEX('ค่าเสื่อม 2563'!S$3:S$252,SMALL(IF('ค่าเสื่อม 2563'!$E$3:$E$252="10870-รพ.อรัญประเทศ",ROW('ค่าเสื่อม 2563'!$E$3:$E$252)-ROW('ค่าเสื่อม 2563'!$E$3)+1),$A9)))</f>
        <v>5-</v>
      </c>
      <c r="T9" s="10">
        <f t="array" ref="T9">IF(COUNTIF('ค่าเสื่อม 2563'!$E$3:$E$252,"10870-รพ.อรัญประเทศ")&lt;$A9,"",INDEX('ค่าเสื่อม 2563'!T$3:T$252,SMALL(IF('ค่าเสื่อม 2563'!$E$3:$E$252="10870-รพ.อรัญประเทศ",ROW('ค่าเสื่อม 2563'!$E$3:$E$252)-ROW('ค่าเสื่อม 2563'!$E$3)+1),$A9)))</f>
        <v>8000</v>
      </c>
      <c r="U9" s="10">
        <f t="array" ref="U9">IF(COUNTIF('ค่าเสื่อม 2563'!$E$3:$E$252,"10870-รพ.อรัญประเทศ")&lt;$A9,"",INDEX('ค่าเสื่อม 2563'!U$3:U$252,SMALL(IF('ค่าเสื่อม 2563'!$E$3:$E$252="10870-รพ.อรัญประเทศ",ROW('ค่าเสื่อม 2563'!$E$3:$E$252)-ROW('ค่าเสื่อม 2563'!$E$3)+1),$A9)))</f>
        <v>0</v>
      </c>
      <c r="V9" s="7">
        <f t="array" ref="V9">IF(COUNTIF('ค่าเสื่อม 2563'!$E$3:$E$252,"10870-รพ.อรัญประเทศ")&lt;$A9,"",INDEX('ค่าเสื่อม 2563'!V$3:V$252,SMALL(IF('ค่าเสื่อม 2563'!$E$3:$E$252="10870-รพ.อรัญประเทศ",ROW('ค่าเสื่อม 2563'!$E$3:$E$252)-ROW('ค่าเสื่อม 2563'!$E$3)+1),$A9)))</f>
        <v>0</v>
      </c>
      <c r="W9" s="7">
        <f t="array" ref="W9">IF(COUNTIF('ค่าเสื่อม 2563'!$E$3:$E$252,"10870-รพ.อรัญประเทศ")&lt;$A9,"",INDEX('ค่าเสื่อม 2563'!W$3:W$252,SMALL(IF('ค่าเสื่อม 2563'!$E$3:$E$252="10870-รพ.อรัญประเทศ",ROW('ค่าเสื่อม 2563'!$E$3:$E$252)-ROW('ค่าเสื่อม 2563'!$E$3)+1),$A9)))</f>
        <v>330916</v>
      </c>
    </row>
    <row r="10" spans="1:23" ht="43.5" customHeight="1">
      <c r="A10" s="3">
        <v>7</v>
      </c>
      <c r="B10" s="7" t="str">
        <f t="array" ref="B10">IF(COUNTIF('ค่าเสื่อม 2563'!$E$3:$E$252,"10870-รพ.อรัญประเทศ")&lt;$A10,"",INDEX('ค่าเสื่อม 2563'!B$3:B$252,SMALL(IF('ค่าเสื่อม 2563'!$E$3:$E$252="10870-รพ.อรัญประเทศ",ROW('ค่าเสื่อม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2563'!$E$3:$E$252,"10870-รพ.อรัญประเทศ")&lt;$A10,"",INDEX('ค่าเสื่อม 2563'!C$3:C$252,SMALL(IF('ค่าเสื่อม 2563'!$E$3:$E$252="10870-รพ.อรัญประเทศ",ROW('ค่าเสื่อม 2563'!$E$3:$E$252)-ROW('ค่าเสื่อม 2563'!$E$3)+1),$A10)))</f>
        <v>2700</v>
      </c>
      <c r="D10" s="7" t="str">
        <f t="array" ref="D10">IF(COUNTIF('ค่าเสื่อม 2563'!$E$3:$E$252,"10870-รพ.อรัญประเทศ")&lt;$A10,"",INDEX('ค่าเสื่อม 2563'!D$3:D$252,SMALL(IF('ค่าเสื่อม 2563'!$E$3:$E$252="10870-รพ.อรัญประเทศ",ROW('ค่าเสื่อม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2563'!$E$3:$E$252,"10870-รพ.อรัญประเทศ")&lt;$A10,"",INDEX('ค่าเสื่อม 2563'!E$3:E$252,SMALL(IF('ค่าเสื่อม 2563'!$E$3:$E$252="10870-รพ.อรัญประเทศ",ROW('ค่าเสื่อม 2563'!$E$3:$E$252)-ROW('ค่าเสื่อม 2563'!$E$3)+1),$A10)))</f>
        <v>10870-รพ.อรัญประเทศ</v>
      </c>
      <c r="F10" s="7" t="str">
        <f t="array" ref="F10">IF(COUNTIF('ค่าเสื่อม 2563'!$E$3:$E$252,"10870-รพ.อรัญประเทศ")&lt;$A10,"",INDEX('ค่าเสื่อม 2563'!F$3:F$252,SMALL(IF('ค่าเสื่อม 2563'!$E$3:$E$252="10870-รพ.อรัญประเทศ",ROW('ค่าเสื่อม 2563'!$E$3:$E$252)-ROW('ค่าเสื่อม 2563'!$E$3)+1),$A10)))</f>
        <v>02502-รพ.สต.หันทราย หมู่ที่ 05 ตำบลหันทราย</v>
      </c>
      <c r="G10" s="7" t="str">
        <f t="array" ref="G10">IF(COUNTIF('ค่าเสื่อม 2563'!$E$3:$E$252,"10870-รพ.อรัญประเทศ")&lt;$A10,"",INDEX('ค่าเสื่อม 2563'!G$3:G$252,SMALL(IF('ค่าเสื่อม 2563'!$E$3:$E$252="10870-รพ.อรัญประเทศ",ROW('ค่าเสื่อม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2563'!$E$3:$E$252,"10870-รพ.อรัญประเทศ")&lt;$A10,"",INDEX('ค่าเสื่อม 2563'!H$3:H$252,SMALL(IF('ค่าเสื่อม 2563'!$E$3:$E$252="10870-รพ.อรัญประเทศ",ROW('ค่าเสื่อม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2563'!$E$3:$E$252,"10870-รพ.อรัญประเทศ")&lt;$A10,"",INDEX('ค่าเสื่อม 2563'!I$3:I$252,SMALL(IF('ค่าเสื่อม 2563'!$E$3:$E$252="10870-รพ.อรัญประเทศ",ROW('ค่าเสื่อม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2563'!$E$3:$E$252,"10870-รพ.อรัญประเทศ")&lt;$A10,"",INDEX('ค่าเสื่อม 2563'!J$3:J$252,SMALL(IF('ค่าเสื่อม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K10" s="7" t="str">
        <f t="array" ref="K10">IF(COUNTIF('ค่าเสื่อม 2563'!$E$3:$E$252,"10870-รพ.อรัญประเทศ")&lt;$A10,"",INDEX('ค่าเสื่อม 2563'!K$3:K$252,SMALL(IF('ค่าเสื่อม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L10" s="4">
        <f t="array" ref="L10">IF(COUNTIF('ค่าเสื่อม 2563'!$E$3:$E$252,"10870-รพ.อรัญประเทศ")&lt;$A10,"",INDEX('ค่าเสื่อม 2563'!L$3:L$252,SMALL(IF('ค่าเสื่อม 2563'!$E$3:$E$252="10870-รพ.อรัญประเทศ",ROW('ค่าเสื่อม 2563'!$E$3:$E$252)-ROW('ค่าเสื่อม 2563'!$E$3)+1),$A10)))</f>
        <v>1</v>
      </c>
      <c r="M10" s="7" t="str">
        <f t="array" ref="M10">IF(COUNTIF('ค่าเสื่อม 2563'!$E$3:$E$252,"10870-รพ.อรัญประเทศ")&lt;$A10,"",INDEX('ค่าเสื่อม 2563'!M$3:M$252,SMALL(IF('ค่าเสื่อม 2563'!$E$3:$E$252="10870-รพ.อรัญประเทศ",ROW('ค่าเสื่อม 2563'!$E$3:$E$252)-ROW('ค่าเสื่อม 2563'!$E$3)+1),$A10)))</f>
        <v>6515-006-0002/2</v>
      </c>
      <c r="N10" s="10">
        <f t="array" ref="N10">IF(COUNTIF('ค่าเสื่อม 2563'!$E$3:$E$252,"10870-รพ.อรัญประเทศ")&lt;$A10,"",INDEX('ค่าเสื่อม 2563'!N$3:N$252,SMALL(IF('ค่าเสื่อม 2563'!$E$3:$E$252="10870-รพ.อรัญประเทศ",ROW('ค่าเสื่อม 2563'!$E$3:$E$252)-ROW('ค่าเสื่อม 2563'!$E$3)+1),$A10)))</f>
        <v>40000</v>
      </c>
      <c r="O10" s="10">
        <f t="array" ref="O10">IF(COUNTIF('ค่าเสื่อม 2563'!$E$3:$E$252,"10870-รพ.อรัญประเทศ")&lt;$A10,"",INDEX('ค่าเสื่อม 2563'!O$3:O$252,SMALL(IF('ค่าเสื่อม 2563'!$E$3:$E$252="10870-รพ.อรัญประเทศ",ROW('ค่าเสื่อม 2563'!$E$3:$E$252)-ROW('ค่าเสื่อม 2563'!$E$3)+1),$A10)))</f>
        <v>0</v>
      </c>
      <c r="P10" s="10">
        <f t="array" ref="P10">IF(COUNTIF('ค่าเสื่อม 2563'!$E$3:$E$252,"10870-รพ.อรัญประเทศ")&lt;$A10,"",INDEX('ค่าเสื่อม 2563'!P$3:P$252,SMALL(IF('ค่าเสื่อม 2563'!$E$3:$E$252="10870-รพ.อรัญประเทศ",ROW('ค่าเสื่อม 2563'!$E$3:$E$252)-ROW('ค่าเสื่อม 2563'!$E$3)+1),$A10)))</f>
        <v>0</v>
      </c>
      <c r="Q10" s="10">
        <f t="array" ref="Q10">IF(COUNTIF('ค่าเสื่อม 2563'!$E$3:$E$252,"10870-รพ.อรัญประเทศ")&lt;$A10,"",INDEX('ค่าเสื่อม 2563'!Q$3:Q$252,SMALL(IF('ค่าเสื่อม 2563'!$E$3:$E$252="10870-รพ.อรัญประเทศ",ROW('ค่าเสื่อม 2563'!$E$3:$E$252)-ROW('ค่าเสื่อม 2563'!$E$3)+1),$A10)))</f>
        <v>40000</v>
      </c>
      <c r="R10" s="7" t="str">
        <f t="array" ref="R10">IF(COUNTIF('ค่าเสื่อม 2563'!$E$3:$E$252,"10870-รพ.อรัญประเทศ")&lt;$A10,"",INDEX('ค่าเสื่อม 2563'!R$3:R$252,SMALL(IF('ค่าเสื่อม 2563'!$E$3:$E$252="10870-รพ.อรัญประเทศ",ROW('ค่าเสื่อม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2563'!$E$3:$E$252,"10870-รพ.อรัญประเทศ")&lt;$A10,"",INDEX('ค่าเสื่อม 2563'!S$3:S$252,SMALL(IF('ค่าเสื่อม 2563'!$E$3:$E$252="10870-รพ.อรัญประเทศ",ROW('ค่าเสื่อม 2563'!$E$3:$E$252)-ROW('ค่าเสื่อม 2563'!$E$3)+1),$A10)))</f>
        <v>5-</v>
      </c>
      <c r="T10" s="10">
        <f t="array" ref="T10">IF(COUNTIF('ค่าเสื่อม 2563'!$E$3:$E$252,"10870-รพ.อรัญประเทศ")&lt;$A10,"",INDEX('ค่าเสื่อม 2563'!T$3:T$252,SMALL(IF('ค่าเสื่อม 2563'!$E$3:$E$252="10870-รพ.อรัญประเทศ",ROW('ค่าเสื่อม 2563'!$E$3:$E$252)-ROW('ค่าเสื่อม 2563'!$E$3)+1),$A10)))</f>
        <v>40000</v>
      </c>
      <c r="U10" s="10">
        <f t="array" ref="U10">IF(COUNTIF('ค่าเสื่อม 2563'!$E$3:$E$252,"10870-รพ.อรัญประเทศ")&lt;$A10,"",INDEX('ค่าเสื่อม 2563'!U$3:U$252,SMALL(IF('ค่าเสื่อม 2563'!$E$3:$E$252="10870-รพ.อรัญประเทศ",ROW('ค่าเสื่อม 2563'!$E$3:$E$252)-ROW('ค่าเสื่อม 2563'!$E$3)+1),$A10)))</f>
        <v>0</v>
      </c>
      <c r="V10" s="7">
        <f t="array" ref="V10">IF(COUNTIF('ค่าเสื่อม 2563'!$E$3:$E$252,"10870-รพ.อรัญประเทศ")&lt;$A10,"",INDEX('ค่าเสื่อม 2563'!V$3:V$252,SMALL(IF('ค่าเสื่อม 2563'!$E$3:$E$252="10870-รพ.อรัญประเทศ",ROW('ค่าเสื่อม 2563'!$E$3:$E$252)-ROW('ค่าเสื่อม 2563'!$E$3)+1),$A10)))</f>
        <v>0</v>
      </c>
      <c r="W10" s="7">
        <f t="array" ref="W10">IF(COUNTIF('ค่าเสื่อม 2563'!$E$3:$E$252,"10870-รพ.อรัญประเทศ")&lt;$A10,"",INDEX('ค่าเสื่อม 2563'!W$3:W$252,SMALL(IF('ค่าเสื่อม 2563'!$E$3:$E$252="10870-รพ.อรัญประเทศ",ROW('ค่าเสื่อม 2563'!$E$3:$E$252)-ROW('ค่าเสื่อม 2563'!$E$3)+1),$A10)))</f>
        <v>330927</v>
      </c>
    </row>
    <row r="11" spans="1:23" ht="43.5" customHeight="1">
      <c r="A11" s="3">
        <v>8</v>
      </c>
      <c r="B11" s="7" t="str">
        <f t="array" ref="B11">IF(COUNTIF('ค่าเสื่อม 2563'!$E$3:$E$252,"10870-รพ.อรัญประเทศ")&lt;$A11,"",INDEX('ค่าเสื่อม 2563'!B$3:B$252,SMALL(IF('ค่าเสื่อม 2563'!$E$3:$E$252="10870-รพ.อรัญประเทศ",ROW('ค่าเสื่อม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2563'!$E$3:$E$252,"10870-รพ.อรัญประเทศ")&lt;$A11,"",INDEX('ค่าเสื่อม 2563'!C$3:C$252,SMALL(IF('ค่าเสื่อม 2563'!$E$3:$E$252="10870-รพ.อรัญประเทศ",ROW('ค่าเสื่อม 2563'!$E$3:$E$252)-ROW('ค่าเสื่อม 2563'!$E$3)+1),$A11)))</f>
        <v>2700</v>
      </c>
      <c r="D11" s="7" t="str">
        <f t="array" ref="D11">IF(COUNTIF('ค่าเสื่อม 2563'!$E$3:$E$252,"10870-รพ.อรัญประเทศ")&lt;$A11,"",INDEX('ค่าเสื่อม 2563'!D$3:D$252,SMALL(IF('ค่าเสื่อม 2563'!$E$3:$E$252="10870-รพ.อรัญประเทศ",ROW('ค่าเสื่อม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2563'!$E$3:$E$252,"10870-รพ.อรัญประเทศ")&lt;$A11,"",INDEX('ค่าเสื่อม 2563'!E$3:E$252,SMALL(IF('ค่าเสื่อม 2563'!$E$3:$E$252="10870-รพ.อรัญประเทศ",ROW('ค่าเสื่อม 2563'!$E$3:$E$252)-ROW('ค่าเสื่อม 2563'!$E$3)+1),$A11)))</f>
        <v>10870-รพ.อรัญประเทศ</v>
      </c>
      <c r="F11" s="7" t="str">
        <f t="array" ref="F11">IF(COUNTIF('ค่าเสื่อม 2563'!$E$3:$E$252,"10870-รพ.อรัญประเทศ")&lt;$A11,"",INDEX('ค่าเสื่อม 2563'!F$3:F$252,SMALL(IF('ค่าเสื่อม 2563'!$E$3:$E$252="10870-รพ.อรัญประเทศ",ROW('ค่าเสื่อม 2563'!$E$3:$E$252)-ROW('ค่าเสื่อม 2563'!$E$3)+1),$A11)))</f>
        <v>02502-รพ.สต.หันทราย หมู่ที่ 05 ตำบลหันทราย</v>
      </c>
      <c r="G11" s="7" t="str">
        <f t="array" ref="G11">IF(COUNTIF('ค่าเสื่อม 2563'!$E$3:$E$252,"10870-รพ.อรัญประเทศ")&lt;$A11,"",INDEX('ค่าเสื่อม 2563'!G$3:G$252,SMALL(IF('ค่าเสื่อม 2563'!$E$3:$E$252="10870-รพ.อรัญประเทศ",ROW('ค่าเสื่อม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2563'!$E$3:$E$252,"10870-รพ.อรัญประเทศ")&lt;$A11,"",INDEX('ค่าเสื่อม 2563'!H$3:H$252,SMALL(IF('ค่าเสื่อม 2563'!$E$3:$E$252="10870-รพ.อรัญประเทศ",ROW('ค่าเสื่อม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2563'!$E$3:$E$252,"10870-รพ.อรัญประเทศ")&lt;$A11,"",INDEX('ค่าเสื่อม 2563'!I$3:I$252,SMALL(IF('ค่าเสื่อม 2563'!$E$3:$E$252="10870-รพ.อรัญประเทศ",ROW('ค่าเสื่อม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2563'!$E$3:$E$252,"10870-รพ.อรัญประเทศ")&lt;$A11,"",INDEX('ค่าเสื่อม 2563'!J$3:J$252,SMALL(IF('ค่าเสื่อม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K11" s="7" t="str">
        <f t="array" ref="K11">IF(COUNTIF('ค่าเสื่อม 2563'!$E$3:$E$252,"10870-รพ.อรัญประเทศ")&lt;$A11,"",INDEX('ค่าเสื่อม 2563'!K$3:K$252,SMALL(IF('ค่าเสื่อม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L11" s="4">
        <f t="array" ref="L11">IF(COUNTIF('ค่าเสื่อม 2563'!$E$3:$E$252,"10870-รพ.อรัญประเทศ")&lt;$A11,"",INDEX('ค่าเสื่อม 2563'!L$3:L$252,SMALL(IF('ค่าเสื่อม 2563'!$E$3:$E$252="10870-รพ.อรัญประเทศ",ROW('ค่าเสื่อม 2563'!$E$3:$E$252)-ROW('ค่าเสื่อม 2563'!$E$3)+1),$A11)))</f>
        <v>1</v>
      </c>
      <c r="M11" s="7" t="str">
        <f t="array" ref="M11">IF(COUNTIF('ค่าเสื่อม 2563'!$E$3:$E$252,"10870-รพ.อรัญประเทศ")&lt;$A11,"",INDEX('ค่าเสื่อม 2563'!M$3:M$252,SMALL(IF('ค่าเสื่อม 2563'!$E$3:$E$252="10870-รพ.อรัญประเทศ",ROW('ค่าเสื่อม 2563'!$E$3:$E$252)-ROW('ค่าเสื่อม 2563'!$E$3)+1),$A11)))</f>
        <v>7110-001-0001/1</v>
      </c>
      <c r="N11" s="10">
        <f t="array" ref="N11">IF(COUNTIF('ค่าเสื่อม 2563'!$E$3:$E$252,"10870-รพ.อรัญประเทศ")&lt;$A11,"",INDEX('ค่าเสื่อม 2563'!N$3:N$252,SMALL(IF('ค่าเสื่อม 2563'!$E$3:$E$252="10870-รพ.อรัญประเทศ",ROW('ค่าเสื่อม 2563'!$E$3:$E$252)-ROW('ค่าเสื่อม 2563'!$E$3)+1),$A11)))</f>
        <v>15000</v>
      </c>
      <c r="O11" s="10">
        <f t="array" ref="O11">IF(COUNTIF('ค่าเสื่อม 2563'!$E$3:$E$252,"10870-รพ.อรัญประเทศ")&lt;$A11,"",INDEX('ค่าเสื่อม 2563'!O$3:O$252,SMALL(IF('ค่าเสื่อม 2563'!$E$3:$E$252="10870-รพ.อรัญประเทศ",ROW('ค่าเสื่อม 2563'!$E$3:$E$252)-ROW('ค่าเสื่อม 2563'!$E$3)+1),$A11)))</f>
        <v>0</v>
      </c>
      <c r="P11" s="10">
        <f t="array" ref="P11">IF(COUNTIF('ค่าเสื่อม 2563'!$E$3:$E$252,"10870-รพ.อรัญประเทศ")&lt;$A11,"",INDEX('ค่าเสื่อม 2563'!P$3:P$252,SMALL(IF('ค่าเสื่อม 2563'!$E$3:$E$252="10870-รพ.อรัญประเทศ",ROW('ค่าเสื่อม 2563'!$E$3:$E$252)-ROW('ค่าเสื่อม 2563'!$E$3)+1),$A11)))</f>
        <v>0</v>
      </c>
      <c r="Q11" s="10">
        <f t="array" ref="Q11">IF(COUNTIF('ค่าเสื่อม 2563'!$E$3:$E$252,"10870-รพ.อรัญประเทศ")&lt;$A11,"",INDEX('ค่าเสื่อม 2563'!Q$3:Q$252,SMALL(IF('ค่าเสื่อม 2563'!$E$3:$E$252="10870-รพ.อรัญประเทศ",ROW('ค่าเสื่อม 2563'!$E$3:$E$252)-ROW('ค่าเสื่อม 2563'!$E$3)+1),$A11)))</f>
        <v>15000</v>
      </c>
      <c r="R11" s="7" t="str">
        <f t="array" ref="R11">IF(COUNTIF('ค่าเสื่อม 2563'!$E$3:$E$252,"10870-รพ.อรัญประเทศ")&lt;$A11,"",INDEX('ค่าเสื่อม 2563'!R$3:R$252,SMALL(IF('ค่าเสื่อม 2563'!$E$3:$E$252="10870-รพ.อรัญประเทศ",ROW('ค่าเสื่อม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2563'!$E$3:$E$252,"10870-รพ.อรัญประเทศ")&lt;$A11,"",INDEX('ค่าเสื่อม 2563'!S$3:S$252,SMALL(IF('ค่าเสื่อม 2563'!$E$3:$E$252="10870-รพ.อรัญประเทศ",ROW('ค่าเสื่อม 2563'!$E$3:$E$252)-ROW('ค่าเสื่อม 2563'!$E$3)+1),$A11)))</f>
        <v>5-</v>
      </c>
      <c r="T11" s="10">
        <f t="array" ref="T11">IF(COUNTIF('ค่าเสื่อม 2563'!$E$3:$E$252,"10870-รพ.อรัญประเทศ")&lt;$A11,"",INDEX('ค่าเสื่อม 2563'!T$3:T$252,SMALL(IF('ค่าเสื่อม 2563'!$E$3:$E$252="10870-รพ.อรัญประเทศ",ROW('ค่าเสื่อม 2563'!$E$3:$E$252)-ROW('ค่าเสื่อม 2563'!$E$3)+1),$A11)))</f>
        <v>15000</v>
      </c>
      <c r="U11" s="10">
        <f t="array" ref="U11">IF(COUNTIF('ค่าเสื่อม 2563'!$E$3:$E$252,"10870-รพ.อรัญประเทศ")&lt;$A11,"",INDEX('ค่าเสื่อม 2563'!U$3:U$252,SMALL(IF('ค่าเสื่อม 2563'!$E$3:$E$252="10870-รพ.อรัญประเทศ",ROW('ค่าเสื่อม 2563'!$E$3:$E$252)-ROW('ค่าเสื่อม 2563'!$E$3)+1),$A11)))</f>
        <v>0</v>
      </c>
      <c r="V11" s="7">
        <f t="array" ref="V11">IF(COUNTIF('ค่าเสื่อม 2563'!$E$3:$E$252,"10870-รพ.อรัญประเทศ")&lt;$A11,"",INDEX('ค่าเสื่อม 2563'!V$3:V$252,SMALL(IF('ค่าเสื่อม 2563'!$E$3:$E$252="10870-รพ.อรัญประเทศ",ROW('ค่าเสื่อม 2563'!$E$3:$E$252)-ROW('ค่าเสื่อม 2563'!$E$3)+1),$A11)))</f>
        <v>0</v>
      </c>
      <c r="W11" s="7">
        <f t="array" ref="W11">IF(COUNTIF('ค่าเสื่อม 2563'!$E$3:$E$252,"10870-รพ.อรัญประเทศ")&lt;$A11,"",INDEX('ค่าเสื่อม 2563'!W$3:W$252,SMALL(IF('ค่าเสื่อม 2563'!$E$3:$E$252="10870-รพ.อรัญประเทศ",ROW('ค่าเสื่อม 2563'!$E$3:$E$252)-ROW('ค่าเสื่อม 2563'!$E$3)+1),$A11)))</f>
        <v>330923</v>
      </c>
    </row>
    <row r="12" spans="1:23" ht="43.5" customHeight="1">
      <c r="A12" s="3">
        <v>9</v>
      </c>
      <c r="B12" s="7" t="str">
        <f t="array" ref="B12">IF(COUNTIF('ค่าเสื่อม 2563'!$E$3:$E$252,"10870-รพ.อรัญประเทศ")&lt;$A12,"",INDEX('ค่าเสื่อม 2563'!B$3:B$252,SMALL(IF('ค่าเสื่อม 2563'!$E$3:$E$252="10870-รพ.อรัญประเทศ",ROW('ค่าเสื่อม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2563'!$E$3:$E$252,"10870-รพ.อรัญประเทศ")&lt;$A12,"",INDEX('ค่าเสื่อม 2563'!C$3:C$252,SMALL(IF('ค่าเสื่อม 2563'!$E$3:$E$252="10870-รพ.อรัญประเทศ",ROW('ค่าเสื่อม 2563'!$E$3:$E$252)-ROW('ค่าเสื่อม 2563'!$E$3)+1),$A12)))</f>
        <v>2700</v>
      </c>
      <c r="D12" s="7" t="str">
        <f t="array" ref="D12">IF(COUNTIF('ค่าเสื่อม 2563'!$E$3:$E$252,"10870-รพ.อรัญประเทศ")&lt;$A12,"",INDEX('ค่าเสื่อม 2563'!D$3:D$252,SMALL(IF('ค่าเสื่อม 2563'!$E$3:$E$252="10870-รพ.อรัญประเทศ",ROW('ค่าเสื่อม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2563'!$E$3:$E$252,"10870-รพ.อรัญประเทศ")&lt;$A12,"",INDEX('ค่าเสื่อม 2563'!E$3:E$252,SMALL(IF('ค่าเสื่อม 2563'!$E$3:$E$252="10870-รพ.อรัญประเทศ",ROW('ค่าเสื่อม 2563'!$E$3:$E$252)-ROW('ค่าเสื่อม 2563'!$E$3)+1),$A12)))</f>
        <v>10870-รพ.อรัญประเทศ</v>
      </c>
      <c r="F12" s="7" t="str">
        <f t="array" ref="F12">IF(COUNTIF('ค่าเสื่อม 2563'!$E$3:$E$252,"10870-รพ.อรัญประเทศ")&lt;$A12,"",INDEX('ค่าเสื่อม 2563'!F$3:F$252,SMALL(IF('ค่าเสื่อม 2563'!$E$3:$E$252="10870-รพ.อรัญประเทศ",ROW('ค่าเสื่อม 2563'!$E$3:$E$252)-ROW('ค่าเสื่อม 2563'!$E$3)+1),$A12)))</f>
        <v>02503-รพ.สต.คลองน้ำใส หมู่ที่ 01 ตำบลคลองน้ำใส</v>
      </c>
      <c r="G12" s="7" t="str">
        <f t="array" ref="G12">IF(COUNTIF('ค่าเสื่อม 2563'!$E$3:$E$252,"10870-รพ.อรัญประเทศ")&lt;$A12,"",INDEX('ค่าเสื่อม 2563'!G$3:G$252,SMALL(IF('ค่าเสื่อม 2563'!$E$3:$E$252="10870-รพ.อรัญประเทศ",ROW('ค่าเสื่อม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2563'!$E$3:$E$252,"10870-รพ.อรัญประเทศ")&lt;$A12,"",INDEX('ค่าเสื่อม 2563'!H$3:H$252,SMALL(IF('ค่าเสื่อม 2563'!$E$3:$E$252="10870-รพ.อรัญประเทศ",ROW('ค่าเสื่อม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2563'!$E$3:$E$252,"10870-รพ.อรัญประเทศ")&lt;$A12,"",INDEX('ค่าเสื่อม 2563'!I$3:I$252,SMALL(IF('ค่าเสื่อม 2563'!$E$3:$E$252="10870-รพ.อรัญประเทศ",ROW('ค่าเสื่อม 2563'!$E$3:$E$252)-ROW('ค่าเสื่อม 2563'!$E$3)+1),$A12)))</f>
        <v>10-ครุภัณฑ์ยานพาหนะและขนส่ง</v>
      </c>
      <c r="J12" s="7" t="str">
        <f t="array" ref="J12">IF(COUNTIF('ค่าเสื่อม 2563'!$E$3:$E$252,"10870-รพ.อรัญประเทศ")&lt;$A12,"",INDEX('ค่าเสื่อม 2563'!J$3:J$252,SMALL(IF('ค่าเสื่อม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K12" s="7" t="str">
        <f t="array" ref="K12">IF(COUNTIF('ค่าเสื่อม 2563'!$E$3:$E$252,"10870-รพ.อรัญประเทศ")&lt;$A12,"",INDEX('ค่าเสื่อม 2563'!K$3:K$252,SMALL(IF('ค่าเสื่อม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L12" s="4">
        <f t="array" ref="L12">IF(COUNTIF('ค่าเสื่อม 2563'!$E$3:$E$252,"10870-รพ.อรัญประเทศ")&lt;$A12,"",INDEX('ค่าเสื่อม 2563'!L$3:L$252,SMALL(IF('ค่าเสื่อม 2563'!$E$3:$E$252="10870-รพ.อรัญประเทศ",ROW('ค่าเสื่อม 2563'!$E$3:$E$252)-ROW('ค่าเสื่อม 2563'!$E$3)+1),$A12)))</f>
        <v>1</v>
      </c>
      <c r="M12" s="7" t="str">
        <f t="array" ref="M12">IF(COUNTIF('ค่าเสื่อม 2563'!$E$3:$E$252,"10870-รพ.อรัญประเทศ")&lt;$A12,"",INDEX('ค่าเสื่อม 2563'!M$3:M$252,SMALL(IF('ค่าเสื่อม 2563'!$E$3:$E$252="10870-รพ.อรัญประเทศ",ROW('ค่าเสื่อม 2563'!$E$3:$E$252)-ROW('ค่าเสื่อม 2563'!$E$3)+1),$A12)))</f>
        <v>2340-003-0001/1</v>
      </c>
      <c r="N12" s="10">
        <f t="array" ref="N12">IF(COUNTIF('ค่าเสื่อม 2563'!$E$3:$E$252,"10870-รพ.อรัญประเทศ")&lt;$A12,"",INDEX('ค่าเสื่อม 2563'!N$3:N$252,SMALL(IF('ค่าเสื่อม 2563'!$E$3:$E$252="10870-รพ.อรัญประเทศ",ROW('ค่าเสื่อม 2563'!$E$3:$E$252)-ROW('ค่าเสื่อม 2563'!$E$3)+1),$A12)))</f>
        <v>33000</v>
      </c>
      <c r="O12" s="10">
        <f t="array" ref="O12">IF(COUNTIF('ค่าเสื่อม 2563'!$E$3:$E$252,"10870-รพ.อรัญประเทศ")&lt;$A12,"",INDEX('ค่าเสื่อม 2563'!O$3:O$252,SMALL(IF('ค่าเสื่อม 2563'!$E$3:$E$252="10870-รพ.อรัญประเทศ",ROW('ค่าเสื่อม 2563'!$E$3:$E$252)-ROW('ค่าเสื่อม 2563'!$E$3)+1),$A12)))</f>
        <v>0</v>
      </c>
      <c r="P12" s="10">
        <f t="array" ref="P12">IF(COUNTIF('ค่าเสื่อม 2563'!$E$3:$E$252,"10870-รพ.อรัญประเทศ")&lt;$A12,"",INDEX('ค่าเสื่อม 2563'!P$3:P$252,SMALL(IF('ค่าเสื่อม 2563'!$E$3:$E$252="10870-รพ.อรัญประเทศ",ROW('ค่าเสื่อม 2563'!$E$3:$E$252)-ROW('ค่าเสื่อม 2563'!$E$3)+1),$A12)))</f>
        <v>0</v>
      </c>
      <c r="Q12" s="10">
        <f t="array" ref="Q12">IF(COUNTIF('ค่าเสื่อม 2563'!$E$3:$E$252,"10870-รพ.อรัญประเทศ")&lt;$A12,"",INDEX('ค่าเสื่อม 2563'!Q$3:Q$252,SMALL(IF('ค่าเสื่อม 2563'!$E$3:$E$252="10870-รพ.อรัญประเทศ",ROW('ค่าเสื่อม 2563'!$E$3:$E$252)-ROW('ค่าเสื่อม 2563'!$E$3)+1),$A12)))</f>
        <v>33000</v>
      </c>
      <c r="R12" s="7" t="str">
        <f t="array" ref="R12">IF(COUNTIF('ค่าเสื่อม 2563'!$E$3:$E$252,"10870-รพ.อรัญประเทศ")&lt;$A12,"",INDEX('ค่าเสื่อม 2563'!R$3:R$252,SMALL(IF('ค่าเสื่อม 2563'!$E$3:$E$252="10870-รพ.อรัญประเทศ",ROW('ค่าเสื่อม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2563'!$E$3:$E$252,"10870-รพ.อรัญประเทศ")&lt;$A12,"",INDEX('ค่าเสื่อม 2563'!S$3:S$252,SMALL(IF('ค่าเสื่อม 2563'!$E$3:$E$252="10870-รพ.อรัญประเทศ",ROW('ค่าเสื่อม 2563'!$E$3:$E$252)-ROW('ค่าเสื่อม 2563'!$E$3)+1),$A12)))</f>
        <v>5-</v>
      </c>
      <c r="T12" s="10">
        <f t="array" ref="T12">IF(COUNTIF('ค่าเสื่อม 2563'!$E$3:$E$252,"10870-รพ.อรัญประเทศ")&lt;$A12,"",INDEX('ค่าเสื่อม 2563'!T$3:T$252,SMALL(IF('ค่าเสื่อม 2563'!$E$3:$E$252="10870-รพ.อรัญประเทศ",ROW('ค่าเสื่อม 2563'!$E$3:$E$252)-ROW('ค่าเสื่อม 2563'!$E$3)+1),$A12)))</f>
        <v>33000</v>
      </c>
      <c r="U12" s="10">
        <f t="array" ref="U12">IF(COUNTIF('ค่าเสื่อม 2563'!$E$3:$E$252,"10870-รพ.อรัญประเทศ")&lt;$A12,"",INDEX('ค่าเสื่อม 2563'!U$3:U$252,SMALL(IF('ค่าเสื่อม 2563'!$E$3:$E$252="10870-รพ.อรัญประเทศ",ROW('ค่าเสื่อม 2563'!$E$3:$E$252)-ROW('ค่าเสื่อม 2563'!$E$3)+1),$A12)))</f>
        <v>0</v>
      </c>
      <c r="V12" s="7">
        <f t="array" ref="V12">IF(COUNTIF('ค่าเสื่อม 2563'!$E$3:$E$252,"10870-รพ.อรัญประเทศ")&lt;$A12,"",INDEX('ค่าเสื่อม 2563'!V$3:V$252,SMALL(IF('ค่าเสื่อม 2563'!$E$3:$E$252="10870-รพ.อรัญประเทศ",ROW('ค่าเสื่อม 2563'!$E$3:$E$252)-ROW('ค่าเสื่อม 2563'!$E$3)+1),$A12)))</f>
        <v>0</v>
      </c>
      <c r="W12" s="7">
        <f t="array" ref="W12">IF(COUNTIF('ค่าเสื่อม 2563'!$E$3:$E$252,"10870-รพ.อรัญประเทศ")&lt;$A12,"",INDEX('ค่าเสื่อม 2563'!W$3:W$252,SMALL(IF('ค่าเสื่อม 2563'!$E$3:$E$252="10870-รพ.อรัญประเทศ",ROW('ค่าเสื่อม 2563'!$E$3:$E$252)-ROW('ค่าเสื่อม 2563'!$E$3)+1),$A12)))</f>
        <v>330907</v>
      </c>
    </row>
    <row r="13" spans="1:23" ht="43.5" customHeight="1">
      <c r="A13" s="3">
        <v>10</v>
      </c>
      <c r="B13" s="7" t="str">
        <f t="array" ref="B13">IF(COUNTIF('ค่าเสื่อม 2563'!$E$3:$E$252,"10870-รพ.อรัญประเทศ")&lt;$A13,"",INDEX('ค่าเสื่อม 2563'!B$3:B$252,SMALL(IF('ค่าเสื่อม 2563'!$E$3:$E$252="10870-รพ.อรัญประเทศ",ROW('ค่าเสื่อม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2563'!$E$3:$E$252,"10870-รพ.อรัญประเทศ")&lt;$A13,"",INDEX('ค่าเสื่อม 2563'!C$3:C$252,SMALL(IF('ค่าเสื่อม 2563'!$E$3:$E$252="10870-รพ.อรัญประเทศ",ROW('ค่าเสื่อม 2563'!$E$3:$E$252)-ROW('ค่าเสื่อม 2563'!$E$3)+1),$A13)))</f>
        <v>2700</v>
      </c>
      <c r="D13" s="7" t="str">
        <f t="array" ref="D13">IF(COUNTIF('ค่าเสื่อม 2563'!$E$3:$E$252,"10870-รพ.อรัญประเทศ")&lt;$A13,"",INDEX('ค่าเสื่อม 2563'!D$3:D$252,SMALL(IF('ค่าเสื่อม 2563'!$E$3:$E$252="10870-รพ.อรัญประเทศ",ROW('ค่าเสื่อม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2563'!$E$3:$E$252,"10870-รพ.อรัญประเทศ")&lt;$A13,"",INDEX('ค่าเสื่อม 2563'!E$3:E$252,SMALL(IF('ค่าเสื่อม 2563'!$E$3:$E$252="10870-รพ.อรัญประเทศ",ROW('ค่าเสื่อม 2563'!$E$3:$E$252)-ROW('ค่าเสื่อม 2563'!$E$3)+1),$A13)))</f>
        <v>10870-รพ.อรัญประเทศ</v>
      </c>
      <c r="F13" s="7" t="str">
        <f t="array" ref="F13">IF(COUNTIF('ค่าเสื่อม 2563'!$E$3:$E$252,"10870-รพ.อรัญประเทศ")&lt;$A13,"",INDEX('ค่าเสื่อม 2563'!F$3:F$252,SMALL(IF('ค่าเสื่อม 2563'!$E$3:$E$252="10870-รพ.อรัญประเทศ",ROW('ค่าเสื่อม 2563'!$E$3:$E$252)-ROW('ค่าเสื่อม 2563'!$E$3)+1),$A13)))</f>
        <v>02503-รพ.สต.คลองน้ำใส หมู่ที่ 01 ตำบลคลองน้ำใส</v>
      </c>
      <c r="G13" s="7" t="str">
        <f t="array" ref="G13">IF(COUNTIF('ค่าเสื่อม 2563'!$E$3:$E$252,"10870-รพ.อรัญประเทศ")&lt;$A13,"",INDEX('ค่าเสื่อม 2563'!G$3:G$252,SMALL(IF('ค่าเสื่อม 2563'!$E$3:$E$252="10870-รพ.อรัญประเทศ",ROW('ค่าเสื่อม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2563'!$E$3:$E$252,"10870-รพ.อรัญประเทศ")&lt;$A13,"",INDEX('ค่าเสื่อม 2563'!H$3:H$252,SMALL(IF('ค่าเสื่อม 2563'!$E$3:$E$252="10870-รพ.อรัญประเทศ",ROW('ค่าเสื่อม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2563'!$E$3:$E$252,"10870-รพ.อรัญประเทศ")&lt;$A13,"",INDEX('ค่าเสื่อม 2563'!I$3:I$252,SMALL(IF('ค่าเสื่อม 2563'!$E$3:$E$252="10870-รพ.อรัญประเทศ",ROW('ค่าเสื่อม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2563'!$E$3:$E$252,"10870-รพ.อรัญประเทศ")&lt;$A13,"",INDEX('ค่าเสื่อม 2563'!J$3:J$252,SMALL(IF('ค่าเสื่อม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K13" s="7" t="str">
        <f t="array" ref="K13">IF(COUNTIF('ค่าเสื่อม 2563'!$E$3:$E$252,"10870-รพ.อรัญประเทศ")&lt;$A13,"",INDEX('ค่าเสื่อม 2563'!K$3:K$252,SMALL(IF('ค่าเสื่อม 2563'!$E$3:$E$252="10870-รพ.อรัญประเทศ",ROW('ค่าเสื่อม 2563'!$E$3:$E$252)-ROW('ค่าเสื่อม 2563'!$E$3)+1),$A13)))</f>
        <v>เครื่องปั่นฮีมาโตคริต</v>
      </c>
      <c r="L13" s="4">
        <f t="array" ref="L13">IF(COUNTIF('ค่าเสื่อม 2563'!$E$3:$E$252,"10870-รพ.อรัญประเทศ")&lt;$A13,"",INDEX('ค่าเสื่อม 2563'!L$3:L$252,SMALL(IF('ค่าเสื่อม 2563'!$E$3:$E$252="10870-รพ.อรัญประเทศ",ROW('ค่าเสื่อม 2563'!$E$3:$E$252)-ROW('ค่าเสื่อม 2563'!$E$3)+1),$A13)))</f>
        <v>1</v>
      </c>
      <c r="M13" s="7" t="str">
        <f t="array" ref="M13">IF(COUNTIF('ค่าเสื่อม 2563'!$E$3:$E$252,"10870-รพ.อรัญประเทศ")&lt;$A13,"",INDEX('ค่าเสื่อม 2563'!M$3:M$252,SMALL(IF('ค่าเสื่อม 2563'!$E$3:$E$252="10870-รพ.อรัญประเทศ",ROW('ค่าเสื่อม 2563'!$E$3:$E$252)-ROW('ค่าเสื่อม 2563'!$E$3)+1),$A13)))</f>
        <v>6515-006-0002/2</v>
      </c>
      <c r="N13" s="10">
        <f t="array" ref="N13">IF(COUNTIF('ค่าเสื่อม 2563'!$E$3:$E$252,"10870-รพ.อรัญประเทศ")&lt;$A13,"",INDEX('ค่าเสื่อม 2563'!N$3:N$252,SMALL(IF('ค่าเสื่อม 2563'!$E$3:$E$252="10870-รพ.อรัญประเทศ",ROW('ค่าเสื่อม 2563'!$E$3:$E$252)-ROW('ค่าเสื่อม 2563'!$E$3)+1),$A13)))</f>
        <v>40000</v>
      </c>
      <c r="O13" s="10">
        <f t="array" ref="O13">IF(COUNTIF('ค่าเสื่อม 2563'!$E$3:$E$252,"10870-รพ.อรัญประเทศ")&lt;$A13,"",INDEX('ค่าเสื่อม 2563'!O$3:O$252,SMALL(IF('ค่าเสื่อม 2563'!$E$3:$E$252="10870-รพ.อรัญประเทศ",ROW('ค่าเสื่อม 2563'!$E$3:$E$252)-ROW('ค่าเสื่อม 2563'!$E$3)+1),$A13)))</f>
        <v>0</v>
      </c>
      <c r="P13" s="10">
        <f t="array" ref="P13">IF(COUNTIF('ค่าเสื่อม 2563'!$E$3:$E$252,"10870-รพ.อรัญประเทศ")&lt;$A13,"",INDEX('ค่าเสื่อม 2563'!P$3:P$252,SMALL(IF('ค่าเสื่อม 2563'!$E$3:$E$252="10870-รพ.อรัญประเทศ",ROW('ค่าเสื่อม 2563'!$E$3:$E$252)-ROW('ค่าเสื่อม 2563'!$E$3)+1),$A13)))</f>
        <v>0</v>
      </c>
      <c r="Q13" s="10">
        <f t="array" ref="Q13">IF(COUNTIF('ค่าเสื่อม 2563'!$E$3:$E$252,"10870-รพ.อรัญประเทศ")&lt;$A13,"",INDEX('ค่าเสื่อม 2563'!Q$3:Q$252,SMALL(IF('ค่าเสื่อม 2563'!$E$3:$E$252="10870-รพ.อรัญประเทศ",ROW('ค่าเสื่อม 2563'!$E$3:$E$252)-ROW('ค่าเสื่อม 2563'!$E$3)+1),$A13)))</f>
        <v>40000</v>
      </c>
      <c r="R13" s="7" t="str">
        <f t="array" ref="R13">IF(COUNTIF('ค่าเสื่อม 2563'!$E$3:$E$252,"10870-รพ.อรัญประเทศ")&lt;$A13,"",INDEX('ค่าเสื่อม 2563'!R$3:R$252,SMALL(IF('ค่าเสื่อม 2563'!$E$3:$E$252="10870-รพ.อรัญประเทศ",ROW('ค่าเสื่อม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2563'!$E$3:$E$252,"10870-รพ.อรัญประเทศ")&lt;$A13,"",INDEX('ค่าเสื่อม 2563'!S$3:S$252,SMALL(IF('ค่าเสื่อม 2563'!$E$3:$E$252="10870-รพ.อรัญประเทศ",ROW('ค่าเสื่อม 2563'!$E$3:$E$252)-ROW('ค่าเสื่อม 2563'!$E$3)+1),$A13)))</f>
        <v>5-</v>
      </c>
      <c r="T13" s="10">
        <f t="array" ref="T13">IF(COUNTIF('ค่าเสื่อม 2563'!$E$3:$E$252,"10870-รพ.อรัญประเทศ")&lt;$A13,"",INDEX('ค่าเสื่อม 2563'!T$3:T$252,SMALL(IF('ค่าเสื่อม 2563'!$E$3:$E$252="10870-รพ.อรัญประเทศ",ROW('ค่าเสื่อม 2563'!$E$3:$E$252)-ROW('ค่าเสื่อม 2563'!$E$3)+1),$A13)))</f>
        <v>40000</v>
      </c>
      <c r="U13" s="10">
        <f t="array" ref="U13">IF(COUNTIF('ค่าเสื่อม 2563'!$E$3:$E$252,"10870-รพ.อรัญประเทศ")&lt;$A13,"",INDEX('ค่าเสื่อม 2563'!U$3:U$252,SMALL(IF('ค่าเสื่อม 2563'!$E$3:$E$252="10870-รพ.อรัญประเทศ",ROW('ค่าเสื่อม 2563'!$E$3:$E$252)-ROW('ค่าเสื่อม 2563'!$E$3)+1),$A13)))</f>
        <v>0</v>
      </c>
      <c r="V13" s="7">
        <f t="array" ref="V13">IF(COUNTIF('ค่าเสื่อม 2563'!$E$3:$E$252,"10870-รพ.อรัญประเทศ")&lt;$A13,"",INDEX('ค่าเสื่อม 2563'!V$3:V$252,SMALL(IF('ค่าเสื่อม 2563'!$E$3:$E$252="10870-รพ.อรัญประเทศ",ROW('ค่าเสื่อม 2563'!$E$3:$E$252)-ROW('ค่าเสื่อม 2563'!$E$3)+1),$A13)))</f>
        <v>0</v>
      </c>
      <c r="W13" s="7">
        <f t="array" ref="W13">IF(COUNTIF('ค่าเสื่อม 2563'!$E$3:$E$252,"10870-รพ.อรัญประเทศ")&lt;$A13,"",INDEX('ค่าเสื่อม 2563'!W$3:W$252,SMALL(IF('ค่าเสื่อม 2563'!$E$3:$E$252="10870-รพ.อรัญประเทศ",ROW('ค่าเสื่อม 2563'!$E$3:$E$252)-ROW('ค่าเสื่อม 2563'!$E$3)+1),$A13)))</f>
        <v>330928</v>
      </c>
    </row>
    <row r="14" spans="1:23" ht="43.5" customHeight="1">
      <c r="A14" s="3">
        <v>11</v>
      </c>
      <c r="B14" s="7" t="str">
        <f t="array" ref="B14">IF(COUNTIF('ค่าเสื่อม 2563'!$E$3:$E$252,"10870-รพ.อรัญประเทศ")&lt;$A14,"",INDEX('ค่าเสื่อม 2563'!B$3:B$252,SMALL(IF('ค่าเสื่อม 2563'!$E$3:$E$252="10870-รพ.อรัญประเทศ",ROW('ค่าเสื่อม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2563'!$E$3:$E$252,"10870-รพ.อรัญประเทศ")&lt;$A14,"",INDEX('ค่าเสื่อม 2563'!C$3:C$252,SMALL(IF('ค่าเสื่อม 2563'!$E$3:$E$252="10870-รพ.อรัญประเทศ",ROW('ค่าเสื่อม 2563'!$E$3:$E$252)-ROW('ค่าเสื่อม 2563'!$E$3)+1),$A14)))</f>
        <v>2700</v>
      </c>
      <c r="D14" s="7" t="str">
        <f t="array" ref="D14">IF(COUNTIF('ค่าเสื่อม 2563'!$E$3:$E$252,"10870-รพ.อรัญประเทศ")&lt;$A14,"",INDEX('ค่าเสื่อม 2563'!D$3:D$252,SMALL(IF('ค่าเสื่อม 2563'!$E$3:$E$252="10870-รพ.อรัญประเทศ",ROW('ค่าเสื่อม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2563'!$E$3:$E$252,"10870-รพ.อรัญประเทศ")&lt;$A14,"",INDEX('ค่าเสื่อม 2563'!E$3:E$252,SMALL(IF('ค่าเสื่อม 2563'!$E$3:$E$252="10870-รพ.อรัญประเทศ",ROW('ค่าเสื่อม 2563'!$E$3:$E$252)-ROW('ค่าเสื่อม 2563'!$E$3)+1),$A14)))</f>
        <v>10870-รพ.อรัญประเทศ</v>
      </c>
      <c r="F14" s="7" t="str">
        <f t="array" ref="F14">IF(COUNTIF('ค่าเสื่อม 2563'!$E$3:$E$252,"10870-รพ.อรัญประเทศ")&lt;$A14,"",INDEX('ค่าเสื่อม 2563'!F$3:F$252,SMALL(IF('ค่าเสื่อม 2563'!$E$3:$E$252="10870-รพ.อรัญประเทศ",ROW('ค่าเสื่อม 2563'!$E$3:$E$252)-ROW('ค่าเสื่อม 2563'!$E$3)+1),$A14)))</f>
        <v>02503-รพ.สต.คลองน้ำใส หมู่ที่ 01 ตำบลคลองน้ำใส</v>
      </c>
      <c r="G14" s="7" t="str">
        <f t="array" ref="G14">IF(COUNTIF('ค่าเสื่อม 2563'!$E$3:$E$252,"10870-รพ.อรัญประเทศ")&lt;$A14,"",INDEX('ค่าเสื่อม 2563'!G$3:G$252,SMALL(IF('ค่าเสื่อม 2563'!$E$3:$E$252="10870-รพ.อรัญประเทศ",ROW('ค่าเสื่อม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2563'!$E$3:$E$252,"10870-รพ.อรัญประเทศ")&lt;$A14,"",INDEX('ค่าเสื่อม 2563'!H$3:H$252,SMALL(IF('ค่าเสื่อม 2563'!$E$3:$E$252="10870-รพ.อรัญประเทศ",ROW('ค่าเสื่อม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2563'!$E$3:$E$252,"10870-รพ.อรัญประเทศ")&lt;$A14,"",INDEX('ค่าเสื่อม 2563'!I$3:I$252,SMALL(IF('ค่าเสื่อม 2563'!$E$3:$E$252="10870-รพ.อรัญประเทศ",ROW('ค่าเสื่อม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2563'!$E$3:$E$252,"10870-รพ.อรัญประเทศ")&lt;$A14,"",INDEX('ค่าเสื่อม 2563'!J$3:J$252,SMALL(IF('ค่าเสื่อม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K14" s="7" t="str">
        <f t="array" ref="K14">IF(COUNTIF('ค่าเสื่อม 2563'!$E$3:$E$252,"10870-รพ.อรัญประเทศ")&lt;$A14,"",INDEX('ค่าเสื่อม 2563'!K$3:K$252,SMALL(IF('ค่าเสื่อม 2563'!$E$3:$E$252="10870-รพ.อรัญประเทศ",ROW('ค่าเสื่อม 2563'!$E$3:$E$252)-ROW('ค่าเสื่อม 2563'!$E$3)+1),$A14)))</f>
        <v>เครื่องวัดความดันโลหิตแบบตั้งโต๊ะ</v>
      </c>
      <c r="L14" s="4">
        <f t="array" ref="L14">IF(COUNTIF('ค่าเสื่อม 2563'!$E$3:$E$252,"10870-รพ.อรัญประเทศ")&lt;$A14,"",INDEX('ค่าเสื่อม 2563'!L$3:L$252,SMALL(IF('ค่าเสื่อม 2563'!$E$3:$E$252="10870-รพ.อรัญประเทศ",ROW('ค่าเสื่อม 2563'!$E$3:$E$252)-ROW('ค่าเสื่อม 2563'!$E$3)+1),$A14)))</f>
        <v>1</v>
      </c>
      <c r="M14" s="7" t="str">
        <f t="array" ref="M14">IF(COUNTIF('ค่าเสื่อม 2563'!$E$3:$E$252,"10870-รพ.อรัญประเทศ")&lt;$A14,"",INDEX('ค่าเสื่อม 2563'!M$3:M$252,SMALL(IF('ค่าเสื่อม 2563'!$E$3:$E$252="10870-รพ.อรัญประเทศ",ROW('ค่าเสื่อม 2563'!$E$3:$E$252)-ROW('ค่าเสื่อม 2563'!$E$3)+1),$A14)))</f>
        <v>6515-069-1201/1</v>
      </c>
      <c r="N14" s="10">
        <f t="array" ref="N14">IF(COUNTIF('ค่าเสื่อม 2563'!$E$3:$E$252,"10870-รพ.อรัญประเทศ")&lt;$A14,"",INDEX('ค่าเสื่อม 2563'!N$3:N$252,SMALL(IF('ค่าเสื่อม 2563'!$E$3:$E$252="10870-รพ.อรัญประเทศ",ROW('ค่าเสื่อม 2563'!$E$3:$E$252)-ROW('ค่าเสื่อม 2563'!$E$3)+1),$A14)))</f>
        <v>7700</v>
      </c>
      <c r="O14" s="10">
        <f t="array" ref="O14">IF(COUNTIF('ค่าเสื่อม 2563'!$E$3:$E$252,"10870-รพ.อรัญประเทศ")&lt;$A14,"",INDEX('ค่าเสื่อม 2563'!O$3:O$252,SMALL(IF('ค่าเสื่อม 2563'!$E$3:$E$252="10870-รพ.อรัญประเทศ",ROW('ค่าเสื่อม 2563'!$E$3:$E$252)-ROW('ค่าเสื่อม 2563'!$E$3)+1),$A14)))</f>
        <v>0</v>
      </c>
      <c r="P14" s="10">
        <f t="array" ref="P14">IF(COUNTIF('ค่าเสื่อม 2563'!$E$3:$E$252,"10870-รพ.อรัญประเทศ")&lt;$A14,"",INDEX('ค่าเสื่อม 2563'!P$3:P$252,SMALL(IF('ค่าเสื่อม 2563'!$E$3:$E$252="10870-รพ.อรัญประเทศ",ROW('ค่าเสื่อม 2563'!$E$3:$E$252)-ROW('ค่าเสื่อม 2563'!$E$3)+1),$A14)))</f>
        <v>0</v>
      </c>
      <c r="Q14" s="10">
        <f t="array" ref="Q14">IF(COUNTIF('ค่าเสื่อม 2563'!$E$3:$E$252,"10870-รพ.อรัญประเทศ")&lt;$A14,"",INDEX('ค่าเสื่อม 2563'!Q$3:Q$252,SMALL(IF('ค่าเสื่อม 2563'!$E$3:$E$252="10870-รพ.อรัญประเทศ",ROW('ค่าเสื่อม 2563'!$E$3:$E$252)-ROW('ค่าเสื่อม 2563'!$E$3)+1),$A14)))</f>
        <v>7700</v>
      </c>
      <c r="R14" s="7" t="str">
        <f t="array" ref="R14">IF(COUNTIF('ค่าเสื่อม 2563'!$E$3:$E$252,"10870-รพ.อรัญประเทศ")&lt;$A14,"",INDEX('ค่าเสื่อม 2563'!R$3:R$252,SMALL(IF('ค่าเสื่อม 2563'!$E$3:$E$252="10870-รพ.อรัญประเทศ",ROW('ค่าเสื่อม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2563'!$E$3:$E$252,"10870-รพ.อรัญประเทศ")&lt;$A14,"",INDEX('ค่าเสื่อม 2563'!S$3:S$252,SMALL(IF('ค่าเสื่อม 2563'!$E$3:$E$252="10870-รพ.อรัญประเทศ",ROW('ค่าเสื่อม 2563'!$E$3:$E$252)-ROW('ค่าเสื่อม 2563'!$E$3)+1),$A14)))</f>
        <v>5-</v>
      </c>
      <c r="T14" s="10">
        <f t="array" ref="T14">IF(COUNTIF('ค่าเสื่อม 2563'!$E$3:$E$252,"10870-รพ.อรัญประเทศ")&lt;$A14,"",INDEX('ค่าเสื่อม 2563'!T$3:T$252,SMALL(IF('ค่าเสื่อม 2563'!$E$3:$E$252="10870-รพ.อรัญประเทศ",ROW('ค่าเสื่อม 2563'!$E$3:$E$252)-ROW('ค่าเสื่อม 2563'!$E$3)+1),$A14)))</f>
        <v>7700</v>
      </c>
      <c r="U14" s="10">
        <f t="array" ref="U14">IF(COUNTIF('ค่าเสื่อม 2563'!$E$3:$E$252,"10870-รพ.อรัญประเทศ")&lt;$A14,"",INDEX('ค่าเสื่อม 2563'!U$3:U$252,SMALL(IF('ค่าเสื่อม 2563'!$E$3:$E$252="10870-รพ.อรัญประเทศ",ROW('ค่าเสื่อม 2563'!$E$3:$E$252)-ROW('ค่าเสื่อม 2563'!$E$3)+1),$A14)))</f>
        <v>0</v>
      </c>
      <c r="V14" s="7">
        <f t="array" ref="V14">IF(COUNTIF('ค่าเสื่อม 2563'!$E$3:$E$252,"10870-รพ.อรัญประเทศ")&lt;$A14,"",INDEX('ค่าเสื่อม 2563'!V$3:V$252,SMALL(IF('ค่าเสื่อม 2563'!$E$3:$E$252="10870-รพ.อรัญประเทศ",ROW('ค่าเสื่อม 2563'!$E$3:$E$252)-ROW('ค่าเสื่อม 2563'!$E$3)+1),$A14)))</f>
        <v>0</v>
      </c>
      <c r="W14" s="7">
        <f t="array" ref="W14">IF(COUNTIF('ค่าเสื่อม 2563'!$E$3:$E$252,"10870-รพ.อรัญประเทศ")&lt;$A14,"",INDEX('ค่าเสื่อม 2563'!W$3:W$252,SMALL(IF('ค่าเสื่อม 2563'!$E$3:$E$252="10870-รพ.อรัญประเทศ",ROW('ค่าเสื่อม 2563'!$E$3:$E$252)-ROW('ค่าเสื่อม 2563'!$E$3)+1),$A14)))</f>
        <v>330913</v>
      </c>
    </row>
    <row r="15" spans="1:23" ht="43.5" customHeight="1">
      <c r="A15" s="3">
        <v>12</v>
      </c>
      <c r="B15" s="7" t="str">
        <f t="array" ref="B15">IF(COUNTIF('ค่าเสื่อม 2563'!$E$3:$E$252,"10870-รพ.อรัญประเทศ")&lt;$A15,"",INDEX('ค่าเสื่อม 2563'!B$3:B$252,SMALL(IF('ค่าเสื่อม 2563'!$E$3:$E$252="10870-รพ.อรัญประเทศ",ROW('ค่าเสื่อม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2563'!$E$3:$E$252,"10870-รพ.อรัญประเทศ")&lt;$A15,"",INDEX('ค่าเสื่อม 2563'!C$3:C$252,SMALL(IF('ค่าเสื่อม 2563'!$E$3:$E$252="10870-รพ.อรัญประเทศ",ROW('ค่าเสื่อม 2563'!$E$3:$E$252)-ROW('ค่าเสื่อม 2563'!$E$3)+1),$A15)))</f>
        <v>2700</v>
      </c>
      <c r="D15" s="7" t="str">
        <f t="array" ref="D15">IF(COUNTIF('ค่าเสื่อม 2563'!$E$3:$E$252,"10870-รพ.อรัญประเทศ")&lt;$A15,"",INDEX('ค่าเสื่อม 2563'!D$3:D$252,SMALL(IF('ค่าเสื่อม 2563'!$E$3:$E$252="10870-รพ.อรัญประเทศ",ROW('ค่าเสื่อม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2563'!$E$3:$E$252,"10870-รพ.อรัญประเทศ")&lt;$A15,"",INDEX('ค่าเสื่อม 2563'!E$3:E$252,SMALL(IF('ค่าเสื่อม 2563'!$E$3:$E$252="10870-รพ.อรัญประเทศ",ROW('ค่าเสื่อม 2563'!$E$3:$E$252)-ROW('ค่าเสื่อม 2563'!$E$3)+1),$A15)))</f>
        <v>10870-รพ.อรัญประเทศ</v>
      </c>
      <c r="F15" s="7" t="str">
        <f t="array" ref="F15">IF(COUNTIF('ค่าเสื่อม 2563'!$E$3:$E$252,"10870-รพ.อรัญประเทศ")&lt;$A15,"",INDEX('ค่าเสื่อม 2563'!F$3:F$252,SMALL(IF('ค่าเสื่อม 2563'!$E$3:$E$252="10870-รพ.อรัญประเทศ",ROW('ค่าเสื่อม 2563'!$E$3:$E$252)-ROW('ค่าเสื่อม 2563'!$E$3)+1),$A15)))</f>
        <v>02504-รพ.สต.ท่าข้าม หมู่ที่ 04 ตำบลท่าข้าม</v>
      </c>
      <c r="G15" s="7" t="str">
        <f t="array" ref="G15">IF(COUNTIF('ค่าเสื่อม 2563'!$E$3:$E$252,"10870-รพ.อรัญประเทศ")&lt;$A15,"",INDEX('ค่าเสื่อม 2563'!G$3:G$252,SMALL(IF('ค่าเสื่อม 2563'!$E$3:$E$252="10870-รพ.อรัญประเทศ",ROW('ค่าเสื่อม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2563'!$E$3:$E$252,"10870-รพ.อรัญประเทศ")&lt;$A15,"",INDEX('ค่าเสื่อม 2563'!H$3:H$252,SMALL(IF('ค่าเสื่อม 2563'!$E$3:$E$252="10870-รพ.อรัญประเทศ",ROW('ค่าเสื่อม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2563'!$E$3:$E$252,"10870-รพ.อรัญประเทศ")&lt;$A15,"",INDEX('ค่าเสื่อม 2563'!I$3:I$252,SMALL(IF('ค่าเสื่อม 2563'!$E$3:$E$252="10870-รพ.อรัญประเทศ",ROW('ค่าเสื่อม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2563'!$E$3:$E$252,"10870-รพ.อรัญประเทศ")&lt;$A15,"",INDEX('ค่าเสื่อม 2563'!J$3:J$252,SMALL(IF('ค่าเสื่อม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K15" s="7" t="str">
        <f t="array" ref="K15">IF(COUNTIF('ค่าเสื่อม 2563'!$E$3:$E$252,"10870-รพ.อรัญประเทศ")&lt;$A15,"",INDEX('ค่าเสื่อม 2563'!K$3:K$252,SMALL(IF('ค่าเสื่อม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L15" s="4">
        <f t="array" ref="L15">IF(COUNTIF('ค่าเสื่อม 2563'!$E$3:$E$252,"10870-รพ.อรัญประเทศ")&lt;$A15,"",INDEX('ค่าเสื่อม 2563'!L$3:L$252,SMALL(IF('ค่าเสื่อม 2563'!$E$3:$E$252="10870-รพ.อรัญประเทศ",ROW('ค่าเสื่อม 2563'!$E$3:$E$252)-ROW('ค่าเสื่อม 2563'!$E$3)+1),$A15)))</f>
        <v>1</v>
      </c>
      <c r="M15" s="7" t="str">
        <f t="array" ref="M15">IF(COUNTIF('ค่าเสื่อม 2563'!$E$3:$E$252,"10870-รพ.อรัญประเทศ")&lt;$A15,"",INDEX('ค่าเสื่อม 2563'!M$3:M$252,SMALL(IF('ค่าเสื่อม 2563'!$E$3:$E$252="10870-รพ.อรัญประเทศ",ROW('ค่าเสื่อม 2563'!$E$3:$E$252)-ROW('ค่าเสื่อม 2563'!$E$3)+1),$A15)))</f>
        <v>6515-061-0004/2</v>
      </c>
      <c r="N15" s="10">
        <f t="array" ref="N15">IF(COUNTIF('ค่าเสื่อม 2563'!$E$3:$E$252,"10870-รพ.อรัญประเทศ")&lt;$A15,"",INDEX('ค่าเสื่อม 2563'!N$3:N$252,SMALL(IF('ค่าเสื่อม 2563'!$E$3:$E$252="10870-รพ.อรัญประเทศ",ROW('ค่าเสื่อม 2563'!$E$3:$E$252)-ROW('ค่าเสื่อม 2563'!$E$3)+1),$A15)))</f>
        <v>30000</v>
      </c>
      <c r="O15" s="10">
        <f t="array" ref="O15">IF(COUNTIF('ค่าเสื่อม 2563'!$E$3:$E$252,"10870-รพ.อรัญประเทศ")&lt;$A15,"",INDEX('ค่าเสื่อม 2563'!O$3:O$252,SMALL(IF('ค่าเสื่อม 2563'!$E$3:$E$252="10870-รพ.อรัญประเทศ",ROW('ค่าเสื่อม 2563'!$E$3:$E$252)-ROW('ค่าเสื่อม 2563'!$E$3)+1),$A15)))</f>
        <v>0</v>
      </c>
      <c r="P15" s="10">
        <f t="array" ref="P15">IF(COUNTIF('ค่าเสื่อม 2563'!$E$3:$E$252,"10870-รพ.อรัญประเทศ")&lt;$A15,"",INDEX('ค่าเสื่อม 2563'!P$3:P$252,SMALL(IF('ค่าเสื่อม 2563'!$E$3:$E$252="10870-รพ.อรัญประเทศ",ROW('ค่าเสื่อม 2563'!$E$3:$E$252)-ROW('ค่าเสื่อม 2563'!$E$3)+1),$A15)))</f>
        <v>0</v>
      </c>
      <c r="Q15" s="10">
        <f t="array" ref="Q15">IF(COUNTIF('ค่าเสื่อม 2563'!$E$3:$E$252,"10870-รพ.อรัญประเทศ")&lt;$A15,"",INDEX('ค่าเสื่อม 2563'!Q$3:Q$252,SMALL(IF('ค่าเสื่อม 2563'!$E$3:$E$252="10870-รพ.อรัญประเทศ",ROW('ค่าเสื่อม 2563'!$E$3:$E$252)-ROW('ค่าเสื่อม 2563'!$E$3)+1),$A15)))</f>
        <v>30000</v>
      </c>
      <c r="R15" s="7" t="str">
        <f t="array" ref="R15">IF(COUNTIF('ค่าเสื่อม 2563'!$E$3:$E$252,"10870-รพ.อรัญประเทศ")&lt;$A15,"",INDEX('ค่าเสื่อม 2563'!R$3:R$252,SMALL(IF('ค่าเสื่อม 2563'!$E$3:$E$252="10870-รพ.อรัญประเทศ",ROW('ค่าเสื่อม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2563'!$E$3:$E$252,"10870-รพ.อรัญประเทศ")&lt;$A15,"",INDEX('ค่าเสื่อม 2563'!S$3:S$252,SMALL(IF('ค่าเสื่อม 2563'!$E$3:$E$252="10870-รพ.อรัญประเทศ",ROW('ค่าเสื่อม 2563'!$E$3:$E$252)-ROW('ค่าเสื่อม 2563'!$E$3)+1),$A15)))</f>
        <v>5-</v>
      </c>
      <c r="T15" s="10">
        <f t="array" ref="T15">IF(COUNTIF('ค่าเสื่อม 2563'!$E$3:$E$252,"10870-รพ.อรัญประเทศ")&lt;$A15,"",INDEX('ค่าเสื่อม 2563'!T$3:T$252,SMALL(IF('ค่าเสื่อม 2563'!$E$3:$E$252="10870-รพ.อรัญประเทศ",ROW('ค่าเสื่อม 2563'!$E$3:$E$252)-ROW('ค่าเสื่อม 2563'!$E$3)+1),$A15)))</f>
        <v>30000</v>
      </c>
      <c r="U15" s="10">
        <f t="array" ref="U15">IF(COUNTIF('ค่าเสื่อม 2563'!$E$3:$E$252,"10870-รพ.อรัญประเทศ")&lt;$A15,"",INDEX('ค่าเสื่อม 2563'!U$3:U$252,SMALL(IF('ค่าเสื่อม 2563'!$E$3:$E$252="10870-รพ.อรัญประเทศ",ROW('ค่าเสื่อม 2563'!$E$3:$E$252)-ROW('ค่าเสื่อม 2563'!$E$3)+1),$A15)))</f>
        <v>0</v>
      </c>
      <c r="V15" s="7">
        <f t="array" ref="V15">IF(COUNTIF('ค่าเสื่อม 2563'!$E$3:$E$252,"10870-รพ.อรัญประเทศ")&lt;$A15,"",INDEX('ค่าเสื่อม 2563'!V$3:V$252,SMALL(IF('ค่าเสื่อม 2563'!$E$3:$E$252="10870-รพ.อรัญประเทศ",ROW('ค่าเสื่อม 2563'!$E$3:$E$252)-ROW('ค่าเสื่อม 2563'!$E$3)+1),$A15)))</f>
        <v>0</v>
      </c>
      <c r="W15" s="7">
        <f t="array" ref="W15">IF(COUNTIF('ค่าเสื่อม 2563'!$E$3:$E$252,"10870-รพ.อรัญประเทศ")&lt;$A15,"",INDEX('ค่าเสื่อม 2563'!W$3:W$252,SMALL(IF('ค่าเสื่อม 2563'!$E$3:$E$252="10870-รพ.อรัญประเทศ",ROW('ค่าเสื่อม 2563'!$E$3:$E$252)-ROW('ค่าเสื่อม 2563'!$E$3)+1),$A15)))</f>
        <v>330933</v>
      </c>
    </row>
    <row r="16" spans="1:23" ht="43.5" customHeight="1">
      <c r="A16" s="3">
        <v>13</v>
      </c>
      <c r="B16" s="7" t="str">
        <f t="array" ref="B16">IF(COUNTIF('ค่าเสื่อม 2563'!$E$3:$E$252,"10870-รพ.อรัญประเทศ")&lt;$A16,"",INDEX('ค่าเสื่อม 2563'!B$3:B$252,SMALL(IF('ค่าเสื่อม 2563'!$E$3:$E$252="10870-รพ.อรัญประเทศ",ROW('ค่าเสื่อม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2563'!$E$3:$E$252,"10870-รพ.อรัญประเทศ")&lt;$A16,"",INDEX('ค่าเสื่อม 2563'!C$3:C$252,SMALL(IF('ค่าเสื่อม 2563'!$E$3:$E$252="10870-รพ.อรัญประเทศ",ROW('ค่าเสื่อม 2563'!$E$3:$E$252)-ROW('ค่าเสื่อม 2563'!$E$3)+1),$A16)))</f>
        <v>2700</v>
      </c>
      <c r="D16" s="7" t="str">
        <f t="array" ref="D16">IF(COUNTIF('ค่าเสื่อม 2563'!$E$3:$E$252,"10870-รพ.อรัญประเทศ")&lt;$A16,"",INDEX('ค่าเสื่อม 2563'!D$3:D$252,SMALL(IF('ค่าเสื่อม 2563'!$E$3:$E$252="10870-รพ.อรัญประเทศ",ROW('ค่าเสื่อม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2563'!$E$3:$E$252,"10870-รพ.อรัญประเทศ")&lt;$A16,"",INDEX('ค่าเสื่อม 2563'!E$3:E$252,SMALL(IF('ค่าเสื่อม 2563'!$E$3:$E$252="10870-รพ.อรัญประเทศ",ROW('ค่าเสื่อม 2563'!$E$3:$E$252)-ROW('ค่าเสื่อม 2563'!$E$3)+1),$A16)))</f>
        <v>10870-รพ.อรัญประเทศ</v>
      </c>
      <c r="F16" s="7" t="str">
        <f t="array" ref="F16">IF(COUNTIF('ค่าเสื่อม 2563'!$E$3:$E$252,"10870-รพ.อรัญประเทศ")&lt;$A16,"",INDEX('ค่าเสื่อม 2563'!F$3:F$252,SMALL(IF('ค่าเสื่อม 2563'!$E$3:$E$252="10870-รพ.อรัญประเทศ",ROW('ค่าเสื่อม 2563'!$E$3:$E$252)-ROW('ค่าเสื่อม 2563'!$E$3)+1),$A16)))</f>
        <v>02505-รพ.สต.ป่าไร่ หมู่ที่ 02 ตำบลป่าไร่</v>
      </c>
      <c r="G16" s="7" t="str">
        <f t="array" ref="G16">IF(COUNTIF('ค่าเสื่อม 2563'!$E$3:$E$252,"10870-รพ.อรัญประเทศ")&lt;$A16,"",INDEX('ค่าเสื่อม 2563'!G$3:G$252,SMALL(IF('ค่าเสื่อม 2563'!$E$3:$E$252="10870-รพ.อรัญประเทศ",ROW('ค่าเสื่อม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2563'!$E$3:$E$252,"10870-รพ.อรัญประเทศ")&lt;$A16,"",INDEX('ค่าเสื่อม 2563'!H$3:H$252,SMALL(IF('ค่าเสื่อม 2563'!$E$3:$E$252="10870-รพ.อรัญประเทศ",ROW('ค่าเสื่อม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2563'!$E$3:$E$252,"10870-รพ.อรัญประเทศ")&lt;$A16,"",INDEX('ค่าเสื่อม 2563'!I$3:I$252,SMALL(IF('ค่าเสื่อม 2563'!$E$3:$E$252="10870-รพ.อรัญประเทศ",ROW('ค่าเสื่อม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2563'!$E$3:$E$252,"10870-รพ.อรัญประเทศ")&lt;$A16,"",INDEX('ค่าเสื่อม 2563'!J$3:J$252,SMALL(IF('ค่าเสื่อม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K16" s="7" t="str">
        <f t="array" ref="K16">IF(COUNTIF('ค่าเสื่อม 2563'!$E$3:$E$252,"10870-รพ.อรัญประเทศ")&lt;$A16,"",INDEX('ค่าเสื่อม 2563'!K$3:K$252,SMALL(IF('ค่าเสื่อม 2563'!$E$3:$E$252="10870-รพ.อรัญประเทศ",ROW('ค่าเสื่อม 2563'!$E$3:$E$252)-ROW('ค่าเสื่อม 2563'!$E$3)+1),$A16)))</f>
        <v>เตียงเฟาว์เลอร์ชนิดหมุนมือ</v>
      </c>
      <c r="L16" s="4">
        <f t="array" ref="L16">IF(COUNTIF('ค่าเสื่อม 2563'!$E$3:$E$252,"10870-รพ.อรัญประเทศ")&lt;$A16,"",INDEX('ค่าเสื่อม 2563'!L$3:L$252,SMALL(IF('ค่าเสื่อม 2563'!$E$3:$E$252="10870-รพ.อรัญประเทศ",ROW('ค่าเสื่อม 2563'!$E$3:$E$252)-ROW('ค่าเสื่อม 2563'!$E$3)+1),$A16)))</f>
        <v>1</v>
      </c>
      <c r="M16" s="7" t="str">
        <f t="array" ref="M16">IF(COUNTIF('ค่าเสื่อม 2563'!$E$3:$E$252,"10870-รพ.อรัญประเทศ")&lt;$A16,"",INDEX('ค่าเสื่อม 2563'!M$3:M$252,SMALL(IF('ค่าเสื่อม 2563'!$E$3:$E$252="10870-รพ.อรัญประเทศ",ROW('ค่าเสื่อม 2563'!$E$3:$E$252)-ROW('ค่าเสื่อม 2563'!$E$3)+1),$A16)))</f>
        <v>6530-001-0003/1</v>
      </c>
      <c r="N16" s="10">
        <f t="array" ref="N16">IF(COUNTIF('ค่าเสื่อม 2563'!$E$3:$E$252,"10870-รพ.อรัญประเทศ")&lt;$A16,"",INDEX('ค่าเสื่อม 2563'!N$3:N$252,SMALL(IF('ค่าเสื่อม 2563'!$E$3:$E$252="10870-รพ.อรัญประเทศ",ROW('ค่าเสื่อม 2563'!$E$3:$E$252)-ROW('ค่าเสื่อม 2563'!$E$3)+1),$A16)))</f>
        <v>16800</v>
      </c>
      <c r="O16" s="10">
        <f t="array" ref="O16">IF(COUNTIF('ค่าเสื่อม 2563'!$E$3:$E$252,"10870-รพ.อรัญประเทศ")&lt;$A16,"",INDEX('ค่าเสื่อม 2563'!O$3:O$252,SMALL(IF('ค่าเสื่อม 2563'!$E$3:$E$252="10870-รพ.อรัญประเทศ",ROW('ค่าเสื่อม 2563'!$E$3:$E$252)-ROW('ค่าเสื่อม 2563'!$E$3)+1),$A16)))</f>
        <v>0</v>
      </c>
      <c r="P16" s="10">
        <f t="array" ref="P16">IF(COUNTIF('ค่าเสื่อม 2563'!$E$3:$E$252,"10870-รพ.อรัญประเทศ")&lt;$A16,"",INDEX('ค่าเสื่อม 2563'!P$3:P$252,SMALL(IF('ค่าเสื่อม 2563'!$E$3:$E$252="10870-รพ.อรัญประเทศ",ROW('ค่าเสื่อม 2563'!$E$3:$E$252)-ROW('ค่าเสื่อม 2563'!$E$3)+1),$A16)))</f>
        <v>0</v>
      </c>
      <c r="Q16" s="10">
        <f t="array" ref="Q16">IF(COUNTIF('ค่าเสื่อม 2563'!$E$3:$E$252,"10870-รพ.อรัญประเทศ")&lt;$A16,"",INDEX('ค่าเสื่อม 2563'!Q$3:Q$252,SMALL(IF('ค่าเสื่อม 2563'!$E$3:$E$252="10870-รพ.อรัญประเทศ",ROW('ค่าเสื่อม 2563'!$E$3:$E$252)-ROW('ค่าเสื่อม 2563'!$E$3)+1),$A16)))</f>
        <v>16800</v>
      </c>
      <c r="R16" s="7" t="str">
        <f t="array" ref="R16">IF(COUNTIF('ค่าเสื่อม 2563'!$E$3:$E$252,"10870-รพ.อรัญประเทศ")&lt;$A16,"",INDEX('ค่าเสื่อม 2563'!R$3:R$252,SMALL(IF('ค่าเสื่อม 2563'!$E$3:$E$252="10870-รพ.อรัญประเทศ",ROW('ค่าเสื่อม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2563'!$E$3:$E$252,"10870-รพ.อรัญประเทศ")&lt;$A16,"",INDEX('ค่าเสื่อม 2563'!S$3:S$252,SMALL(IF('ค่าเสื่อม 2563'!$E$3:$E$252="10870-รพ.อรัญประเทศ",ROW('ค่าเสื่อม 2563'!$E$3:$E$252)-ROW('ค่าเสื่อม 2563'!$E$3)+1),$A16)))</f>
        <v>5-</v>
      </c>
      <c r="T16" s="10">
        <f t="array" ref="T16">IF(COUNTIF('ค่าเสื่อม 2563'!$E$3:$E$252,"10870-รพ.อรัญประเทศ")&lt;$A16,"",INDEX('ค่าเสื่อม 2563'!T$3:T$252,SMALL(IF('ค่าเสื่อม 2563'!$E$3:$E$252="10870-รพ.อรัญประเทศ",ROW('ค่าเสื่อม 2563'!$E$3:$E$252)-ROW('ค่าเสื่อม 2563'!$E$3)+1),$A16)))</f>
        <v>16800</v>
      </c>
      <c r="U16" s="10">
        <f t="array" ref="U16">IF(COUNTIF('ค่าเสื่อม 2563'!$E$3:$E$252,"10870-รพ.อรัญประเทศ")&lt;$A16,"",INDEX('ค่าเสื่อม 2563'!U$3:U$252,SMALL(IF('ค่าเสื่อม 2563'!$E$3:$E$252="10870-รพ.อรัญประเทศ",ROW('ค่าเสื่อม 2563'!$E$3:$E$252)-ROW('ค่าเสื่อม 2563'!$E$3)+1),$A16)))</f>
        <v>0</v>
      </c>
      <c r="V16" s="7">
        <f t="array" ref="V16">IF(COUNTIF('ค่าเสื่อม 2563'!$E$3:$E$252,"10870-รพ.อรัญประเทศ")&lt;$A16,"",INDEX('ค่าเสื่อม 2563'!V$3:V$252,SMALL(IF('ค่าเสื่อม 2563'!$E$3:$E$252="10870-รพ.อรัญประเทศ",ROW('ค่าเสื่อม 2563'!$E$3:$E$252)-ROW('ค่าเสื่อม 2563'!$E$3)+1),$A16)))</f>
        <v>0</v>
      </c>
      <c r="W16" s="7">
        <f t="array" ref="W16">IF(COUNTIF('ค่าเสื่อม 2563'!$E$3:$E$252,"10870-รพ.อรัญประเทศ")&lt;$A16,"",INDEX('ค่าเสื่อม 2563'!W$3:W$252,SMALL(IF('ค่าเสื่อม 2563'!$E$3:$E$252="10870-รพ.อรัญประเทศ",ROW('ค่าเสื่อม 2563'!$E$3:$E$252)-ROW('ค่าเสื่อม 2563'!$E$3)+1),$A16)))</f>
        <v>330922</v>
      </c>
    </row>
    <row r="17" spans="1:23" ht="43.5" customHeight="1">
      <c r="A17" s="3">
        <v>14</v>
      </c>
      <c r="B17" s="7" t="str">
        <f t="array" ref="B17">IF(COUNTIF('ค่าเสื่อม 2563'!$E$3:$E$252,"10870-รพ.อรัญประเทศ")&lt;$A17,"",INDEX('ค่าเสื่อม 2563'!B$3:B$252,SMALL(IF('ค่าเสื่อม 2563'!$E$3:$E$252="10870-รพ.อรัญประเทศ",ROW('ค่าเสื่อม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2563'!$E$3:$E$252,"10870-รพ.อรัญประเทศ")&lt;$A17,"",INDEX('ค่าเสื่อม 2563'!C$3:C$252,SMALL(IF('ค่าเสื่อม 2563'!$E$3:$E$252="10870-รพ.อรัญประเทศ",ROW('ค่าเสื่อม 2563'!$E$3:$E$252)-ROW('ค่าเสื่อม 2563'!$E$3)+1),$A17)))</f>
        <v>2700</v>
      </c>
      <c r="D17" s="7" t="str">
        <f t="array" ref="D17">IF(COUNTIF('ค่าเสื่อม 2563'!$E$3:$E$252,"10870-รพ.อรัญประเทศ")&lt;$A17,"",INDEX('ค่าเสื่อม 2563'!D$3:D$252,SMALL(IF('ค่าเสื่อม 2563'!$E$3:$E$252="10870-รพ.อรัญประเทศ",ROW('ค่าเสื่อม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2563'!$E$3:$E$252,"10870-รพ.อรัญประเทศ")&lt;$A17,"",INDEX('ค่าเสื่อม 2563'!E$3:E$252,SMALL(IF('ค่าเสื่อม 2563'!$E$3:$E$252="10870-รพ.อรัญประเทศ",ROW('ค่าเสื่อม 2563'!$E$3:$E$252)-ROW('ค่าเสื่อม 2563'!$E$3)+1),$A17)))</f>
        <v>10870-รพ.อรัญประเทศ</v>
      </c>
      <c r="F17" s="7" t="str">
        <f t="array" ref="F17">IF(COUNTIF('ค่าเสื่อม 2563'!$E$3:$E$252,"10870-รพ.อรัญประเทศ")&lt;$A17,"",INDEX('ค่าเสื่อม 2563'!F$3:F$252,SMALL(IF('ค่าเสื่อม 2563'!$E$3:$E$252="10870-รพ.อรัญประเทศ",ROW('ค่าเสื่อม 2563'!$E$3:$E$252)-ROW('ค่าเสื่อม 2563'!$E$3)+1),$A17)))</f>
        <v>02505-รพ.สต.ป่าไร่ หมู่ที่ 02 ตำบลป่าไร่</v>
      </c>
      <c r="G17" s="7" t="str">
        <f t="array" ref="G17">IF(COUNTIF('ค่าเสื่อม 2563'!$E$3:$E$252,"10870-รพ.อรัญประเทศ")&lt;$A17,"",INDEX('ค่าเสื่อม 2563'!G$3:G$252,SMALL(IF('ค่าเสื่อม 2563'!$E$3:$E$252="10870-รพ.อรัญประเทศ",ROW('ค่าเสื่อม 2563'!$E$3:$E$252)-ROW('ค่าเสื่อม 2563'!$E$3)+1),$A17)))</f>
        <v>วงเงินระดับจังหวัด</v>
      </c>
      <c r="H17" s="7" t="str">
        <f t="array" ref="H17">IF(COUNTIF('ค่าเสื่อม 2563'!$E$3:$E$252,"10870-รพ.อรัญประเทศ")&lt;$A17,"",INDEX('ค่าเสื่อม 2563'!H$3:H$252,SMALL(IF('ค่าเสื่อม 2563'!$E$3:$E$252="10870-รพ.อรัญประเทศ",ROW('ค่าเสื่อม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2563'!$E$3:$E$252,"10870-รพ.อรัญประเทศ")&lt;$A17,"",INDEX('ค่าเสื่อม 2563'!I$3:I$252,SMALL(IF('ค่าเสื่อม 2563'!$E$3:$E$252="10870-รพ.อรัญประเทศ",ROW('ค่าเสื่อม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2563'!$E$3:$E$252,"10870-รพ.อรัญประเทศ")&lt;$A17,"",INDEX('ค่าเสื่อม 2563'!J$3:J$252,SMALL(IF('ค่าเสื่อม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K17" s="7" t="str">
        <f t="array" ref="K17">IF(COUNTIF('ค่าเสื่อม 2563'!$E$3:$E$252,"10870-รพ.อรัญประเทศ")&lt;$A17,"",INDEX('ค่าเสื่อม 2563'!K$3:K$252,SMALL(IF('ค่าเสื่อม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L17" s="4">
        <f t="array" ref="L17">IF(COUNTIF('ค่าเสื่อม 2563'!$E$3:$E$252,"10870-รพ.อรัญประเทศ")&lt;$A17,"",INDEX('ค่าเสื่อม 2563'!L$3:L$252,SMALL(IF('ค่าเสื่อม 2563'!$E$3:$E$252="10870-รพ.อรัญประเทศ",ROW('ค่าเสื่อม 2563'!$E$3:$E$252)-ROW('ค่าเสื่อม 2563'!$E$3)+1),$A17)))</f>
        <v>1</v>
      </c>
      <c r="M17" s="7" t="str">
        <f t="array" ref="M17">IF(COUNTIF('ค่าเสื่อม 2563'!$E$3:$E$252,"10870-รพ.อรัญประเทศ")&lt;$A17,"",INDEX('ค่าเสื่อม 2563'!M$3:M$252,SMALL(IF('ค่าเสื่อม 2563'!$E$3:$E$252="10870-รพ.อรัญประเทศ",ROW('ค่าเสื่อม 2563'!$E$3:$E$252)-ROW('ค่าเสื่อม 2563'!$E$3)+1),$A17)))</f>
        <v>6530-001-9151/1</v>
      </c>
      <c r="N17" s="10">
        <f t="array" ref="N17">IF(COUNTIF('ค่าเสื่อม 2563'!$E$3:$E$252,"10870-รพ.อรัญประเทศ")&lt;$A17,"",INDEX('ค่าเสื่อม 2563'!N$3:N$252,SMALL(IF('ค่าเสื่อม 2563'!$E$3:$E$252="10870-รพ.อรัญประเทศ",ROW('ค่าเสื่อม 2563'!$E$3:$E$252)-ROW('ค่าเสื่อม 2563'!$E$3)+1),$A17)))</f>
        <v>8000</v>
      </c>
      <c r="O17" s="10">
        <f t="array" ref="O17">IF(COUNTIF('ค่าเสื่อม 2563'!$E$3:$E$252,"10870-รพ.อรัญประเทศ")&lt;$A17,"",INDEX('ค่าเสื่อม 2563'!O$3:O$252,SMALL(IF('ค่าเสื่อม 2563'!$E$3:$E$252="10870-รพ.อรัญประเทศ",ROW('ค่าเสื่อม 2563'!$E$3:$E$252)-ROW('ค่าเสื่อม 2563'!$E$3)+1),$A17)))</f>
        <v>0</v>
      </c>
      <c r="P17" s="10">
        <f t="array" ref="P17">IF(COUNTIF('ค่าเสื่อม 2563'!$E$3:$E$252,"10870-รพ.อรัญประเทศ")&lt;$A17,"",INDEX('ค่าเสื่อม 2563'!P$3:P$252,SMALL(IF('ค่าเสื่อม 2563'!$E$3:$E$252="10870-รพ.อรัญประเทศ",ROW('ค่าเสื่อม 2563'!$E$3:$E$252)-ROW('ค่าเสื่อม 2563'!$E$3)+1),$A17)))</f>
        <v>0</v>
      </c>
      <c r="Q17" s="10">
        <f t="array" ref="Q17">IF(COUNTIF('ค่าเสื่อม 2563'!$E$3:$E$252,"10870-รพ.อรัญประเทศ")&lt;$A17,"",INDEX('ค่าเสื่อม 2563'!Q$3:Q$252,SMALL(IF('ค่าเสื่อม 2563'!$E$3:$E$252="10870-รพ.อรัญประเทศ",ROW('ค่าเสื่อม 2563'!$E$3:$E$252)-ROW('ค่าเสื่อม 2563'!$E$3)+1),$A17)))</f>
        <v>8000</v>
      </c>
      <c r="R17" s="7" t="str">
        <f t="array" ref="R17">IF(COUNTIF('ค่าเสื่อม 2563'!$E$3:$E$252,"10870-รพ.อรัญประเทศ")&lt;$A17,"",INDEX('ค่าเสื่อม 2563'!R$3:R$252,SMALL(IF('ค่าเสื่อม 2563'!$E$3:$E$252="10870-รพ.อรัญประเทศ",ROW('ค่าเสื่อม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2563'!$E$3:$E$252,"10870-รพ.อรัญประเทศ")&lt;$A17,"",INDEX('ค่าเสื่อม 2563'!S$3:S$252,SMALL(IF('ค่าเสื่อม 2563'!$E$3:$E$252="10870-รพ.อรัญประเทศ",ROW('ค่าเสื่อม 2563'!$E$3:$E$252)-ROW('ค่าเสื่อม 2563'!$E$3)+1),$A17)))</f>
        <v>5-</v>
      </c>
      <c r="T17" s="10">
        <f t="array" ref="T17">IF(COUNTIF('ค่าเสื่อม 2563'!$E$3:$E$252,"10870-รพ.อรัญประเทศ")&lt;$A17,"",INDEX('ค่าเสื่อม 2563'!T$3:T$252,SMALL(IF('ค่าเสื่อม 2563'!$E$3:$E$252="10870-รพ.อรัญประเทศ",ROW('ค่าเสื่อม 2563'!$E$3:$E$252)-ROW('ค่าเสื่อม 2563'!$E$3)+1),$A17)))</f>
        <v>8000</v>
      </c>
      <c r="U17" s="10">
        <f t="array" ref="U17">IF(COUNTIF('ค่าเสื่อม 2563'!$E$3:$E$252,"10870-รพ.อรัญประเทศ")&lt;$A17,"",INDEX('ค่าเสื่อม 2563'!U$3:U$252,SMALL(IF('ค่าเสื่อม 2563'!$E$3:$E$252="10870-รพ.อรัญประเทศ",ROW('ค่าเสื่อม 2563'!$E$3:$E$252)-ROW('ค่าเสื่อม 2563'!$E$3)+1),$A17)))</f>
        <v>0</v>
      </c>
      <c r="V17" s="7">
        <f t="array" ref="V17">IF(COUNTIF('ค่าเสื่อม 2563'!$E$3:$E$252,"10870-รพ.อรัญประเทศ")&lt;$A17,"",INDEX('ค่าเสื่อม 2563'!V$3:V$252,SMALL(IF('ค่าเสื่อม 2563'!$E$3:$E$252="10870-รพ.อรัญประเทศ",ROW('ค่าเสื่อม 2563'!$E$3:$E$252)-ROW('ค่าเสื่อม 2563'!$E$3)+1),$A17)))</f>
        <v>0</v>
      </c>
      <c r="W17" s="7">
        <f t="array" ref="W17">IF(COUNTIF('ค่าเสื่อม 2563'!$E$3:$E$252,"10870-รพ.อรัญประเทศ")&lt;$A17,"",INDEX('ค่าเสื่อม 2563'!W$3:W$252,SMALL(IF('ค่าเสื่อม 2563'!$E$3:$E$252="10870-รพ.อรัญประเทศ",ROW('ค่าเสื่อม 2563'!$E$3:$E$252)-ROW('ค่าเสื่อม 2563'!$E$3)+1),$A17)))</f>
        <v>330915</v>
      </c>
    </row>
    <row r="18" spans="1:23" ht="43.5" customHeight="1">
      <c r="A18" s="3">
        <v>15</v>
      </c>
      <c r="B18" s="7" t="str">
        <f t="array" ref="B18">IF(COUNTIF('ค่าเสื่อม 2563'!$E$3:$E$252,"10870-รพ.อรัญประเทศ")&lt;$A18,"",INDEX('ค่าเสื่อม 2563'!B$3:B$252,SMALL(IF('ค่าเสื่อม 2563'!$E$3:$E$252="10870-รพ.อรัญประเทศ",ROW('ค่าเสื่อม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2563'!$E$3:$E$252,"10870-รพ.อรัญประเทศ")&lt;$A18,"",INDEX('ค่าเสื่อม 2563'!C$3:C$252,SMALL(IF('ค่าเสื่อม 2563'!$E$3:$E$252="10870-รพ.อรัญประเทศ",ROW('ค่าเสื่อม 2563'!$E$3:$E$252)-ROW('ค่าเสื่อม 2563'!$E$3)+1),$A18)))</f>
        <v>2700</v>
      </c>
      <c r="D18" s="7" t="str">
        <f t="array" ref="D18">IF(COUNTIF('ค่าเสื่อม 2563'!$E$3:$E$252,"10870-รพ.อรัญประเทศ")&lt;$A18,"",INDEX('ค่าเสื่อม 2563'!D$3:D$252,SMALL(IF('ค่าเสื่อม 2563'!$E$3:$E$252="10870-รพ.อรัญประเทศ",ROW('ค่าเสื่อม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2563'!$E$3:$E$252,"10870-รพ.อรัญประเทศ")&lt;$A18,"",INDEX('ค่าเสื่อม 2563'!E$3:E$252,SMALL(IF('ค่าเสื่อม 2563'!$E$3:$E$252="10870-รพ.อรัญประเทศ",ROW('ค่าเสื่อม 2563'!$E$3:$E$252)-ROW('ค่าเสื่อม 2563'!$E$3)+1),$A18)))</f>
        <v>10870-รพ.อรัญประเทศ</v>
      </c>
      <c r="F18" s="7" t="str">
        <f t="array" ref="F18">IF(COUNTIF('ค่าเสื่อม 2563'!$E$3:$E$252,"10870-รพ.อรัญประเทศ")&lt;$A18,"",INDEX('ค่าเสื่อม 2563'!F$3:F$252,SMALL(IF('ค่าเสื่อม 2563'!$E$3:$E$252="10870-รพ.อรัญประเทศ",ROW('ค่าเสื่อม 2563'!$E$3:$E$252)-ROW('ค่าเสื่อม 2563'!$E$3)+1),$A18)))</f>
        <v>02505-รพ.สต.ป่าไร่ หมู่ที่ 02 ตำบลป่าไร่</v>
      </c>
      <c r="G18" s="7" t="str">
        <f t="array" ref="G18">IF(COUNTIF('ค่าเสื่อม 2563'!$E$3:$E$252,"10870-รพ.อรัญประเทศ")&lt;$A18,"",INDEX('ค่าเสื่อม 2563'!G$3:G$252,SMALL(IF('ค่าเสื่อม 2563'!$E$3:$E$252="10870-รพ.อรัญประเทศ",ROW('ค่าเสื่อม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2563'!$E$3:$E$252,"10870-รพ.อรัญประเทศ")&lt;$A18,"",INDEX('ค่าเสื่อม 2563'!H$3:H$252,SMALL(IF('ค่าเสื่อม 2563'!$E$3:$E$252="10870-รพ.อรัญประเทศ",ROW('ค่าเสื่อม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2563'!$E$3:$E$252,"10870-รพ.อรัญประเทศ")&lt;$A18,"",INDEX('ค่าเสื่อม 2563'!I$3:I$252,SMALL(IF('ค่าเสื่อม 2563'!$E$3:$E$252="10870-รพ.อรัญประเทศ",ROW('ค่าเสื่อม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2563'!$E$3:$E$252,"10870-รพ.อรัญประเทศ")&lt;$A18,"",INDEX('ค่าเสื่อม 2563'!J$3:J$252,SMALL(IF('ค่าเสื่อม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K18" s="7" t="str">
        <f t="array" ref="K18">IF(COUNTIF('ค่าเสื่อม 2563'!$E$3:$E$252,"10870-รพ.อรัญประเทศ")&lt;$A18,"",INDEX('ค่าเสื่อม 2563'!K$3:K$252,SMALL(IF('ค่าเสื่อม 2563'!$E$3:$E$252="10870-รพ.อรัญประเทศ",ROW('ค่าเสื่อม 2563'!$E$3:$E$252)-ROW('ค่าเสื่อม 2563'!$E$3)+1),$A18)))</f>
        <v>เครื่องผลิตออกซิเจน</v>
      </c>
      <c r="L18" s="4">
        <f t="array" ref="L18">IF(COUNTIF('ค่าเสื่อม 2563'!$E$3:$E$252,"10870-รพ.อรัญประเทศ")&lt;$A18,"",INDEX('ค่าเสื่อม 2563'!L$3:L$252,SMALL(IF('ค่าเสื่อม 2563'!$E$3:$E$252="10870-รพ.อรัญประเทศ",ROW('ค่าเสื่อม 2563'!$E$3:$E$252)-ROW('ค่าเสื่อม 2563'!$E$3)+1),$A18)))</f>
        <v>1</v>
      </c>
      <c r="M18" s="7" t="str">
        <f t="array" ref="M18">IF(COUNTIF('ค่าเสื่อม 2563'!$E$3:$E$252,"10870-รพ.อรัญประเทศ")&lt;$A18,"",INDEX('ค่าเสื่อม 2563'!M$3:M$252,SMALL(IF('ค่าเสื่อม 2563'!$E$3:$E$252="10870-รพ.อรัญประเทศ",ROW('ค่าเสื่อม 2563'!$E$3:$E$252)-ROW('ค่าเสื่อม 2563'!$E$3)+1),$A18)))</f>
        <v>3920-005-2106/1</v>
      </c>
      <c r="N18" s="10">
        <f t="array" ref="N18">IF(COUNTIF('ค่าเสื่อม 2563'!$E$3:$E$252,"10870-รพ.อรัญประเทศ")&lt;$A18,"",INDEX('ค่าเสื่อม 2563'!N$3:N$252,SMALL(IF('ค่าเสื่อม 2563'!$E$3:$E$252="10870-รพ.อรัญประเทศ",ROW('ค่าเสื่อม 2563'!$E$3:$E$252)-ROW('ค่าเสื่อม 2563'!$E$3)+1),$A18)))</f>
        <v>30000</v>
      </c>
      <c r="O18" s="10">
        <f t="array" ref="O18">IF(COUNTIF('ค่าเสื่อม 2563'!$E$3:$E$252,"10870-รพ.อรัญประเทศ")&lt;$A18,"",INDEX('ค่าเสื่อม 2563'!O$3:O$252,SMALL(IF('ค่าเสื่อม 2563'!$E$3:$E$252="10870-รพ.อรัญประเทศ",ROW('ค่าเสื่อม 2563'!$E$3:$E$252)-ROW('ค่าเสื่อม 2563'!$E$3)+1),$A18)))</f>
        <v>0</v>
      </c>
      <c r="P18" s="10">
        <f t="array" ref="P18">IF(COUNTIF('ค่าเสื่อม 2563'!$E$3:$E$252,"10870-รพ.อรัญประเทศ")&lt;$A18,"",INDEX('ค่าเสื่อม 2563'!P$3:P$252,SMALL(IF('ค่าเสื่อม 2563'!$E$3:$E$252="10870-รพ.อรัญประเทศ",ROW('ค่าเสื่อม 2563'!$E$3:$E$252)-ROW('ค่าเสื่อม 2563'!$E$3)+1),$A18)))</f>
        <v>0</v>
      </c>
      <c r="Q18" s="10">
        <f t="array" ref="Q18">IF(COUNTIF('ค่าเสื่อม 2563'!$E$3:$E$252,"10870-รพ.อรัญประเทศ")&lt;$A18,"",INDEX('ค่าเสื่อม 2563'!Q$3:Q$252,SMALL(IF('ค่าเสื่อม 2563'!$E$3:$E$252="10870-รพ.อรัญประเทศ",ROW('ค่าเสื่อม 2563'!$E$3:$E$252)-ROW('ค่าเสื่อม 2563'!$E$3)+1),$A18)))</f>
        <v>30000</v>
      </c>
      <c r="R18" s="7" t="str">
        <f t="array" ref="R18">IF(COUNTIF('ค่าเสื่อม 2563'!$E$3:$E$252,"10870-รพ.อรัญประเทศ")&lt;$A18,"",INDEX('ค่าเสื่อม 2563'!R$3:R$252,SMALL(IF('ค่าเสื่อม 2563'!$E$3:$E$252="10870-รพ.อรัญประเทศ",ROW('ค่าเสื่อม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2563'!$E$3:$E$252,"10870-รพ.อรัญประเทศ")&lt;$A18,"",INDEX('ค่าเสื่อม 2563'!S$3:S$252,SMALL(IF('ค่าเสื่อม 2563'!$E$3:$E$252="10870-รพ.อรัญประเทศ",ROW('ค่าเสื่อม 2563'!$E$3:$E$252)-ROW('ค่าเสื่อม 2563'!$E$3)+1),$A18)))</f>
        <v>5-</v>
      </c>
      <c r="T18" s="10">
        <f t="array" ref="T18">IF(COUNTIF('ค่าเสื่อม 2563'!$E$3:$E$252,"10870-รพ.อรัญประเทศ")&lt;$A18,"",INDEX('ค่าเสื่อม 2563'!T$3:T$252,SMALL(IF('ค่าเสื่อม 2563'!$E$3:$E$252="10870-รพ.อรัญประเทศ",ROW('ค่าเสื่อม 2563'!$E$3:$E$252)-ROW('ค่าเสื่อม 2563'!$E$3)+1),$A18)))</f>
        <v>30000</v>
      </c>
      <c r="U18" s="10">
        <f t="array" ref="U18">IF(COUNTIF('ค่าเสื่อม 2563'!$E$3:$E$252,"10870-รพ.อรัญประเทศ")&lt;$A18,"",INDEX('ค่าเสื่อม 2563'!U$3:U$252,SMALL(IF('ค่าเสื่อม 2563'!$E$3:$E$252="10870-รพ.อรัญประเทศ",ROW('ค่าเสื่อม 2563'!$E$3:$E$252)-ROW('ค่าเสื่อม 2563'!$E$3)+1),$A18)))</f>
        <v>0</v>
      </c>
      <c r="V18" s="7">
        <f t="array" ref="V18">IF(COUNTIF('ค่าเสื่อม 2563'!$E$3:$E$252,"10870-รพ.อรัญประเทศ")&lt;$A18,"",INDEX('ค่าเสื่อม 2563'!V$3:V$252,SMALL(IF('ค่าเสื่อม 2563'!$E$3:$E$252="10870-รพ.อรัญประเทศ",ROW('ค่าเสื่อม 2563'!$E$3:$E$252)-ROW('ค่าเสื่อม 2563'!$E$3)+1),$A18)))</f>
        <v>0</v>
      </c>
      <c r="W18" s="7">
        <f t="array" ref="W18">IF(COUNTIF('ค่าเสื่อม 2563'!$E$3:$E$252,"10870-รพ.อรัญประเทศ")&lt;$A18,"",INDEX('ค่าเสื่อม 2563'!W$3:W$252,SMALL(IF('ค่าเสื่อม 2563'!$E$3:$E$252="10870-รพ.อรัญประเทศ",ROW('ค่าเสื่อม 2563'!$E$3:$E$252)-ROW('ค่าเสื่อม 2563'!$E$3)+1),$A18)))</f>
        <v>330930</v>
      </c>
    </row>
    <row r="19" spans="1:23" ht="43.5" customHeight="1">
      <c r="A19" s="3">
        <v>16</v>
      </c>
      <c r="B19" s="7" t="str">
        <f t="array" ref="B19">IF(COUNTIF('ค่าเสื่อม 2563'!$E$3:$E$252,"10870-รพ.อรัญประเทศ")&lt;$A19,"",INDEX('ค่าเสื่อม 2563'!B$3:B$252,SMALL(IF('ค่าเสื่อม 2563'!$E$3:$E$252="10870-รพ.อรัญประเทศ",ROW('ค่าเสื่อม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2563'!$E$3:$E$252,"10870-รพ.อรัญประเทศ")&lt;$A19,"",INDEX('ค่าเสื่อม 2563'!C$3:C$252,SMALL(IF('ค่าเสื่อม 2563'!$E$3:$E$252="10870-รพ.อรัญประเทศ",ROW('ค่าเสื่อม 2563'!$E$3:$E$252)-ROW('ค่าเสื่อม 2563'!$E$3)+1),$A19)))</f>
        <v>2700</v>
      </c>
      <c r="D19" s="7" t="str">
        <f t="array" ref="D19">IF(COUNTIF('ค่าเสื่อม 2563'!$E$3:$E$252,"10870-รพ.อรัญประเทศ")&lt;$A19,"",INDEX('ค่าเสื่อม 2563'!D$3:D$252,SMALL(IF('ค่าเสื่อม 2563'!$E$3:$E$252="10870-รพ.อรัญประเทศ",ROW('ค่าเสื่อม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2563'!$E$3:$E$252,"10870-รพ.อรัญประเทศ")&lt;$A19,"",INDEX('ค่าเสื่อม 2563'!E$3:E$252,SMALL(IF('ค่าเสื่อม 2563'!$E$3:$E$252="10870-รพ.อรัญประเทศ",ROW('ค่าเสื่อม 2563'!$E$3:$E$252)-ROW('ค่าเสื่อม 2563'!$E$3)+1),$A19)))</f>
        <v>10870-รพ.อรัญประเทศ</v>
      </c>
      <c r="F19" s="7" t="str">
        <f t="array" ref="F19">IF(COUNTIF('ค่าเสื่อม 2563'!$E$3:$E$252,"10870-รพ.อรัญประเทศ")&lt;$A19,"",INDEX('ค่าเสื่อม 2563'!F$3:F$252,SMALL(IF('ค่าเสื่อม 2563'!$E$3:$E$252="10870-รพ.อรัญประเทศ",ROW('ค่าเสื่อม 2563'!$E$3:$E$252)-ROW('ค่าเสื่อม 2563'!$E$3)+1),$A19)))</f>
        <v>02507-รพ.สต.บ้านใหม่หนองไทร หมู่ที่ 01 ตำบลบ้านใหม่หนองไทร</v>
      </c>
      <c r="G19" s="7" t="str">
        <f t="array" ref="G19">IF(COUNTIF('ค่าเสื่อม 2563'!$E$3:$E$252,"10870-รพ.อรัญประเทศ")&lt;$A19,"",INDEX('ค่าเสื่อม 2563'!G$3:G$252,SMALL(IF('ค่าเสื่อม 2563'!$E$3:$E$252="10870-รพ.อรัญประเทศ",ROW('ค่าเสื่อม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2563'!$E$3:$E$252,"10870-รพ.อรัญประเทศ")&lt;$A19,"",INDEX('ค่าเสื่อม 2563'!H$3:H$252,SMALL(IF('ค่าเสื่อม 2563'!$E$3:$E$252="10870-รพ.อรัญประเทศ",ROW('ค่าเสื่อม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2563'!$E$3:$E$252,"10870-รพ.อรัญประเทศ")&lt;$A19,"",INDEX('ค่าเสื่อม 2563'!I$3:I$252,SMALL(IF('ค่าเสื่อม 2563'!$E$3:$E$252="10870-รพ.อรัญประเทศ",ROW('ค่าเสื่อม 2563'!$E$3:$E$252)-ROW('ค่าเสื่อม 2563'!$E$3)+1),$A19)))</f>
        <v>10-ครุภัณฑ์ยานพาหนะและขนส่ง</v>
      </c>
      <c r="J19" s="7" t="str">
        <f t="array" ref="J19">IF(COUNTIF('ค่าเสื่อม 2563'!$E$3:$E$252,"10870-รพ.อรัญประเทศ")&lt;$A19,"",INDEX('ค่าเสื่อม 2563'!J$3:J$252,SMALL(IF('ค่าเสื่อม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K19" s="7" t="str">
        <f t="array" ref="K19">IF(COUNTIF('ค่าเสื่อม 2563'!$E$3:$E$252,"10870-รพ.อรัญประเทศ")&lt;$A19,"",INDEX('ค่าเสื่อม 2563'!K$3:K$252,SMALL(IF('ค่าเสื่อม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L19" s="4">
        <f t="array" ref="L19">IF(COUNTIF('ค่าเสื่อม 2563'!$E$3:$E$252,"10870-รพ.อรัญประเทศ")&lt;$A19,"",INDEX('ค่าเสื่อม 2563'!L$3:L$252,SMALL(IF('ค่าเสื่อม 2563'!$E$3:$E$252="10870-รพ.อรัญประเทศ",ROW('ค่าเสื่อม 2563'!$E$3:$E$252)-ROW('ค่าเสื่อม 2563'!$E$3)+1),$A19)))</f>
        <v>1</v>
      </c>
      <c r="M19" s="7" t="str">
        <f t="array" ref="M19">IF(COUNTIF('ค่าเสื่อม 2563'!$E$3:$E$252,"10870-รพ.อรัญประเทศ")&lt;$A19,"",INDEX('ค่าเสื่อม 2563'!M$3:M$252,SMALL(IF('ค่าเสื่อม 2563'!$E$3:$E$252="10870-รพ.อรัญประเทศ",ROW('ค่าเสื่อม 2563'!$E$3:$E$252)-ROW('ค่าเสื่อม 2563'!$E$3)+1),$A19)))</f>
        <v>2340-003-0001/3</v>
      </c>
      <c r="N19" s="10">
        <f t="array" ref="N19">IF(COUNTIF('ค่าเสื่อม 2563'!$E$3:$E$252,"10870-รพ.อรัญประเทศ")&lt;$A19,"",INDEX('ค่าเสื่อม 2563'!N$3:N$252,SMALL(IF('ค่าเสื่อม 2563'!$E$3:$E$252="10870-รพ.อรัญประเทศ",ROW('ค่าเสื่อม 2563'!$E$3:$E$252)-ROW('ค่าเสื่อม 2563'!$E$3)+1),$A19)))</f>
        <v>33000</v>
      </c>
      <c r="O19" s="10">
        <f t="array" ref="O19">IF(COUNTIF('ค่าเสื่อม 2563'!$E$3:$E$252,"10870-รพ.อรัญประเทศ")&lt;$A19,"",INDEX('ค่าเสื่อม 2563'!O$3:O$252,SMALL(IF('ค่าเสื่อม 2563'!$E$3:$E$252="10870-รพ.อรัญประเทศ",ROW('ค่าเสื่อม 2563'!$E$3:$E$252)-ROW('ค่าเสื่อม 2563'!$E$3)+1),$A19)))</f>
        <v>0</v>
      </c>
      <c r="P19" s="10">
        <f t="array" ref="P19">IF(COUNTIF('ค่าเสื่อม 2563'!$E$3:$E$252,"10870-รพ.อรัญประเทศ")&lt;$A19,"",INDEX('ค่าเสื่อม 2563'!P$3:P$252,SMALL(IF('ค่าเสื่อม 2563'!$E$3:$E$252="10870-รพ.อรัญประเทศ",ROW('ค่าเสื่อม 2563'!$E$3:$E$252)-ROW('ค่าเสื่อม 2563'!$E$3)+1),$A19)))</f>
        <v>0</v>
      </c>
      <c r="Q19" s="10">
        <f t="array" ref="Q19">IF(COUNTIF('ค่าเสื่อม 2563'!$E$3:$E$252,"10870-รพ.อรัญประเทศ")&lt;$A19,"",INDEX('ค่าเสื่อม 2563'!Q$3:Q$252,SMALL(IF('ค่าเสื่อม 2563'!$E$3:$E$252="10870-รพ.อรัญประเทศ",ROW('ค่าเสื่อม 2563'!$E$3:$E$252)-ROW('ค่าเสื่อม 2563'!$E$3)+1),$A19)))</f>
        <v>33000</v>
      </c>
      <c r="R19" s="7" t="str">
        <f t="array" ref="R19">IF(COUNTIF('ค่าเสื่อม 2563'!$E$3:$E$252,"10870-รพ.อรัญประเทศ")&lt;$A19,"",INDEX('ค่าเสื่อม 2563'!R$3:R$252,SMALL(IF('ค่าเสื่อม 2563'!$E$3:$E$252="10870-รพ.อรัญประเทศ",ROW('ค่าเสื่อม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2563'!$E$3:$E$252,"10870-รพ.อรัญประเทศ")&lt;$A19,"",INDEX('ค่าเสื่อม 2563'!S$3:S$252,SMALL(IF('ค่าเสื่อม 2563'!$E$3:$E$252="10870-รพ.อรัญประเทศ",ROW('ค่าเสื่อม 2563'!$E$3:$E$252)-ROW('ค่าเสื่อม 2563'!$E$3)+1),$A19)))</f>
        <v>5-</v>
      </c>
      <c r="T19" s="10">
        <f t="array" ref="T19">IF(COUNTIF('ค่าเสื่อม 2563'!$E$3:$E$252,"10870-รพ.อรัญประเทศ")&lt;$A19,"",INDEX('ค่าเสื่อม 2563'!T$3:T$252,SMALL(IF('ค่าเสื่อม 2563'!$E$3:$E$252="10870-รพ.อรัญประเทศ",ROW('ค่าเสื่อม 2563'!$E$3:$E$252)-ROW('ค่าเสื่อม 2563'!$E$3)+1),$A19)))</f>
        <v>33000</v>
      </c>
      <c r="U19" s="10">
        <f t="array" ref="U19">IF(COUNTIF('ค่าเสื่อม 2563'!$E$3:$E$252,"10870-รพ.อรัญประเทศ")&lt;$A19,"",INDEX('ค่าเสื่อม 2563'!U$3:U$252,SMALL(IF('ค่าเสื่อม 2563'!$E$3:$E$252="10870-รพ.อรัญประเทศ",ROW('ค่าเสื่อม 2563'!$E$3:$E$252)-ROW('ค่าเสื่อม 2563'!$E$3)+1),$A19)))</f>
        <v>0</v>
      </c>
      <c r="V19" s="7">
        <f t="array" ref="V19">IF(COUNTIF('ค่าเสื่อม 2563'!$E$3:$E$252,"10870-รพ.อรัญประเทศ")&lt;$A19,"",INDEX('ค่าเสื่อม 2563'!V$3:V$252,SMALL(IF('ค่าเสื่อม 2563'!$E$3:$E$252="10870-รพ.อรัญประเทศ",ROW('ค่าเสื่อม 2563'!$E$3:$E$252)-ROW('ค่าเสื่อม 2563'!$E$3)+1),$A19)))</f>
        <v>0</v>
      </c>
      <c r="W19" s="7">
        <f t="array" ref="W19">IF(COUNTIF('ค่าเสื่อม 2563'!$E$3:$E$252,"10870-รพ.อรัญประเทศ")&lt;$A19,"",INDEX('ค่าเสื่อม 2563'!W$3:W$252,SMALL(IF('ค่าเสื่อม 2563'!$E$3:$E$252="10870-รพ.อรัญประเทศ",ROW('ค่าเสื่อม 2563'!$E$3:$E$252)-ROW('ค่าเสื่อม 2563'!$E$3)+1),$A19)))</f>
        <v>330911</v>
      </c>
    </row>
    <row r="20" spans="1:23" ht="43.5" customHeight="1">
      <c r="A20" s="3">
        <v>17</v>
      </c>
      <c r="B20" s="7" t="str">
        <f t="array" ref="B20">IF(COUNTIF('ค่าเสื่อม 2563'!$E$3:$E$252,"10870-รพ.อรัญประเทศ")&lt;$A20,"",INDEX('ค่าเสื่อม 2563'!B$3:B$252,SMALL(IF('ค่าเสื่อม 2563'!$E$3:$E$252="10870-รพ.อรัญประเทศ",ROW('ค่าเสื่อม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2563'!$E$3:$E$252,"10870-รพ.อรัญประเทศ")&lt;$A20,"",INDEX('ค่าเสื่อม 2563'!C$3:C$252,SMALL(IF('ค่าเสื่อม 2563'!$E$3:$E$252="10870-รพ.อรัญประเทศ",ROW('ค่าเสื่อม 2563'!$E$3:$E$252)-ROW('ค่าเสื่อม 2563'!$E$3)+1),$A20)))</f>
        <v>2700</v>
      </c>
      <c r="D20" s="7" t="str">
        <f t="array" ref="D20">IF(COUNTIF('ค่าเสื่อม 2563'!$E$3:$E$252,"10870-รพ.อรัญประเทศ")&lt;$A20,"",INDEX('ค่าเสื่อม 2563'!D$3:D$252,SMALL(IF('ค่าเสื่อม 2563'!$E$3:$E$252="10870-รพ.อรัญประเทศ",ROW('ค่าเสื่อม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2563'!$E$3:$E$252,"10870-รพ.อรัญประเทศ")&lt;$A20,"",INDEX('ค่าเสื่อม 2563'!E$3:E$252,SMALL(IF('ค่าเสื่อม 2563'!$E$3:$E$252="10870-รพ.อรัญประเทศ",ROW('ค่าเสื่อม 2563'!$E$3:$E$252)-ROW('ค่าเสื่อม 2563'!$E$3)+1),$A20)))</f>
        <v>10870-รพ.อรัญประเทศ</v>
      </c>
      <c r="F20" s="7" t="str">
        <f t="array" ref="F20">IF(COUNTIF('ค่าเสื่อม 2563'!$E$3:$E$252,"10870-รพ.อรัญประเทศ")&lt;$A20,"",INDEX('ค่าเสื่อม 2563'!F$3:F$252,SMALL(IF('ค่าเสื่อม 2563'!$E$3:$E$252="10870-รพ.อรัญประเทศ",ROW('ค่าเสื่อม 2563'!$E$3:$E$252)-ROW('ค่าเสื่อม 2563'!$E$3)+1),$A20)))</f>
        <v>02509-รพ.สต.หนองปรือ หมู่ที่ 07 ตำบลผ่านศึก</v>
      </c>
      <c r="G20" s="7" t="str">
        <f t="array" ref="G20">IF(COUNTIF('ค่าเสื่อม 2563'!$E$3:$E$252,"10870-รพ.อรัญประเทศ")&lt;$A20,"",INDEX('ค่าเสื่อม 2563'!G$3:G$252,SMALL(IF('ค่าเสื่อม 2563'!$E$3:$E$252="10870-รพ.อรัญประเทศ",ROW('ค่าเสื่อม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2563'!$E$3:$E$252,"10870-รพ.อรัญประเทศ")&lt;$A20,"",INDEX('ค่าเสื่อม 2563'!H$3:H$252,SMALL(IF('ค่าเสื่อม 2563'!$E$3:$E$252="10870-รพ.อรัญประเทศ",ROW('ค่าเสื่อม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2563'!$E$3:$E$252,"10870-รพ.อรัญประเทศ")&lt;$A20,"",INDEX('ค่าเสื่อม 2563'!I$3:I$252,SMALL(IF('ค่าเสื่อม 2563'!$E$3:$E$252="10870-รพ.อรัญประเทศ",ROW('ค่าเสื่อม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2563'!$E$3:$E$252,"10870-รพ.อรัญประเทศ")&lt;$A20,"",INDEX('ค่าเสื่อม 2563'!J$3:J$252,SMALL(IF('ค่าเสื่อม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K20" s="7" t="str">
        <f t="array" ref="K20">IF(COUNTIF('ค่าเสื่อม 2563'!$E$3:$E$252,"10870-รพ.อรัญประเทศ")&lt;$A20,"",INDEX('ค่าเสื่อม 2563'!K$3:K$252,SMALL(IF('ค่าเสื่อม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L20" s="4">
        <f t="array" ref="L20">IF(COUNTIF('ค่าเสื่อม 2563'!$E$3:$E$252,"10870-รพ.อรัญประเทศ")&lt;$A20,"",INDEX('ค่าเสื่อม 2563'!L$3:L$252,SMALL(IF('ค่าเสื่อม 2563'!$E$3:$E$252="10870-รพ.อรัญประเทศ",ROW('ค่าเสื่อม 2563'!$E$3:$E$252)-ROW('ค่าเสื่อม 2563'!$E$3)+1),$A20)))</f>
        <v>1</v>
      </c>
      <c r="M20" s="7" t="str">
        <f t="array" ref="M20">IF(COUNTIF('ค่าเสื่อม 2563'!$E$3:$E$252,"10870-รพ.อรัญประเทศ")&lt;$A20,"",INDEX('ค่าเสื่อม 2563'!M$3:M$252,SMALL(IF('ค่าเสื่อม 2563'!$E$3:$E$252="10870-รพ.อรัญประเทศ",ROW('ค่าเสื่อม 2563'!$E$3:$E$252)-ROW('ค่าเสื่อม 2563'!$E$3)+1),$A20)))</f>
        <v>6530-001-9151/4</v>
      </c>
      <c r="N20" s="10">
        <f t="array" ref="N20">IF(COUNTIF('ค่าเสื่อม 2563'!$E$3:$E$252,"10870-รพ.อรัญประเทศ")&lt;$A20,"",INDEX('ค่าเสื่อม 2563'!N$3:N$252,SMALL(IF('ค่าเสื่อม 2563'!$E$3:$E$252="10870-รพ.อรัญประเทศ",ROW('ค่าเสื่อม 2563'!$E$3:$E$252)-ROW('ค่าเสื่อม 2563'!$E$3)+1),$A20)))</f>
        <v>8000</v>
      </c>
      <c r="O20" s="10">
        <f t="array" ref="O20">IF(COUNTIF('ค่าเสื่อม 2563'!$E$3:$E$252,"10870-รพ.อรัญประเทศ")&lt;$A20,"",INDEX('ค่าเสื่อม 2563'!O$3:O$252,SMALL(IF('ค่าเสื่อม 2563'!$E$3:$E$252="10870-รพ.อรัญประเทศ",ROW('ค่าเสื่อม 2563'!$E$3:$E$252)-ROW('ค่าเสื่อม 2563'!$E$3)+1),$A20)))</f>
        <v>0</v>
      </c>
      <c r="P20" s="10">
        <f t="array" ref="P20">IF(COUNTIF('ค่าเสื่อม 2563'!$E$3:$E$252,"10870-รพ.อรัญประเทศ")&lt;$A20,"",INDEX('ค่าเสื่อม 2563'!P$3:P$252,SMALL(IF('ค่าเสื่อม 2563'!$E$3:$E$252="10870-รพ.อรัญประเทศ",ROW('ค่าเสื่อม 2563'!$E$3:$E$252)-ROW('ค่าเสื่อม 2563'!$E$3)+1),$A20)))</f>
        <v>0</v>
      </c>
      <c r="Q20" s="10">
        <f t="array" ref="Q20">IF(COUNTIF('ค่าเสื่อม 2563'!$E$3:$E$252,"10870-รพ.อรัญประเทศ")&lt;$A20,"",INDEX('ค่าเสื่อม 2563'!Q$3:Q$252,SMALL(IF('ค่าเสื่อม 2563'!$E$3:$E$252="10870-รพ.อรัญประเทศ",ROW('ค่าเสื่อม 2563'!$E$3:$E$252)-ROW('ค่าเสื่อม 2563'!$E$3)+1),$A20)))</f>
        <v>8000</v>
      </c>
      <c r="R20" s="7" t="str">
        <f t="array" ref="R20">IF(COUNTIF('ค่าเสื่อม 2563'!$E$3:$E$252,"10870-รพ.อรัญประเทศ")&lt;$A20,"",INDEX('ค่าเสื่อม 2563'!R$3:R$252,SMALL(IF('ค่าเสื่อม 2563'!$E$3:$E$252="10870-รพ.อรัญประเทศ",ROW('ค่าเสื่อม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2563'!$E$3:$E$252,"10870-รพ.อรัญประเทศ")&lt;$A20,"",INDEX('ค่าเสื่อม 2563'!S$3:S$252,SMALL(IF('ค่าเสื่อม 2563'!$E$3:$E$252="10870-รพ.อรัญประเทศ",ROW('ค่าเสื่อม 2563'!$E$3:$E$252)-ROW('ค่าเสื่อม 2563'!$E$3)+1),$A20)))</f>
        <v>5-</v>
      </c>
      <c r="T20" s="10">
        <f t="array" ref="T20">IF(COUNTIF('ค่าเสื่อม 2563'!$E$3:$E$252,"10870-รพ.อรัญประเทศ")&lt;$A20,"",INDEX('ค่าเสื่อม 2563'!T$3:T$252,SMALL(IF('ค่าเสื่อม 2563'!$E$3:$E$252="10870-รพ.อรัญประเทศ",ROW('ค่าเสื่อม 2563'!$E$3:$E$252)-ROW('ค่าเสื่อม 2563'!$E$3)+1),$A20)))</f>
        <v>8000</v>
      </c>
      <c r="U20" s="10">
        <f t="array" ref="U20">IF(COUNTIF('ค่าเสื่อม 2563'!$E$3:$E$252,"10870-รพ.อรัญประเทศ")&lt;$A20,"",INDEX('ค่าเสื่อม 2563'!U$3:U$252,SMALL(IF('ค่าเสื่อม 2563'!$E$3:$E$252="10870-รพ.อรัญประเทศ",ROW('ค่าเสื่อม 2563'!$E$3:$E$252)-ROW('ค่าเสื่อม 2563'!$E$3)+1),$A20)))</f>
        <v>0</v>
      </c>
      <c r="V20" s="7">
        <f t="array" ref="V20">IF(COUNTIF('ค่าเสื่อม 2563'!$E$3:$E$252,"10870-รพ.อรัญประเทศ")&lt;$A20,"",INDEX('ค่าเสื่อม 2563'!V$3:V$252,SMALL(IF('ค่าเสื่อม 2563'!$E$3:$E$252="10870-รพ.อรัญประเทศ",ROW('ค่าเสื่อม 2563'!$E$3:$E$252)-ROW('ค่าเสื่อม 2563'!$E$3)+1),$A20)))</f>
        <v>0</v>
      </c>
      <c r="W20" s="7">
        <f t="array" ref="W20">IF(COUNTIF('ค่าเสื่อม 2563'!$E$3:$E$252,"10870-รพ.อรัญประเทศ")&lt;$A20,"",INDEX('ค่าเสื่อม 2563'!W$3:W$252,SMALL(IF('ค่าเสื่อม 2563'!$E$3:$E$252="10870-รพ.อรัญประเทศ",ROW('ค่าเสื่อม 2563'!$E$3:$E$252)-ROW('ค่าเสื่อม 2563'!$E$3)+1),$A20)))</f>
        <v>330919</v>
      </c>
    </row>
    <row r="21" spans="1:23" ht="43.5" customHeight="1">
      <c r="A21" s="3">
        <v>18</v>
      </c>
      <c r="B21" s="7" t="str">
        <f t="array" ref="B21">IF(COUNTIF('ค่าเสื่อม 2563'!$E$3:$E$252,"10870-รพ.อรัญประเทศ")&lt;$A21,"",INDEX('ค่าเสื่อม 2563'!B$3:B$252,SMALL(IF('ค่าเสื่อม 2563'!$E$3:$E$252="10870-รพ.อรัญประเทศ",ROW('ค่าเสื่อม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2563'!$E$3:$E$252,"10870-รพ.อรัญประเทศ")&lt;$A21,"",INDEX('ค่าเสื่อม 2563'!C$3:C$252,SMALL(IF('ค่าเสื่อม 2563'!$E$3:$E$252="10870-รพ.อรัญประเทศ",ROW('ค่าเสื่อม 2563'!$E$3:$E$252)-ROW('ค่าเสื่อม 2563'!$E$3)+1),$A21)))</f>
        <v>2700</v>
      </c>
      <c r="D21" s="7" t="str">
        <f t="array" ref="D21">IF(COUNTIF('ค่าเสื่อม 2563'!$E$3:$E$252,"10870-รพ.อรัญประเทศ")&lt;$A21,"",INDEX('ค่าเสื่อม 2563'!D$3:D$252,SMALL(IF('ค่าเสื่อม 2563'!$E$3:$E$252="10870-รพ.อรัญประเทศ",ROW('ค่าเสื่อม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2563'!$E$3:$E$252,"10870-รพ.อรัญประเทศ")&lt;$A21,"",INDEX('ค่าเสื่อม 2563'!E$3:E$252,SMALL(IF('ค่าเสื่อม 2563'!$E$3:$E$252="10870-รพ.อรัญประเทศ",ROW('ค่าเสื่อม 2563'!$E$3:$E$252)-ROW('ค่าเสื่อม 2563'!$E$3)+1),$A21)))</f>
        <v>10870-รพ.อรัญประเทศ</v>
      </c>
      <c r="F21" s="7" t="str">
        <f t="array" ref="F21">IF(COUNTIF('ค่าเสื่อม 2563'!$E$3:$E$252,"10870-รพ.อรัญประเทศ")&lt;$A21,"",INDEX('ค่าเสื่อม 2563'!F$3:F$252,SMALL(IF('ค่าเสื่อม 2563'!$E$3:$E$252="10870-รพ.อรัญประเทศ",ROW('ค่าเสื่อม 2563'!$E$3:$E$252)-ROW('ค่าเสื่อม 2563'!$E$3)+1),$A21)))</f>
        <v>02509-รพ.สต.หนองปรือ หมู่ที่ 07 ตำบลผ่านศึก</v>
      </c>
      <c r="G21" s="7" t="str">
        <f t="array" ref="G21">IF(COUNTIF('ค่าเสื่อม 2563'!$E$3:$E$252,"10870-รพ.อรัญประเทศ")&lt;$A21,"",INDEX('ค่าเสื่อม 2563'!G$3:G$252,SMALL(IF('ค่าเสื่อม 2563'!$E$3:$E$252="10870-รพ.อรัญประเทศ",ROW('ค่าเสื่อม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2563'!$E$3:$E$252,"10870-รพ.อรัญประเทศ")&lt;$A21,"",INDEX('ค่าเสื่อม 2563'!H$3:H$252,SMALL(IF('ค่าเสื่อม 2563'!$E$3:$E$252="10870-รพ.อรัญประเทศ",ROW('ค่าเสื่อม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2563'!$E$3:$E$252,"10870-รพ.อรัญประเทศ")&lt;$A21,"",INDEX('ค่าเสื่อม 2563'!I$3:I$252,SMALL(IF('ค่าเสื่อม 2563'!$E$3:$E$252="10870-รพ.อรัญประเทศ",ROW('ค่าเสื่อม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2563'!$E$3:$E$252,"10870-รพ.อรัญประเทศ")&lt;$A21,"",INDEX('ค่าเสื่อม 2563'!J$3:J$252,SMALL(IF('ค่าเสื่อม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K21" s="7" t="str">
        <f t="array" ref="K21">IF(COUNTIF('ค่าเสื่อม 2563'!$E$3:$E$252,"10870-รพ.อรัญประเทศ")&lt;$A21,"",INDEX('ค่าเสื่อม 2563'!K$3:K$252,SMALL(IF('ค่าเสื่อม 2563'!$E$3:$E$252="10870-รพ.อรัญประเทศ",ROW('ค่าเสื่อม 2563'!$E$3:$E$252)-ROW('ค่าเสื่อม 2563'!$E$3)+1),$A21)))</f>
        <v>เครื่องวัดความดันโลหิตแบบตั้งโต๊ะ</v>
      </c>
      <c r="L21" s="4">
        <f t="array" ref="L21">IF(COUNTIF('ค่าเสื่อม 2563'!$E$3:$E$252,"10870-รพ.อรัญประเทศ")&lt;$A21,"",INDEX('ค่าเสื่อม 2563'!L$3:L$252,SMALL(IF('ค่าเสื่อม 2563'!$E$3:$E$252="10870-รพ.อรัญประเทศ",ROW('ค่าเสื่อม 2563'!$E$3:$E$252)-ROW('ค่าเสื่อม 2563'!$E$3)+1),$A21)))</f>
        <v>1</v>
      </c>
      <c r="M21" s="7" t="str">
        <f t="array" ref="M21">IF(COUNTIF('ค่าเสื่อม 2563'!$E$3:$E$252,"10870-รพ.อรัญประเทศ")&lt;$A21,"",INDEX('ค่าเสื่อม 2563'!M$3:M$252,SMALL(IF('ค่าเสื่อม 2563'!$E$3:$E$252="10870-รพ.อรัญประเทศ",ROW('ค่าเสื่อม 2563'!$E$3:$E$252)-ROW('ค่าเสื่อม 2563'!$E$3)+1),$A21)))</f>
        <v>6515-069-1201/2</v>
      </c>
      <c r="N21" s="10">
        <f t="array" ref="N21">IF(COUNTIF('ค่าเสื่อม 2563'!$E$3:$E$252,"10870-รพ.อรัญประเทศ")&lt;$A21,"",INDEX('ค่าเสื่อม 2563'!N$3:N$252,SMALL(IF('ค่าเสื่อม 2563'!$E$3:$E$252="10870-รพ.อรัญประเทศ",ROW('ค่าเสื่อม 2563'!$E$3:$E$252)-ROW('ค่าเสื่อม 2563'!$E$3)+1),$A21)))</f>
        <v>7700</v>
      </c>
      <c r="O21" s="10">
        <f t="array" ref="O21">IF(COUNTIF('ค่าเสื่อม 2563'!$E$3:$E$252,"10870-รพ.อรัญประเทศ")&lt;$A21,"",INDEX('ค่าเสื่อม 2563'!O$3:O$252,SMALL(IF('ค่าเสื่อม 2563'!$E$3:$E$252="10870-รพ.อรัญประเทศ",ROW('ค่าเสื่อม 2563'!$E$3:$E$252)-ROW('ค่าเสื่อม 2563'!$E$3)+1),$A21)))</f>
        <v>0</v>
      </c>
      <c r="P21" s="10">
        <f t="array" ref="P21">IF(COUNTIF('ค่าเสื่อม 2563'!$E$3:$E$252,"10870-รพ.อรัญประเทศ")&lt;$A21,"",INDEX('ค่าเสื่อม 2563'!P$3:P$252,SMALL(IF('ค่าเสื่อม 2563'!$E$3:$E$252="10870-รพ.อรัญประเทศ",ROW('ค่าเสื่อม 2563'!$E$3:$E$252)-ROW('ค่าเสื่อม 2563'!$E$3)+1),$A21)))</f>
        <v>0</v>
      </c>
      <c r="Q21" s="10">
        <f t="array" ref="Q21">IF(COUNTIF('ค่าเสื่อม 2563'!$E$3:$E$252,"10870-รพ.อรัญประเทศ")&lt;$A21,"",INDEX('ค่าเสื่อม 2563'!Q$3:Q$252,SMALL(IF('ค่าเสื่อม 2563'!$E$3:$E$252="10870-รพ.อรัญประเทศ",ROW('ค่าเสื่อม 2563'!$E$3:$E$252)-ROW('ค่าเสื่อม 2563'!$E$3)+1),$A21)))</f>
        <v>7700</v>
      </c>
      <c r="R21" s="7" t="str">
        <f t="array" ref="R21">IF(COUNTIF('ค่าเสื่อม 2563'!$E$3:$E$252,"10870-รพ.อรัญประเทศ")&lt;$A21,"",INDEX('ค่าเสื่อม 2563'!R$3:R$252,SMALL(IF('ค่าเสื่อม 2563'!$E$3:$E$252="10870-รพ.อรัญประเทศ",ROW('ค่าเสื่อม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2563'!$E$3:$E$252,"10870-รพ.อรัญประเทศ")&lt;$A21,"",INDEX('ค่าเสื่อม 2563'!S$3:S$252,SMALL(IF('ค่าเสื่อม 2563'!$E$3:$E$252="10870-รพ.อรัญประเทศ",ROW('ค่าเสื่อม 2563'!$E$3:$E$252)-ROW('ค่าเสื่อม 2563'!$E$3)+1),$A21)))</f>
        <v>5-</v>
      </c>
      <c r="T21" s="10">
        <f t="array" ref="T21">IF(COUNTIF('ค่าเสื่อม 2563'!$E$3:$E$252,"10870-รพ.อรัญประเทศ")&lt;$A21,"",INDEX('ค่าเสื่อม 2563'!T$3:T$252,SMALL(IF('ค่าเสื่อม 2563'!$E$3:$E$252="10870-รพ.อรัญประเทศ",ROW('ค่าเสื่อม 2563'!$E$3:$E$252)-ROW('ค่าเสื่อม 2563'!$E$3)+1),$A21)))</f>
        <v>7700</v>
      </c>
      <c r="U21" s="10">
        <f t="array" ref="U21">IF(COUNTIF('ค่าเสื่อม 2563'!$E$3:$E$252,"10870-รพ.อรัญประเทศ")&lt;$A21,"",INDEX('ค่าเสื่อม 2563'!U$3:U$252,SMALL(IF('ค่าเสื่อม 2563'!$E$3:$E$252="10870-รพ.อรัญประเทศ",ROW('ค่าเสื่อม 2563'!$E$3:$E$252)-ROW('ค่าเสื่อม 2563'!$E$3)+1),$A21)))</f>
        <v>0</v>
      </c>
      <c r="V21" s="7">
        <f t="array" ref="V21">IF(COUNTIF('ค่าเสื่อม 2563'!$E$3:$E$252,"10870-รพ.อรัญประเทศ")&lt;$A21,"",INDEX('ค่าเสื่อม 2563'!V$3:V$252,SMALL(IF('ค่าเสื่อม 2563'!$E$3:$E$252="10870-รพ.อรัญประเทศ",ROW('ค่าเสื่อม 2563'!$E$3:$E$252)-ROW('ค่าเสื่อม 2563'!$E$3)+1),$A21)))</f>
        <v>0</v>
      </c>
      <c r="W21" s="7">
        <f t="array" ref="W21">IF(COUNTIF('ค่าเสื่อม 2563'!$E$3:$E$252,"10870-รพ.อรัญประเทศ")&lt;$A21,"",INDEX('ค่าเสื่อม 2563'!W$3:W$252,SMALL(IF('ค่าเสื่อม 2563'!$E$3:$E$252="10870-รพ.อรัญประเทศ",ROW('ค่าเสื่อม 2563'!$E$3:$E$252)-ROW('ค่าเสื่อม 2563'!$E$3)+1),$A21)))</f>
        <v>330914</v>
      </c>
    </row>
    <row r="22" spans="1:23" ht="43.5" customHeight="1">
      <c r="A22" s="3">
        <v>19</v>
      </c>
      <c r="B22" s="7" t="str">
        <f t="array" ref="B22">IF(COUNTIF('ค่าเสื่อม 2563'!$E$3:$E$252,"10870-รพ.อรัญประเทศ")&lt;$A22,"",INDEX('ค่าเสื่อม 2563'!B$3:B$252,SMALL(IF('ค่าเสื่อม 2563'!$E$3:$E$252="10870-รพ.อรัญประเทศ",ROW('ค่าเสื่อม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2563'!$E$3:$E$252,"10870-รพ.อรัญประเทศ")&lt;$A22,"",INDEX('ค่าเสื่อม 2563'!C$3:C$252,SMALL(IF('ค่าเสื่อม 2563'!$E$3:$E$252="10870-รพ.อรัญประเทศ",ROW('ค่าเสื่อม 2563'!$E$3:$E$252)-ROW('ค่าเสื่อม 2563'!$E$3)+1),$A22)))</f>
        <v>2700</v>
      </c>
      <c r="D22" s="7" t="str">
        <f t="array" ref="D22">IF(COUNTIF('ค่าเสื่อม 2563'!$E$3:$E$252,"10870-รพ.อรัญประเทศ")&lt;$A22,"",INDEX('ค่าเสื่อม 2563'!D$3:D$252,SMALL(IF('ค่าเสื่อม 2563'!$E$3:$E$252="10870-รพ.อรัญประเทศ",ROW('ค่าเสื่อม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2563'!$E$3:$E$252,"10870-รพ.อรัญประเทศ")&lt;$A22,"",INDEX('ค่าเสื่อม 2563'!E$3:E$252,SMALL(IF('ค่าเสื่อม 2563'!$E$3:$E$252="10870-รพ.อรัญประเทศ",ROW('ค่าเสื่อม 2563'!$E$3:$E$252)-ROW('ค่าเสื่อม 2563'!$E$3)+1),$A22)))</f>
        <v>10870-รพ.อรัญประเทศ</v>
      </c>
      <c r="F22" s="7" t="str">
        <f t="array" ref="F22">IF(COUNTIF('ค่าเสื่อม 2563'!$E$3:$E$252,"10870-รพ.อรัญประเทศ")&lt;$A22,"",INDEX('ค่าเสื่อม 2563'!F$3:F$252,SMALL(IF('ค่าเสื่อม 2563'!$E$3:$E$252="10870-รพ.อรัญประเทศ",ROW('ค่าเสื่อม 2563'!$E$3:$E$252)-ROW('ค่าเสื่อม 2563'!$E$3)+1),$A22)))</f>
        <v>02509-รพ.สต.หนองปรือ หมู่ที่ 07 ตำบลผ่านศึก</v>
      </c>
      <c r="G22" s="7" t="str">
        <f t="array" ref="G22">IF(COUNTIF('ค่าเสื่อม 2563'!$E$3:$E$252,"10870-รพ.อรัญประเทศ")&lt;$A22,"",INDEX('ค่าเสื่อม 2563'!G$3:G$252,SMALL(IF('ค่าเสื่อม 2563'!$E$3:$E$252="10870-รพ.อรัญประเทศ",ROW('ค่าเสื่อม 2563'!$E$3:$E$252)-ROW('ค่าเสื่อม 2563'!$E$3)+1),$A22)))</f>
        <v>วงเงินระดับจังหวัด</v>
      </c>
      <c r="H22" s="7" t="str">
        <f t="array" ref="H22">IF(COUNTIF('ค่าเสื่อม 2563'!$E$3:$E$252,"10870-รพ.อรัญประเทศ")&lt;$A22,"",INDEX('ค่าเสื่อม 2563'!H$3:H$252,SMALL(IF('ค่าเสื่อม 2563'!$E$3:$E$252="10870-รพ.อรัญประเทศ",ROW('ค่าเสื่อม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2563'!$E$3:$E$252,"10870-รพ.อรัญประเทศ")&lt;$A22,"",INDEX('ค่าเสื่อม 2563'!I$3:I$252,SMALL(IF('ค่าเสื่อม 2563'!$E$3:$E$252="10870-รพ.อรัญประเทศ",ROW('ค่าเสื่อม 2563'!$E$3:$E$252)-ROW('ค่าเสื่อม 2563'!$E$3)+1),$A22)))</f>
        <v>10-ครุภัณฑ์ยานพาหนะและขนส่ง</v>
      </c>
      <c r="J22" s="7" t="str">
        <f t="array" ref="J22">IF(COUNTIF('ค่าเสื่อม 2563'!$E$3:$E$252,"10870-รพ.อรัญประเทศ")&lt;$A22,"",INDEX('ค่าเสื่อม 2563'!J$3:J$252,SMALL(IF('ค่าเสื่อม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K22" s="7" t="str">
        <f t="array" ref="K22">IF(COUNTIF('ค่าเสื่อม 2563'!$E$3:$E$252,"10870-รพ.อรัญประเทศ")&lt;$A22,"",INDEX('ค่าเสื่อม 2563'!K$3:K$252,SMALL(IF('ค่าเสื่อม 2563'!$E$3:$E$252="10870-รพ.อรัญประเทศ",ROW('ค่าเสื่อม 2563'!$E$3:$E$252)-ROW('ค่าเสื่อม 2563'!$E$3)+1),$A22)))</f>
        <v>รถจักรยานยนต์ 110 ซีซี</v>
      </c>
      <c r="L22" s="4">
        <f t="array" ref="L22">IF(COUNTIF('ค่าเสื่อม 2563'!$E$3:$E$252,"10870-รพ.อรัญประเทศ")&lt;$A22,"",INDEX('ค่าเสื่อม 2563'!L$3:L$252,SMALL(IF('ค่าเสื่อม 2563'!$E$3:$E$252="10870-รพ.อรัญประเทศ",ROW('ค่าเสื่อม 2563'!$E$3:$E$252)-ROW('ค่าเสื่อม 2563'!$E$3)+1),$A22)))</f>
        <v>1</v>
      </c>
      <c r="M22" s="7" t="str">
        <f t="array" ref="M22">IF(COUNTIF('ค่าเสื่อม 2563'!$E$3:$E$252,"10870-รพ.อรัญประเทศ")&lt;$A22,"",INDEX('ค่าเสื่อม 2563'!M$3:M$252,SMALL(IF('ค่าเสื่อม 2563'!$E$3:$E$252="10870-รพ.อรัญประเทศ",ROW('ค่าเสื่อม 2563'!$E$3:$E$252)-ROW('ค่าเสื่อม 2563'!$E$3)+1),$A22)))</f>
        <v>2340-003-0001/2</v>
      </c>
      <c r="N22" s="10">
        <f t="array" ref="N22">IF(COUNTIF('ค่าเสื่อม 2563'!$E$3:$E$252,"10870-รพ.อรัญประเทศ")&lt;$A22,"",INDEX('ค่าเสื่อม 2563'!N$3:N$252,SMALL(IF('ค่าเสื่อม 2563'!$E$3:$E$252="10870-รพ.อรัญประเทศ",ROW('ค่าเสื่อม 2563'!$E$3:$E$252)-ROW('ค่าเสื่อม 2563'!$E$3)+1),$A22)))</f>
        <v>33000</v>
      </c>
      <c r="O22" s="10">
        <f t="array" ref="O22">IF(COUNTIF('ค่าเสื่อม 2563'!$E$3:$E$252,"10870-รพ.อรัญประเทศ")&lt;$A22,"",INDEX('ค่าเสื่อม 2563'!O$3:O$252,SMALL(IF('ค่าเสื่อม 2563'!$E$3:$E$252="10870-รพ.อรัญประเทศ",ROW('ค่าเสื่อม 2563'!$E$3:$E$252)-ROW('ค่าเสื่อม 2563'!$E$3)+1),$A22)))</f>
        <v>0</v>
      </c>
      <c r="P22" s="10">
        <f t="array" ref="P22">IF(COUNTIF('ค่าเสื่อม 2563'!$E$3:$E$252,"10870-รพ.อรัญประเทศ")&lt;$A22,"",INDEX('ค่าเสื่อม 2563'!P$3:P$252,SMALL(IF('ค่าเสื่อม 2563'!$E$3:$E$252="10870-รพ.อรัญประเทศ",ROW('ค่าเสื่อม 2563'!$E$3:$E$252)-ROW('ค่าเสื่อม 2563'!$E$3)+1),$A22)))</f>
        <v>0</v>
      </c>
      <c r="Q22" s="10">
        <f t="array" ref="Q22">IF(COUNTIF('ค่าเสื่อม 2563'!$E$3:$E$252,"10870-รพ.อรัญประเทศ")&lt;$A22,"",INDEX('ค่าเสื่อม 2563'!Q$3:Q$252,SMALL(IF('ค่าเสื่อม 2563'!$E$3:$E$252="10870-รพ.อรัญประเทศ",ROW('ค่าเสื่อม 2563'!$E$3:$E$252)-ROW('ค่าเสื่อม 2563'!$E$3)+1),$A22)))</f>
        <v>33000</v>
      </c>
      <c r="R22" s="7" t="str">
        <f t="array" ref="R22">IF(COUNTIF('ค่าเสื่อม 2563'!$E$3:$E$252,"10870-รพ.อรัญประเทศ")&lt;$A22,"",INDEX('ค่าเสื่อม 2563'!R$3:R$252,SMALL(IF('ค่าเสื่อม 2563'!$E$3:$E$252="10870-รพ.อรัญประเทศ",ROW('ค่าเสื่อม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2563'!$E$3:$E$252,"10870-รพ.อรัญประเทศ")&lt;$A22,"",INDEX('ค่าเสื่อม 2563'!S$3:S$252,SMALL(IF('ค่าเสื่อม 2563'!$E$3:$E$252="10870-รพ.อรัญประเทศ",ROW('ค่าเสื่อม 2563'!$E$3:$E$252)-ROW('ค่าเสื่อม 2563'!$E$3)+1),$A22)))</f>
        <v>5-</v>
      </c>
      <c r="T22" s="10">
        <f t="array" ref="T22">IF(COUNTIF('ค่าเสื่อม 2563'!$E$3:$E$252,"10870-รพ.อรัญประเทศ")&lt;$A22,"",INDEX('ค่าเสื่อม 2563'!T$3:T$252,SMALL(IF('ค่าเสื่อม 2563'!$E$3:$E$252="10870-รพ.อรัญประเทศ",ROW('ค่าเสื่อม 2563'!$E$3:$E$252)-ROW('ค่าเสื่อม 2563'!$E$3)+1),$A22)))</f>
        <v>33000</v>
      </c>
      <c r="U22" s="10">
        <f t="array" ref="U22">IF(COUNTIF('ค่าเสื่อม 2563'!$E$3:$E$252,"10870-รพ.อรัญประเทศ")&lt;$A22,"",INDEX('ค่าเสื่อม 2563'!U$3:U$252,SMALL(IF('ค่าเสื่อม 2563'!$E$3:$E$252="10870-รพ.อรัญประเทศ",ROW('ค่าเสื่อม 2563'!$E$3:$E$252)-ROW('ค่าเสื่อม 2563'!$E$3)+1),$A22)))</f>
        <v>0</v>
      </c>
      <c r="V22" s="7">
        <f t="array" ref="V22">IF(COUNTIF('ค่าเสื่อม 2563'!$E$3:$E$252,"10870-รพ.อรัญประเทศ")&lt;$A22,"",INDEX('ค่าเสื่อม 2563'!V$3:V$252,SMALL(IF('ค่าเสื่อม 2563'!$E$3:$E$252="10870-รพ.อรัญประเทศ",ROW('ค่าเสื่อม 2563'!$E$3:$E$252)-ROW('ค่าเสื่อม 2563'!$E$3)+1),$A22)))</f>
        <v>0</v>
      </c>
      <c r="W22" s="7">
        <f t="array" ref="W22">IF(COUNTIF('ค่าเสื่อม 2563'!$E$3:$E$252,"10870-รพ.อรัญประเทศ")&lt;$A22,"",INDEX('ค่าเสื่อม 2563'!W$3:W$252,SMALL(IF('ค่าเสื่อม 2563'!$E$3:$E$252="10870-รพ.อรัญประเทศ",ROW('ค่าเสื่อม 2563'!$E$3:$E$252)-ROW('ค่าเสื่อม 2563'!$E$3)+1),$A22)))</f>
        <v>330909</v>
      </c>
    </row>
    <row r="23" spans="1:23" ht="43.5" customHeight="1">
      <c r="A23" s="3">
        <v>20</v>
      </c>
      <c r="B23" s="7" t="str">
        <f t="array" ref="B23">IF(COUNTIF('ค่าเสื่อม 2563'!$E$3:$E$252,"10870-รพ.อรัญประเทศ")&lt;$A23,"",INDEX('ค่าเสื่อม 2563'!B$3:B$252,SMALL(IF('ค่าเสื่อม 2563'!$E$3:$E$252="10870-รพ.อรัญประเทศ",ROW('ค่าเสื่อม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2563'!$E$3:$E$252,"10870-รพ.อรัญประเทศ")&lt;$A23,"",INDEX('ค่าเสื่อม 2563'!C$3:C$252,SMALL(IF('ค่าเสื่อม 2563'!$E$3:$E$252="10870-รพ.อรัญประเทศ",ROW('ค่าเสื่อม 2563'!$E$3:$E$252)-ROW('ค่าเสื่อม 2563'!$E$3)+1),$A23)))</f>
        <v>2700</v>
      </c>
      <c r="D23" s="7" t="str">
        <f t="array" ref="D23">IF(COUNTIF('ค่าเสื่อม 2563'!$E$3:$E$252,"10870-รพ.อรัญประเทศ")&lt;$A23,"",INDEX('ค่าเสื่อม 2563'!D$3:D$252,SMALL(IF('ค่าเสื่อม 2563'!$E$3:$E$252="10870-รพ.อรัญประเทศ",ROW('ค่าเสื่อม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2563'!$E$3:$E$252,"10870-รพ.อรัญประเทศ")&lt;$A23,"",INDEX('ค่าเสื่อม 2563'!E$3:E$252,SMALL(IF('ค่าเสื่อม 2563'!$E$3:$E$252="10870-รพ.อรัญประเทศ",ROW('ค่าเสื่อม 2563'!$E$3:$E$252)-ROW('ค่าเสื่อม 2563'!$E$3)+1),$A23)))</f>
        <v>10870-รพ.อรัญประเทศ</v>
      </c>
      <c r="F23" s="7" t="str">
        <f t="array" ref="F23">IF(COUNTIF('ค่าเสื่อม 2563'!$E$3:$E$252,"10870-รพ.อรัญประเทศ")&lt;$A23,"",INDEX('ค่าเสื่อม 2563'!F$3:F$252,SMALL(IF('ค่าเสื่อม 2563'!$E$3:$E$252="10870-รพ.อรัญประเทศ",ROW('ค่าเสื่อม 2563'!$E$3:$E$252)-ROW('ค่าเสื่อม 2563'!$E$3)+1),$A23)))</f>
        <v>02510-รพ.สต.หนองสังข์ หมู่ที่ 01 ตำบลหนองสังข์</v>
      </c>
      <c r="G23" s="7" t="str">
        <f t="array" ref="G23">IF(COUNTIF('ค่าเสื่อม 2563'!$E$3:$E$252,"10870-รพ.อรัญประเทศ")&lt;$A23,"",INDEX('ค่าเสื่อม 2563'!G$3:G$252,SMALL(IF('ค่าเสื่อม 2563'!$E$3:$E$252="10870-รพ.อรัญประเทศ",ROW('ค่าเสื่อม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2563'!$E$3:$E$252,"10870-รพ.อรัญประเทศ")&lt;$A23,"",INDEX('ค่าเสื่อม 2563'!H$3:H$252,SMALL(IF('ค่าเสื่อม 2563'!$E$3:$E$252="10870-รพ.อรัญประเทศ",ROW('ค่าเสื่อม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2563'!$E$3:$E$252,"10870-รพ.อรัญประเทศ")&lt;$A23,"",INDEX('ค่าเสื่อม 2563'!I$3:I$252,SMALL(IF('ค่าเสื่อม 2563'!$E$3:$E$252="10870-รพ.อรัญประเทศ",ROW('ค่าเสื่อม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2563'!$E$3:$E$252,"10870-รพ.อรัญประเทศ")&lt;$A23,"",INDEX('ค่าเสื่อม 2563'!J$3:J$252,SMALL(IF('ค่าเสื่อม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K23" s="7" t="str">
        <f t="array" ref="K23">IF(COUNTIF('ค่าเสื่อม 2563'!$E$3:$E$252,"10870-รพ.อรัญประเทศ")&lt;$A23,"",INDEX('ค่าเสื่อม 2563'!K$3:K$252,SMALL(IF('ค่าเสื่อม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L23" s="4">
        <f t="array" ref="L23">IF(COUNTIF('ค่าเสื่อม 2563'!$E$3:$E$252,"10870-รพ.อรัญประเทศ")&lt;$A23,"",INDEX('ค่าเสื่อม 2563'!L$3:L$252,SMALL(IF('ค่าเสื่อม 2563'!$E$3:$E$252="10870-รพ.อรัญประเทศ",ROW('ค่าเสื่อม 2563'!$E$3:$E$252)-ROW('ค่าเสื่อม 2563'!$E$3)+1),$A23)))</f>
        <v>1</v>
      </c>
      <c r="M23" s="7" t="str">
        <f t="array" ref="M23">IF(COUNTIF('ค่าเสื่อม 2563'!$E$3:$E$252,"10870-รพ.อรัญประเทศ")&lt;$A23,"",INDEX('ค่าเสื่อม 2563'!M$3:M$252,SMALL(IF('ค่าเสื่อม 2563'!$E$3:$E$252="10870-รพ.อรัญประเทศ",ROW('ค่าเสื่อม 2563'!$E$3:$E$252)-ROW('ค่าเสื่อม 2563'!$E$3)+1),$A23)))</f>
        <v>6520-007-0001/1</v>
      </c>
      <c r="N23" s="10">
        <f t="array" ref="N23">IF(COUNTIF('ค่าเสื่อม 2563'!$E$3:$E$252,"10870-รพ.อรัญประเทศ")&lt;$A23,"",INDEX('ค่าเสื่อม 2563'!N$3:N$252,SMALL(IF('ค่าเสื่อม 2563'!$E$3:$E$252="10870-รพ.อรัญประเทศ",ROW('ค่าเสื่อม 2563'!$E$3:$E$252)-ROW('ค่าเสื่อม 2563'!$E$3)+1),$A23)))</f>
        <v>460000</v>
      </c>
      <c r="O23" s="10">
        <f t="array" ref="O23">IF(COUNTIF('ค่าเสื่อม 2563'!$E$3:$E$252,"10870-รพ.อรัญประเทศ")&lt;$A23,"",INDEX('ค่าเสื่อม 2563'!O$3:O$252,SMALL(IF('ค่าเสื่อม 2563'!$E$3:$E$252="10870-รพ.อรัญประเทศ",ROW('ค่าเสื่อม 2563'!$E$3:$E$252)-ROW('ค่าเสื่อม 2563'!$E$3)+1),$A23)))</f>
        <v>0</v>
      </c>
      <c r="P23" s="10">
        <f t="array" ref="P23">IF(COUNTIF('ค่าเสื่อม 2563'!$E$3:$E$252,"10870-รพ.อรัญประเทศ")&lt;$A23,"",INDEX('ค่าเสื่อม 2563'!P$3:P$252,SMALL(IF('ค่าเสื่อม 2563'!$E$3:$E$252="10870-รพ.อรัญประเทศ",ROW('ค่าเสื่อม 2563'!$E$3:$E$252)-ROW('ค่าเสื่อม 2563'!$E$3)+1),$A23)))</f>
        <v>0</v>
      </c>
      <c r="Q23" s="10">
        <f t="array" ref="Q23">IF(COUNTIF('ค่าเสื่อม 2563'!$E$3:$E$252,"10870-รพ.อรัญประเทศ")&lt;$A23,"",INDEX('ค่าเสื่อม 2563'!Q$3:Q$252,SMALL(IF('ค่าเสื่อม 2563'!$E$3:$E$252="10870-รพ.อรัญประเทศ",ROW('ค่าเสื่อม 2563'!$E$3:$E$252)-ROW('ค่าเสื่อม 2563'!$E$3)+1),$A23)))</f>
        <v>460000</v>
      </c>
      <c r="R23" s="7" t="str">
        <f t="array" ref="R23">IF(COUNTIF('ค่าเสื่อม 2563'!$E$3:$E$252,"10870-รพ.อรัญประเทศ")&lt;$A23,"",INDEX('ค่าเสื่อม 2563'!R$3:R$252,SMALL(IF('ค่าเสื่อม 2563'!$E$3:$E$252="10870-รพ.อรัญประเทศ",ROW('ค่าเสื่อม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2563'!$E$3:$E$252,"10870-รพ.อรัญประเทศ")&lt;$A23,"",INDEX('ค่าเสื่อม 2563'!S$3:S$252,SMALL(IF('ค่าเสื่อม 2563'!$E$3:$E$252="10870-รพ.อรัญประเทศ",ROW('ค่าเสื่อม 2563'!$E$3:$E$252)-ROW('ค่าเสื่อม 2563'!$E$3)+1),$A23)))</f>
        <v>5-</v>
      </c>
      <c r="T23" s="10">
        <f t="array" ref="T23">IF(COUNTIF('ค่าเสื่อม 2563'!$E$3:$E$252,"10870-รพ.อรัญประเทศ")&lt;$A23,"",INDEX('ค่าเสื่อม 2563'!T$3:T$252,SMALL(IF('ค่าเสื่อม 2563'!$E$3:$E$252="10870-รพ.อรัญประเทศ",ROW('ค่าเสื่อม 2563'!$E$3:$E$252)-ROW('ค่าเสื่อม 2563'!$E$3)+1),$A23)))</f>
        <v>460000</v>
      </c>
      <c r="U23" s="10">
        <f t="array" ref="U23">IF(COUNTIF('ค่าเสื่อม 2563'!$E$3:$E$252,"10870-รพ.อรัญประเทศ")&lt;$A23,"",INDEX('ค่าเสื่อม 2563'!U$3:U$252,SMALL(IF('ค่าเสื่อม 2563'!$E$3:$E$252="10870-รพ.อรัญประเทศ",ROW('ค่าเสื่อม 2563'!$E$3:$E$252)-ROW('ค่าเสื่อม 2563'!$E$3)+1),$A23)))</f>
        <v>0</v>
      </c>
      <c r="V23" s="7">
        <f t="array" ref="V23">IF(COUNTIF('ค่าเสื่อม 2563'!$E$3:$E$252,"10870-รพ.อรัญประเทศ")&lt;$A23,"",INDEX('ค่าเสื่อม 2563'!V$3:V$252,SMALL(IF('ค่าเสื่อม 2563'!$E$3:$E$252="10870-รพ.อรัญประเทศ",ROW('ค่าเสื่อม 2563'!$E$3:$E$252)-ROW('ค่าเสื่อม 2563'!$E$3)+1),$A23)))</f>
        <v>0</v>
      </c>
      <c r="W23" s="7">
        <f t="array" ref="W23">IF(COUNTIF('ค่าเสื่อม 2563'!$E$3:$E$252,"10870-รพ.อรัญประเทศ")&lt;$A23,"",INDEX('ค่าเสื่อม 2563'!W$3:W$252,SMALL(IF('ค่าเสื่อม 2563'!$E$3:$E$252="10870-รพ.อรัญประเทศ",ROW('ค่าเสื่อม 2563'!$E$3:$E$252)-ROW('ค่าเสื่อม 2563'!$E$3)+1),$A23)))</f>
        <v>331151</v>
      </c>
    </row>
    <row r="24" spans="1:23" ht="43.5" customHeight="1">
      <c r="A24" s="3">
        <v>21</v>
      </c>
      <c r="B24" s="7" t="str">
        <f t="array" ref="B24">IF(COUNTIF('ค่าเสื่อม 2563'!$E$3:$E$252,"10870-รพ.อรัญประเทศ")&lt;$A24,"",INDEX('ค่าเสื่อม 2563'!B$3:B$252,SMALL(IF('ค่าเสื่อม 2563'!$E$3:$E$252="10870-รพ.อรัญประเทศ",ROW('ค่าเสื่อม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2563'!$E$3:$E$252,"10870-รพ.อรัญประเทศ")&lt;$A24,"",INDEX('ค่าเสื่อม 2563'!C$3:C$252,SMALL(IF('ค่าเสื่อม 2563'!$E$3:$E$252="10870-รพ.อรัญประเทศ",ROW('ค่าเสื่อม 2563'!$E$3:$E$252)-ROW('ค่าเสื่อม 2563'!$E$3)+1),$A24)))</f>
        <v>2700</v>
      </c>
      <c r="D24" s="7" t="str">
        <f t="array" ref="D24">IF(COUNTIF('ค่าเสื่อม 2563'!$E$3:$E$252,"10870-รพ.อรัญประเทศ")&lt;$A24,"",INDEX('ค่าเสื่อม 2563'!D$3:D$252,SMALL(IF('ค่าเสื่อม 2563'!$E$3:$E$252="10870-รพ.อรัญประเทศ",ROW('ค่าเสื่อม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2563'!$E$3:$E$252,"10870-รพ.อรัญประเทศ")&lt;$A24,"",INDEX('ค่าเสื่อม 2563'!E$3:E$252,SMALL(IF('ค่าเสื่อม 2563'!$E$3:$E$252="10870-รพ.อรัญประเทศ",ROW('ค่าเสื่อม 2563'!$E$3:$E$252)-ROW('ค่าเสื่อม 2563'!$E$3)+1),$A24)))</f>
        <v>10870-รพ.อรัญประเทศ</v>
      </c>
      <c r="F24" s="7" t="str">
        <f t="array" ref="F24">IF(COUNTIF('ค่าเสื่อม 2563'!$E$3:$E$252,"10870-รพ.อรัญประเทศ")&lt;$A24,"",INDEX('ค่าเสื่อม 2563'!F$3:F$252,SMALL(IF('ค่าเสื่อม 2563'!$E$3:$E$252="10870-รพ.อรัญประเทศ",ROW('ค่าเสื่อม 2563'!$E$3:$E$252)-ROW('ค่าเสื่อม 2563'!$E$3)+1),$A24)))</f>
        <v>02510-รพ.สต.หนองสังข์ หมู่ที่ 01 ตำบลหนองสังข์</v>
      </c>
      <c r="G24" s="7" t="str">
        <f t="array" ref="G24">IF(COUNTIF('ค่าเสื่อม 2563'!$E$3:$E$252,"10870-รพ.อรัญประเทศ")&lt;$A24,"",INDEX('ค่าเสื่อม 2563'!G$3:G$252,SMALL(IF('ค่าเสื่อม 2563'!$E$3:$E$252="10870-รพ.อรัญประเทศ",ROW('ค่าเสื่อม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2563'!$E$3:$E$252,"10870-รพ.อรัญประเทศ")&lt;$A24,"",INDEX('ค่าเสื่อม 2563'!H$3:H$252,SMALL(IF('ค่าเสื่อม 2563'!$E$3:$E$252="10870-รพ.อรัญประเทศ",ROW('ค่าเสื่อม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2563'!$E$3:$E$252,"10870-รพ.อรัญประเทศ")&lt;$A24,"",INDEX('ค่าเสื่อม 2563'!I$3:I$252,SMALL(IF('ค่าเสื่อม 2563'!$E$3:$E$252="10870-รพ.อรัญประเทศ",ROW('ค่าเสื่อม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2563'!$E$3:$E$252,"10870-รพ.อรัญประเทศ")&lt;$A24,"",INDEX('ค่าเสื่อม 2563'!J$3:J$252,SMALL(IF('ค่าเสื่อม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K24" s="7" t="str">
        <f t="array" ref="K24">IF(COUNTIF('ค่าเสื่อม 2563'!$E$3:$E$252,"10870-รพ.อรัญประเทศ")&lt;$A24,"",INDEX('ค่าเสื่อม 2563'!K$3:K$252,SMALL(IF('ค่าเสื่อม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L24" s="4">
        <f t="array" ref="L24">IF(COUNTIF('ค่าเสื่อม 2563'!$E$3:$E$252,"10870-รพ.อรัญประเทศ")&lt;$A24,"",INDEX('ค่าเสื่อม 2563'!L$3:L$252,SMALL(IF('ค่าเสื่อม 2563'!$E$3:$E$252="10870-รพ.อรัญประเทศ",ROW('ค่าเสื่อม 2563'!$E$3:$E$252)-ROW('ค่าเสื่อม 2563'!$E$3)+1),$A24)))</f>
        <v>1</v>
      </c>
      <c r="M24" s="7" t="str">
        <f t="array" ref="M24">IF(COUNTIF('ค่าเสื่อม 2563'!$E$3:$E$252,"10870-รพ.อรัญประเทศ")&lt;$A24,"",INDEX('ค่าเสื่อม 2563'!M$3:M$252,SMALL(IF('ค่าเสื่อม 2563'!$E$3:$E$252="10870-รพ.อรัญประเทศ",ROW('ค่าเสื่อม 2563'!$E$3:$E$252)-ROW('ค่าเสื่อม 2563'!$E$3)+1),$A24)))</f>
        <v>6515-061-0004/3</v>
      </c>
      <c r="N24" s="10">
        <f t="array" ref="N24">IF(COUNTIF('ค่าเสื่อม 2563'!$E$3:$E$252,"10870-รพ.อรัญประเทศ")&lt;$A24,"",INDEX('ค่าเสื่อม 2563'!N$3:N$252,SMALL(IF('ค่าเสื่อม 2563'!$E$3:$E$252="10870-รพ.อรัญประเทศ",ROW('ค่าเสื่อม 2563'!$E$3:$E$252)-ROW('ค่าเสื่อม 2563'!$E$3)+1),$A24)))</f>
        <v>30000</v>
      </c>
      <c r="O24" s="10">
        <f t="array" ref="O24">IF(COUNTIF('ค่าเสื่อม 2563'!$E$3:$E$252,"10870-รพ.อรัญประเทศ")&lt;$A24,"",INDEX('ค่าเสื่อม 2563'!O$3:O$252,SMALL(IF('ค่าเสื่อม 2563'!$E$3:$E$252="10870-รพ.อรัญประเทศ",ROW('ค่าเสื่อม 2563'!$E$3:$E$252)-ROW('ค่าเสื่อม 2563'!$E$3)+1),$A24)))</f>
        <v>0</v>
      </c>
      <c r="P24" s="10">
        <f t="array" ref="P24">IF(COUNTIF('ค่าเสื่อม 2563'!$E$3:$E$252,"10870-รพ.อรัญประเทศ")&lt;$A24,"",INDEX('ค่าเสื่อม 2563'!P$3:P$252,SMALL(IF('ค่าเสื่อม 2563'!$E$3:$E$252="10870-รพ.อรัญประเทศ",ROW('ค่าเสื่อม 2563'!$E$3:$E$252)-ROW('ค่าเสื่อม 2563'!$E$3)+1),$A24)))</f>
        <v>0</v>
      </c>
      <c r="Q24" s="10">
        <f t="array" ref="Q24">IF(COUNTIF('ค่าเสื่อม 2563'!$E$3:$E$252,"10870-รพ.อรัญประเทศ")&lt;$A24,"",INDEX('ค่าเสื่อม 2563'!Q$3:Q$252,SMALL(IF('ค่าเสื่อม 2563'!$E$3:$E$252="10870-รพ.อรัญประเทศ",ROW('ค่าเสื่อม 2563'!$E$3:$E$252)-ROW('ค่าเสื่อม 2563'!$E$3)+1),$A24)))</f>
        <v>30000</v>
      </c>
      <c r="R24" s="7" t="str">
        <f t="array" ref="R24">IF(COUNTIF('ค่าเสื่อม 2563'!$E$3:$E$252,"10870-รพ.อรัญประเทศ")&lt;$A24,"",INDEX('ค่าเสื่อม 2563'!R$3:R$252,SMALL(IF('ค่าเสื่อม 2563'!$E$3:$E$252="10870-รพ.อรัญประเทศ",ROW('ค่าเสื่อม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2563'!$E$3:$E$252,"10870-รพ.อรัญประเทศ")&lt;$A24,"",INDEX('ค่าเสื่อม 2563'!S$3:S$252,SMALL(IF('ค่าเสื่อม 2563'!$E$3:$E$252="10870-รพ.อรัญประเทศ",ROW('ค่าเสื่อม 2563'!$E$3:$E$252)-ROW('ค่าเสื่อม 2563'!$E$3)+1),$A24)))</f>
        <v>5-</v>
      </c>
      <c r="T24" s="10">
        <f t="array" ref="T24">IF(COUNTIF('ค่าเสื่อม 2563'!$E$3:$E$252,"10870-รพ.อรัญประเทศ")&lt;$A24,"",INDEX('ค่าเสื่อม 2563'!T$3:T$252,SMALL(IF('ค่าเสื่อม 2563'!$E$3:$E$252="10870-รพ.อรัญประเทศ",ROW('ค่าเสื่อม 2563'!$E$3:$E$252)-ROW('ค่าเสื่อม 2563'!$E$3)+1),$A24)))</f>
        <v>30000</v>
      </c>
      <c r="U24" s="10">
        <f t="array" ref="U24">IF(COUNTIF('ค่าเสื่อม 2563'!$E$3:$E$252,"10870-รพ.อรัญประเทศ")&lt;$A24,"",INDEX('ค่าเสื่อม 2563'!U$3:U$252,SMALL(IF('ค่าเสื่อม 2563'!$E$3:$E$252="10870-รพ.อรัญประเทศ",ROW('ค่าเสื่อม 2563'!$E$3:$E$252)-ROW('ค่าเสื่อม 2563'!$E$3)+1),$A24)))</f>
        <v>0</v>
      </c>
      <c r="V24" s="7">
        <f t="array" ref="V24">IF(COUNTIF('ค่าเสื่อม 2563'!$E$3:$E$252,"10870-รพ.อรัญประเทศ")&lt;$A24,"",INDEX('ค่าเสื่อม 2563'!V$3:V$252,SMALL(IF('ค่าเสื่อม 2563'!$E$3:$E$252="10870-รพ.อรัญประเทศ",ROW('ค่าเสื่อม 2563'!$E$3:$E$252)-ROW('ค่าเสื่อม 2563'!$E$3)+1),$A24)))</f>
        <v>0</v>
      </c>
      <c r="W24" s="7">
        <f t="array" ref="W24">IF(COUNTIF('ค่าเสื่อม 2563'!$E$3:$E$252,"10870-รพ.อรัญประเทศ")&lt;$A24,"",INDEX('ค่าเสื่อม 2563'!W$3:W$252,SMALL(IF('ค่าเสื่อม 2563'!$E$3:$E$252="10870-รพ.อรัญประเทศ",ROW('ค่าเสื่อม 2563'!$E$3:$E$252)-ROW('ค่าเสื่อม 2563'!$E$3)+1),$A24)))</f>
        <v>330934</v>
      </c>
    </row>
    <row r="25" spans="1:23" ht="43.5" customHeight="1">
      <c r="A25" s="3">
        <v>22</v>
      </c>
      <c r="B25" s="7" t="str">
        <f t="array" ref="B25">IF(COUNTIF('ค่าเสื่อม 2563'!$E$3:$E$252,"10870-รพ.อรัญประเทศ")&lt;$A25,"",INDEX('ค่าเสื่อม 2563'!B$3:B$252,SMALL(IF('ค่าเสื่อม 2563'!$E$3:$E$252="10870-รพ.อรัญประเทศ",ROW('ค่าเสื่อม 2563'!$E$3:$E$252)-ROW('ค่าเสื่อม 2563'!$E$3)+1),$A25)))</f>
        <v>เขต 06 ระยอง</v>
      </c>
      <c r="C25" s="7">
        <f t="array" ref="C25">IF(COUNTIF('ค่าเสื่อม 2563'!$E$3:$E$252,"10870-รพ.อรัญประเทศ")&lt;$A25,"",INDEX('ค่าเสื่อม 2563'!C$3:C$252,SMALL(IF('ค่าเสื่อม 2563'!$E$3:$E$252="10870-รพ.อรัญประเทศ",ROW('ค่าเสื่อม 2563'!$E$3:$E$252)-ROW('ค่าเสื่อม 2563'!$E$3)+1),$A25)))</f>
        <v>2700</v>
      </c>
      <c r="D25" s="7" t="str">
        <f t="array" ref="D25">IF(COUNTIF('ค่าเสื่อม 2563'!$E$3:$E$252,"10870-รพ.อรัญประเทศ")&lt;$A25,"",INDEX('ค่าเสื่อม 2563'!D$3:D$252,SMALL(IF('ค่าเสื่อม 2563'!$E$3:$E$252="10870-รพ.อรัญประเทศ",ROW('ค่าเสื่อม 2563'!$E$3:$E$252)-ROW('ค่าเสื่อม 2563'!$E$3)+1),$A25)))</f>
        <v>สระแก้ว</v>
      </c>
      <c r="E25" s="7" t="str">
        <f t="array" ref="E25">IF(COUNTIF('ค่าเสื่อม 2563'!$E$3:$E$252,"10870-รพ.อรัญประเทศ")&lt;$A25,"",INDEX('ค่าเสื่อม 2563'!E$3:E$252,SMALL(IF('ค่าเสื่อม 2563'!$E$3:$E$252="10870-รพ.อรัญประเทศ",ROW('ค่าเสื่อม 2563'!$E$3:$E$252)-ROW('ค่าเสื่อม 2563'!$E$3)+1),$A25)))</f>
        <v>10870-รพ.อรัญประเทศ</v>
      </c>
      <c r="F25" s="7" t="str">
        <f t="array" ref="F25">IF(COUNTIF('ค่าเสื่อม 2563'!$E$3:$E$252,"10870-รพ.อรัญประเทศ")&lt;$A25,"",INDEX('ค่าเสื่อม 2563'!F$3:F$252,SMALL(IF('ค่าเสื่อม 2563'!$E$3:$E$252="10870-รพ.อรัญประเทศ",ROW('ค่าเสื่อม 2563'!$E$3:$E$252)-ROW('ค่าเสื่อม 2563'!$E$3)+1),$A25)))</f>
        <v>02511-รพ.สต.คลองทับจันทร์ หมู่ที่ 02 ตำบลคลองทับจันทร์</v>
      </c>
      <c r="G25" s="7" t="str">
        <f t="array" ref="G25">IF(COUNTIF('ค่าเสื่อม 2563'!$E$3:$E$252,"10870-รพ.อรัญประเทศ")&lt;$A25,"",INDEX('ค่าเสื่อม 2563'!G$3:G$252,SMALL(IF('ค่าเสื่อม 2563'!$E$3:$E$252="10870-รพ.อรัญประเทศ",ROW('ค่าเสื่อม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2563'!$E$3:$E$252,"10870-รพ.อรัญประเทศ")&lt;$A25,"",INDEX('ค่าเสื่อม 2563'!H$3:H$252,SMALL(IF('ค่าเสื่อม 2563'!$E$3:$E$252="10870-รพ.อรัญประเทศ",ROW('ค่าเสื่อม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2563'!$E$3:$E$252,"10870-รพ.อรัญประเทศ")&lt;$A25,"",INDEX('ค่าเสื่อม 2563'!I$3:I$252,SMALL(IF('ค่าเสื่อม 2563'!$E$3:$E$252="10870-รพ.อรัญประเทศ",ROW('ค่าเสื่อม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2563'!$E$3:$E$252,"10870-รพ.อรัญประเทศ")&lt;$A25,"",INDEX('ค่าเสื่อม 2563'!J$3:J$252,SMALL(IF('ค่าเสื่อม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K25" s="7" t="str">
        <f t="array" ref="K25">IF(COUNTIF('ค่าเสื่อม 2563'!$E$3:$E$252,"10870-รพ.อรัญประเทศ")&lt;$A25,"",INDEX('ค่าเสื่อม 2563'!K$3:K$252,SMALL(IF('ค่าเสื่อม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L25" s="4">
        <f t="array" ref="L25">IF(COUNTIF('ค่าเสื่อม 2563'!$E$3:$E$252,"10870-รพ.อรัญประเทศ")&lt;$A25,"",INDEX('ค่าเสื่อม 2563'!L$3:L$252,SMALL(IF('ค่าเสื่อม 2563'!$E$3:$E$252="10870-รพ.อรัญประเทศ",ROW('ค่าเสื่อม 2563'!$E$3:$E$252)-ROW('ค่าเสื่อม 2563'!$E$3)+1),$A25)))</f>
        <v>1</v>
      </c>
      <c r="M25" s="7" t="str">
        <f t="array" ref="M25">IF(COUNTIF('ค่าเสื่อม 2563'!$E$3:$E$252,"10870-รพ.อรัญประเทศ")&lt;$A25,"",INDEX('ค่าเสื่อม 2563'!M$3:M$252,SMALL(IF('ค่าเสื่อม 2563'!$E$3:$E$252="10870-รพ.อรัญประเทศ",ROW('ค่าเสื่อม 2563'!$E$3:$E$252)-ROW('ค่าเสื่อม 2563'!$E$3)+1),$A25)))</f>
        <v>6530-001-9151/5</v>
      </c>
      <c r="N25" s="10">
        <f t="array" ref="N25">IF(COUNTIF('ค่าเสื่อม 2563'!$E$3:$E$252,"10870-รพ.อรัญประเทศ")&lt;$A25,"",INDEX('ค่าเสื่อม 2563'!N$3:N$252,SMALL(IF('ค่าเสื่อม 2563'!$E$3:$E$252="10870-รพ.อรัญประเทศ",ROW('ค่าเสื่อม 2563'!$E$3:$E$252)-ROW('ค่าเสื่อม 2563'!$E$3)+1),$A25)))</f>
        <v>8000</v>
      </c>
      <c r="O25" s="10">
        <f t="array" ref="O25">IF(COUNTIF('ค่าเสื่อม 2563'!$E$3:$E$252,"10870-รพ.อรัญประเทศ")&lt;$A25,"",INDEX('ค่าเสื่อม 2563'!O$3:O$252,SMALL(IF('ค่าเสื่อม 2563'!$E$3:$E$252="10870-รพ.อรัญประเทศ",ROW('ค่าเสื่อม 2563'!$E$3:$E$252)-ROW('ค่าเสื่อม 2563'!$E$3)+1),$A25)))</f>
        <v>0</v>
      </c>
      <c r="P25" s="10">
        <f t="array" ref="P25">IF(COUNTIF('ค่าเสื่อม 2563'!$E$3:$E$252,"10870-รพ.อรัญประเทศ")&lt;$A25,"",INDEX('ค่าเสื่อม 2563'!P$3:P$252,SMALL(IF('ค่าเสื่อม 2563'!$E$3:$E$252="10870-รพ.อรัญประเทศ",ROW('ค่าเสื่อม 2563'!$E$3:$E$252)-ROW('ค่าเสื่อม 2563'!$E$3)+1),$A25)))</f>
        <v>0</v>
      </c>
      <c r="Q25" s="10">
        <f t="array" ref="Q25">IF(COUNTIF('ค่าเสื่อม 2563'!$E$3:$E$252,"10870-รพ.อรัญประเทศ")&lt;$A25,"",INDEX('ค่าเสื่อม 2563'!Q$3:Q$252,SMALL(IF('ค่าเสื่อม 2563'!$E$3:$E$252="10870-รพ.อรัญประเทศ",ROW('ค่าเสื่อม 2563'!$E$3:$E$252)-ROW('ค่าเสื่อม 2563'!$E$3)+1),$A25)))</f>
        <v>8000</v>
      </c>
      <c r="R25" s="7" t="str">
        <f t="array" ref="R25">IF(COUNTIF('ค่าเสื่อม 2563'!$E$3:$E$252,"10870-รพ.อรัญประเทศ")&lt;$A25,"",INDEX('ค่าเสื่อม 2563'!R$3:R$252,SMALL(IF('ค่าเสื่อม 2563'!$E$3:$E$252="10870-รพ.อรัญประเทศ",ROW('ค่าเสื่อม 2563'!$E$3:$E$252)-ROW('ค่าเสื่อม 2563'!$E$3)+1),$A25)))</f>
        <v>4/2562 (วันที่ 19/09/2562)</v>
      </c>
      <c r="S25" s="4" t="str">
        <f t="array" ref="S25">IF(COUNTIF('ค่าเสื่อม 2563'!$E$3:$E$252,"10870-รพ.อรัญประเทศ")&lt;$A25,"",INDEX('ค่าเสื่อม 2563'!S$3:S$252,SMALL(IF('ค่าเสื่อม 2563'!$E$3:$E$252="10870-รพ.อรัญประเทศ",ROW('ค่าเสื่อม 2563'!$E$3:$E$252)-ROW('ค่าเสื่อม 2563'!$E$3)+1),$A25)))</f>
        <v>5-</v>
      </c>
      <c r="T25" s="10">
        <f t="array" ref="T25">IF(COUNTIF('ค่าเสื่อม 2563'!$E$3:$E$252,"10870-รพ.อรัญประเทศ")&lt;$A25,"",INDEX('ค่าเสื่อม 2563'!T$3:T$252,SMALL(IF('ค่าเสื่อม 2563'!$E$3:$E$252="10870-รพ.อรัญประเทศ",ROW('ค่าเสื่อม 2563'!$E$3:$E$252)-ROW('ค่าเสื่อม 2563'!$E$3)+1),$A25)))</f>
        <v>8000</v>
      </c>
      <c r="U25" s="10">
        <f t="array" ref="U25">IF(COUNTIF('ค่าเสื่อม 2563'!$E$3:$E$252,"10870-รพ.อรัญประเทศ")&lt;$A25,"",INDEX('ค่าเสื่อม 2563'!U$3:U$252,SMALL(IF('ค่าเสื่อม 2563'!$E$3:$E$252="10870-รพ.อรัญประเทศ",ROW('ค่าเสื่อม 2563'!$E$3:$E$252)-ROW('ค่าเสื่อม 2563'!$E$3)+1),$A25)))</f>
        <v>0</v>
      </c>
      <c r="V25" s="7">
        <f t="array" ref="V25">IF(COUNTIF('ค่าเสื่อม 2563'!$E$3:$E$252,"10870-รพ.อรัญประเทศ")&lt;$A25,"",INDEX('ค่าเสื่อม 2563'!V$3:V$252,SMALL(IF('ค่าเสื่อม 2563'!$E$3:$E$252="10870-รพ.อรัญประเทศ",ROW('ค่าเสื่อม 2563'!$E$3:$E$252)-ROW('ค่าเสื่อม 2563'!$E$3)+1),$A25)))</f>
        <v>0</v>
      </c>
      <c r="W25" s="7">
        <f t="array" ref="W25">IF(COUNTIF('ค่าเสื่อม 2563'!$E$3:$E$252,"10870-รพ.อรัญประเทศ")&lt;$A25,"",INDEX('ค่าเสื่อม 2563'!W$3:W$252,SMALL(IF('ค่าเสื่อม 2563'!$E$3:$E$252="10870-รพ.อรัญประเทศ",ROW('ค่าเสื่อม 2563'!$E$3:$E$252)-ROW('ค่าเสื่อม 2563'!$E$3)+1),$A25)))</f>
        <v>330920</v>
      </c>
    </row>
    <row r="26" spans="1:23" ht="43.5" customHeight="1">
      <c r="A26" s="3">
        <v>23</v>
      </c>
      <c r="B26" s="7" t="str">
        <f t="array" ref="B26">IF(COUNTIF('ค่าเสื่อม 2563'!$E$3:$E$252,"10870-รพ.อรัญประเทศ")&lt;$A26,"",INDEX('ค่าเสื่อม 2563'!B$3:B$252,SMALL(IF('ค่าเสื่อม 2563'!$E$3:$E$252="10870-รพ.อรัญประเทศ",ROW('ค่าเสื่อม 2563'!$E$3:$E$252)-ROW('ค่าเสื่อม 2563'!$E$3)+1),$A26)))</f>
        <v>เขต 06 ระยอง</v>
      </c>
      <c r="C26" s="7">
        <f t="array" ref="C26">IF(COUNTIF('ค่าเสื่อม 2563'!$E$3:$E$252,"10870-รพ.อรัญประเทศ")&lt;$A26,"",INDEX('ค่าเสื่อม 2563'!C$3:C$252,SMALL(IF('ค่าเสื่อม 2563'!$E$3:$E$252="10870-รพ.อรัญประเทศ",ROW('ค่าเสื่อม 2563'!$E$3:$E$252)-ROW('ค่าเสื่อม 2563'!$E$3)+1),$A26)))</f>
        <v>2700</v>
      </c>
      <c r="D26" s="7" t="str">
        <f t="array" ref="D26">IF(COUNTIF('ค่าเสื่อม 2563'!$E$3:$E$252,"10870-รพ.อรัญประเทศ")&lt;$A26,"",INDEX('ค่าเสื่อม 2563'!D$3:D$252,SMALL(IF('ค่าเสื่อม 2563'!$E$3:$E$252="10870-รพ.อรัญประเทศ",ROW('ค่าเสื่อม 2563'!$E$3:$E$252)-ROW('ค่าเสื่อม 2563'!$E$3)+1),$A26)))</f>
        <v>สระแก้ว</v>
      </c>
      <c r="E26" s="7" t="str">
        <f t="array" ref="E26">IF(COUNTIF('ค่าเสื่อม 2563'!$E$3:$E$252,"10870-รพ.อรัญประเทศ")&lt;$A26,"",INDEX('ค่าเสื่อม 2563'!E$3:E$252,SMALL(IF('ค่าเสื่อม 2563'!$E$3:$E$252="10870-รพ.อรัญประเทศ",ROW('ค่าเสื่อม 2563'!$E$3:$E$252)-ROW('ค่าเสื่อม 2563'!$E$3)+1),$A26)))</f>
        <v>10870-รพ.อรัญประเทศ</v>
      </c>
      <c r="F26" s="7" t="str">
        <f t="array" ref="F26">IF(COUNTIF('ค่าเสื่อม 2563'!$E$3:$E$252,"10870-รพ.อรัญประเทศ")&lt;$A26,"",INDEX('ค่าเสื่อม 2563'!F$3:F$252,SMALL(IF('ค่าเสื่อม 2563'!$E$3:$E$252="10870-รพ.อรัญประเทศ",ROW('ค่าเสื่อม 2563'!$E$3:$E$252)-ROW('ค่าเสื่อม 2563'!$E$3)+1),$A26)))</f>
        <v>02513-รพ.สต.บ้านโรงเรียน หมู่ที่ 05 ตำบลบ้านด่าน</v>
      </c>
      <c r="G26" s="7" t="str">
        <f t="array" ref="G26">IF(COUNTIF('ค่าเสื่อม 2563'!$E$3:$E$252,"10870-รพ.อรัญประเทศ")&lt;$A26,"",INDEX('ค่าเสื่อม 2563'!G$3:G$252,SMALL(IF('ค่าเสื่อม 2563'!$E$3:$E$252="10870-รพ.อรัญประเทศ",ROW('ค่าเสื่อม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2563'!$E$3:$E$252,"10870-รพ.อรัญประเทศ")&lt;$A26,"",INDEX('ค่าเสื่อม 2563'!H$3:H$252,SMALL(IF('ค่าเสื่อม 2563'!$E$3:$E$252="10870-รพ.อรัญประเทศ",ROW('ค่าเสื่อม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2563'!$E$3:$E$252,"10870-รพ.อรัญประเทศ")&lt;$A26,"",INDEX('ค่าเสื่อม 2563'!I$3:I$252,SMALL(IF('ค่าเสื่อม 2563'!$E$3:$E$252="10870-รพ.อรัญประเทศ",ROW('ค่าเสื่อม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2563'!$E$3:$E$252,"10870-รพ.อรัญประเทศ")&lt;$A26,"",INDEX('ค่าเสื่อม 2563'!J$3:J$252,SMALL(IF('ค่าเสื่อม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K26" s="7" t="str">
        <f t="array" ref="K26">IF(COUNTIF('ค่าเสื่อม 2563'!$E$3:$E$252,"10870-รพ.อรัญประเทศ")&lt;$A26,"",INDEX('ค่าเสื่อม 2563'!K$3:K$252,SMALL(IF('ค่าเสื่อม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L26" s="4">
        <f t="array" ref="L26">IF(COUNTIF('ค่าเสื่อม 2563'!$E$3:$E$252,"10870-รพ.อรัญประเทศ")&lt;$A26,"",INDEX('ค่าเสื่อม 2563'!L$3:L$252,SMALL(IF('ค่าเสื่อม 2563'!$E$3:$E$252="10870-รพ.อรัญประเทศ",ROW('ค่าเสื่อม 2563'!$E$3:$E$252)-ROW('ค่าเสื่อม 2563'!$E$3)+1),$A26)))</f>
        <v>1</v>
      </c>
      <c r="M26" s="7" t="str">
        <f t="array" ref="M26">IF(COUNTIF('ค่าเสื่อม 2563'!$E$3:$E$252,"10870-รพ.อรัญประเทศ")&lt;$A26,"",INDEX('ค่าเสื่อม 2563'!M$3:M$252,SMALL(IF('ค่าเสื่อม 2563'!$E$3:$E$252="10870-รพ.อรัญประเทศ",ROW('ค่าเสื่อม 2563'!$E$3:$E$252)-ROW('ค่าเสื่อม 2563'!$E$3)+1),$A26)))</f>
        <v>3920-005-0003/1</v>
      </c>
      <c r="N26" s="10">
        <f t="array" ref="N26">IF(COUNTIF('ค่าเสื่อม 2563'!$E$3:$E$252,"10870-รพ.อรัญประเทศ")&lt;$A26,"",INDEX('ค่าเสื่อม 2563'!N$3:N$252,SMALL(IF('ค่าเสื่อม 2563'!$E$3:$E$252="10870-รพ.อรัญประเทศ",ROW('ค่าเสื่อม 2563'!$E$3:$E$252)-ROW('ค่าเสื่อม 2563'!$E$3)+1),$A26)))</f>
        <v>11000</v>
      </c>
      <c r="O26" s="10">
        <f t="array" ref="O26">IF(COUNTIF('ค่าเสื่อม 2563'!$E$3:$E$252,"10870-รพ.อรัญประเทศ")&lt;$A26,"",INDEX('ค่าเสื่อม 2563'!O$3:O$252,SMALL(IF('ค่าเสื่อม 2563'!$E$3:$E$252="10870-รพ.อรัญประเทศ",ROW('ค่าเสื่อม 2563'!$E$3:$E$252)-ROW('ค่าเสื่อม 2563'!$E$3)+1),$A26)))</f>
        <v>0</v>
      </c>
      <c r="P26" s="10">
        <f t="array" ref="P26">IF(COUNTIF('ค่าเสื่อม 2563'!$E$3:$E$252,"10870-รพ.อรัญประเทศ")&lt;$A26,"",INDEX('ค่าเสื่อม 2563'!P$3:P$252,SMALL(IF('ค่าเสื่อม 2563'!$E$3:$E$252="10870-รพ.อรัญประเทศ",ROW('ค่าเสื่อม 2563'!$E$3:$E$252)-ROW('ค่าเสื่อม 2563'!$E$3)+1),$A26)))</f>
        <v>0</v>
      </c>
      <c r="Q26" s="10">
        <f t="array" ref="Q26">IF(COUNTIF('ค่าเสื่อม 2563'!$E$3:$E$252,"10870-รพ.อรัญประเทศ")&lt;$A26,"",INDEX('ค่าเสื่อม 2563'!Q$3:Q$252,SMALL(IF('ค่าเสื่อม 2563'!$E$3:$E$252="10870-รพ.อรัญประเทศ",ROW('ค่าเสื่อม 2563'!$E$3:$E$252)-ROW('ค่าเสื่อม 2563'!$E$3)+1),$A26)))</f>
        <v>11000</v>
      </c>
      <c r="R26" s="7" t="str">
        <f t="array" ref="R26">IF(COUNTIF('ค่าเสื่อม 2563'!$E$3:$E$252,"10870-รพ.อรัญประเทศ")&lt;$A26,"",INDEX('ค่าเสื่อม 2563'!R$3:R$252,SMALL(IF('ค่าเสื่อม 2563'!$E$3:$E$252="10870-รพ.อรัญประเทศ",ROW('ค่าเสื่อม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2563'!$E$3:$E$252,"10870-รพ.อรัญประเทศ")&lt;$A26,"",INDEX('ค่าเสื่อม 2563'!S$3:S$252,SMALL(IF('ค่าเสื่อม 2563'!$E$3:$E$252="10870-รพ.อรัญประเทศ",ROW('ค่าเสื่อม 2563'!$E$3:$E$252)-ROW('ค่าเสื่อม 2563'!$E$3)+1),$A26)))</f>
        <v>5-</v>
      </c>
      <c r="T26" s="10">
        <f t="array" ref="T26">IF(COUNTIF('ค่าเสื่อม 2563'!$E$3:$E$252,"10870-รพ.อรัญประเทศ")&lt;$A26,"",INDEX('ค่าเสื่อม 2563'!T$3:T$252,SMALL(IF('ค่าเสื่อม 2563'!$E$3:$E$252="10870-รพ.อรัญประเทศ",ROW('ค่าเสื่อม 2563'!$E$3:$E$252)-ROW('ค่าเสื่อม 2563'!$E$3)+1),$A26)))</f>
        <v>11000</v>
      </c>
      <c r="U26" s="10">
        <f t="array" ref="U26">IF(COUNTIF('ค่าเสื่อม 2563'!$E$3:$E$252,"10870-รพ.อรัญประเทศ")&lt;$A26,"",INDEX('ค่าเสื่อม 2563'!U$3:U$252,SMALL(IF('ค่าเสื่อม 2563'!$E$3:$E$252="10870-รพ.อรัญประเทศ",ROW('ค่าเสื่อม 2563'!$E$3:$E$252)-ROW('ค่าเสื่อม 2563'!$E$3)+1),$A26)))</f>
        <v>0</v>
      </c>
      <c r="V26" s="7">
        <f t="array" ref="V26">IF(COUNTIF('ค่าเสื่อม 2563'!$E$3:$E$252,"10870-รพ.อรัญประเทศ")&lt;$A26,"",INDEX('ค่าเสื่อม 2563'!V$3:V$252,SMALL(IF('ค่าเสื่อม 2563'!$E$3:$E$252="10870-รพ.อรัญประเทศ",ROW('ค่าเสื่อม 2563'!$E$3:$E$252)-ROW('ค่าเสื่อม 2563'!$E$3)+1),$A26)))</f>
        <v>0</v>
      </c>
      <c r="W26" s="7">
        <f t="array" ref="W26">IF(COUNTIF('ค่าเสื่อม 2563'!$E$3:$E$252,"10870-รพ.อรัญประเทศ")&lt;$A26,"",INDEX('ค่าเสื่อม 2563'!W$3:W$252,SMALL(IF('ค่าเสื่อม 2563'!$E$3:$E$252="10870-รพ.อรัญประเทศ",ROW('ค่าเสื่อม 2563'!$E$3:$E$252)-ROW('ค่าเสื่อม 2563'!$E$3)+1),$A26)))</f>
        <v>330925</v>
      </c>
    </row>
    <row r="27" spans="1:23" ht="43.5" customHeight="1">
      <c r="A27" s="3">
        <v>24</v>
      </c>
      <c r="B27" s="7" t="str">
        <f t="array" ref="B27">IF(COUNTIF('ค่าเสื่อม 2563'!$E$3:$E$252,"10870-รพ.อรัญประเทศ")&lt;$A27,"",INDEX('ค่าเสื่อม 2563'!B$3:B$252,SMALL(IF('ค่าเสื่อม 2563'!$E$3:$E$252="10870-รพ.อรัญประเทศ",ROW('ค่าเสื่อม 2563'!$E$3:$E$252)-ROW('ค่าเสื่อม 2563'!$E$3)+1),$A27)))</f>
        <v>เขต 06 ระยอง</v>
      </c>
      <c r="C27" s="7">
        <f t="array" ref="C27">IF(COUNTIF('ค่าเสื่อม 2563'!$E$3:$E$252,"10870-รพ.อรัญประเทศ")&lt;$A27,"",INDEX('ค่าเสื่อม 2563'!C$3:C$252,SMALL(IF('ค่าเสื่อม 2563'!$E$3:$E$252="10870-รพ.อรัญประเทศ",ROW('ค่าเสื่อม 2563'!$E$3:$E$252)-ROW('ค่าเสื่อม 2563'!$E$3)+1),$A27)))</f>
        <v>2700</v>
      </c>
      <c r="D27" s="7" t="str">
        <f t="array" ref="D27">IF(COUNTIF('ค่าเสื่อม 2563'!$E$3:$E$252,"10870-รพ.อรัญประเทศ")&lt;$A27,"",INDEX('ค่าเสื่อม 2563'!D$3:D$252,SMALL(IF('ค่าเสื่อม 2563'!$E$3:$E$252="10870-รพ.อรัญประเทศ",ROW('ค่าเสื่อม 2563'!$E$3:$E$252)-ROW('ค่าเสื่อม 2563'!$E$3)+1),$A27)))</f>
        <v>สระแก้ว</v>
      </c>
      <c r="E27" s="7" t="str">
        <f t="array" ref="E27">IF(COUNTIF('ค่าเสื่อม 2563'!$E$3:$E$252,"10870-รพ.อรัญประเทศ")&lt;$A27,"",INDEX('ค่าเสื่อม 2563'!E$3:E$252,SMALL(IF('ค่าเสื่อม 2563'!$E$3:$E$252="10870-รพ.อรัญประเทศ",ROW('ค่าเสื่อม 2563'!$E$3:$E$252)-ROW('ค่าเสื่อม 2563'!$E$3)+1),$A27)))</f>
        <v>10870-รพ.อรัญประเทศ</v>
      </c>
      <c r="F27" s="7" t="str">
        <f t="array" ref="F27">IF(COUNTIF('ค่าเสื่อม 2563'!$E$3:$E$252,"10870-รพ.อรัญประเทศ")&lt;$A27,"",INDEX('ค่าเสื่อม 2563'!F$3:F$252,SMALL(IF('ค่าเสื่อม 2563'!$E$3:$E$252="10870-รพ.อรัญประเทศ",ROW('ค่าเสื่อม 2563'!$E$3:$E$252)-ROW('ค่าเสื่อม 2563'!$E$3)+1),$A27)))</f>
        <v>10208-รพ.สต.ภูน้ำเกลี้ยง หมู่ที่ 05 ตำบลป่าไร่</v>
      </c>
      <c r="G27" s="7" t="str">
        <f t="array" ref="G27">IF(COUNTIF('ค่าเสื่อม 2563'!$E$3:$E$252,"10870-รพ.อรัญประเทศ")&lt;$A27,"",INDEX('ค่าเสื่อม 2563'!G$3:G$252,SMALL(IF('ค่าเสื่อม 2563'!$E$3:$E$252="10870-รพ.อรัญประเทศ",ROW('ค่าเสื่อม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2563'!$E$3:$E$252,"10870-รพ.อรัญประเทศ")&lt;$A27,"",INDEX('ค่าเสื่อม 2563'!H$3:H$252,SMALL(IF('ค่าเสื่อม 2563'!$E$3:$E$252="10870-รพ.อรัญประเทศ",ROW('ค่าเสื่อม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2563'!$E$3:$E$252,"10870-รพ.อรัญประเทศ")&lt;$A27,"",INDEX('ค่าเสื่อม 2563'!I$3:I$252,SMALL(IF('ค่าเสื่อม 2563'!$E$3:$E$252="10870-รพ.อรัญประเทศ",ROW('ค่าเสื่อม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2563'!$E$3:$E$252,"10870-รพ.อรัญประเทศ")&lt;$A27,"",INDEX('ค่าเสื่อม 2563'!J$3:J$252,SMALL(IF('ค่าเสื่อม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K27" s="7" t="str">
        <f t="array" ref="K27">IF(COUNTIF('ค่าเสื่อม 2563'!$E$3:$E$252,"10870-รพ.อรัญประเทศ")&lt;$A27,"",INDEX('ค่าเสื่อม 2563'!K$3:K$252,SMALL(IF('ค่าเสื่อม 2563'!$E$3:$E$252="10870-รพ.อรัญประเทศ",ROW('ค่าเสื่อม 2563'!$E$3:$E$252)-ROW('ค่าเสื่อม 2563'!$E$3)+1),$A27)))</f>
        <v>กระดานรองหลัง CPR</v>
      </c>
      <c r="L27" s="4">
        <f t="array" ref="L27">IF(COUNTIF('ค่าเสื่อม 2563'!$E$3:$E$252,"10870-รพ.อรัญประเทศ")&lt;$A27,"",INDEX('ค่าเสื่อม 2563'!L$3:L$252,SMALL(IF('ค่าเสื่อม 2563'!$E$3:$E$252="10870-รพ.อรัญประเทศ",ROW('ค่าเสื่อม 2563'!$E$3:$E$252)-ROW('ค่าเสื่อม 2563'!$E$3)+1),$A27)))</f>
        <v>1</v>
      </c>
      <c r="M27" s="7" t="str">
        <f t="array" ref="M27">IF(COUNTIF('ค่าเสื่อม 2563'!$E$3:$E$252,"10870-รพ.อรัญประเทศ")&lt;$A27,"",INDEX('ค่าเสื่อม 2563'!M$3:M$252,SMALL(IF('ค่าเสื่อม 2563'!$E$3:$E$252="10870-รพ.อรัญประเทศ",ROW('ค่าเสื่อม 2563'!$E$3:$E$252)-ROW('ค่าเสื่อม 2563'!$E$3)+1),$A27)))</f>
        <v>6530-001-9151/6</v>
      </c>
      <c r="N27" s="10">
        <f t="array" ref="N27">IF(COUNTIF('ค่าเสื่อม 2563'!$E$3:$E$252,"10870-รพ.อรัญประเทศ")&lt;$A27,"",INDEX('ค่าเสื่อม 2563'!N$3:N$252,SMALL(IF('ค่าเสื่อม 2563'!$E$3:$E$252="10870-รพ.อรัญประเทศ",ROW('ค่าเสื่อม 2563'!$E$3:$E$252)-ROW('ค่าเสื่อม 2563'!$E$3)+1),$A27)))</f>
        <v>8000</v>
      </c>
      <c r="O27" s="10">
        <f t="array" ref="O27">IF(COUNTIF('ค่าเสื่อม 2563'!$E$3:$E$252,"10870-รพ.อรัญประเทศ")&lt;$A27,"",INDEX('ค่าเสื่อม 2563'!O$3:O$252,SMALL(IF('ค่าเสื่อม 2563'!$E$3:$E$252="10870-รพ.อรัญประเทศ",ROW('ค่าเสื่อม 2563'!$E$3:$E$252)-ROW('ค่าเสื่อม 2563'!$E$3)+1),$A27)))</f>
        <v>0</v>
      </c>
      <c r="P27" s="10">
        <f t="array" ref="P27">IF(COUNTIF('ค่าเสื่อม 2563'!$E$3:$E$252,"10870-รพ.อรัญประเทศ")&lt;$A27,"",INDEX('ค่าเสื่อม 2563'!P$3:P$252,SMALL(IF('ค่าเสื่อม 2563'!$E$3:$E$252="10870-รพ.อรัญประเทศ",ROW('ค่าเสื่อม 2563'!$E$3:$E$252)-ROW('ค่าเสื่อม 2563'!$E$3)+1),$A27)))</f>
        <v>0</v>
      </c>
      <c r="Q27" s="10">
        <f t="array" ref="Q27">IF(COUNTIF('ค่าเสื่อม 2563'!$E$3:$E$252,"10870-รพ.อรัญประเทศ")&lt;$A27,"",INDEX('ค่าเสื่อม 2563'!Q$3:Q$252,SMALL(IF('ค่าเสื่อม 2563'!$E$3:$E$252="10870-รพ.อรัญประเทศ",ROW('ค่าเสื่อม 2563'!$E$3:$E$252)-ROW('ค่าเสื่อม 2563'!$E$3)+1),$A27)))</f>
        <v>8000</v>
      </c>
      <c r="R27" s="7" t="str">
        <f t="array" ref="R27">IF(COUNTIF('ค่าเสื่อม 2563'!$E$3:$E$252,"10870-รพ.อรัญประเทศ")&lt;$A27,"",INDEX('ค่าเสื่อม 2563'!R$3:R$252,SMALL(IF('ค่าเสื่อม 2563'!$E$3:$E$252="10870-รพ.อรัญประเทศ",ROW('ค่าเสื่อม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2563'!$E$3:$E$252,"10870-รพ.อรัญประเทศ")&lt;$A27,"",INDEX('ค่าเสื่อม 2563'!S$3:S$252,SMALL(IF('ค่าเสื่อม 2563'!$E$3:$E$252="10870-รพ.อรัญประเทศ",ROW('ค่าเสื่อม 2563'!$E$3:$E$252)-ROW('ค่าเสื่อม 2563'!$E$3)+1),$A27)))</f>
        <v>5-</v>
      </c>
      <c r="T27" s="10">
        <f t="array" ref="T27">IF(COUNTIF('ค่าเสื่อม 2563'!$E$3:$E$252,"10870-รพ.อรัญประเทศ")&lt;$A27,"",INDEX('ค่าเสื่อม 2563'!T$3:T$252,SMALL(IF('ค่าเสื่อม 2563'!$E$3:$E$252="10870-รพ.อรัญประเทศ",ROW('ค่าเสื่อม 2563'!$E$3:$E$252)-ROW('ค่าเสื่อม 2563'!$E$3)+1),$A27)))</f>
        <v>8000</v>
      </c>
      <c r="U27" s="10">
        <f t="array" ref="U27">IF(COUNTIF('ค่าเสื่อม 2563'!$E$3:$E$252,"10870-รพ.อรัญประเทศ")&lt;$A27,"",INDEX('ค่าเสื่อม 2563'!U$3:U$252,SMALL(IF('ค่าเสื่อม 2563'!$E$3:$E$252="10870-รพ.อรัญประเทศ",ROW('ค่าเสื่อม 2563'!$E$3:$E$252)-ROW('ค่าเสื่อม 2563'!$E$3)+1),$A27)))</f>
        <v>0</v>
      </c>
      <c r="V27" s="7">
        <f t="array" ref="V27">IF(COUNTIF('ค่าเสื่อม 2563'!$E$3:$E$252,"10870-รพ.อรัญประเทศ")&lt;$A27,"",INDEX('ค่าเสื่อม 2563'!V$3:V$252,SMALL(IF('ค่าเสื่อม 2563'!$E$3:$E$252="10870-รพ.อรัญประเทศ",ROW('ค่าเสื่อม 2563'!$E$3:$E$252)-ROW('ค่าเสื่อม 2563'!$E$3)+1),$A27)))</f>
        <v>0</v>
      </c>
      <c r="W27" s="7">
        <f t="array" ref="W27">IF(COUNTIF('ค่าเสื่อม 2563'!$E$3:$E$252,"10870-รพ.อรัญประเทศ")&lt;$A27,"",INDEX('ค่าเสื่อม 2563'!W$3:W$252,SMALL(IF('ค่าเสื่อม 2563'!$E$3:$E$252="10870-รพ.อรัญประเทศ",ROW('ค่าเสื่อม 2563'!$E$3:$E$252)-ROW('ค่าเสื่อม 2563'!$E$3)+1),$A27)))</f>
        <v>330921</v>
      </c>
    </row>
    <row r="28" spans="1:23" ht="43.5" customHeight="1">
      <c r="A28" s="3">
        <v>25</v>
      </c>
      <c r="B28" s="7" t="str">
        <f t="array" ref="B28">IF(COUNTIF('ค่าเสื่อม 2563'!$E$3:$E$252,"10870-รพ.อรัญประเทศ")&lt;$A28,"",INDEX('ค่าเสื่อม 2563'!B$3:B$252,SMALL(IF('ค่าเสื่อม 2563'!$E$3:$E$252="10870-รพ.อรัญประเทศ",ROW('ค่าเสื่อม 2563'!$E$3:$E$252)-ROW('ค่าเสื่อม 2563'!$E$3)+1),$A28)))</f>
        <v>เขต 06 ระยอง</v>
      </c>
      <c r="C28" s="7">
        <f t="array" ref="C28">IF(COUNTIF('ค่าเสื่อม 2563'!$E$3:$E$252,"10870-รพ.อรัญประเทศ")&lt;$A28,"",INDEX('ค่าเสื่อม 2563'!C$3:C$252,SMALL(IF('ค่าเสื่อม 2563'!$E$3:$E$252="10870-รพ.อรัญประเทศ",ROW('ค่าเสื่อม 2563'!$E$3:$E$252)-ROW('ค่าเสื่อม 2563'!$E$3)+1),$A28)))</f>
        <v>2700</v>
      </c>
      <c r="D28" s="7" t="str">
        <f t="array" ref="D28">IF(COUNTIF('ค่าเสื่อม 2563'!$E$3:$E$252,"10870-รพ.อรัญประเทศ")&lt;$A28,"",INDEX('ค่าเสื่อม 2563'!D$3:D$252,SMALL(IF('ค่าเสื่อม 2563'!$E$3:$E$252="10870-รพ.อรัญประเทศ",ROW('ค่าเสื่อม 2563'!$E$3:$E$252)-ROW('ค่าเสื่อม 2563'!$E$3)+1),$A28)))</f>
        <v>สระแก้ว</v>
      </c>
      <c r="E28" s="7" t="str">
        <f t="array" ref="E28">IF(COUNTIF('ค่าเสื่อม 2563'!$E$3:$E$252,"10870-รพ.อรัญประเทศ")&lt;$A28,"",INDEX('ค่าเสื่อม 2563'!E$3:E$252,SMALL(IF('ค่าเสื่อม 2563'!$E$3:$E$252="10870-รพ.อรัญประเทศ",ROW('ค่าเสื่อม 2563'!$E$3:$E$252)-ROW('ค่าเสื่อม 2563'!$E$3)+1),$A28)))</f>
        <v>10870-รพ.อรัญประเทศ</v>
      </c>
      <c r="F28" s="7" t="str">
        <f t="array" ref="F28">IF(COUNTIF('ค่าเสื่อม 2563'!$E$3:$E$252,"10870-รพ.อรัญประเทศ")&lt;$A28,"",INDEX('ค่าเสื่อม 2563'!F$3:F$252,SMALL(IF('ค่าเสื่อม 2563'!$E$3:$E$252="10870-รพ.อรัญประเทศ",ROW('ค่าเสื่อม 2563'!$E$3:$E$252)-ROW('ค่าเสื่อม 2563'!$E$3)+1),$A28)))</f>
        <v>10208-รพ.สต.ภูน้ำเกลี้ยง หมู่ที่ 05 ตำบลป่าไร่</v>
      </c>
      <c r="G28" s="7" t="str">
        <f t="array" ref="G28">IF(COUNTIF('ค่าเสื่อม 2563'!$E$3:$E$252,"10870-รพ.อรัญประเทศ")&lt;$A28,"",INDEX('ค่าเสื่อม 2563'!G$3:G$252,SMALL(IF('ค่าเสื่อม 2563'!$E$3:$E$252="10870-รพ.อรัญประเทศ",ROW('ค่าเสื่อม 2563'!$E$3:$E$252)-ROW('ค่าเสื่อม 2563'!$E$3)+1),$A28)))</f>
        <v>วงเงินระดับจังหวัด</v>
      </c>
      <c r="H28" s="7" t="str">
        <f t="array" ref="H28">IF(COUNTIF('ค่าเสื่อม 2563'!$E$3:$E$252,"10870-รพ.อรัญประเทศ")&lt;$A28,"",INDEX('ค่าเสื่อม 2563'!H$3:H$252,SMALL(IF('ค่าเสื่อม 2563'!$E$3:$E$252="10870-รพ.อรัญประเทศ",ROW('ค่าเสื่อม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2563'!$E$3:$E$252,"10870-รพ.อรัญประเทศ")&lt;$A28,"",INDEX('ค่าเสื่อม 2563'!I$3:I$252,SMALL(IF('ค่าเสื่อม 2563'!$E$3:$E$252="10870-รพ.อรัญประเทศ",ROW('ค่าเสื่อม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2563'!$E$3:$E$252,"10870-รพ.อรัญประเทศ")&lt;$A28,"",INDEX('ค่าเสื่อม 2563'!J$3:J$252,SMALL(IF('ค่าเสื่อม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K28" s="7" t="str">
        <f t="array" ref="K28">IF(COUNTIF('ค่าเสื่อม 2563'!$E$3:$E$252,"10870-รพ.อรัญประเทศ")&lt;$A28,"",INDEX('ค่าเสื่อม 2563'!K$3:K$252,SMALL(IF('ค่าเสื่อม 2563'!$E$3:$E$252="10870-รพ.อรัญประเทศ",ROW('ค่าเสื่อม 2563'!$E$3:$E$252)-ROW('ค่าเสื่อม 2563'!$E$3)+1),$A28)))</f>
        <v>เครื่องผลิตออกซิเจน</v>
      </c>
      <c r="L28" s="4">
        <f t="array" ref="L28">IF(COUNTIF('ค่าเสื่อม 2563'!$E$3:$E$252,"10870-รพ.อรัญประเทศ")&lt;$A28,"",INDEX('ค่าเสื่อม 2563'!L$3:L$252,SMALL(IF('ค่าเสื่อม 2563'!$E$3:$E$252="10870-รพ.อรัญประเทศ",ROW('ค่าเสื่อม 2563'!$E$3:$E$252)-ROW('ค่าเสื่อม 2563'!$E$3)+1),$A28)))</f>
        <v>1</v>
      </c>
      <c r="M28" s="7" t="str">
        <f t="array" ref="M28">IF(COUNTIF('ค่าเสื่อม 2563'!$E$3:$E$252,"10870-รพ.อรัญประเทศ")&lt;$A28,"",INDEX('ค่าเสื่อม 2563'!M$3:M$252,SMALL(IF('ค่าเสื่อม 2563'!$E$3:$E$252="10870-รพ.อรัญประเทศ",ROW('ค่าเสื่อม 2563'!$E$3:$E$252)-ROW('ค่าเสื่อม 2563'!$E$3)+1),$A28)))</f>
        <v>3920-005-2106/3</v>
      </c>
      <c r="N28" s="10">
        <f t="array" ref="N28">IF(COUNTIF('ค่าเสื่อม 2563'!$E$3:$E$252,"10870-รพ.อรัญประเทศ")&lt;$A28,"",INDEX('ค่าเสื่อม 2563'!N$3:N$252,SMALL(IF('ค่าเสื่อม 2563'!$E$3:$E$252="10870-รพ.อรัญประเทศ",ROW('ค่าเสื่อม 2563'!$E$3:$E$252)-ROW('ค่าเสื่อม 2563'!$E$3)+1),$A28)))</f>
        <v>30000</v>
      </c>
      <c r="O28" s="10">
        <f t="array" ref="O28">IF(COUNTIF('ค่าเสื่อม 2563'!$E$3:$E$252,"10870-รพ.อรัญประเทศ")&lt;$A28,"",INDEX('ค่าเสื่อม 2563'!O$3:O$252,SMALL(IF('ค่าเสื่อม 2563'!$E$3:$E$252="10870-รพ.อรัญประเทศ",ROW('ค่าเสื่อม 2563'!$E$3:$E$252)-ROW('ค่าเสื่อม 2563'!$E$3)+1),$A28)))</f>
        <v>0</v>
      </c>
      <c r="P28" s="10">
        <f t="array" ref="P28">IF(COUNTIF('ค่าเสื่อม 2563'!$E$3:$E$252,"10870-รพ.อรัญประเทศ")&lt;$A28,"",INDEX('ค่าเสื่อม 2563'!P$3:P$252,SMALL(IF('ค่าเสื่อม 2563'!$E$3:$E$252="10870-รพ.อรัญประเทศ",ROW('ค่าเสื่อม 2563'!$E$3:$E$252)-ROW('ค่าเสื่อม 2563'!$E$3)+1),$A28)))</f>
        <v>0</v>
      </c>
      <c r="Q28" s="10">
        <f t="array" ref="Q28">IF(COUNTIF('ค่าเสื่อม 2563'!$E$3:$E$252,"10870-รพ.อรัญประเทศ")&lt;$A28,"",INDEX('ค่าเสื่อม 2563'!Q$3:Q$252,SMALL(IF('ค่าเสื่อม 2563'!$E$3:$E$252="10870-รพ.อรัญประเทศ",ROW('ค่าเสื่อม 2563'!$E$3:$E$252)-ROW('ค่าเสื่อม 2563'!$E$3)+1),$A28)))</f>
        <v>30000</v>
      </c>
      <c r="R28" s="7" t="str">
        <f t="array" ref="R28">IF(COUNTIF('ค่าเสื่อม 2563'!$E$3:$E$252,"10870-รพ.อรัญประเทศ")&lt;$A28,"",INDEX('ค่าเสื่อม 2563'!R$3:R$252,SMALL(IF('ค่าเสื่อม 2563'!$E$3:$E$252="10870-รพ.อรัญประเทศ",ROW('ค่าเสื่อม 2563'!$E$3:$E$252)-ROW('ค่าเสื่อม 2563'!$E$3)+1),$A28)))</f>
        <v>4/2562 (วันที่ 19/09/2562)</v>
      </c>
      <c r="S28" s="4" t="str">
        <f t="array" ref="S28">IF(COUNTIF('ค่าเสื่อม 2563'!$E$3:$E$252,"10870-รพ.อรัญประเทศ")&lt;$A28,"",INDEX('ค่าเสื่อม 2563'!S$3:S$252,SMALL(IF('ค่าเสื่อม 2563'!$E$3:$E$252="10870-รพ.อรัญประเทศ",ROW('ค่าเสื่อม 2563'!$E$3:$E$252)-ROW('ค่าเสื่อม 2563'!$E$3)+1),$A28)))</f>
        <v>5-</v>
      </c>
      <c r="T28" s="10">
        <f t="array" ref="T28">IF(COUNTIF('ค่าเสื่อม 2563'!$E$3:$E$252,"10870-รพ.อรัญประเทศ")&lt;$A28,"",INDEX('ค่าเสื่อม 2563'!T$3:T$252,SMALL(IF('ค่าเสื่อม 2563'!$E$3:$E$252="10870-รพ.อรัญประเทศ",ROW('ค่าเสื่อม 2563'!$E$3:$E$252)-ROW('ค่าเสื่อม 2563'!$E$3)+1),$A28)))</f>
        <v>30000</v>
      </c>
      <c r="U28" s="10">
        <f t="array" ref="U28">IF(COUNTIF('ค่าเสื่อม 2563'!$E$3:$E$252,"10870-รพ.อรัญประเทศ")&lt;$A28,"",INDEX('ค่าเสื่อม 2563'!U$3:U$252,SMALL(IF('ค่าเสื่อม 2563'!$E$3:$E$252="10870-รพ.อรัญประเทศ",ROW('ค่าเสื่อม 2563'!$E$3:$E$252)-ROW('ค่าเสื่อม 2563'!$E$3)+1),$A28)))</f>
        <v>0</v>
      </c>
      <c r="V28" s="7">
        <f t="array" ref="V28">IF(COUNTIF('ค่าเสื่อม 2563'!$E$3:$E$252,"10870-รพ.อรัญประเทศ")&lt;$A28,"",INDEX('ค่าเสื่อม 2563'!V$3:V$252,SMALL(IF('ค่าเสื่อม 2563'!$E$3:$E$252="10870-รพ.อรัญประเทศ",ROW('ค่าเสื่อม 2563'!$E$3:$E$252)-ROW('ค่าเสื่อม 2563'!$E$3)+1),$A28)))</f>
        <v>0</v>
      </c>
      <c r="W28" s="7">
        <f t="array" ref="W28">IF(COUNTIF('ค่าเสื่อม 2563'!$E$3:$E$252,"10870-รพ.อรัญประเทศ")&lt;$A28,"",INDEX('ค่าเสื่อม 2563'!W$3:W$252,SMALL(IF('ค่าเสื่อม 2563'!$E$3:$E$252="10870-รพ.อรัญประเทศ",ROW('ค่าเสื่อม 2563'!$E$3:$E$252)-ROW('ค่าเสื่อม 2563'!$E$3)+1),$A28)))</f>
        <v>330932</v>
      </c>
    </row>
    <row r="29" spans="1:23" ht="43.5" customHeight="1">
      <c r="A29" s="3">
        <v>26</v>
      </c>
      <c r="B29" s="7" t="str">
        <f t="array" ref="B29">IF(COUNTIF('ค่าเสื่อม 2563'!$E$3:$E$252,"10870-รพ.อรัญประเทศ")&lt;$A29,"",INDEX('ค่าเสื่อม 2563'!B$3:B$252,SMALL(IF('ค่าเสื่อม 2563'!$E$3:$E$252="10870-รพ.อรัญประเทศ",ROW('ค่าเสื่อม 2563'!$E$3:$E$252)-ROW('ค่าเสื่อม 2563'!$E$3)+1),$A29)))</f>
        <v>เขต 06 ระยอง</v>
      </c>
      <c r="C29" s="7">
        <f t="array" ref="C29">IF(COUNTIF('ค่าเสื่อม 2563'!$E$3:$E$252,"10870-รพ.อรัญประเทศ")&lt;$A29,"",INDEX('ค่าเสื่อม 2563'!C$3:C$252,SMALL(IF('ค่าเสื่อม 2563'!$E$3:$E$252="10870-รพ.อรัญประเทศ",ROW('ค่าเสื่อม 2563'!$E$3:$E$252)-ROW('ค่าเสื่อม 2563'!$E$3)+1),$A29)))</f>
        <v>2700</v>
      </c>
      <c r="D29" s="7" t="str">
        <f t="array" ref="D29">IF(COUNTIF('ค่าเสื่อม 2563'!$E$3:$E$252,"10870-รพ.อรัญประเทศ")&lt;$A29,"",INDEX('ค่าเสื่อม 2563'!D$3:D$252,SMALL(IF('ค่าเสื่อม 2563'!$E$3:$E$252="10870-รพ.อรัญประเทศ",ROW('ค่าเสื่อม 2563'!$E$3:$E$252)-ROW('ค่าเสื่อม 2563'!$E$3)+1),$A29)))</f>
        <v>สระแก้ว</v>
      </c>
      <c r="E29" s="7" t="str">
        <f t="array" ref="E29">IF(COUNTIF('ค่าเสื่อม 2563'!$E$3:$E$252,"10870-รพ.อรัญประเทศ")&lt;$A29,"",INDEX('ค่าเสื่อม 2563'!E$3:E$252,SMALL(IF('ค่าเสื่อม 2563'!$E$3:$E$252="10870-รพ.อรัญประเทศ",ROW('ค่าเสื่อม 2563'!$E$3:$E$252)-ROW('ค่าเสื่อม 2563'!$E$3)+1),$A29)))</f>
        <v>10870-รพ.อรัญประเทศ</v>
      </c>
      <c r="F29" s="7" t="str">
        <f t="array" ref="F29">IF(COUNTIF('ค่าเสื่อม 2563'!$E$3:$E$252,"10870-รพ.อรัญประเทศ")&lt;$A29,"",INDEX('ค่าเสื่อม 2563'!F$3:F$252,SMALL(IF('ค่าเสื่อม 2563'!$E$3:$E$252="10870-รพ.อรัญประเทศ",ROW('ค่าเสื่อม 2563'!$E$3:$E$252)-ROW('ค่าเสื่อม 2563'!$E$3)+1),$A29)))</f>
        <v>10209-รพ.สต.คลองหว้า หมู่ที่ 04 ตำบลทับพริก</v>
      </c>
      <c r="G29" s="7" t="str">
        <f t="array" ref="G29">IF(COUNTIF('ค่าเสื่อม 2563'!$E$3:$E$252,"10870-รพ.อรัญประเทศ")&lt;$A29,"",INDEX('ค่าเสื่อม 2563'!G$3:G$252,SMALL(IF('ค่าเสื่อม 2563'!$E$3:$E$252="10870-รพ.อรัญประเทศ",ROW('ค่าเสื่อม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2563'!$E$3:$E$252,"10870-รพ.อรัญประเทศ")&lt;$A29,"",INDEX('ค่าเสื่อม 2563'!H$3:H$252,SMALL(IF('ค่าเสื่อม 2563'!$E$3:$E$252="10870-รพ.อรัญประเทศ",ROW('ค่าเสื่อม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2563'!$E$3:$E$252,"10870-รพ.อรัญประเทศ")&lt;$A29,"",INDEX('ค่าเสื่อม 2563'!I$3:I$252,SMALL(IF('ค่าเสื่อม 2563'!$E$3:$E$252="10870-รพ.อรัญประเทศ",ROW('ค่าเสื่อม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2563'!$E$3:$E$252,"10870-รพ.อรัญประเทศ")&lt;$A29,"",INDEX('ค่าเสื่อม 2563'!J$3:J$252,SMALL(IF('ค่าเสื่อม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K29" s="7" t="str">
        <f t="array" ref="K29">IF(COUNTIF('ค่าเสื่อม 2563'!$E$3:$E$252,"10870-รพ.อรัญประเทศ")&lt;$A29,"",INDEX('ค่าเสื่อม 2563'!K$3:K$252,SMALL(IF('ค่าเสื่อม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L29" s="4">
        <f t="array" ref="L29">IF(COUNTIF('ค่าเสื่อม 2563'!$E$3:$E$252,"10870-รพ.อรัญประเทศ")&lt;$A29,"",INDEX('ค่าเสื่อม 2563'!L$3:L$252,SMALL(IF('ค่าเสื่อม 2563'!$E$3:$E$252="10870-รพ.อรัญประเทศ",ROW('ค่าเสื่อม 2563'!$E$3:$E$252)-ROW('ค่าเสื่อม 2563'!$E$3)+1),$A29)))</f>
        <v>1</v>
      </c>
      <c r="M29" s="7" t="str">
        <f t="array" ref="M29">IF(COUNTIF('ค่าเสื่อม 2563'!$E$3:$E$252,"10870-รพ.อรัญประเทศ")&lt;$A29,"",INDEX('ค่าเสื่อม 2563'!M$3:M$252,SMALL(IF('ค่าเสื่อม 2563'!$E$3:$E$252="10870-รพ.อรัญประเทศ",ROW('ค่าเสื่อม 2563'!$E$3:$E$252)-ROW('ค่าเสื่อม 2563'!$E$3)+1),$A29)))</f>
        <v>3920-005-0003/2</v>
      </c>
      <c r="N29" s="10">
        <f t="array" ref="N29">IF(COUNTIF('ค่าเสื่อม 2563'!$E$3:$E$252,"10870-รพ.อรัญประเทศ")&lt;$A29,"",INDEX('ค่าเสื่อม 2563'!N$3:N$252,SMALL(IF('ค่าเสื่อม 2563'!$E$3:$E$252="10870-รพ.อรัญประเทศ",ROW('ค่าเสื่อม 2563'!$E$3:$E$252)-ROW('ค่าเสื่อม 2563'!$E$3)+1),$A29)))</f>
        <v>11000</v>
      </c>
      <c r="O29" s="10">
        <f t="array" ref="O29">IF(COUNTIF('ค่าเสื่อม 2563'!$E$3:$E$252,"10870-รพ.อรัญประเทศ")&lt;$A29,"",INDEX('ค่าเสื่อม 2563'!O$3:O$252,SMALL(IF('ค่าเสื่อม 2563'!$E$3:$E$252="10870-รพ.อรัญประเทศ",ROW('ค่าเสื่อม 2563'!$E$3:$E$252)-ROW('ค่าเสื่อม 2563'!$E$3)+1),$A29)))</f>
        <v>0</v>
      </c>
      <c r="P29" s="10">
        <f t="array" ref="P29">IF(COUNTIF('ค่าเสื่อม 2563'!$E$3:$E$252,"10870-รพ.อรัญประเทศ")&lt;$A29,"",INDEX('ค่าเสื่อม 2563'!P$3:P$252,SMALL(IF('ค่าเสื่อม 2563'!$E$3:$E$252="10870-รพ.อรัญประเทศ",ROW('ค่าเสื่อม 2563'!$E$3:$E$252)-ROW('ค่าเสื่อม 2563'!$E$3)+1),$A29)))</f>
        <v>0</v>
      </c>
      <c r="Q29" s="10">
        <f t="array" ref="Q29">IF(COUNTIF('ค่าเสื่อม 2563'!$E$3:$E$252,"10870-รพ.อรัญประเทศ")&lt;$A29,"",INDEX('ค่าเสื่อม 2563'!Q$3:Q$252,SMALL(IF('ค่าเสื่อม 2563'!$E$3:$E$252="10870-รพ.อรัญประเทศ",ROW('ค่าเสื่อม 2563'!$E$3:$E$252)-ROW('ค่าเสื่อม 2563'!$E$3)+1),$A29)))</f>
        <v>11000</v>
      </c>
      <c r="R29" s="7" t="str">
        <f t="array" ref="R29">IF(COUNTIF('ค่าเสื่อม 2563'!$E$3:$E$252,"10870-รพ.อรัญประเทศ")&lt;$A29,"",INDEX('ค่าเสื่อม 2563'!R$3:R$252,SMALL(IF('ค่าเสื่อม 2563'!$E$3:$E$252="10870-รพ.อรัญประเทศ",ROW('ค่าเสื่อม 2563'!$E$3:$E$252)-ROW('ค่าเสื่อม 2563'!$E$3)+1),$A29)))</f>
        <v>4/2562 (วันที่ 19/09/2562)</v>
      </c>
      <c r="S29" s="4" t="str">
        <f t="array" ref="S29">IF(COUNTIF('ค่าเสื่อม 2563'!$E$3:$E$252,"10870-รพ.อรัญประเทศ")&lt;$A29,"",INDEX('ค่าเสื่อม 2563'!S$3:S$252,SMALL(IF('ค่าเสื่อม 2563'!$E$3:$E$252="10870-รพ.อรัญประเทศ",ROW('ค่าเสื่อม 2563'!$E$3:$E$252)-ROW('ค่าเสื่อม 2563'!$E$3)+1),$A29)))</f>
        <v>5-</v>
      </c>
      <c r="T29" s="10">
        <f t="array" ref="T29">IF(COUNTIF('ค่าเสื่อม 2563'!$E$3:$E$252,"10870-รพ.อรัญประเทศ")&lt;$A29,"",INDEX('ค่าเสื่อม 2563'!T$3:T$252,SMALL(IF('ค่าเสื่อม 2563'!$E$3:$E$252="10870-รพ.อรัญประเทศ",ROW('ค่าเสื่อม 2563'!$E$3:$E$252)-ROW('ค่าเสื่อม 2563'!$E$3)+1),$A29)))</f>
        <v>11000</v>
      </c>
      <c r="U29" s="10">
        <f t="array" ref="U29">IF(COUNTIF('ค่าเสื่อม 2563'!$E$3:$E$252,"10870-รพ.อรัญประเทศ")&lt;$A29,"",INDEX('ค่าเสื่อม 2563'!U$3:U$252,SMALL(IF('ค่าเสื่อม 2563'!$E$3:$E$252="10870-รพ.อรัญประเทศ",ROW('ค่าเสื่อม 2563'!$E$3:$E$252)-ROW('ค่าเสื่อม 2563'!$E$3)+1),$A29)))</f>
        <v>0</v>
      </c>
      <c r="V29" s="7">
        <f t="array" ref="V29">IF(COUNTIF('ค่าเสื่อม 2563'!$E$3:$E$252,"10870-รพ.อรัญประเทศ")&lt;$A29,"",INDEX('ค่าเสื่อม 2563'!V$3:V$252,SMALL(IF('ค่าเสื่อม 2563'!$E$3:$E$252="10870-รพ.อรัญประเทศ",ROW('ค่าเสื่อม 2563'!$E$3:$E$252)-ROW('ค่าเสื่อม 2563'!$E$3)+1),$A29)))</f>
        <v>0</v>
      </c>
      <c r="W29" s="7">
        <f t="array" ref="W29">IF(COUNTIF('ค่าเสื่อม 2563'!$E$3:$E$252,"10870-รพ.อรัญประเทศ")&lt;$A29,"",INDEX('ค่าเสื่อม 2563'!W$3:W$252,SMALL(IF('ค่าเสื่อม 2563'!$E$3:$E$252="10870-รพ.อรัญประเทศ",ROW('ค่าเสื่อม 2563'!$E$3:$E$252)-ROW('ค่าเสื่อม 2563'!$E$3)+1),$A29)))</f>
        <v>330926</v>
      </c>
    </row>
    <row r="30" spans="1:23" ht="43.5" customHeight="1">
      <c r="A30" s="3">
        <v>27</v>
      </c>
      <c r="B30" s="7" t="str">
        <f t="array" ref="B30">IF(COUNTIF('ค่าเสื่อม 2563'!$E$3:$E$252,"10870-รพ.อรัญประเทศ")&lt;$A30,"",INDEX('ค่าเสื่อม 2563'!B$3:B$252,SMALL(IF('ค่าเสื่อม 2563'!$E$3:$E$252="10870-รพ.อรัญประเทศ",ROW('ค่าเสื่อม 2563'!$E$3:$E$252)-ROW('ค่าเสื่อม 2563'!$E$3)+1),$A30)))</f>
        <v>เขต 06 ระยอง</v>
      </c>
      <c r="C30" s="7">
        <f t="array" ref="C30">IF(COUNTIF('ค่าเสื่อม 2563'!$E$3:$E$252,"10870-รพ.อรัญประเทศ")&lt;$A30,"",INDEX('ค่าเสื่อม 2563'!C$3:C$252,SMALL(IF('ค่าเสื่อม 2563'!$E$3:$E$252="10870-รพ.อรัญประเทศ",ROW('ค่าเสื่อม 2563'!$E$3:$E$252)-ROW('ค่าเสื่อม 2563'!$E$3)+1),$A30)))</f>
        <v>2700</v>
      </c>
      <c r="D30" s="7" t="str">
        <f t="array" ref="D30">IF(COUNTIF('ค่าเสื่อม 2563'!$E$3:$E$252,"10870-รพ.อรัญประเทศ")&lt;$A30,"",INDEX('ค่าเสื่อม 2563'!D$3:D$252,SMALL(IF('ค่าเสื่อม 2563'!$E$3:$E$252="10870-รพ.อรัญประเทศ",ROW('ค่าเสื่อม 2563'!$E$3:$E$252)-ROW('ค่าเสื่อม 2563'!$E$3)+1),$A30)))</f>
        <v>สระแก้ว</v>
      </c>
      <c r="E30" s="7" t="str">
        <f t="array" ref="E30">IF(COUNTIF('ค่าเสื่อม 2563'!$E$3:$E$252,"10870-รพ.อรัญประเทศ")&lt;$A30,"",INDEX('ค่าเสื่อม 2563'!E$3:E$252,SMALL(IF('ค่าเสื่อม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F30" s="7" t="str">
        <f t="array" ref="F30">IF(COUNTIF('ค่าเสื่อม 2563'!$E$3:$E$252,"10870-รพ.อรัญประเทศ")&lt;$A30,"",INDEX('ค่าเสื่อม 2563'!F$3:F$252,SMALL(IF('ค่าเสื่อม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G30" s="7" t="str">
        <f t="array" ref="G30">IF(COUNTIF('ค่าเสื่อม 2563'!$E$3:$E$252,"10870-รพ.อรัญประเทศ")&lt;$A30,"",INDEX('ค่าเสื่อม 2563'!G$3:G$252,SMALL(IF('ค่าเสื่อม 2563'!$E$3:$E$252="10870-รพ.อรัญประเทศ",ROW('ค่าเสื่อม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2563'!$E$3:$E$252,"10870-รพ.อรัญประเทศ")&lt;$A30,"",INDEX('ค่าเสื่อม 2563'!H$3:H$252,SMALL(IF('ค่าเสื่อม 2563'!$E$3:$E$252="10870-รพ.อรัญประเทศ",ROW('ค่าเสื่อม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2563'!$E$3:$E$252,"10870-รพ.อรัญประเทศ")&lt;$A30,"",INDEX('ค่าเสื่อม 2563'!I$3:I$252,SMALL(IF('ค่าเสื่อม 2563'!$E$3:$E$252="10870-รพ.อรัญประเทศ",ROW('ค่าเสื่อม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2563'!$E$3:$E$252,"10870-รพ.อรัญประเทศ")&lt;$A30,"",INDEX('ค่าเสื่อม 2563'!J$3:J$252,SMALL(IF('ค่าเสื่อม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K30" s="7" t="str">
        <f t="array" ref="K30">IF(COUNTIF('ค่าเสื่อม 2563'!$E$3:$E$252,"10870-รพ.อรัญประเทศ")&lt;$A30,"",INDEX('ค่าเสื่อม 2563'!K$3:K$252,SMALL(IF('ค่าเสื่อม 2563'!$E$3:$E$252="10870-รพ.อรัญประเทศ",ROW('ค่าเสื่อม 2563'!$E$3:$E$252)-ROW('ค่าเสื่อม 2563'!$E$3)+1),$A30)))</f>
        <v>ค่าบริการ calibration พร้อม maintenance เครื่อง ES -รุ่น Endomed 182 s/n 17-540 -รุ่น Endomed 982 s/n 01-689 -รุ่น -109 s/n 2577</v>
      </c>
      <c r="L30" s="4">
        <f t="array" ref="L30">IF(COUNTIF('ค่าเสื่อม 2563'!$E$3:$E$252,"10870-รพ.อรัญประเทศ")&lt;$A30,"",INDEX('ค่าเสื่อม 2563'!L$3:L$252,SMALL(IF('ค่าเสื่อม 2563'!$E$3:$E$252="10870-รพ.อรัญประเทศ",ROW('ค่าเสื่อม 2563'!$E$3:$E$252)-ROW('ค่าเสื่อม 2563'!$E$3)+1),$A30)))</f>
        <v>3</v>
      </c>
      <c r="M30" s="7" t="str">
        <f t="array" ref="M30">IF(COUNTIF('ค่าเสื่อม 2563'!$E$3:$E$252,"10870-รพ.อรัญประเทศ")&lt;$A30,"",INDEX('ค่าเสื่อม 2563'!M$3:M$252,SMALL(IF('ค่าเสื่อม 2563'!$E$3:$E$252="10870-รพ.อรัญประเทศ",ROW('ค่าเสื่อม 2563'!$E$3:$E$252)-ROW('ค่าเสื่อม 2563'!$E$3)+1),$A30)))</f>
        <v>6530-004-1101/5-7</v>
      </c>
      <c r="N30" s="10">
        <f t="array" ref="N30">IF(COUNTIF('ค่าเสื่อม 2563'!$E$3:$E$252,"10870-รพ.อรัญประเทศ")&lt;$A30,"",INDEX('ค่าเสื่อม 2563'!N$3:N$252,SMALL(IF('ค่าเสื่อม 2563'!$E$3:$E$252="10870-รพ.อรัญประเทศ",ROW('ค่าเสื่อม 2563'!$E$3:$E$252)-ROW('ค่าเสื่อม 2563'!$E$3)+1),$A30)))</f>
        <v>27000</v>
      </c>
      <c r="O30" s="10">
        <f t="array" ref="O30">IF(COUNTIF('ค่าเสื่อม 2563'!$E$3:$E$252,"10870-รพ.อรัญประเทศ")&lt;$A30,"",INDEX('ค่าเสื่อม 2563'!O$3:O$252,SMALL(IF('ค่าเสื่อม 2563'!$E$3:$E$252="10870-รพ.อรัญประเทศ",ROW('ค่าเสื่อม 2563'!$E$3:$E$252)-ROW('ค่าเสื่อม 2563'!$E$3)+1),$A30)))</f>
        <v>0</v>
      </c>
      <c r="P30" s="10">
        <f t="array" ref="P30">IF(COUNTIF('ค่าเสื่อม 2563'!$E$3:$E$252,"10870-รพ.อรัญประเทศ")&lt;$A30,"",INDEX('ค่าเสื่อม 2563'!P$3:P$252,SMALL(IF('ค่าเสื่อม 2563'!$E$3:$E$252="10870-รพ.อรัญประเทศ",ROW('ค่าเสื่อม 2563'!$E$3:$E$252)-ROW('ค่าเสื่อม 2563'!$E$3)+1),$A30)))</f>
        <v>0</v>
      </c>
      <c r="Q30" s="10">
        <f t="array" ref="Q30">IF(COUNTIF('ค่าเสื่อม 2563'!$E$3:$E$252,"10870-รพ.อรัญประเทศ")&lt;$A30,"",INDEX('ค่าเสื่อม 2563'!Q$3:Q$252,SMALL(IF('ค่าเสื่อม 2563'!$E$3:$E$252="10870-รพ.อรัญประเทศ",ROW('ค่าเสื่อม 2563'!$E$3:$E$252)-ROW('ค่าเสื่อม 2563'!$E$3)+1),$A30)))</f>
        <v>27000</v>
      </c>
      <c r="R30" s="7" t="str">
        <f t="array" ref="R30">IF(COUNTIF('ค่าเสื่อม 2563'!$E$3:$E$252,"10870-รพ.อรัญประเทศ")&lt;$A30,"",INDEX('ค่าเสื่อม 2563'!R$3:R$252,SMALL(IF('ค่าเสื่อม 2563'!$E$3:$E$252="10870-รพ.อรัญประเทศ",ROW('ค่าเสื่อม 2563'!$E$3:$E$252)-ROW('ค่าเสื่อม 2563'!$E$3)+1),$A30)))</f>
        <v>4/2562 (วันที่ 19/09/2562)</v>
      </c>
      <c r="S30" s="4" t="str">
        <f t="array" ref="S30">IF(COUNTIF('ค่าเสื่อม 2563'!$E$3:$E$252,"10870-รพ.อรัญประเทศ")&lt;$A30,"",INDEX('ค่าเสื่อม 2563'!S$3:S$252,SMALL(IF('ค่าเสื่อม 2563'!$E$3:$E$252="10870-รพ.อรัญประเทศ",ROW('ค่าเสื่อม 2563'!$E$3:$E$252)-ROW('ค่าเสื่อม 2563'!$E$3)+1),$A30)))</f>
        <v>5-</v>
      </c>
      <c r="T30" s="10">
        <f t="array" ref="T30">IF(COUNTIF('ค่าเสื่อม 2563'!$E$3:$E$252,"10870-รพ.อรัญประเทศ")&lt;$A30,"",INDEX('ค่าเสื่อม 2563'!T$3:T$252,SMALL(IF('ค่าเสื่อม 2563'!$E$3:$E$252="10870-รพ.อรัญประเทศ",ROW('ค่าเสื่อม 2563'!$E$3:$E$252)-ROW('ค่าเสื่อม 2563'!$E$3)+1),$A30)))</f>
        <v>27000</v>
      </c>
      <c r="U30" s="10">
        <f t="array" ref="U30">IF(COUNTIF('ค่าเสื่อม 2563'!$E$3:$E$252,"10870-รพ.อรัญประเทศ")&lt;$A30,"",INDEX('ค่าเสื่อม 2563'!U$3:U$252,SMALL(IF('ค่าเสื่อม 2563'!$E$3:$E$252="10870-รพ.อรัญประเทศ",ROW('ค่าเสื่อม 2563'!$E$3:$E$252)-ROW('ค่าเสื่อม 2563'!$E$3)+1),$A30)))</f>
        <v>0</v>
      </c>
      <c r="V30" s="7">
        <f t="array" ref="V30">IF(COUNTIF('ค่าเสื่อม 2563'!$E$3:$E$252,"10870-รพ.อรัญประเทศ")&lt;$A30,"",INDEX('ค่าเสื่อม 2563'!V$3:V$252,SMALL(IF('ค่าเสื่อม 2563'!$E$3:$E$252="10870-รพ.อรัญประเทศ",ROW('ค่าเสื่อม 2563'!$E$3:$E$252)-ROW('ค่าเสื่อม 2563'!$E$3)+1),$A30)))</f>
        <v>0</v>
      </c>
      <c r="W30" s="7">
        <f t="array" ref="W30">IF(COUNTIF('ค่าเสื่อม 2563'!$E$3:$E$252,"10870-รพ.อรัญประเทศ")&lt;$A30,"",INDEX('ค่าเสื่อม 2563'!W$3:W$252,SMALL(IF('ค่าเสื่อม 2563'!$E$3:$E$252="10870-รพ.อรัญประเทศ",ROW('ค่าเสื่อม 2563'!$E$3:$E$252)-ROW('ค่าเสื่อม 2563'!$E$3)+1),$A30)))</f>
        <v>330937</v>
      </c>
    </row>
    <row r="31" spans="1:23" ht="43.5" customHeight="1">
      <c r="A31" s="3">
        <v>28</v>
      </c>
      <c r="B31" s="7" t="str">
        <f t="array" ref="B31">IF(COUNTIF('ค่าเสื่อม 2563'!$E$3:$E$252,"10870-รพ.อรัญประเทศ")&lt;$A31,"",INDEX('ค่าเสื่อม 2563'!B$3:B$252,SMALL(IF('ค่าเสื่อม 2563'!$E$3:$E$252="10870-รพ.อรัญประเทศ",ROW('ค่าเสื่อม 2563'!$E$3:$E$252)-ROW('ค่าเสื่อม 2563'!$E$3)+1),$A31)))</f>
        <v>เขต 06 ระยอง</v>
      </c>
      <c r="C31" s="7">
        <f t="array" ref="C31">IF(COUNTIF('ค่าเสื่อม 2563'!$E$3:$E$252,"10870-รพ.อรัญประเทศ")&lt;$A31,"",INDEX('ค่าเสื่อม 2563'!C$3:C$252,SMALL(IF('ค่าเสื่อม 2563'!$E$3:$E$252="10870-รพ.อรัญประเทศ",ROW('ค่าเสื่อม 2563'!$E$3:$E$252)-ROW('ค่าเสื่อม 2563'!$E$3)+1),$A31)))</f>
        <v>2700</v>
      </c>
      <c r="D31" s="7" t="str">
        <f t="array" ref="D31">IF(COUNTIF('ค่าเสื่อม 2563'!$E$3:$E$252,"10870-รพ.อรัญประเทศ")&lt;$A31,"",INDEX('ค่าเสื่อม 2563'!D$3:D$252,SMALL(IF('ค่าเสื่อม 2563'!$E$3:$E$252="10870-รพ.อรัญประเทศ",ROW('ค่าเสื่อม 2563'!$E$3:$E$252)-ROW('ค่าเสื่อม 2563'!$E$3)+1),$A31)))</f>
        <v>สระแก้ว</v>
      </c>
      <c r="E31" s="7" t="str">
        <f t="array" ref="E31">IF(COUNTIF('ค่าเสื่อม 2563'!$E$3:$E$252,"10870-รพ.อรัญประเทศ")&lt;$A31,"",INDEX('ค่าเสื่อม 2563'!E$3:E$252,SMALL(IF('ค่าเสื่อม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F31" s="7" t="str">
        <f t="array" ref="F31">IF(COUNTIF('ค่าเสื่อม 2563'!$E$3:$E$252,"10870-รพ.อรัญประเทศ")&lt;$A31,"",INDEX('ค่าเสื่อม 2563'!F$3:F$252,SMALL(IF('ค่าเสื่อม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G31" s="7" t="str">
        <f t="array" ref="G31">IF(COUNTIF('ค่าเสื่อม 2563'!$E$3:$E$252,"10870-รพ.อรัญประเทศ")&lt;$A31,"",INDEX('ค่าเสื่อม 2563'!G$3:G$252,SMALL(IF('ค่าเสื่อม 2563'!$E$3:$E$252="10870-รพ.อรัญประเทศ",ROW('ค่าเสื่อม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2563'!$E$3:$E$252,"10870-รพ.อรัญประเทศ")&lt;$A31,"",INDEX('ค่าเสื่อม 2563'!H$3:H$252,SMALL(IF('ค่าเสื่อม 2563'!$E$3:$E$252="10870-รพ.อรัญประเทศ",ROW('ค่าเสื่อม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2563'!$E$3:$E$252,"10870-รพ.อรัญประเทศ")&lt;$A31,"",INDEX('ค่าเสื่อม 2563'!I$3:I$252,SMALL(IF('ค่าเสื่อม 2563'!$E$3:$E$252="10870-รพ.อรัญประเทศ",ROW('ค่าเสื่อม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2563'!$E$3:$E$252,"10870-รพ.อรัญประเทศ")&lt;$A31,"",INDEX('ค่าเสื่อม 2563'!J$3:J$252,SMALL(IF('ค่าเสื่อม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K31" s="7" t="str">
        <f t="array" ref="K31">IF(COUNTIF('ค่าเสื่อม 2563'!$E$3:$E$252,"10870-รพ.อรัญประเทศ")&lt;$A31,"",INDEX('ค่าเสื่อม 2563'!K$3:K$252,SMALL(IF('ค่าเสื่อม 2563'!$E$3:$E$252="10870-รพ.อรัญประเทศ",ROW('ค่าเสื่อม 2563'!$E$3:$E$252)-ROW('ค่าเสื่อม 2563'!$E$3)+1),$A31)))</f>
        <v>เครื่องปั๊มลมใช้กับงาน Ortho</v>
      </c>
      <c r="L31" s="4">
        <f t="array" ref="L31">IF(COUNTIF('ค่าเสื่อม 2563'!$E$3:$E$252,"10870-รพ.อรัญประเทศ")&lt;$A31,"",INDEX('ค่าเสื่อม 2563'!L$3:L$252,SMALL(IF('ค่าเสื่อม 2563'!$E$3:$E$252="10870-รพ.อรัญประเทศ",ROW('ค่าเสื่อม 2563'!$E$3:$E$252)-ROW('ค่าเสื่อม 2563'!$E$3)+1),$A31)))</f>
        <v>1</v>
      </c>
      <c r="M31" s="7" t="str">
        <f t="array" ref="M31">IF(COUNTIF('ค่าเสื่อม 2563'!$E$3:$E$252,"10870-รพ.อรัญประเทศ")&lt;$A31,"",INDEX('ค่าเสื่อม 2563'!M$3:M$252,SMALL(IF('ค่าเสื่อม 2563'!$E$3:$E$252="10870-รพ.อรัญประเทศ",ROW('ค่าเสื่อม 2563'!$E$3:$E$252)-ROW('ค่าเสื่อม 2563'!$E$3)+1),$A31)))</f>
        <v>6530-004-0002/1</v>
      </c>
      <c r="N31" s="10">
        <f t="array" ref="N31">IF(COUNTIF('ค่าเสื่อม 2563'!$E$3:$E$252,"10870-รพ.อรัญประเทศ")&lt;$A31,"",INDEX('ค่าเสื่อม 2563'!N$3:N$252,SMALL(IF('ค่าเสื่อม 2563'!$E$3:$E$252="10870-รพ.อรัญประเทศ",ROW('ค่าเสื่อม 2563'!$E$3:$E$252)-ROW('ค่าเสื่อม 2563'!$E$3)+1),$A31)))</f>
        <v>400000</v>
      </c>
      <c r="O31" s="10">
        <f t="array" ref="O31">IF(COUNTIF('ค่าเสื่อม 2563'!$E$3:$E$252,"10870-รพ.อรัญประเทศ")&lt;$A31,"",INDEX('ค่าเสื่อม 2563'!O$3:O$252,SMALL(IF('ค่าเสื่อม 2563'!$E$3:$E$252="10870-รพ.อรัญประเทศ",ROW('ค่าเสื่อม 2563'!$E$3:$E$252)-ROW('ค่าเสื่อม 2563'!$E$3)+1),$A31)))</f>
        <v>0</v>
      </c>
      <c r="P31" s="10">
        <f t="array" ref="P31">IF(COUNTIF('ค่าเสื่อม 2563'!$E$3:$E$252,"10870-รพ.อรัญประเทศ")&lt;$A31,"",INDEX('ค่าเสื่อม 2563'!P$3:P$252,SMALL(IF('ค่าเสื่อม 2563'!$E$3:$E$252="10870-รพ.อรัญประเทศ",ROW('ค่าเสื่อม 2563'!$E$3:$E$252)-ROW('ค่าเสื่อม 2563'!$E$3)+1),$A31)))</f>
        <v>0</v>
      </c>
      <c r="Q31" s="10">
        <f t="array" ref="Q31">IF(COUNTIF('ค่าเสื่อม 2563'!$E$3:$E$252,"10870-รพ.อรัญประเทศ")&lt;$A31,"",INDEX('ค่าเสื่อม 2563'!Q$3:Q$252,SMALL(IF('ค่าเสื่อม 2563'!$E$3:$E$252="10870-รพ.อรัญประเทศ",ROW('ค่าเสื่อม 2563'!$E$3:$E$252)-ROW('ค่าเสื่อม 2563'!$E$3)+1),$A31)))</f>
        <v>400000</v>
      </c>
      <c r="R31" s="7" t="str">
        <f t="array" ref="R31">IF(COUNTIF('ค่าเสื่อม 2563'!$E$3:$E$252,"10870-รพ.อรัญประเทศ")&lt;$A31,"",INDEX('ค่าเสื่อม 2563'!R$3:R$252,SMALL(IF('ค่าเสื่อม 2563'!$E$3:$E$252="10870-รพ.อรัญประเทศ",ROW('ค่าเสื่อม 2563'!$E$3:$E$252)-ROW('ค่าเสื่อม 2563'!$E$3)+1),$A31)))</f>
        <v>4/2562 (วันที่ 19/09/2562)</v>
      </c>
      <c r="S31" s="4" t="str">
        <f t="array" ref="S31">IF(COUNTIF('ค่าเสื่อม 2563'!$E$3:$E$252,"10870-รพ.อรัญประเทศ")&lt;$A31,"",INDEX('ค่าเสื่อม 2563'!S$3:S$252,SMALL(IF('ค่าเสื่อม 2563'!$E$3:$E$252="10870-รพ.อรัญประเทศ",ROW('ค่าเสื่อม 2563'!$E$3:$E$252)-ROW('ค่าเสื่อม 2563'!$E$3)+1),$A31)))</f>
        <v>5-</v>
      </c>
      <c r="T31" s="10">
        <f t="array" ref="T31">IF(COUNTIF('ค่าเสื่อม 2563'!$E$3:$E$252,"10870-รพ.อรัญประเทศ")&lt;$A31,"",INDEX('ค่าเสื่อม 2563'!T$3:T$252,SMALL(IF('ค่าเสื่อม 2563'!$E$3:$E$252="10870-รพ.อรัญประเทศ",ROW('ค่าเสื่อม 2563'!$E$3:$E$252)-ROW('ค่าเสื่อม 2563'!$E$3)+1),$A31)))</f>
        <v>395900</v>
      </c>
      <c r="U31" s="10">
        <f t="array" ref="U31">IF(COUNTIF('ค่าเสื่อม 2563'!$E$3:$E$252,"10870-รพ.อรัญประเทศ")&lt;$A31,"",INDEX('ค่าเสื่อม 2563'!U$3:U$252,SMALL(IF('ค่าเสื่อม 2563'!$E$3:$E$252="10870-รพ.อรัญประเทศ",ROW('ค่าเสื่อม 2563'!$E$3:$E$252)-ROW('ค่าเสื่อม 2563'!$E$3)+1),$A31)))</f>
        <v>4100</v>
      </c>
      <c r="V31" s="7">
        <f t="array" ref="V31">IF(COUNTIF('ค่าเสื่อม 2563'!$E$3:$E$252,"10870-รพ.อรัญประเทศ")&lt;$A31,"",INDEX('ค่าเสื่อม 2563'!V$3:V$252,SMALL(IF('ค่าเสื่อม 2563'!$E$3:$E$252="10870-รพ.อรัญประเทศ",ROW('ค่าเสื่อม 2563'!$E$3:$E$252)-ROW('ค่าเสื่อม 2563'!$E$3)+1),$A31)))</f>
        <v>1.03</v>
      </c>
      <c r="W31" s="7">
        <f t="array" ref="W31">IF(COUNTIF('ค่าเสื่อม 2563'!$E$3:$E$252,"10870-รพ.อรัญประเทศ")&lt;$A31,"",INDEX('ค่าเสื่อม 2563'!W$3:W$252,SMALL(IF('ค่าเสื่อม 2563'!$E$3:$E$252="10870-รพ.อรัญประเทศ",ROW('ค่าเสื่อม 2563'!$E$3:$E$252)-ROW('ค่าเสื่อม 2563'!$E$3)+1),$A31)))</f>
        <v>330379</v>
      </c>
    </row>
    <row r="32" spans="1:23" ht="43.5" customHeight="1">
      <c r="A32" s="3">
        <v>29</v>
      </c>
      <c r="B32" s="7" t="str">
        <f t="array" ref="B32">IF(COUNTIF('ค่าเสื่อม 2563'!$E$3:$E$252,"10870-รพ.อรัญประเทศ")&lt;$A32,"",INDEX('ค่าเสื่อม 2563'!B$3:B$252,SMALL(IF('ค่าเสื่อม 2563'!$E$3:$E$252="10870-รพ.อรัญประเทศ",ROW('ค่าเสื่อม 2563'!$E$3:$E$252)-ROW('ค่าเสื่อม 2563'!$E$3)+1),$A32)))</f>
        <v>เขต 06 ระยอง</v>
      </c>
      <c r="C32" s="7">
        <f t="array" ref="C32">IF(COUNTIF('ค่าเสื่อม 2563'!$E$3:$E$252,"10870-รพ.อรัญประเทศ")&lt;$A32,"",INDEX('ค่าเสื่อม 2563'!C$3:C$252,SMALL(IF('ค่าเสื่อม 2563'!$E$3:$E$252="10870-รพ.อรัญประเทศ",ROW('ค่าเสื่อม 2563'!$E$3:$E$252)-ROW('ค่าเสื่อม 2563'!$E$3)+1),$A32)))</f>
        <v>2700</v>
      </c>
      <c r="D32" s="7" t="str">
        <f t="array" ref="D32">IF(COUNTIF('ค่าเสื่อม 2563'!$E$3:$E$252,"10870-รพ.อรัญประเทศ")&lt;$A32,"",INDEX('ค่าเสื่อม 2563'!D$3:D$252,SMALL(IF('ค่าเสื่อม 2563'!$E$3:$E$252="10870-รพ.อรัญประเทศ",ROW('ค่าเสื่อม 2563'!$E$3:$E$252)-ROW('ค่าเสื่อม 2563'!$E$3)+1),$A32)))</f>
        <v>สระแก้ว</v>
      </c>
      <c r="E32" s="7" t="str">
        <f t="array" ref="E32">IF(COUNTIF('ค่าเสื่อม 2563'!$E$3:$E$252,"10870-รพ.อรัญประเทศ")&lt;$A32,"",INDEX('ค่าเสื่อม 2563'!E$3:E$252,SMALL(IF('ค่าเสื่อม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F32" s="7" t="str">
        <f t="array" ref="F32">IF(COUNTIF('ค่าเสื่อม 2563'!$E$3:$E$252,"10870-รพ.อรัญประเทศ")&lt;$A32,"",INDEX('ค่าเสื่อม 2563'!F$3:F$252,SMALL(IF('ค่าเสื่อม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G32" s="7" t="str">
        <f t="array" ref="G32">IF(COUNTIF('ค่าเสื่อม 2563'!$E$3:$E$252,"10870-รพ.อรัญประเทศ")&lt;$A32,"",INDEX('ค่าเสื่อม 2563'!G$3:G$252,SMALL(IF('ค่าเสื่อม 2563'!$E$3:$E$252="10870-รพ.อรัญประเทศ",ROW('ค่าเสื่อม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2563'!$E$3:$E$252,"10870-รพ.อรัญประเทศ")&lt;$A32,"",INDEX('ค่าเสื่อม 2563'!H$3:H$252,SMALL(IF('ค่าเสื่อม 2563'!$E$3:$E$252="10870-รพ.อรัญประเทศ",ROW('ค่าเสื่อม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2563'!$E$3:$E$252,"10870-รพ.อรัญประเทศ")&lt;$A32,"",INDEX('ค่าเสื่อม 2563'!I$3:I$252,SMALL(IF('ค่าเสื่อม 2563'!$E$3:$E$252="10870-รพ.อรัญประเทศ",ROW('ค่าเสื่อม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2563'!$E$3:$E$252,"10870-รพ.อรัญประเทศ")&lt;$A32,"",INDEX('ค่าเสื่อม 2563'!J$3:J$252,SMALL(IF('ค่าเสื่อม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K32" s="7" t="str">
        <f t="array" ref="K32">IF(COUNTIF('ค่าเสื่อม 2563'!$E$3:$E$252,"10870-รพ.อรัญประเทศ")&lt;$A32,"",INDEX('ค่าเสื่อม 2563'!K$3:K$252,SMALL(IF('ค่าเสื่อม 2563'!$E$3:$E$252="10870-รพ.อรัญประเทศ",ROW('ค่าเสื่อม 2563'!$E$3:$E$252)-ROW('ค่าเสื่อม 2563'!$E$3)+1),$A32)))</f>
        <v>เครื่องวัดความอิ่มตัวของออกซิเจนในเลือดชนิดพกพา (Pulse Oximeter)</v>
      </c>
      <c r="L32" s="4">
        <f t="array" ref="L32">IF(COUNTIF('ค่าเสื่อม 2563'!$E$3:$E$252,"10870-รพ.อรัญประเทศ")&lt;$A32,"",INDEX('ค่าเสื่อม 2563'!L$3:L$252,SMALL(IF('ค่าเสื่อม 2563'!$E$3:$E$252="10870-รพ.อรัญประเทศ",ROW('ค่าเสื่อม 2563'!$E$3:$E$252)-ROW('ค่าเสื่อม 2563'!$E$3)+1),$A32)))</f>
        <v>2</v>
      </c>
      <c r="M32" s="7" t="str">
        <f t="array" ref="M32">IF(COUNTIF('ค่าเสื่อม 2563'!$E$3:$E$252,"10870-รพ.อรัญประเทศ")&lt;$A32,"",INDEX('ค่าเสื่อม 2563'!M$3:M$252,SMALL(IF('ค่าเสื่อม 2563'!$E$3:$E$252="10870-รพ.อรัญประเทศ",ROW('ค่าเสื่อม 2563'!$E$3:$E$252)-ROW('ค่าเสื่อม 2563'!$E$3)+1),$A32)))</f>
        <v>6515-026-1002/3-4</v>
      </c>
      <c r="N32" s="10">
        <f t="array" ref="N32">IF(COUNTIF('ค่าเสื่อม 2563'!$E$3:$E$252,"10870-รพ.อรัญประเทศ")&lt;$A32,"",INDEX('ค่าเสื่อม 2563'!N$3:N$252,SMALL(IF('ค่าเสื่อม 2563'!$E$3:$E$252="10870-รพ.อรัญประเทศ",ROW('ค่าเสื่อม 2563'!$E$3:$E$252)-ROW('ค่าเสื่อม 2563'!$E$3)+1),$A32)))</f>
        <v>100000</v>
      </c>
      <c r="O32" s="10">
        <f t="array" ref="O32">IF(COUNTIF('ค่าเสื่อม 2563'!$E$3:$E$252,"10870-รพ.อรัญประเทศ")&lt;$A32,"",INDEX('ค่าเสื่อม 2563'!O$3:O$252,SMALL(IF('ค่าเสื่อม 2563'!$E$3:$E$252="10870-รพ.อรัญประเทศ",ROW('ค่าเสื่อม 2563'!$E$3:$E$252)-ROW('ค่าเสื่อม 2563'!$E$3)+1),$A32)))</f>
        <v>0</v>
      </c>
      <c r="P32" s="10">
        <f t="array" ref="P32">IF(COUNTIF('ค่าเสื่อม 2563'!$E$3:$E$252,"10870-รพ.อรัญประเทศ")&lt;$A32,"",INDEX('ค่าเสื่อม 2563'!P$3:P$252,SMALL(IF('ค่าเสื่อม 2563'!$E$3:$E$252="10870-รพ.อรัญประเทศ",ROW('ค่าเสื่อม 2563'!$E$3:$E$252)-ROW('ค่าเสื่อม 2563'!$E$3)+1),$A32)))</f>
        <v>0</v>
      </c>
      <c r="Q32" s="10">
        <f t="array" ref="Q32">IF(COUNTIF('ค่าเสื่อม 2563'!$E$3:$E$252,"10870-รพ.อรัญประเทศ")&lt;$A32,"",INDEX('ค่าเสื่อม 2563'!Q$3:Q$252,SMALL(IF('ค่าเสื่อม 2563'!$E$3:$E$252="10870-รพ.อรัญประเทศ",ROW('ค่าเสื่อม 2563'!$E$3:$E$252)-ROW('ค่าเสื่อม 2563'!$E$3)+1),$A32)))</f>
        <v>100000</v>
      </c>
      <c r="R32" s="7" t="str">
        <f t="array" ref="R32">IF(COUNTIF('ค่าเสื่อม 2563'!$E$3:$E$252,"10870-รพ.อรัญประเทศ")&lt;$A32,"",INDEX('ค่าเสื่อม 2563'!R$3:R$252,SMALL(IF('ค่าเสื่อม 2563'!$E$3:$E$252="10870-รพ.อรัญประเทศ",ROW('ค่าเสื่อม 2563'!$E$3:$E$252)-ROW('ค่าเสื่อม 2563'!$E$3)+1),$A32)))</f>
        <v>4/2562 (วันที่ 19/09/2562)</v>
      </c>
      <c r="S32" s="4" t="str">
        <f t="array" ref="S32">IF(COUNTIF('ค่าเสื่อม 2563'!$E$3:$E$252,"10870-รพ.อรัญประเทศ")&lt;$A32,"",INDEX('ค่าเสื่อม 2563'!S$3:S$252,SMALL(IF('ค่าเสื่อม 2563'!$E$3:$E$252="10870-รพ.อรัญประเทศ",ROW('ค่าเสื่อม 2563'!$E$3:$E$252)-ROW('ค่าเสื่อม 2563'!$E$3)+1),$A32)))</f>
        <v>5-</v>
      </c>
      <c r="T32" s="10">
        <f t="array" ref="T32">IF(COUNTIF('ค่าเสื่อม 2563'!$E$3:$E$252,"10870-รพ.อรัญประเทศ")&lt;$A32,"",INDEX('ค่าเสื่อม 2563'!T$3:T$252,SMALL(IF('ค่าเสื่อม 2563'!$E$3:$E$252="10870-รพ.อรัญประเทศ",ROW('ค่าเสื่อม 2563'!$E$3:$E$252)-ROW('ค่าเสื่อม 2563'!$E$3)+1),$A32)))</f>
        <v>100000</v>
      </c>
      <c r="U32" s="10">
        <f t="array" ref="U32">IF(COUNTIF('ค่าเสื่อม 2563'!$E$3:$E$252,"10870-รพ.อรัญประเทศ")&lt;$A32,"",INDEX('ค่าเสื่อม 2563'!U$3:U$252,SMALL(IF('ค่าเสื่อม 2563'!$E$3:$E$252="10870-รพ.อรัญประเทศ",ROW('ค่าเสื่อม 2563'!$E$3:$E$252)-ROW('ค่าเสื่อม 2563'!$E$3)+1),$A32)))</f>
        <v>0</v>
      </c>
      <c r="V32" s="7">
        <f t="array" ref="V32">IF(COUNTIF('ค่าเสื่อม 2563'!$E$3:$E$252,"10870-รพ.อรัญประเทศ")&lt;$A32,"",INDEX('ค่าเสื่อม 2563'!V$3:V$252,SMALL(IF('ค่าเสื่อม 2563'!$E$3:$E$252="10870-รพ.อรัญประเทศ",ROW('ค่าเสื่อม 2563'!$E$3:$E$252)-ROW('ค่าเสื่อม 2563'!$E$3)+1),$A32)))</f>
        <v>0</v>
      </c>
      <c r="W32" s="7">
        <f t="array" ref="W32">IF(COUNTIF('ค่าเสื่อม 2563'!$E$3:$E$252,"10870-รพ.อรัญประเทศ")&lt;$A32,"",INDEX('ค่าเสื่อม 2563'!W$3:W$252,SMALL(IF('ค่าเสื่อม 2563'!$E$3:$E$252="10870-รพ.อรัญประเทศ",ROW('ค่าเสื่อม 2563'!$E$3:$E$252)-ROW('ค่าเสื่อม 2563'!$E$3)+1),$A32)))</f>
        <v>330405</v>
      </c>
    </row>
    <row r="33" spans="1:23" ht="43.5" customHeight="1">
      <c r="A33" s="3">
        <v>30</v>
      </c>
      <c r="B33" s="7" t="str">
        <f t="array" ref="B33">IF(COUNTIF('ค่าเสื่อม 2563'!$E$3:$E$252,"10870-รพ.อรัญประเทศ")&lt;$A33,"",INDEX('ค่าเสื่อม 2563'!B$3:B$252,SMALL(IF('ค่าเสื่อม 2563'!$E$3:$E$252="10870-รพ.อรัญประเทศ",ROW('ค่าเสื่อม 2563'!$E$3:$E$252)-ROW('ค่าเสื่อม 2563'!$E$3)+1),$A33)))</f>
        <v>เขต 06 ระยอง</v>
      </c>
      <c r="C33" s="7">
        <f t="array" ref="C33">IF(COUNTIF('ค่าเสื่อม 2563'!$E$3:$E$252,"10870-รพ.อรัญประเทศ")&lt;$A33,"",INDEX('ค่าเสื่อม 2563'!C$3:C$252,SMALL(IF('ค่าเสื่อม 2563'!$E$3:$E$252="10870-รพ.อรัญประเทศ",ROW('ค่าเสื่อม 2563'!$E$3:$E$252)-ROW('ค่าเสื่อม 2563'!$E$3)+1),$A33)))</f>
        <v>2700</v>
      </c>
      <c r="D33" s="7" t="str">
        <f t="array" ref="D33">IF(COUNTIF('ค่าเสื่อม 2563'!$E$3:$E$252,"10870-รพ.อรัญประเทศ")&lt;$A33,"",INDEX('ค่าเสื่อม 2563'!D$3:D$252,SMALL(IF('ค่าเสื่อม 2563'!$E$3:$E$252="10870-รพ.อรัญประเทศ",ROW('ค่าเสื่อม 2563'!$E$3:$E$252)-ROW('ค่าเสื่อม 2563'!$E$3)+1),$A33)))</f>
        <v>สระแก้ว</v>
      </c>
      <c r="E33" s="7" t="str">
        <f t="array" ref="E33">IF(COUNTIF('ค่าเสื่อม 2563'!$E$3:$E$252,"10870-รพ.อรัญประเทศ")&lt;$A33,"",INDEX('ค่าเสื่อม 2563'!E$3:E$252,SMALL(IF('ค่าเสื่อม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F33" s="7" t="str">
        <f t="array" ref="F33">IF(COUNTIF('ค่าเสื่อม 2563'!$E$3:$E$252,"10870-รพ.อรัญประเทศ")&lt;$A33,"",INDEX('ค่าเสื่อม 2563'!F$3:F$252,SMALL(IF('ค่าเสื่อม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G33" s="7" t="str">
        <f t="array" ref="G33">IF(COUNTIF('ค่าเสื่อม 2563'!$E$3:$E$252,"10870-รพ.อรัญประเทศ")&lt;$A33,"",INDEX('ค่าเสื่อม 2563'!G$3:G$252,SMALL(IF('ค่าเสื่อม 2563'!$E$3:$E$252="10870-รพ.อรัญประเทศ",ROW('ค่าเสื่อม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2563'!$E$3:$E$252,"10870-รพ.อรัญประเทศ")&lt;$A33,"",INDEX('ค่าเสื่อม 2563'!H$3:H$252,SMALL(IF('ค่าเสื่อม 2563'!$E$3:$E$252="10870-รพ.อรัญประเทศ",ROW('ค่าเสื่อม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2563'!$E$3:$E$252,"10870-รพ.อรัญประเทศ")&lt;$A33,"",INDEX('ค่าเสื่อม 2563'!I$3:I$252,SMALL(IF('ค่าเสื่อม 2563'!$E$3:$E$252="10870-รพ.อรัญประเทศ",ROW('ค่าเสื่อม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2563'!$E$3:$E$252,"10870-รพ.อรัญประเทศ")&lt;$A33,"",INDEX('ค่าเสื่อม 2563'!J$3:J$252,SMALL(IF('ค่าเสื่อม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K33" s="7" t="str">
        <f t="array" ref="K33">IF(COUNTIF('ค่าเสื่อม 2563'!$E$3:$E$252,"10870-รพ.อรัญประเทศ")&lt;$A33,"",INDEX('ค่าเสื่อม 2563'!K$3:K$252,SMALL(IF('ค่าเสื่อม 2563'!$E$3:$E$252="10870-รพ.อรัญประเทศ",ROW('ค่าเสื่อม 2563'!$E$3:$E$252)-ROW('ค่าเสื่อม 2563'!$E$3)+1),$A33)))</f>
        <v>เครื่องติดตามการทำงานของหัวใจและสัญญาณชีพ</v>
      </c>
      <c r="L33" s="4">
        <f t="array" ref="L33">IF(COUNTIF('ค่าเสื่อม 2563'!$E$3:$E$252,"10870-รพ.อรัญประเทศ")&lt;$A33,"",INDEX('ค่าเสื่อม 2563'!L$3:L$252,SMALL(IF('ค่าเสื่อม 2563'!$E$3:$E$252="10870-รพ.อรัญประเทศ",ROW('ค่าเสื่อม 2563'!$E$3:$E$252)-ROW('ค่าเสื่อม 2563'!$E$3)+1),$A33)))</f>
        <v>3</v>
      </c>
      <c r="M33" s="7" t="str">
        <f t="array" ref="M33">IF(COUNTIF('ค่าเสื่อม 2563'!$E$3:$E$252,"10870-รพ.อรัญประเทศ")&lt;$A33,"",INDEX('ค่าเสื่อม 2563'!M$3:M$252,SMALL(IF('ค่าเสื่อม 2563'!$E$3:$E$252="10870-รพ.อรัญประเทศ",ROW('ค่าเสื่อม 2563'!$E$3:$E$252)-ROW('ค่าเสื่อม 2563'!$E$3)+1),$A33)))</f>
        <v>6515-027-2002/2-4</v>
      </c>
      <c r="N33" s="10">
        <f t="array" ref="N33">IF(COUNTIF('ค่าเสื่อม 2563'!$E$3:$E$252,"10870-รพ.อรัญประเทศ")&lt;$A33,"",INDEX('ค่าเสื่อม 2563'!N$3:N$252,SMALL(IF('ค่าเสื่อม 2563'!$E$3:$E$252="10870-รพ.อรัญประเทศ",ROW('ค่าเสื่อม 2563'!$E$3:$E$252)-ROW('ค่าเสื่อม 2563'!$E$3)+1),$A33)))</f>
        <v>450000</v>
      </c>
      <c r="O33" s="10">
        <f t="array" ref="O33">IF(COUNTIF('ค่าเสื่อม 2563'!$E$3:$E$252,"10870-รพ.อรัญประเทศ")&lt;$A33,"",INDEX('ค่าเสื่อม 2563'!O$3:O$252,SMALL(IF('ค่าเสื่อม 2563'!$E$3:$E$252="10870-รพ.อรัญประเทศ",ROW('ค่าเสื่อม 2563'!$E$3:$E$252)-ROW('ค่าเสื่อม 2563'!$E$3)+1),$A33)))</f>
        <v>0</v>
      </c>
      <c r="P33" s="10">
        <f t="array" ref="P33">IF(COUNTIF('ค่าเสื่อม 2563'!$E$3:$E$252,"10870-รพ.อรัญประเทศ")&lt;$A33,"",INDEX('ค่าเสื่อม 2563'!P$3:P$252,SMALL(IF('ค่าเสื่อม 2563'!$E$3:$E$252="10870-รพ.อรัญประเทศ",ROW('ค่าเสื่อม 2563'!$E$3:$E$252)-ROW('ค่าเสื่อม 2563'!$E$3)+1),$A33)))</f>
        <v>0</v>
      </c>
      <c r="Q33" s="10">
        <f t="array" ref="Q33">IF(COUNTIF('ค่าเสื่อม 2563'!$E$3:$E$252,"10870-รพ.อรัญประเทศ")&lt;$A33,"",INDEX('ค่าเสื่อม 2563'!Q$3:Q$252,SMALL(IF('ค่าเสื่อม 2563'!$E$3:$E$252="10870-รพ.อรัญประเทศ",ROW('ค่าเสื่อม 2563'!$E$3:$E$252)-ROW('ค่าเสื่อม 2563'!$E$3)+1),$A33)))</f>
        <v>450000</v>
      </c>
      <c r="R33" s="7" t="str">
        <f t="array" ref="R33">IF(COUNTIF('ค่าเสื่อม 2563'!$E$3:$E$252,"10870-รพ.อรัญประเทศ")&lt;$A33,"",INDEX('ค่าเสื่อม 2563'!R$3:R$252,SMALL(IF('ค่าเสื่อม 2563'!$E$3:$E$252="10870-รพ.อรัญประเทศ",ROW('ค่าเสื่อม 2563'!$E$3:$E$252)-ROW('ค่าเสื่อม 2563'!$E$3)+1),$A33)))</f>
        <v>4/2562 (วันที่ 19/09/2562)</v>
      </c>
      <c r="S33" s="4" t="str">
        <f t="array" ref="S33">IF(COUNTIF('ค่าเสื่อม 2563'!$E$3:$E$252,"10870-รพ.อรัญประเทศ")&lt;$A33,"",INDEX('ค่าเสื่อม 2563'!S$3:S$252,SMALL(IF('ค่าเสื่อม 2563'!$E$3:$E$252="10870-รพ.อรัญประเทศ",ROW('ค่าเสื่อม 2563'!$E$3:$E$252)-ROW('ค่าเสื่อม 2563'!$E$3)+1),$A33)))</f>
        <v>5-</v>
      </c>
      <c r="T33" s="10">
        <f t="array" ref="T33">IF(COUNTIF('ค่าเสื่อม 2563'!$E$3:$E$252,"10870-รพ.อรัญประเทศ")&lt;$A33,"",INDEX('ค่าเสื่อม 2563'!T$3:T$252,SMALL(IF('ค่าเสื่อม 2563'!$E$3:$E$252="10870-รพ.อรัญประเทศ",ROW('ค่าเสื่อม 2563'!$E$3:$E$252)-ROW('ค่าเสื่อม 2563'!$E$3)+1),$A33)))</f>
        <v>450000</v>
      </c>
      <c r="U33" s="10">
        <f t="array" ref="U33">IF(COUNTIF('ค่าเสื่อม 2563'!$E$3:$E$252,"10870-รพ.อรัญประเทศ")&lt;$A33,"",INDEX('ค่าเสื่อม 2563'!U$3:U$252,SMALL(IF('ค่าเสื่อม 2563'!$E$3:$E$252="10870-รพ.อรัญประเทศ",ROW('ค่าเสื่อม 2563'!$E$3:$E$252)-ROW('ค่าเสื่อม 2563'!$E$3)+1),$A33)))</f>
        <v>0</v>
      </c>
      <c r="V33" s="7">
        <f t="array" ref="V33">IF(COUNTIF('ค่าเสื่อม 2563'!$E$3:$E$252,"10870-รพ.อรัญประเทศ")&lt;$A33,"",INDEX('ค่าเสื่อม 2563'!V$3:V$252,SMALL(IF('ค่าเสื่อม 2563'!$E$3:$E$252="10870-รพ.อรัญประเทศ",ROW('ค่าเสื่อม 2563'!$E$3:$E$252)-ROW('ค่าเสื่อม 2563'!$E$3)+1),$A33)))</f>
        <v>0</v>
      </c>
      <c r="W33" s="7">
        <f t="array" ref="W33">IF(COUNTIF('ค่าเสื่อม 2563'!$E$3:$E$252,"10870-รพ.อรัญประเทศ")&lt;$A33,"",INDEX('ค่าเสื่อม 2563'!W$3:W$252,SMALL(IF('ค่าเสื่อม 2563'!$E$3:$E$252="10870-รพ.อรัญประเทศ",ROW('ค่าเสื่อม 2563'!$E$3:$E$252)-ROW('ค่าเสื่อม 2563'!$E$3)+1),$A33)))</f>
        <v>330376</v>
      </c>
    </row>
    <row r="34" spans="1:23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2563'!$E$3:$E$252,"10870-รพ.อรัญประเทศ")&lt;$A34,"",INDEX('ค่าเสื่อม 2563'!E$3:E$252,SMALL(IF('ค่าเสื่อม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F34" s="7" t="str">
        <f t="array" ref="F34">IF(COUNTIF('ค่าเสื่อม 2563'!$E$3:$E$252,"10870-รพ.อรัญประเทศ")&lt;$A34,"",INDEX('ค่าเสื่อม 2563'!F$3:F$252,SMALL(IF('ค่าเสื่อม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G34" s="7" t="str">
        <f t="array" ref="G34">IF(COUNTIF('ค่าเสื่อม 2563'!$E$3:$E$252,"10870-รพ.อรัญประเทศ")&lt;$A34,"",INDEX('ค่าเสื่อม 2563'!G$3:G$252,SMALL(IF('ค่าเสื่อม 2563'!$E$3:$E$252="10870-รพ.อรัญประเทศ",ROW('ค่าเสื่อม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2563'!$E$3:$E$252,"10870-รพ.อรัญประเทศ")&lt;$A34,"",INDEX('ค่าเสื่อม 2563'!H$3:H$252,SMALL(IF('ค่าเสื่อม 2563'!$E$3:$E$252="10870-รพ.อรัญประเทศ",ROW('ค่าเสื่อม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2563'!$E$3:$E$252,"10870-รพ.อรัญประเทศ")&lt;$A34,"",INDEX('ค่าเสื่อม 2563'!I$3:I$252,SMALL(IF('ค่าเสื่อม 2563'!$E$3:$E$252="10870-รพ.อรัญประเทศ",ROW('ค่าเสื่อม 2563'!$E$3:$E$252)-ROW('ค่าเสื่อม 2563'!$E$3)+1),$A34)))</f>
        <v>03-ครุภัณฑ์การแพทย์</v>
      </c>
      <c r="J34" s="7" t="str">
        <f t="array" ref="J34">IF(COUNTIF('ค่าเสื่อม 2563'!$E$3:$E$252,"10870-รพ.อรัญประเทศ")&lt;$A34,"",INDEX('ค่าเสื่อม 2563'!J$3:J$252,SMALL(IF('ค่าเสื่อม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K34" s="7" t="str">
        <f t="array" ref="K34">IF(COUNTIF('ค่าเสื่อม 2563'!$E$3:$E$252,"10870-รพ.อรัญประเทศ")&lt;$A34,"",INDEX('ค่าเสื่อม 2563'!K$3:K$252,SMALL(IF('ค่าเสื่อม 2563'!$E$3:$E$252="10870-รพ.อรัญประเทศ",ROW('ค่าเสื่อม 2563'!$E$3:$E$252)-ROW('ค่าเสื่อม 2563'!$E$3)+1),$A34)))</f>
        <v>เครื่องวัดความดันแบบ DIGITAL</v>
      </c>
      <c r="L34" s="4">
        <f t="array" ref="L34">IF(COUNTIF('ค่าเสื่อม 2563'!$E$3:$E$252,"10870-รพ.อรัญประเทศ")&lt;$A34,"",INDEX('ค่าเสื่อม 2563'!L$3:L$252,SMALL(IF('ค่าเสื่อม 2563'!$E$3:$E$252="10870-รพ.อรัญประเทศ",ROW('ค่าเสื่อม 2563'!$E$3:$E$252)-ROW('ค่าเสื่อม 2563'!$E$3)+1),$A34)))</f>
        <v>1</v>
      </c>
      <c r="M34" s="7" t="str">
        <f t="array" ref="M34">IF(COUNTIF('ค่าเสื่อม 2563'!$E$3:$E$252,"10870-รพ.อรัญประเทศ")&lt;$A34,"",INDEX('ค่าเสื่อม 2563'!M$3:M$252,SMALL(IF('ค่าเสื่อม 2563'!$E$3:$E$252="10870-รพ.อรัญประเทศ",ROW('ค่าเสื่อม 2563'!$E$3:$E$252)-ROW('ค่าเสื่อม 2563'!$E$3)+1),$A34)))</f>
        <v>6515-029-0101/3</v>
      </c>
      <c r="N34" s="10">
        <f t="array" ref="N34">IF(COUNTIF('ค่าเสื่อม 2563'!$E$3:$E$252,"10870-รพ.อรัญประเทศ")&lt;$A34,"",INDEX('ค่าเสื่อม 2563'!N$3:N$252,SMALL(IF('ค่าเสื่อม 2563'!$E$3:$E$252="10870-รพ.อรัญประเทศ",ROW('ค่าเสื่อม 2563'!$E$3:$E$252)-ROW('ค่าเสื่อม 2563'!$E$3)+1),$A34)))</f>
        <v>120000</v>
      </c>
      <c r="O34" s="10">
        <f t="array" ref="O34">IF(COUNTIF('ค่าเสื่อม 2563'!$E$3:$E$252,"10870-รพ.อรัญประเทศ")&lt;$A34,"",INDEX('ค่าเสื่อม 2563'!O$3:O$252,SMALL(IF('ค่าเสื่อม 2563'!$E$3:$E$252="10870-รพ.อรัญประเทศ",ROW('ค่าเสื่อม 2563'!$E$3:$E$252)-ROW('ค่าเสื่อม 2563'!$E$3)+1),$A34)))</f>
        <v>0</v>
      </c>
      <c r="P34" s="10">
        <f t="array" ref="P34">IF(COUNTIF('ค่าเสื่อม 2563'!$E$3:$E$252,"10870-รพ.อรัญประเทศ")&lt;$A34,"",INDEX('ค่าเสื่อม 2563'!P$3:P$252,SMALL(IF('ค่าเสื่อม 2563'!$E$3:$E$252="10870-รพ.อรัญประเทศ",ROW('ค่าเสื่อม 2563'!$E$3:$E$252)-ROW('ค่าเสื่อม 2563'!$E$3)+1),$A34)))</f>
        <v>0</v>
      </c>
      <c r="Q34" s="10">
        <f t="array" ref="Q34">IF(COUNTIF('ค่าเสื่อม 2563'!$E$3:$E$252,"10870-รพ.อรัญประเทศ")&lt;$A34,"",INDEX('ค่าเสื่อม 2563'!Q$3:Q$252,SMALL(IF('ค่าเสื่อม 2563'!$E$3:$E$252="10870-รพ.อรัญประเทศ",ROW('ค่าเสื่อม 2563'!$E$3:$E$252)-ROW('ค่าเสื่อม 2563'!$E$3)+1),$A34)))</f>
        <v>120000</v>
      </c>
      <c r="R34" s="7" t="str">
        <f t="array" ref="R34">IF(COUNTIF('ค่าเสื่อม 2563'!$E$3:$E$252,"10870-รพ.อรัญประเทศ")&lt;$A34,"",INDEX('ค่าเสื่อม 2563'!R$3:R$252,SMALL(IF('ค่าเสื่อม 2563'!$E$3:$E$252="10870-รพ.อรัญประเทศ",ROW('ค่าเสื่อม 2563'!$E$3:$E$252)-ROW('ค่าเสื่อม 2563'!$E$3)+1),$A34)))</f>
        <v>4/2562 (วันที่ 19/09/2562)</v>
      </c>
      <c r="S34" s="4" t="str">
        <f t="array" ref="S34">IF(COUNTIF('ค่าเสื่อม 2563'!$E$3:$E$252,"10870-รพ.อรัญประเทศ")&lt;$A34,"",INDEX('ค่าเสื่อม 2563'!S$3:S$252,SMALL(IF('ค่าเสื่อม 2563'!$E$3:$E$252="10870-รพ.อรัญประเทศ",ROW('ค่าเสื่อม 2563'!$E$3:$E$252)-ROW('ค่าเสื่อม 2563'!$E$3)+1),$A34)))</f>
        <v>5-</v>
      </c>
      <c r="T34" s="10">
        <f t="array" ref="T34">IF(COUNTIF('ค่าเสื่อม 2563'!$E$3:$E$252,"10870-รพ.อรัญประเทศ")&lt;$A34,"",INDEX('ค่าเสื่อม 2563'!T$3:T$252,SMALL(IF('ค่าเสื่อม 2563'!$E$3:$E$252="10870-รพ.อรัญประเทศ",ROW('ค่าเสื่อม 2563'!$E$3:$E$252)-ROW('ค่าเสื่อม 2563'!$E$3)+1),$A34)))</f>
        <v>109000</v>
      </c>
      <c r="U34" s="10">
        <f t="array" ref="U34">IF(COUNTIF('ค่าเสื่อม 2563'!$E$3:$E$252,"10870-รพ.อรัญประเทศ")&lt;$A34,"",INDEX('ค่าเสื่อม 2563'!U$3:U$252,SMALL(IF('ค่าเสื่อม 2563'!$E$3:$E$252="10870-รพ.อรัญประเทศ",ROW('ค่าเสื่อม 2563'!$E$3:$E$252)-ROW('ค่าเสื่อม 2563'!$E$3)+1),$A34)))</f>
        <v>11000</v>
      </c>
      <c r="V34" s="7"/>
      <c r="W34" s="7"/>
    </row>
    <row r="35" spans="1:23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2563'!$E$3:$E$252,"10870-รพ.อรัญประเทศ")&lt;$A35,"",INDEX('ค่าเสื่อม 2563'!E$3:E$252,SMALL(IF('ค่าเสื่อม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F35" s="7" t="str">
        <f t="array" ref="F35">IF(COUNTIF('ค่าเสื่อม 2563'!$E$3:$E$252,"10870-รพ.อรัญประเทศ")&lt;$A35,"",INDEX('ค่าเสื่อม 2563'!F$3:F$252,SMALL(IF('ค่าเสื่อม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G35" s="7" t="str">
        <f t="array" ref="G35">IF(COUNTIF('ค่าเสื่อม 2563'!$E$3:$E$252,"10870-รพ.อรัญประเทศ")&lt;$A35,"",INDEX('ค่าเสื่อม 2563'!G$3:G$252,SMALL(IF('ค่าเสื่อม 2563'!$E$3:$E$252="10870-รพ.อรัญประเทศ",ROW('ค่าเสื่อม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2563'!$E$3:$E$252,"10870-รพ.อรัญประเทศ")&lt;$A35,"",INDEX('ค่าเสื่อม 2563'!H$3:H$252,SMALL(IF('ค่าเสื่อม 2563'!$E$3:$E$252="10870-รพ.อรัญประเทศ",ROW('ค่าเสื่อม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2563'!$E$3:$E$252,"10870-รพ.อรัญประเทศ")&lt;$A35,"",INDEX('ค่าเสื่อม 2563'!I$3:I$252,SMALL(IF('ค่าเสื่อม 2563'!$E$3:$E$252="10870-รพ.อรัญประเทศ",ROW('ค่าเสื่อม 2563'!$E$3:$E$252)-ROW('ค่าเสื่อม 2563'!$E$3)+1),$A35)))</f>
        <v>03-ครุภัณฑ์การแพทย์</v>
      </c>
      <c r="J35" s="7" t="str">
        <f t="array" ref="J35">IF(COUNTIF('ค่าเสื่อม 2563'!$E$3:$E$252,"10870-รพ.อรัญประเทศ")&lt;$A35,"",INDEX('ค่าเสื่อม 2563'!J$3:J$252,SMALL(IF('ค่าเสื่อม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K35" s="7" t="str">
        <f t="array" ref="K35">IF(COUNTIF('ค่าเสื่อม 2563'!$E$3:$E$252,"10870-รพ.อรัญประเทศ")&lt;$A35,"",INDEX('ค่าเสื่อม 2563'!K$3:K$252,SMALL(IF('ค่าเสื่อม 2563'!$E$3:$E$252="10870-รพ.อรัญประเทศ",ROW('ค่าเสื่อม 2563'!$E$3:$E$252)-ROW('ค่าเสื่อม 2563'!$E$3)+1),$A35)))</f>
        <v>Battery สำหรับเครื่องติดตามการทำงานของหัวใจและสัญญาณชีพ</v>
      </c>
      <c r="L35" s="4">
        <f t="array" ref="L35">IF(COUNTIF('ค่าเสื่อม 2563'!$E$3:$E$252,"10870-รพ.อรัญประเทศ")&lt;$A35,"",INDEX('ค่าเสื่อม 2563'!L$3:L$252,SMALL(IF('ค่าเสื่อม 2563'!$E$3:$E$252="10870-รพ.อรัญประเทศ",ROW('ค่าเสื่อม 2563'!$E$3:$E$252)-ROW('ค่าเสื่อม 2563'!$E$3)+1),$A35)))</f>
        <v>1</v>
      </c>
      <c r="M35" s="7" t="str">
        <f t="array" ref="M35">IF(COUNTIF('ค่าเสื่อม 2563'!$E$3:$E$252,"10870-รพ.อรัญประเทศ")&lt;$A35,"",INDEX('ค่าเสื่อม 2563'!M$3:M$252,SMALL(IF('ค่าเสื่อม 2563'!$E$3:$E$252="10870-รพ.อรัญประเทศ",ROW('ค่าเสื่อม 2563'!$E$3:$E$252)-ROW('ค่าเสื่อม 2563'!$E$3)+1),$A35)))</f>
        <v>6515-027-0002/5</v>
      </c>
      <c r="N35" s="10">
        <f t="array" ref="N35">IF(COUNTIF('ค่าเสื่อม 2563'!$E$3:$E$252,"10870-รพ.อรัญประเทศ")&lt;$A35,"",INDEX('ค่าเสื่อม 2563'!N$3:N$252,SMALL(IF('ค่าเสื่อม 2563'!$E$3:$E$252="10870-รพ.อรัญประเทศ",ROW('ค่าเสื่อม 2563'!$E$3:$E$252)-ROW('ค่าเสื่อม 2563'!$E$3)+1),$A35)))</f>
        <v>15000</v>
      </c>
      <c r="O35" s="10">
        <f t="array" ref="O35">IF(COUNTIF('ค่าเสื่อม 2563'!$E$3:$E$252,"10870-รพ.อรัญประเทศ")&lt;$A35,"",INDEX('ค่าเสื่อม 2563'!O$3:O$252,SMALL(IF('ค่าเสื่อม 2563'!$E$3:$E$252="10870-รพ.อรัญประเทศ",ROW('ค่าเสื่อม 2563'!$E$3:$E$252)-ROW('ค่าเสื่อม 2563'!$E$3)+1),$A35)))</f>
        <v>0</v>
      </c>
      <c r="P35" s="10">
        <f t="array" ref="P35">IF(COUNTIF('ค่าเสื่อม 2563'!$E$3:$E$252,"10870-รพ.อรัญประเทศ")&lt;$A35,"",INDEX('ค่าเสื่อม 2563'!P$3:P$252,SMALL(IF('ค่าเสื่อม 2563'!$E$3:$E$252="10870-รพ.อรัญประเทศ",ROW('ค่าเสื่อม 2563'!$E$3:$E$252)-ROW('ค่าเสื่อม 2563'!$E$3)+1),$A35)))</f>
        <v>0</v>
      </c>
      <c r="Q35" s="10">
        <f t="array" ref="Q35">IF(COUNTIF('ค่าเสื่อม 2563'!$E$3:$E$252,"10870-รพ.อรัญประเทศ")&lt;$A35,"",INDEX('ค่าเสื่อม 2563'!Q$3:Q$252,SMALL(IF('ค่าเสื่อม 2563'!$E$3:$E$252="10870-รพ.อรัญประเทศ",ROW('ค่าเสื่อม 2563'!$E$3:$E$252)-ROW('ค่าเสื่อม 2563'!$E$3)+1),$A35)))</f>
        <v>15000</v>
      </c>
      <c r="R35" s="7" t="str">
        <f t="array" ref="R35">IF(COUNTIF('ค่าเสื่อม 2563'!$E$3:$E$252,"10870-รพ.อรัญประเทศ")&lt;$A35,"",INDEX('ค่าเสื่อม 2563'!R$3:R$252,SMALL(IF('ค่าเสื่อม 2563'!$E$3:$E$252="10870-รพ.อรัญประเทศ",ROW('ค่าเสื่อม 2563'!$E$3:$E$252)-ROW('ค่าเสื่อม 2563'!$E$3)+1),$A35)))</f>
        <v>4/2562 (วันที่ 19/09/2562)</v>
      </c>
      <c r="S35" s="4" t="str">
        <f t="array" ref="S35">IF(COUNTIF('ค่าเสื่อม 2563'!$E$3:$E$252,"10870-รพ.อรัญประเทศ")&lt;$A35,"",INDEX('ค่าเสื่อม 2563'!S$3:S$252,SMALL(IF('ค่าเสื่อม 2563'!$E$3:$E$252="10870-รพ.อรัญประเทศ",ROW('ค่าเสื่อม 2563'!$E$3:$E$252)-ROW('ค่าเสื่อม 2563'!$E$3)+1),$A35)))</f>
        <v>5-</v>
      </c>
      <c r="T35" s="10">
        <f t="array" ref="T35">IF(COUNTIF('ค่าเสื่อม 2563'!$E$3:$E$252,"10870-รพ.อรัญประเทศ")&lt;$A35,"",INDEX('ค่าเสื่อม 2563'!T$3:T$252,SMALL(IF('ค่าเสื่อม 2563'!$E$3:$E$252="10870-รพ.อรัญประเทศ",ROW('ค่าเสื่อม 2563'!$E$3:$E$252)-ROW('ค่าเสื่อม 2563'!$E$3)+1),$A35)))</f>
        <v>15000</v>
      </c>
      <c r="U35" s="10">
        <f t="array" ref="U35">IF(COUNTIF('ค่าเสื่อม 2563'!$E$3:$E$252,"10870-รพ.อรัญประเทศ")&lt;$A35,"",INDEX('ค่าเสื่อม 2563'!U$3:U$252,SMALL(IF('ค่าเสื่อม 2563'!$E$3:$E$252="10870-รพ.อรัญประเทศ",ROW('ค่าเสื่อม 2563'!$E$3:$E$252)-ROW('ค่าเสื่อม 2563'!$E$3)+1),$A35)))</f>
        <v>0</v>
      </c>
      <c r="V35" s="7"/>
      <c r="W35" s="7"/>
    </row>
    <row r="36" spans="1:23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2563'!$E$3:$E$252,"10870-รพ.อรัญประเทศ")&lt;$A36,"",INDEX('ค่าเสื่อม 2563'!E$3:E$252,SMALL(IF('ค่าเสื่อม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F36" s="7" t="str">
        <f t="array" ref="F36">IF(COUNTIF('ค่าเสื่อม 2563'!$E$3:$E$252,"10870-รพ.อรัญประเทศ")&lt;$A36,"",INDEX('ค่าเสื่อม 2563'!F$3:F$252,SMALL(IF('ค่าเสื่อม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G36" s="7" t="str">
        <f t="array" ref="G36">IF(COUNTIF('ค่าเสื่อม 2563'!$E$3:$E$252,"10870-รพ.อรัญประเทศ")&lt;$A36,"",INDEX('ค่าเสื่อม 2563'!G$3:G$252,SMALL(IF('ค่าเสื่อม 2563'!$E$3:$E$252="10870-รพ.อรัญประเทศ",ROW('ค่าเสื่อม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2563'!$E$3:$E$252,"10870-รพ.อรัญประเทศ")&lt;$A36,"",INDEX('ค่าเสื่อม 2563'!H$3:H$252,SMALL(IF('ค่าเสื่อม 2563'!$E$3:$E$252="10870-รพ.อรัญประเทศ",ROW('ค่าเสื่อม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2563'!$E$3:$E$252,"10870-รพ.อรัญประเทศ")&lt;$A36,"",INDEX('ค่าเสื่อม 2563'!I$3:I$252,SMALL(IF('ค่าเสื่อม 2563'!$E$3:$E$252="10870-รพ.อรัญประเทศ",ROW('ค่าเสื่อม 2563'!$E$3:$E$252)-ROW('ค่าเสื่อม 2563'!$E$3)+1),$A36)))</f>
        <v>03-ครุภัณฑ์การแพทย์</v>
      </c>
      <c r="J36" s="7" t="str">
        <f t="array" ref="J36">IF(COUNTIF('ค่าเสื่อม 2563'!$E$3:$E$252,"10870-รพ.อรัญประเทศ")&lt;$A36,"",INDEX('ค่าเสื่อม 2563'!J$3:J$252,SMALL(IF('ค่าเสื่อม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K36" s="7" t="str">
        <f t="array" ref="K36">IF(COUNTIF('ค่าเสื่อม 2563'!$E$3:$E$252,"10870-รพ.อรัญประเทศ")&lt;$A36,"",INDEX('ค่าเสื่อม 2563'!K$3:K$252,SMALL(IF('ค่าเสื่อม 2563'!$E$3:$E$252="10870-รพ.อรัญประเทศ",ROW('ค่าเสื่อม 2563'!$E$3:$E$252)-ROW('ค่าเสื่อม 2563'!$E$3)+1),$A36)))</f>
        <v>เครื่องมอเตอร์สำหรับงานรักษาคลองรากฟันพร้อมอุุปกรณ์</v>
      </c>
      <c r="L36" s="4">
        <f t="array" ref="L36">IF(COUNTIF('ค่าเสื่อม 2563'!$E$3:$E$252,"10870-รพ.อรัญประเทศ")&lt;$A36,"",INDEX('ค่าเสื่อม 2563'!L$3:L$252,SMALL(IF('ค่าเสื่อม 2563'!$E$3:$E$252="10870-รพ.อรัญประเทศ",ROW('ค่าเสื่อม 2563'!$E$3:$E$252)-ROW('ค่าเสื่อม 2563'!$E$3)+1),$A36)))</f>
        <v>1</v>
      </c>
      <c r="M36" s="7" t="str">
        <f t="array" ref="M36">IF(COUNTIF('ค่าเสื่อม 2563'!$E$3:$E$252,"10870-รพ.อรัญประเทศ")&lt;$A36,"",INDEX('ค่าเสื่อม 2563'!M$3:M$252,SMALL(IF('ค่าเสื่อม 2563'!$E$3:$E$252="10870-รพ.อรัญประเทศ",ROW('ค่าเสื่อม 2563'!$E$3:$E$252)-ROW('ค่าเสื่อม 2563'!$E$3)+1),$A36)))</f>
        <v>6530-007-0002/1</v>
      </c>
      <c r="N36" s="10">
        <f t="array" ref="N36">IF(COUNTIF('ค่าเสื่อม 2563'!$E$3:$E$252,"10870-รพ.อรัญประเทศ")&lt;$A36,"",INDEX('ค่าเสื่อม 2563'!N$3:N$252,SMALL(IF('ค่าเสื่อม 2563'!$E$3:$E$252="10870-รพ.อรัญประเทศ",ROW('ค่าเสื่อม 2563'!$E$3:$E$252)-ROW('ค่าเสื่อม 2563'!$E$3)+1),$A36)))</f>
        <v>50000</v>
      </c>
      <c r="O36" s="10">
        <f t="array" ref="O36">IF(COUNTIF('ค่าเสื่อม 2563'!$E$3:$E$252,"10870-รพ.อรัญประเทศ")&lt;$A36,"",INDEX('ค่าเสื่อม 2563'!O$3:O$252,SMALL(IF('ค่าเสื่อม 2563'!$E$3:$E$252="10870-รพ.อรัญประเทศ",ROW('ค่าเสื่อม 2563'!$E$3:$E$252)-ROW('ค่าเสื่อม 2563'!$E$3)+1),$A36)))</f>
        <v>0</v>
      </c>
      <c r="P36" s="10">
        <f t="array" ref="P36">IF(COUNTIF('ค่าเสื่อม 2563'!$E$3:$E$252,"10870-รพ.อรัญประเทศ")&lt;$A36,"",INDEX('ค่าเสื่อม 2563'!P$3:P$252,SMALL(IF('ค่าเสื่อม 2563'!$E$3:$E$252="10870-รพ.อรัญประเทศ",ROW('ค่าเสื่อม 2563'!$E$3:$E$252)-ROW('ค่าเสื่อม 2563'!$E$3)+1),$A36)))</f>
        <v>0</v>
      </c>
      <c r="Q36" s="10">
        <f t="array" ref="Q36">IF(COUNTIF('ค่าเสื่อม 2563'!$E$3:$E$252,"10870-รพ.อรัญประเทศ")&lt;$A36,"",INDEX('ค่าเสื่อม 2563'!Q$3:Q$252,SMALL(IF('ค่าเสื่อม 2563'!$E$3:$E$252="10870-รพ.อรัญประเทศ",ROW('ค่าเสื่อม 2563'!$E$3:$E$252)-ROW('ค่าเสื่อม 2563'!$E$3)+1),$A36)))</f>
        <v>50000</v>
      </c>
      <c r="R36" s="7" t="str">
        <f t="array" ref="R36">IF(COUNTIF('ค่าเสื่อม 2563'!$E$3:$E$252,"10870-รพ.อรัญประเทศ")&lt;$A36,"",INDEX('ค่าเสื่อม 2563'!R$3:R$252,SMALL(IF('ค่าเสื่อม 2563'!$E$3:$E$252="10870-รพ.อรัญประเทศ",ROW('ค่าเสื่อม 2563'!$E$3:$E$252)-ROW('ค่าเสื่อม 2563'!$E$3)+1),$A36)))</f>
        <v>4/2562 (วันที่ 19/09/2562)</v>
      </c>
      <c r="S36" s="4" t="str">
        <f t="array" ref="S36">IF(COUNTIF('ค่าเสื่อม 2563'!$E$3:$E$252,"10870-รพ.อรัญประเทศ")&lt;$A36,"",INDEX('ค่าเสื่อม 2563'!S$3:S$252,SMALL(IF('ค่าเสื่อม 2563'!$E$3:$E$252="10870-รพ.อรัญประเทศ",ROW('ค่าเสื่อม 2563'!$E$3:$E$252)-ROW('ค่าเสื่อม 2563'!$E$3)+1),$A36)))</f>
        <v>5-</v>
      </c>
      <c r="T36" s="10">
        <f t="array" ref="T36">IF(COUNTIF('ค่าเสื่อม 2563'!$E$3:$E$252,"10870-รพ.อรัญประเทศ")&lt;$A36,"",INDEX('ค่าเสื่อม 2563'!T$3:T$252,SMALL(IF('ค่าเสื่อม 2563'!$E$3:$E$252="10870-รพ.อรัญประเทศ",ROW('ค่าเสื่อม 2563'!$E$3:$E$252)-ROW('ค่าเสื่อม 2563'!$E$3)+1),$A36)))</f>
        <v>42800</v>
      </c>
      <c r="U36" s="10">
        <f t="array" ref="U36">IF(COUNTIF('ค่าเสื่อม 2563'!$E$3:$E$252,"10870-รพ.อรัญประเทศ")&lt;$A36,"",INDEX('ค่าเสื่อม 2563'!U$3:U$252,SMALL(IF('ค่าเสื่อม 2563'!$E$3:$E$252="10870-รพ.อรัญประเทศ",ROW('ค่าเสื่อม 2563'!$E$3:$E$252)-ROW('ค่าเสื่อม 2563'!$E$3)+1),$A36)))</f>
        <v>7200</v>
      </c>
      <c r="V36" s="7"/>
      <c r="W36" s="7"/>
    </row>
    <row r="37" spans="1:23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2563'!$E$3:$E$252,"10870-รพ.อรัญประเทศ")&lt;$A37,"",INDEX('ค่าเสื่อม 2563'!E$3:E$252,SMALL(IF('ค่าเสื่อม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F37" s="7" t="str">
        <f t="array" ref="F37">IF(COUNTIF('ค่าเสื่อม 2563'!$E$3:$E$252,"10870-รพ.อรัญประเทศ")&lt;$A37,"",INDEX('ค่าเสื่อม 2563'!F$3:F$252,SMALL(IF('ค่าเสื่อม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G37" s="7" t="str">
        <f t="array" ref="G37">IF(COUNTIF('ค่าเสื่อม 2563'!$E$3:$E$252,"10870-รพ.อรัญประเทศ")&lt;$A37,"",INDEX('ค่าเสื่อม 2563'!G$3:G$252,SMALL(IF('ค่าเสื่อม 2563'!$E$3:$E$252="10870-รพ.อรัญประเทศ",ROW('ค่าเสื่อม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2563'!$E$3:$E$252,"10870-รพ.อรัญประเทศ")&lt;$A37,"",INDEX('ค่าเสื่อม 2563'!H$3:H$252,SMALL(IF('ค่าเสื่อม 2563'!$E$3:$E$252="10870-รพ.อรัญประเทศ",ROW('ค่าเสื่อม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2563'!$E$3:$E$252,"10870-รพ.อรัญประเทศ")&lt;$A37,"",INDEX('ค่าเสื่อม 2563'!I$3:I$252,SMALL(IF('ค่าเสื่อม 2563'!$E$3:$E$252="10870-รพ.อรัญประเทศ",ROW('ค่าเสื่อม 2563'!$E$3:$E$252)-ROW('ค่าเสื่อม 2563'!$E$3)+1),$A37)))</f>
        <v>08-ครุภัณฑ์คอมพิวเตอร์</v>
      </c>
      <c r="J37" s="7" t="str">
        <f t="array" ref="J37">IF(COUNTIF('ค่าเสื่อม 2563'!$E$3:$E$252,"10870-รพ.อรัญประเทศ")&lt;$A37,"",INDEX('ค่าเสื่อม 2563'!J$3:J$252,SMALL(IF('ค่าเสื่อม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K37" s="7" t="str">
        <f t="array" ref="K37">IF(COUNTIF('ค่าเสื่อม 2563'!$E$3:$E$252,"10870-รพ.อรัญประเทศ")&lt;$A37,"",INDEX('ค่าเสื่อม 2563'!K$3:K$252,SMALL(IF('ค่าเสื่อม 2563'!$E$3:$E$252="10870-รพ.อรัญประเทศ",ROW('ค่าเสื่อม 2563'!$E$3:$E$252)-ROW('ค่าเสื่อม 2563'!$E$3)+1),$A37)))</f>
        <v>เครื่องพิมพ์ชนิดเลเซอร์/ชนิด LED ขาวดำ</v>
      </c>
      <c r="L37" s="4">
        <f t="array" ref="L37">IF(COUNTIF('ค่าเสื่อม 2563'!$E$3:$E$252,"10870-รพ.อรัญประเทศ")&lt;$A37,"",INDEX('ค่าเสื่อม 2563'!L$3:L$252,SMALL(IF('ค่าเสื่อม 2563'!$E$3:$E$252="10870-รพ.อรัญประเทศ",ROW('ค่าเสื่อม 2563'!$E$3:$E$252)-ROW('ค่าเสื่อม 2563'!$E$3)+1),$A37)))</f>
        <v>15</v>
      </c>
      <c r="M37" s="7" t="str">
        <f t="array" ref="M37">IF(COUNTIF('ค่าเสื่อม 2563'!$E$3:$E$252,"10870-รพ.อรัญประเทศ")&lt;$A37,"",INDEX('ค่าเสื่อม 2563'!M$3:M$252,SMALL(IF('ค่าเสื่อม 2563'!$E$3:$E$252="10870-รพ.อรัญประเทศ",ROW('ค่าเสื่อม 2563'!$E$3:$E$252)-ROW('ค่าเสื่อม 2563'!$E$3)+1),$A37)))</f>
        <v>7440-010-001/31-45</v>
      </c>
      <c r="N37" s="10">
        <f t="array" ref="N37">IF(COUNTIF('ค่าเสื่อม 2563'!$E$3:$E$252,"10870-รพ.อรัญประเทศ")&lt;$A37,"",INDEX('ค่าเสื่อม 2563'!N$3:N$252,SMALL(IF('ค่าเสื่อม 2563'!$E$3:$E$252="10870-รพ.อรัญประเทศ",ROW('ค่าเสื่อม 2563'!$E$3:$E$252)-ROW('ค่าเสื่อม 2563'!$E$3)+1),$A37)))</f>
        <v>39000</v>
      </c>
      <c r="O37" s="10">
        <f t="array" ref="O37">IF(COUNTIF('ค่าเสื่อม 2563'!$E$3:$E$252,"10870-รพ.อรัญประเทศ")&lt;$A37,"",INDEX('ค่าเสื่อม 2563'!O$3:O$252,SMALL(IF('ค่าเสื่อม 2563'!$E$3:$E$252="10870-รพ.อรัญประเทศ",ROW('ค่าเสื่อม 2563'!$E$3:$E$252)-ROW('ค่าเสื่อม 2563'!$E$3)+1),$A37)))</f>
        <v>0</v>
      </c>
      <c r="P37" s="10">
        <f t="array" ref="P37">IF(COUNTIF('ค่าเสื่อม 2563'!$E$3:$E$252,"10870-รพ.อรัญประเทศ")&lt;$A37,"",INDEX('ค่าเสื่อม 2563'!P$3:P$252,SMALL(IF('ค่าเสื่อม 2563'!$E$3:$E$252="10870-รพ.อรัญประเทศ",ROW('ค่าเสื่อม 2563'!$E$3:$E$252)-ROW('ค่าเสื่อม 2563'!$E$3)+1),$A37)))</f>
        <v>0</v>
      </c>
      <c r="Q37" s="10">
        <f t="array" ref="Q37">IF(COUNTIF('ค่าเสื่อม 2563'!$E$3:$E$252,"10870-รพ.อรัญประเทศ")&lt;$A37,"",INDEX('ค่าเสื่อม 2563'!Q$3:Q$252,SMALL(IF('ค่าเสื่อม 2563'!$E$3:$E$252="10870-รพ.อรัญประเทศ",ROW('ค่าเสื่อม 2563'!$E$3:$E$252)-ROW('ค่าเสื่อม 2563'!$E$3)+1),$A37)))</f>
        <v>39000</v>
      </c>
      <c r="R37" s="7" t="str">
        <f t="array" ref="R37">IF(COUNTIF('ค่าเสื่อม 2563'!$E$3:$E$252,"10870-รพ.อรัญประเทศ")&lt;$A37,"",INDEX('ค่าเสื่อม 2563'!R$3:R$252,SMALL(IF('ค่าเสื่อม 2563'!$E$3:$E$252="10870-รพ.อรัญประเทศ",ROW('ค่าเสื่อม 2563'!$E$3:$E$252)-ROW('ค่าเสื่อม 2563'!$E$3)+1),$A37)))</f>
        <v>4/2562 (วันที่ 19/09/2562)</v>
      </c>
      <c r="S37" s="4" t="str">
        <f t="array" ref="S37">IF(COUNTIF('ค่าเสื่อม 2563'!$E$3:$E$252,"10870-รพ.อรัญประเทศ")&lt;$A37,"",INDEX('ค่าเสื่อม 2563'!S$3:S$252,SMALL(IF('ค่าเสื่อม 2563'!$E$3:$E$252="10870-รพ.อรัญประเทศ",ROW('ค่าเสื่อม 2563'!$E$3:$E$252)-ROW('ค่าเสื่อม 2563'!$E$3)+1),$A37)))</f>
        <v>5-</v>
      </c>
      <c r="T37" s="10">
        <f t="array" ref="T37">IF(COUNTIF('ค่าเสื่อม 2563'!$E$3:$E$252,"10870-รพ.อรัญประเทศ")&lt;$A37,"",INDEX('ค่าเสื่อม 2563'!T$3:T$252,SMALL(IF('ค่าเสื่อม 2563'!$E$3:$E$252="10870-รพ.อรัญประเทศ",ROW('ค่าเสื่อม 2563'!$E$3:$E$252)-ROW('ค่าเสื่อม 2563'!$E$3)+1),$A37)))</f>
        <v>38700</v>
      </c>
      <c r="U37" s="10">
        <f t="array" ref="U37">IF(COUNTIF('ค่าเสื่อม 2563'!$E$3:$E$252,"10870-รพ.อรัญประเทศ")&lt;$A37,"",INDEX('ค่าเสื่อม 2563'!U$3:U$252,SMALL(IF('ค่าเสื่อม 2563'!$E$3:$E$252="10870-รพ.อรัญประเทศ",ROW('ค่าเสื่อม 2563'!$E$3:$E$252)-ROW('ค่าเสื่อม 2563'!$E$3)+1),$A37)))</f>
        <v>300</v>
      </c>
      <c r="V37" s="7"/>
      <c r="W37" s="7"/>
    </row>
    <row r="38" spans="1:23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2563'!$E$3:$E$252,"10870-รพ.อรัญประเทศ")&lt;$A38,"",INDEX('ค่าเสื่อม 2563'!E$3:E$252,SMALL(IF('ค่าเสื่อม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F38" s="7" t="str">
        <f t="array" ref="F38">IF(COUNTIF('ค่าเสื่อม 2563'!$E$3:$E$252,"10870-รพ.อรัญประเทศ")&lt;$A38,"",INDEX('ค่าเสื่อม 2563'!F$3:F$252,SMALL(IF('ค่าเสื่อม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G38" s="7" t="str">
        <f t="array" ref="G38">IF(COUNTIF('ค่าเสื่อม 2563'!$E$3:$E$252,"10870-รพ.อรัญประเทศ")&lt;$A38,"",INDEX('ค่าเสื่อม 2563'!G$3:G$252,SMALL(IF('ค่าเสื่อม 2563'!$E$3:$E$252="10870-รพ.อรัญประเทศ",ROW('ค่าเสื่อม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2563'!$E$3:$E$252,"10870-รพ.อรัญประเทศ")&lt;$A38,"",INDEX('ค่าเสื่อม 2563'!H$3:H$252,SMALL(IF('ค่าเสื่อม 2563'!$E$3:$E$252="10870-รพ.อรัญประเทศ",ROW('ค่าเสื่อม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2563'!$E$3:$E$252,"10870-รพ.อรัญประเทศ")&lt;$A38,"",INDEX('ค่าเสื่อม 2563'!I$3:I$252,SMALL(IF('ค่าเสื่อม 2563'!$E$3:$E$252="10870-รพ.อรัญประเทศ",ROW('ค่าเสื่อม 2563'!$E$3:$E$252)-ROW('ค่าเสื่อม 2563'!$E$3)+1),$A38)))</f>
        <v>08-ครุภัณฑ์คอมพิวเตอร์</v>
      </c>
      <c r="J38" s="7" t="str">
        <f t="array" ref="J38">IF(COUNTIF('ค่าเสื่อม 2563'!$E$3:$E$252,"10870-รพ.อรัญประเทศ")&lt;$A38,"",INDEX('ค่าเสื่อม 2563'!J$3:J$252,SMALL(IF('ค่าเสื่อม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K38" s="7" t="str">
        <f t="array" ref="K38">IF(COUNTIF('ค่าเสื่อม 2563'!$E$3:$E$252,"10870-รพ.อรัญประเทศ")&lt;$A38,"",INDEX('ค่าเสื่อม 2563'!K$3:K$252,SMALL(IF('ค่าเสื่อม 2563'!$E$3:$E$252="10870-รพ.อรัญประเทศ",ROW('ค่าเสื่อม 2563'!$E$3:$E$252)-ROW('ค่าเสื่อม 2563'!$E$3)+1),$A38)))</f>
        <v>ตู้สำหรับจัดเก็บเครื่องคอมพิวเตอร์และอุปกรณ์ แบบที่ 2 (ขนาด 42U)</v>
      </c>
      <c r="L38" s="4">
        <f t="array" ref="L38">IF(COUNTIF('ค่าเสื่อม 2563'!$E$3:$E$252,"10870-รพ.อรัญประเทศ")&lt;$A38,"",INDEX('ค่าเสื่อม 2563'!L$3:L$252,SMALL(IF('ค่าเสื่อม 2563'!$E$3:$E$252="10870-รพ.อรัญประเทศ",ROW('ค่าเสื่อม 2563'!$E$3:$E$252)-ROW('ค่าเสื่อม 2563'!$E$3)+1),$A38)))</f>
        <v>1</v>
      </c>
      <c r="M38" s="7" t="str">
        <f t="array" ref="M38">IF(COUNTIF('ค่าเสื่อม 2563'!$E$3:$E$252,"10870-รพ.อรัญประเทศ")&lt;$A38,"",INDEX('ค่าเสื่อม 2563'!M$3:M$252,SMALL(IF('ค่าเสื่อม 2563'!$E$3:$E$252="10870-รพ.อรัญประเทศ",ROW('ค่าเสื่อม 2563'!$E$3:$E$252)-ROW('ค่าเสื่อม 2563'!$E$3)+1),$A38)))</f>
        <v>7125-002-0002/1</v>
      </c>
      <c r="N38" s="10">
        <f t="array" ref="N38">IF(COUNTIF('ค่าเสื่อม 2563'!$E$3:$E$252,"10870-รพ.อรัญประเทศ")&lt;$A38,"",INDEX('ค่าเสื่อม 2563'!N$3:N$252,SMALL(IF('ค่าเสื่อม 2563'!$E$3:$E$252="10870-รพ.อรัญประเทศ",ROW('ค่าเสื่อม 2563'!$E$3:$E$252)-ROW('ค่าเสื่อม 2563'!$E$3)+1),$A38)))</f>
        <v>22000</v>
      </c>
      <c r="O38" s="10">
        <f t="array" ref="O38">IF(COUNTIF('ค่าเสื่อม 2563'!$E$3:$E$252,"10870-รพ.อรัญประเทศ")&lt;$A38,"",INDEX('ค่าเสื่อม 2563'!O$3:O$252,SMALL(IF('ค่าเสื่อม 2563'!$E$3:$E$252="10870-รพ.อรัญประเทศ",ROW('ค่าเสื่อม 2563'!$E$3:$E$252)-ROW('ค่าเสื่อม 2563'!$E$3)+1),$A38)))</f>
        <v>0</v>
      </c>
      <c r="P38" s="10">
        <f t="array" ref="P38">IF(COUNTIF('ค่าเสื่อม 2563'!$E$3:$E$252,"10870-รพ.อรัญประเทศ")&lt;$A38,"",INDEX('ค่าเสื่อม 2563'!P$3:P$252,SMALL(IF('ค่าเสื่อม 2563'!$E$3:$E$252="10870-รพ.อรัญประเทศ",ROW('ค่าเสื่อม 2563'!$E$3:$E$252)-ROW('ค่าเสื่อม 2563'!$E$3)+1),$A38)))</f>
        <v>0</v>
      </c>
      <c r="Q38" s="10">
        <f t="array" ref="Q38">IF(COUNTIF('ค่าเสื่อม 2563'!$E$3:$E$252,"10870-รพ.อรัญประเทศ")&lt;$A38,"",INDEX('ค่าเสื่อม 2563'!Q$3:Q$252,SMALL(IF('ค่าเสื่อม 2563'!$E$3:$E$252="10870-รพ.อรัญประเทศ",ROW('ค่าเสื่อม 2563'!$E$3:$E$252)-ROW('ค่าเสื่อม 2563'!$E$3)+1),$A38)))</f>
        <v>22000</v>
      </c>
      <c r="R38" s="7" t="str">
        <f t="array" ref="R38">IF(COUNTIF('ค่าเสื่อม 2563'!$E$3:$E$252,"10870-รพ.อรัญประเทศ")&lt;$A38,"",INDEX('ค่าเสื่อม 2563'!R$3:R$252,SMALL(IF('ค่าเสื่อม 2563'!$E$3:$E$252="10870-รพ.อรัญประเทศ",ROW('ค่าเสื่อม 2563'!$E$3:$E$252)-ROW('ค่าเสื่อม 2563'!$E$3)+1),$A38)))</f>
        <v>4/2562 (วันที่ 19/09/2562)</v>
      </c>
      <c r="S38" s="4" t="str">
        <f t="array" ref="S38">IF(COUNTIF('ค่าเสื่อม 2563'!$E$3:$E$252,"10870-รพ.อรัญประเทศ")&lt;$A38,"",INDEX('ค่าเสื่อม 2563'!S$3:S$252,SMALL(IF('ค่าเสื่อม 2563'!$E$3:$E$252="10870-รพ.อรัญประเทศ",ROW('ค่าเสื่อม 2563'!$E$3:$E$252)-ROW('ค่าเสื่อม 2563'!$E$3)+1),$A38)))</f>
        <v>5-</v>
      </c>
      <c r="T38" s="10">
        <f t="array" ref="T38">IF(COUNTIF('ค่าเสื่อม 2563'!$E$3:$E$252,"10870-รพ.อรัญประเทศ")&lt;$A38,"",INDEX('ค่าเสื่อม 2563'!T$3:T$252,SMALL(IF('ค่าเสื่อม 2563'!$E$3:$E$252="10870-รพ.อรัญประเทศ",ROW('ค่าเสื่อม 2563'!$E$3:$E$252)-ROW('ค่าเสื่อม 2563'!$E$3)+1),$A38)))</f>
        <v>22000</v>
      </c>
      <c r="U38" s="10">
        <f t="array" ref="U38">IF(COUNTIF('ค่าเสื่อม 2563'!$E$3:$E$252,"10870-รพ.อรัญประเทศ")&lt;$A38,"",INDEX('ค่าเสื่อม 2563'!U$3:U$252,SMALL(IF('ค่าเสื่อม 2563'!$E$3:$E$252="10870-รพ.อรัญประเทศ",ROW('ค่าเสื่อม 2563'!$E$3:$E$252)-ROW('ค่าเสื่อม 2563'!$E$3)+1),$A38)))</f>
        <v>0</v>
      </c>
      <c r="V38" s="7"/>
      <c r="W38" s="7"/>
    </row>
    <row r="39" spans="1:23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2563'!$E$3:$E$252,"10870-รพ.อรัญประเทศ")&lt;$A39,"",INDEX('ค่าเสื่อม 2563'!E$3:E$252,SMALL(IF('ค่าเสื่อม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F39" s="7" t="str">
        <f t="array" ref="F39">IF(COUNTIF('ค่าเสื่อม 2563'!$E$3:$E$252,"10870-รพ.อรัญประเทศ")&lt;$A39,"",INDEX('ค่าเสื่อม 2563'!F$3:F$252,SMALL(IF('ค่าเสื่อม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G39" s="7" t="str">
        <f t="array" ref="G39">IF(COUNTIF('ค่าเสื่อม 2563'!$E$3:$E$252,"10870-รพ.อรัญประเทศ")&lt;$A39,"",INDEX('ค่าเสื่อม 2563'!G$3:G$252,SMALL(IF('ค่าเสื่อม 2563'!$E$3:$E$252="10870-รพ.อรัญประเทศ",ROW('ค่าเสื่อม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2563'!$E$3:$E$252,"10870-รพ.อรัญประเทศ")&lt;$A39,"",INDEX('ค่าเสื่อม 2563'!H$3:H$252,SMALL(IF('ค่าเสื่อม 2563'!$E$3:$E$252="10870-รพ.อรัญประเทศ",ROW('ค่าเสื่อม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2563'!$E$3:$E$252,"10870-รพ.อรัญประเทศ")&lt;$A39,"",INDEX('ค่าเสื่อม 2563'!I$3:I$252,SMALL(IF('ค่าเสื่อม 2563'!$E$3:$E$252="10870-รพ.อรัญประเทศ",ROW('ค่าเสื่อม 2563'!$E$3:$E$252)-ROW('ค่าเสื่อม 2563'!$E$3)+1),$A39)))</f>
        <v>08-ครุภัณฑ์คอมพิวเตอร์</v>
      </c>
      <c r="J39" s="7" t="str">
        <f t="array" ref="J39">IF(COUNTIF('ค่าเสื่อม 2563'!$E$3:$E$252,"10870-รพ.อรัญประเทศ")&lt;$A39,"",INDEX('ค่าเสื่อม 2563'!J$3:J$252,SMALL(IF('ค่าเสื่อม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K39" s="7" t="str">
        <f t="array" ref="K39">IF(COUNTIF('ค่าเสื่อม 2563'!$E$3:$E$252,"10870-รพ.อรัญประเทศ")&lt;$A39,"",INDEX('ค่าเสื่อม 2563'!K$3:K$252,SMALL(IF('ค่าเสื่อม 2563'!$E$3:$E$252="10870-รพ.อรัญประเทศ",ROW('ค่าเสื่อม 2563'!$E$3:$E$252)-ROW('ค่าเสื่อม 2563'!$E$3)+1),$A39)))</f>
        <v>เครื่องพิมพ์แบบฉีดหมึกพร้อมติดตั้งถังหมึกพิมพ์ (Ink Tank Printer)</v>
      </c>
      <c r="L39" s="4">
        <f t="array" ref="L39">IF(COUNTIF('ค่าเสื่อม 2563'!$E$3:$E$252,"10870-รพ.อรัญประเทศ")&lt;$A39,"",INDEX('ค่าเสื่อม 2563'!L$3:L$252,SMALL(IF('ค่าเสื่อม 2563'!$E$3:$E$252="10870-รพ.อรัญประเทศ",ROW('ค่าเสื่อม 2563'!$E$3:$E$252)-ROW('ค่าเสื่อม 2563'!$E$3)+1),$A39)))</f>
        <v>5</v>
      </c>
      <c r="M39" s="7" t="str">
        <f t="array" ref="M39">IF(COUNTIF('ค่าเสื่อม 2563'!$E$3:$E$252,"10870-รพ.อรัญประเทศ")&lt;$A39,"",INDEX('ค่าเสื่อม 2563'!M$3:M$252,SMALL(IF('ค่าเสื่อม 2563'!$E$3:$E$252="10870-รพ.อรัญประเทศ",ROW('ค่าเสื่อม 2563'!$E$3:$E$252)-ROW('ค่าเสื่อม 2563'!$E$3)+1),$A39)))</f>
        <v>7440-003-0001/28-31</v>
      </c>
      <c r="N39" s="10">
        <f t="array" ref="N39">IF(COUNTIF('ค่าเสื่อม 2563'!$E$3:$E$252,"10870-รพ.อรัญประเทศ")&lt;$A39,"",INDEX('ค่าเสื่อม 2563'!N$3:N$252,SMALL(IF('ค่าเสื่อม 2563'!$E$3:$E$252="10870-รพ.อรัญประเทศ",ROW('ค่าเสื่อม 2563'!$E$3:$E$252)-ROW('ค่าเสื่อม 2563'!$E$3)+1),$A39)))</f>
        <v>21500</v>
      </c>
      <c r="O39" s="10">
        <f t="array" ref="O39">IF(COUNTIF('ค่าเสื่อม 2563'!$E$3:$E$252,"10870-รพ.อรัญประเทศ")&lt;$A39,"",INDEX('ค่าเสื่อม 2563'!O$3:O$252,SMALL(IF('ค่าเสื่อม 2563'!$E$3:$E$252="10870-รพ.อรัญประเทศ",ROW('ค่าเสื่อม 2563'!$E$3:$E$252)-ROW('ค่าเสื่อม 2563'!$E$3)+1),$A39)))</f>
        <v>0</v>
      </c>
      <c r="P39" s="10">
        <f t="array" ref="P39">IF(COUNTIF('ค่าเสื่อม 2563'!$E$3:$E$252,"10870-รพ.อรัญประเทศ")&lt;$A39,"",INDEX('ค่าเสื่อม 2563'!P$3:P$252,SMALL(IF('ค่าเสื่อม 2563'!$E$3:$E$252="10870-รพ.อรัญประเทศ",ROW('ค่าเสื่อม 2563'!$E$3:$E$252)-ROW('ค่าเสื่อม 2563'!$E$3)+1),$A39)))</f>
        <v>0</v>
      </c>
      <c r="Q39" s="10">
        <f t="array" ref="Q39">IF(COUNTIF('ค่าเสื่อม 2563'!$E$3:$E$252,"10870-รพ.อรัญประเทศ")&lt;$A39,"",INDEX('ค่าเสื่อม 2563'!Q$3:Q$252,SMALL(IF('ค่าเสื่อม 2563'!$E$3:$E$252="10870-รพ.อรัญประเทศ",ROW('ค่าเสื่อม 2563'!$E$3:$E$252)-ROW('ค่าเสื่อม 2563'!$E$3)+1),$A39)))</f>
        <v>21500</v>
      </c>
      <c r="R39" s="7" t="str">
        <f t="array" ref="R39">IF(COUNTIF('ค่าเสื่อม 2563'!$E$3:$E$252,"10870-รพ.อรัญประเทศ")&lt;$A39,"",INDEX('ค่าเสื่อม 2563'!R$3:R$252,SMALL(IF('ค่าเสื่อม 2563'!$E$3:$E$252="10870-รพ.อรัญประเทศ",ROW('ค่าเสื่อม 2563'!$E$3:$E$252)-ROW('ค่าเสื่อม 2563'!$E$3)+1),$A39)))</f>
        <v>4/2562 (วันที่ 19/09/2562)</v>
      </c>
      <c r="S39" s="4" t="str">
        <f t="array" ref="S39">IF(COUNTIF('ค่าเสื่อม 2563'!$E$3:$E$252,"10870-รพ.อรัญประเทศ")&lt;$A39,"",INDEX('ค่าเสื่อม 2563'!S$3:S$252,SMALL(IF('ค่าเสื่อม 2563'!$E$3:$E$252="10870-รพ.อรัญประเทศ",ROW('ค่าเสื่อม 2563'!$E$3:$E$252)-ROW('ค่าเสื่อม 2563'!$E$3)+1),$A39)))</f>
        <v>5-</v>
      </c>
      <c r="T39" s="10">
        <f t="array" ref="T39">IF(COUNTIF('ค่าเสื่อม 2563'!$E$3:$E$252,"10870-รพ.อรัญประเทศ")&lt;$A39,"",INDEX('ค่าเสื่อม 2563'!T$3:T$252,SMALL(IF('ค่าเสื่อม 2563'!$E$3:$E$252="10870-รพ.อรัญประเทศ",ROW('ค่าเสื่อม 2563'!$E$3:$E$252)-ROW('ค่าเสื่อม 2563'!$E$3)+1),$A39)))</f>
        <v>21250</v>
      </c>
      <c r="U39" s="10">
        <f t="array" ref="U39">IF(COUNTIF('ค่าเสื่อม 2563'!$E$3:$E$252,"10870-รพ.อรัญประเทศ")&lt;$A39,"",INDEX('ค่าเสื่อม 2563'!U$3:U$252,SMALL(IF('ค่าเสื่อม 2563'!$E$3:$E$252="10870-รพ.อรัญประเทศ",ROW('ค่าเสื่อม 2563'!$E$3:$E$252)-ROW('ค่าเสื่อม 2563'!$E$3)+1),$A39)))</f>
        <v>250</v>
      </c>
      <c r="V39" s="7"/>
      <c r="W39" s="7"/>
    </row>
    <row r="40" spans="1:23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2563'!$E$3:$E$252,"10870-รพ.อรัญประเทศ")&lt;$A40,"",INDEX('ค่าเสื่อม 2563'!E$3:E$252,SMALL(IF('ค่าเสื่อม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F40" s="7" t="str">
        <f t="array" ref="F40">IF(COUNTIF('ค่าเสื่อม 2563'!$E$3:$E$252,"10870-รพ.อรัญประเทศ")&lt;$A40,"",INDEX('ค่าเสื่อม 2563'!F$3:F$252,SMALL(IF('ค่าเสื่อม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G40" s="7" t="str">
        <f t="array" ref="G40">IF(COUNTIF('ค่าเสื่อม 2563'!$E$3:$E$252,"10870-รพ.อรัญประเทศ")&lt;$A40,"",INDEX('ค่าเสื่อม 2563'!G$3:G$252,SMALL(IF('ค่าเสื่อม 2563'!$E$3:$E$252="10870-รพ.อรัญประเทศ",ROW('ค่าเสื่อม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2563'!$E$3:$E$252,"10870-รพ.อรัญประเทศ")&lt;$A40,"",INDEX('ค่าเสื่อม 2563'!H$3:H$252,SMALL(IF('ค่าเสื่อม 2563'!$E$3:$E$252="10870-รพ.อรัญประเทศ",ROW('ค่าเสื่อม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2563'!$E$3:$E$252,"10870-รพ.อรัญประเทศ")&lt;$A40,"",INDEX('ค่าเสื่อม 2563'!I$3:I$252,SMALL(IF('ค่าเสื่อม 2563'!$E$3:$E$252="10870-รพ.อรัญประเทศ",ROW('ค่าเสื่อม 2563'!$E$3:$E$252)-ROW('ค่าเสื่อม 2563'!$E$3)+1),$A40)))</f>
        <v>03-ครุภัณฑ์การแพทย์</v>
      </c>
      <c r="J40" s="7" t="str">
        <f t="array" ref="J40">IF(COUNTIF('ค่าเสื่อม 2563'!$E$3:$E$252,"10870-รพ.อรัญประเทศ")&lt;$A40,"",INDEX('ค่าเสื่อม 2563'!J$3:J$252,SMALL(IF('ค่าเสื่อม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K40" s="7" t="str">
        <f t="array" ref="K40">IF(COUNTIF('ค่าเสื่อม 2563'!$E$3:$E$252,"10870-รพ.อรัญประเทศ")&lt;$A40,"",INDEX('ค่าเสื่อม 2563'!K$3:K$252,SMALL(IF('ค่าเสื่อม 2563'!$E$3:$E$252="10870-รพ.อรัญประเทศ",ROW('ค่าเสื่อม 2563'!$E$3:$E$252)-ROW('ค่าเสื่อม 2563'!$E$3)+1),$A40)))</f>
        <v>ค่าบริการ calibration พร้อม maintenance เครื่อง shortwaveรุ่น curapuls 970 s/n 31-067</v>
      </c>
      <c r="L40" s="4">
        <f t="array" ref="L40">IF(COUNTIF('ค่าเสื่อม 2563'!$E$3:$E$252,"10870-รพ.อรัญประเทศ")&lt;$A40,"",INDEX('ค่าเสื่อม 2563'!L$3:L$252,SMALL(IF('ค่าเสื่อม 2563'!$E$3:$E$252="10870-รพ.อรัญประเทศ",ROW('ค่าเสื่อม 2563'!$E$3:$E$252)-ROW('ค่าเสื่อม 2563'!$E$3)+1),$A40)))</f>
        <v>1</v>
      </c>
      <c r="M40" s="7" t="str">
        <f t="array" ref="M40">IF(COUNTIF('ค่าเสื่อม 2563'!$E$3:$E$252,"10870-รพ.อรัญประเทศ")&lt;$A40,"",INDEX('ค่าเสื่อม 2563'!M$3:M$252,SMALL(IF('ค่าเสื่อม 2563'!$E$3:$E$252="10870-รพ.อรัญประเทศ",ROW('ค่าเสื่อม 2563'!$E$3:$E$252)-ROW('ค่าเสื่อม 2563'!$E$3)+1),$A40)))</f>
        <v>6530-004-1105/2</v>
      </c>
      <c r="N40" s="10">
        <f t="array" ref="N40">IF(COUNTIF('ค่าเสื่อม 2563'!$E$3:$E$252,"10870-รพ.อรัญประเทศ")&lt;$A40,"",INDEX('ค่าเสื่อม 2563'!N$3:N$252,SMALL(IF('ค่าเสื่อม 2563'!$E$3:$E$252="10870-รพ.อรัญประเทศ",ROW('ค่าเสื่อม 2563'!$E$3:$E$252)-ROW('ค่าเสื่อม 2563'!$E$3)+1),$A40)))</f>
        <v>3000</v>
      </c>
      <c r="O40" s="10">
        <f t="array" ref="O40">IF(COUNTIF('ค่าเสื่อม 2563'!$E$3:$E$252,"10870-รพ.อรัญประเทศ")&lt;$A40,"",INDEX('ค่าเสื่อม 2563'!O$3:O$252,SMALL(IF('ค่าเสื่อม 2563'!$E$3:$E$252="10870-รพ.อรัญประเทศ",ROW('ค่าเสื่อม 2563'!$E$3:$E$252)-ROW('ค่าเสื่อม 2563'!$E$3)+1),$A40)))</f>
        <v>0</v>
      </c>
      <c r="P40" s="10">
        <f t="array" ref="P40">IF(COUNTIF('ค่าเสื่อม 2563'!$E$3:$E$252,"10870-รพ.อรัญประเทศ")&lt;$A40,"",INDEX('ค่าเสื่อม 2563'!P$3:P$252,SMALL(IF('ค่าเสื่อม 2563'!$E$3:$E$252="10870-รพ.อรัญประเทศ",ROW('ค่าเสื่อม 2563'!$E$3:$E$252)-ROW('ค่าเสื่อม 2563'!$E$3)+1),$A40)))</f>
        <v>0</v>
      </c>
      <c r="Q40" s="10">
        <f t="array" ref="Q40">IF(COUNTIF('ค่าเสื่อม 2563'!$E$3:$E$252,"10870-รพ.อรัญประเทศ")&lt;$A40,"",INDEX('ค่าเสื่อม 2563'!Q$3:Q$252,SMALL(IF('ค่าเสื่อม 2563'!$E$3:$E$252="10870-รพ.อรัญประเทศ",ROW('ค่าเสื่อม 2563'!$E$3:$E$252)-ROW('ค่าเสื่อม 2563'!$E$3)+1),$A40)))</f>
        <v>3000</v>
      </c>
      <c r="R40" s="7" t="str">
        <f t="array" ref="R40">IF(COUNTIF('ค่าเสื่อม 2563'!$E$3:$E$252,"10870-รพ.อรัญประเทศ")&lt;$A40,"",INDEX('ค่าเสื่อม 2563'!R$3:R$252,SMALL(IF('ค่าเสื่อม 2563'!$E$3:$E$252="10870-รพ.อรัญประเทศ",ROW('ค่าเสื่อม 2563'!$E$3:$E$252)-ROW('ค่าเสื่อม 2563'!$E$3)+1),$A40)))</f>
        <v>4/2562 (วันที่ 19/09/2562)</v>
      </c>
      <c r="S40" s="4" t="str">
        <f t="array" ref="S40">IF(COUNTIF('ค่าเสื่อม 2563'!$E$3:$E$252,"10870-รพ.อรัญประเทศ")&lt;$A40,"",INDEX('ค่าเสื่อม 2563'!S$3:S$252,SMALL(IF('ค่าเสื่อม 2563'!$E$3:$E$252="10870-รพ.อรัญประเทศ",ROW('ค่าเสื่อม 2563'!$E$3:$E$252)-ROW('ค่าเสื่อม 2563'!$E$3)+1),$A40)))</f>
        <v>5-</v>
      </c>
      <c r="T40" s="10">
        <f t="array" ref="T40">IF(COUNTIF('ค่าเสื่อม 2563'!$E$3:$E$252,"10870-รพ.อรัญประเทศ")&lt;$A40,"",INDEX('ค่าเสื่อม 2563'!T$3:T$252,SMALL(IF('ค่าเสื่อม 2563'!$E$3:$E$252="10870-รพ.อรัญประเทศ",ROW('ค่าเสื่อม 2563'!$E$3:$E$252)-ROW('ค่าเสื่อม 2563'!$E$3)+1),$A40)))</f>
        <v>3000</v>
      </c>
      <c r="U40" s="10">
        <f t="array" ref="U40">IF(COUNTIF('ค่าเสื่อม 2563'!$E$3:$E$252,"10870-รพ.อรัญประเทศ")&lt;$A40,"",INDEX('ค่าเสื่อม 2563'!U$3:U$252,SMALL(IF('ค่าเสื่อม 2563'!$E$3:$E$252="10870-รพ.อรัญประเทศ",ROW('ค่าเสื่อม 2563'!$E$3:$E$252)-ROW('ค่าเสื่อม 2563'!$E$3)+1),$A40)))</f>
        <v>0</v>
      </c>
      <c r="V40" s="7"/>
      <c r="W40" s="7"/>
    </row>
    <row r="41" spans="1:23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2563'!$E$3:$E$252,"10870-รพ.อรัญประเทศ")&lt;$A41,"",INDEX('ค่าเสื่อม 2563'!E$3:E$252,SMALL(IF('ค่าเสื่อม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F41" s="7" t="str">
        <f t="array" ref="F41">IF(COUNTIF('ค่าเสื่อม 2563'!$E$3:$E$252,"10870-รพ.อรัญประเทศ")&lt;$A41,"",INDEX('ค่าเสื่อม 2563'!F$3:F$252,SMALL(IF('ค่าเสื่อม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G41" s="7" t="str">
        <f t="array" ref="G41">IF(COUNTIF('ค่าเสื่อม 2563'!$E$3:$E$252,"10870-รพ.อรัญประเทศ")&lt;$A41,"",INDEX('ค่าเสื่อม 2563'!G$3:G$252,SMALL(IF('ค่าเสื่อม 2563'!$E$3:$E$252="10870-รพ.อรัญประเทศ",ROW('ค่าเสื่อม 2563'!$E$3:$E$252)-ROW('ค่าเสื่อม 2563'!$E$3)+1),$A41)))</f>
        <v>วงเงินหน่วยบริการสังกัดสป.สธ.</v>
      </c>
      <c r="H41" s="7" t="str">
        <f t="array" ref="H41">IF(COUNTIF('ค่าเสื่อม 2563'!$E$3:$E$252,"10870-รพ.อรัญประเทศ")&lt;$A41,"",INDEX('ค่าเสื่อม 2563'!H$3:H$252,SMALL(IF('ค่าเสื่อม 2563'!$E$3:$E$252="10870-รพ.อรัญประเทศ",ROW('ค่าเสื่อม 2563'!$E$3:$E$252)-ROW('ค่าเสื่อม 2563'!$E$3)+1),$A41)))</f>
        <v>ครุภัณฑ์</v>
      </c>
      <c r="I41" s="7" t="str">
        <f t="array" ref="I41">IF(COUNTIF('ค่าเสื่อม 2563'!$E$3:$E$252,"10870-รพ.อรัญประเทศ")&lt;$A41,"",INDEX('ค่าเสื่อม 2563'!I$3:I$252,SMALL(IF('ค่าเสื่อม 2563'!$E$3:$E$252="10870-รพ.อรัญประเทศ",ROW('ค่าเสื่อม 2563'!$E$3:$E$252)-ROW('ค่าเสื่อม 2563'!$E$3)+1),$A41)))</f>
        <v>03-ครุภัณฑ์การแพทย์</v>
      </c>
      <c r="J41" s="7" t="str">
        <f t="array" ref="J41">IF(COUNTIF('ค่าเสื่อม 2563'!$E$3:$E$252,"10870-รพ.อรัญประเทศ")&lt;$A41,"",INDEX('ค่าเสื่อม 2563'!J$3:J$252,SMALL(IF('ค่าเสื่อม 2563'!$E$3:$E$252="10870-รพ.อรัญประเทศ",ROW('ค่าเสื่อม 2563'!$E$3:$E$252)-ROW('ค่าเสื่อม 2563'!$E$3)+1),$A41)))</f>
        <v>skin graft mesher</v>
      </c>
      <c r="K41" s="7" t="str">
        <f t="array" ref="K41">IF(COUNTIF('ค่าเสื่อม 2563'!$E$3:$E$252,"10870-รพ.อรัญประเทศ")&lt;$A41,"",INDEX('ค่าเสื่อม 2563'!K$3:K$252,SMALL(IF('ค่าเสื่อม 2563'!$E$3:$E$252="10870-รพ.อรัญประเทศ",ROW('ค่าเสื่อม 2563'!$E$3:$E$252)-ROW('ค่าเสื่อม 2563'!$E$3)+1),$A41)))</f>
        <v>skin graft mesher</v>
      </c>
      <c r="L41" s="4">
        <f t="array" ref="L41">IF(COUNTIF('ค่าเสื่อม 2563'!$E$3:$E$252,"10870-รพ.อรัญประเทศ")&lt;$A41,"",INDEX('ค่าเสื่อม 2563'!L$3:L$252,SMALL(IF('ค่าเสื่อม 2563'!$E$3:$E$252="10870-รพ.อรัญประเทศ",ROW('ค่าเสื่อม 2563'!$E$3:$E$252)-ROW('ค่าเสื่อม 2563'!$E$3)+1),$A41)))</f>
        <v>1</v>
      </c>
      <c r="M41" s="7" t="str">
        <f t="array" ref="M41">IF(COUNTIF('ค่าเสื่อม 2563'!$E$3:$E$252,"10870-รพ.อรัญประเทศ")&lt;$A41,"",INDEX('ค่าเสื่อม 2563'!M$3:M$252,SMALL(IF('ค่าเสื่อม 2563'!$E$3:$E$252="10870-รพ.อรัญประเทศ",ROW('ค่าเสื่อม 2563'!$E$3:$E$252)-ROW('ค่าเสื่อม 2563'!$E$3)+1),$A41)))</f>
        <v>6515-032-1102/1</v>
      </c>
      <c r="N41" s="10">
        <f t="array" ref="N41">IF(COUNTIF('ค่าเสื่อม 2563'!$E$3:$E$252,"10870-รพ.อรัญประเทศ")&lt;$A41,"",INDEX('ค่าเสื่อม 2563'!N$3:N$252,SMALL(IF('ค่าเสื่อม 2563'!$E$3:$E$252="10870-รพ.อรัญประเทศ",ROW('ค่าเสื่อม 2563'!$E$3:$E$252)-ROW('ค่าเสื่อม 2563'!$E$3)+1),$A41)))</f>
        <v>300000</v>
      </c>
      <c r="O41" s="10">
        <f t="array" ref="O41">IF(COUNTIF('ค่าเสื่อม 2563'!$E$3:$E$252,"10870-รพ.อรัญประเทศ")&lt;$A41,"",INDEX('ค่าเสื่อม 2563'!O$3:O$252,SMALL(IF('ค่าเสื่อม 2563'!$E$3:$E$252="10870-รพ.อรัญประเทศ",ROW('ค่าเสื่อม 2563'!$E$3:$E$252)-ROW('ค่าเสื่อม 2563'!$E$3)+1),$A41)))</f>
        <v>0</v>
      </c>
      <c r="P41" s="10">
        <f t="array" ref="P41">IF(COUNTIF('ค่าเสื่อม 2563'!$E$3:$E$252,"10870-รพ.อรัญประเทศ")&lt;$A41,"",INDEX('ค่าเสื่อม 2563'!P$3:P$252,SMALL(IF('ค่าเสื่อม 2563'!$E$3:$E$252="10870-รพ.อรัญประเทศ",ROW('ค่าเสื่อม 2563'!$E$3:$E$252)-ROW('ค่าเสื่อม 2563'!$E$3)+1),$A41)))</f>
        <v>0</v>
      </c>
      <c r="Q41" s="10">
        <f t="array" ref="Q41">IF(COUNTIF('ค่าเสื่อม 2563'!$E$3:$E$252,"10870-รพ.อรัญประเทศ")&lt;$A41,"",INDEX('ค่าเสื่อม 2563'!Q$3:Q$252,SMALL(IF('ค่าเสื่อม 2563'!$E$3:$E$252="10870-รพ.อรัญประเทศ",ROW('ค่าเสื่อม 2563'!$E$3:$E$252)-ROW('ค่าเสื่อม 2563'!$E$3)+1),$A41)))</f>
        <v>300000</v>
      </c>
      <c r="R41" s="7" t="str">
        <f t="array" ref="R41">IF(COUNTIF('ค่าเสื่อม 2563'!$E$3:$E$252,"10870-รพ.อรัญประเทศ")&lt;$A41,"",INDEX('ค่าเสื่อม 2563'!R$3:R$252,SMALL(IF('ค่าเสื่อม 2563'!$E$3:$E$252="10870-รพ.อรัญประเทศ",ROW('ค่าเสื่อม 2563'!$E$3:$E$252)-ROW('ค่าเสื่อม 2563'!$E$3)+1),$A41)))</f>
        <v>4/2562 (วันที่ 19/09/2562)</v>
      </c>
      <c r="S41" s="4" t="str">
        <f t="array" ref="S41">IF(COUNTIF('ค่าเสื่อม 2563'!$E$3:$E$252,"10870-รพ.อรัญประเทศ")&lt;$A41,"",INDEX('ค่าเสื่อม 2563'!S$3:S$252,SMALL(IF('ค่าเสื่อม 2563'!$E$3:$E$252="10870-รพ.อรัญประเทศ",ROW('ค่าเสื่อม 2563'!$E$3:$E$252)-ROW('ค่าเสื่อม 2563'!$E$3)+1),$A41)))</f>
        <v>5-</v>
      </c>
      <c r="T41" s="10">
        <f t="array" ref="T41">IF(COUNTIF('ค่าเสื่อม 2563'!$E$3:$E$252,"10870-รพ.อรัญประเทศ")&lt;$A41,"",INDEX('ค่าเสื่อม 2563'!T$3:T$252,SMALL(IF('ค่าเสื่อม 2563'!$E$3:$E$252="10870-รพ.อรัญประเทศ",ROW('ค่าเสื่อม 2563'!$E$3:$E$252)-ROW('ค่าเสื่อม 2563'!$E$3)+1),$A41)))</f>
        <v>300000</v>
      </c>
      <c r="U41" s="10">
        <f t="array" ref="U41">IF(COUNTIF('ค่าเสื่อม 2563'!$E$3:$E$252,"10870-รพ.อรัญประเทศ")&lt;$A41,"",INDEX('ค่าเสื่อม 2563'!U$3:U$252,SMALL(IF('ค่าเสื่อม 2563'!$E$3:$E$252="10870-รพ.อรัญประเทศ",ROW('ค่าเสื่อม 2563'!$E$3:$E$252)-ROW('ค่าเสื่อม 2563'!$E$3)+1),$A41)))</f>
        <v>0</v>
      </c>
      <c r="V41" s="7"/>
      <c r="W41" s="7"/>
    </row>
    <row r="42" spans="1:23" ht="43.5" customHeight="1">
      <c r="A42" s="3">
        <v>39</v>
      </c>
      <c r="B42" s="7"/>
      <c r="C42" s="7"/>
      <c r="D42" s="7"/>
      <c r="E42" s="7" t="str">
        <f t="array" ref="E42">IF(COUNTIF('ค่าเสื่อม 2563'!$E$3:$E$252,"10870-รพ.อรัญประเทศ")&lt;$A42,"",INDEX('ค่าเสื่อม 2563'!E$3:E$252,SMALL(IF('ค่าเสื่อม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F42" s="7" t="str">
        <f t="array" ref="F42">IF(COUNTIF('ค่าเสื่อม 2563'!$E$3:$E$252,"10870-รพ.อรัญประเทศ")&lt;$A42,"",INDEX('ค่าเสื่อม 2563'!F$3:F$252,SMALL(IF('ค่าเสื่อม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G42" s="7" t="str">
        <f t="array" ref="G42">IF(COUNTIF('ค่าเสื่อม 2563'!$E$3:$E$252,"10870-รพ.อรัญประเทศ")&lt;$A42,"",INDEX('ค่าเสื่อม 2563'!G$3:G$252,SMALL(IF('ค่าเสื่อม 2563'!$E$3:$E$252="10870-รพ.อรัญประเทศ",ROW('ค่าเสื่อม 2563'!$E$3:$E$252)-ROW('ค่าเสื่อม 2563'!$E$3)+1),$A42)))</f>
        <v>วงเงินหน่วยบริการสังกัดสป.สธ.</v>
      </c>
      <c r="H42" s="7" t="str">
        <f t="array" ref="H42">IF(COUNTIF('ค่าเสื่อม 2563'!$E$3:$E$252,"10870-รพ.อรัญประเทศ")&lt;$A42,"",INDEX('ค่าเสื่อม 2563'!H$3:H$252,SMALL(IF('ค่าเสื่อม 2563'!$E$3:$E$252="10870-รพ.อรัญประเทศ",ROW('ค่าเสื่อม 2563'!$E$3:$E$252)-ROW('ค่าเสื่อม 2563'!$E$3)+1),$A42)))</f>
        <v>ครุภัณฑ์</v>
      </c>
      <c r="I42" s="7" t="str">
        <f t="array" ref="I42">IF(COUNTIF('ค่าเสื่อม 2563'!$E$3:$E$252,"10870-รพ.อรัญประเทศ")&lt;$A42,"",INDEX('ค่าเสื่อม 2563'!I$3:I$252,SMALL(IF('ค่าเสื่อม 2563'!$E$3:$E$252="10870-รพ.อรัญประเทศ",ROW('ค่าเสื่อม 2563'!$E$3:$E$252)-ROW('ค่าเสื่อม 2563'!$E$3)+1),$A42)))</f>
        <v>03-ครุภัณฑ์การแพทย์</v>
      </c>
      <c r="J42" s="7" t="str">
        <f t="array" ref="J42">IF(COUNTIF('ค่าเสื่อม 2563'!$E$3:$E$252,"10870-รพ.อรัญประเทศ")&lt;$A42,"",INDEX('ค่าเสื่อม 2563'!J$3:J$252,SMALL(IF('ค่าเสื่อม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K42" s="7" t="str">
        <f t="array" ref="K42">IF(COUNTIF('ค่าเสื่อม 2563'!$E$3:$E$252,"10870-รพ.อรัญประเทศ")&lt;$A42,"",INDEX('ค่าเสื่อม 2563'!K$3:K$252,SMALL(IF('ค่าเสื่อม 2563'!$E$3:$E$252="10870-รพ.อรัญประเทศ",ROW('ค่าเสื่อม 2563'!$E$3:$E$252)-ROW('ค่าเสื่อม 2563'!$E$3)+1),$A42)))</f>
        <v>เครื่องจี้ตัดไฟฟ้าทางทันตกรรม</v>
      </c>
      <c r="L42" s="4">
        <f t="array" ref="L42">IF(COUNTIF('ค่าเสื่อม 2563'!$E$3:$E$252,"10870-รพ.อรัญประเทศ")&lt;$A42,"",INDEX('ค่าเสื่อม 2563'!L$3:L$252,SMALL(IF('ค่าเสื่อม 2563'!$E$3:$E$252="10870-รพ.อรัญประเทศ",ROW('ค่าเสื่อม 2563'!$E$3:$E$252)-ROW('ค่าเสื่อม 2563'!$E$3)+1),$A42)))</f>
        <v>1</v>
      </c>
      <c r="M42" s="7" t="str">
        <f t="array" ref="M42">IF(COUNTIF('ค่าเสื่อม 2563'!$E$3:$E$252,"10870-รพ.อรัญประเทศ")&lt;$A42,"",INDEX('ค่าเสื่อม 2563'!M$3:M$252,SMALL(IF('ค่าเสื่อม 2563'!$E$3:$E$252="10870-รพ.อรัญประเทศ",ROW('ค่าเสื่อม 2563'!$E$3:$E$252)-ROW('ค่าเสื่อม 2563'!$E$3)+1),$A42)))</f>
        <v>6515-035-0204/1</v>
      </c>
      <c r="N42" s="10">
        <f t="array" ref="N42">IF(COUNTIF('ค่าเสื่อม 2563'!$E$3:$E$252,"10870-รพ.อรัญประเทศ")&lt;$A42,"",INDEX('ค่าเสื่อม 2563'!N$3:N$252,SMALL(IF('ค่าเสื่อม 2563'!$E$3:$E$252="10870-รพ.อรัญประเทศ",ROW('ค่าเสื่อม 2563'!$E$3:$E$252)-ROW('ค่าเสื่อม 2563'!$E$3)+1),$A42)))</f>
        <v>40000</v>
      </c>
      <c r="O42" s="10">
        <f t="array" ref="O42">IF(COUNTIF('ค่าเสื่อม 2563'!$E$3:$E$252,"10870-รพ.อรัญประเทศ")&lt;$A42,"",INDEX('ค่าเสื่อม 2563'!O$3:O$252,SMALL(IF('ค่าเสื่อม 2563'!$E$3:$E$252="10870-รพ.อรัญประเทศ",ROW('ค่าเสื่อม 2563'!$E$3:$E$252)-ROW('ค่าเสื่อม 2563'!$E$3)+1),$A42)))</f>
        <v>0</v>
      </c>
      <c r="P42" s="10">
        <f t="array" ref="P42">IF(COUNTIF('ค่าเสื่อม 2563'!$E$3:$E$252,"10870-รพ.อรัญประเทศ")&lt;$A42,"",INDEX('ค่าเสื่อม 2563'!P$3:P$252,SMALL(IF('ค่าเสื่อม 2563'!$E$3:$E$252="10870-รพ.อรัญประเทศ",ROW('ค่าเสื่อม 2563'!$E$3:$E$252)-ROW('ค่าเสื่อม 2563'!$E$3)+1),$A42)))</f>
        <v>0</v>
      </c>
      <c r="Q42" s="10">
        <f t="array" ref="Q42">IF(COUNTIF('ค่าเสื่อม 2563'!$E$3:$E$252,"10870-รพ.อรัญประเทศ")&lt;$A42,"",INDEX('ค่าเสื่อม 2563'!Q$3:Q$252,SMALL(IF('ค่าเสื่อม 2563'!$E$3:$E$252="10870-รพ.อรัญประเทศ",ROW('ค่าเสื่อม 2563'!$E$3:$E$252)-ROW('ค่าเสื่อม 2563'!$E$3)+1),$A42)))</f>
        <v>40000</v>
      </c>
      <c r="R42" s="7" t="str">
        <f t="array" ref="R42">IF(COUNTIF('ค่าเสื่อม 2563'!$E$3:$E$252,"10870-รพ.อรัญประเทศ")&lt;$A42,"",INDEX('ค่าเสื่อม 2563'!R$3:R$252,SMALL(IF('ค่าเสื่อม 2563'!$E$3:$E$252="10870-รพ.อรัญประเทศ",ROW('ค่าเสื่อม 2563'!$E$3:$E$252)-ROW('ค่าเสื่อม 2563'!$E$3)+1),$A42)))</f>
        <v>4/2562 (วันที่ 19/09/2562)</v>
      </c>
      <c r="S42" s="4" t="str">
        <f t="array" ref="S42">IF(COUNTIF('ค่าเสื่อม 2563'!$E$3:$E$252,"10870-รพ.อรัญประเทศ")&lt;$A42,"",INDEX('ค่าเสื่อม 2563'!S$3:S$252,SMALL(IF('ค่าเสื่อม 2563'!$E$3:$E$252="10870-รพ.อรัญประเทศ",ROW('ค่าเสื่อม 2563'!$E$3:$E$252)-ROW('ค่าเสื่อม 2563'!$E$3)+1),$A42)))</f>
        <v>5-</v>
      </c>
      <c r="T42" s="10">
        <f t="array" ref="T42">IF(COUNTIF('ค่าเสื่อม 2563'!$E$3:$E$252,"10870-รพ.อรัญประเทศ")&lt;$A42,"",INDEX('ค่าเสื่อม 2563'!T$3:T$252,SMALL(IF('ค่าเสื่อม 2563'!$E$3:$E$252="10870-รพ.อรัญประเทศ",ROW('ค่าเสื่อม 2563'!$E$3:$E$252)-ROW('ค่าเสื่อม 2563'!$E$3)+1),$A42)))</f>
        <v>39500</v>
      </c>
      <c r="U42" s="10">
        <f t="array" ref="U42">IF(COUNTIF('ค่าเสื่อม 2563'!$E$3:$E$252,"10870-รพ.อรัญประเทศ")&lt;$A42,"",INDEX('ค่าเสื่อม 2563'!U$3:U$252,SMALL(IF('ค่าเสื่อม 2563'!$E$3:$E$252="10870-รพ.อรัญประเทศ",ROW('ค่าเสื่อม 2563'!$E$3:$E$252)-ROW('ค่าเสื่อม 2563'!$E$3)+1),$A42)))</f>
        <v>500</v>
      </c>
      <c r="V42" s="7"/>
      <c r="W42" s="7"/>
    </row>
    <row r="43" spans="1:23" ht="43.5" customHeight="1">
      <c r="A43" s="3">
        <v>40</v>
      </c>
      <c r="B43" s="7"/>
      <c r="C43" s="7"/>
      <c r="D43" s="7"/>
      <c r="E43" s="7" t="str">
        <f t="array" ref="E43">IF(COUNTIF('ค่าเสื่อม 2563'!$E$3:$E$252,"10870-รพ.อรัญประเทศ")&lt;$A43,"",INDEX('ค่าเสื่อม 2563'!E$3:E$252,SMALL(IF('ค่าเสื่อม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F43" s="7" t="str">
        <f t="array" ref="F43">IF(COUNTIF('ค่าเสื่อม 2563'!$E$3:$E$252,"10870-รพ.อรัญประเทศ")&lt;$A43,"",INDEX('ค่าเสื่อม 2563'!F$3:F$252,SMALL(IF('ค่าเสื่อม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G43" s="7" t="str">
        <f t="array" ref="G43">IF(COUNTIF('ค่าเสื่อม 2563'!$E$3:$E$252,"10870-รพ.อรัญประเทศ")&lt;$A43,"",INDEX('ค่าเสื่อม 2563'!G$3:G$252,SMALL(IF('ค่าเสื่อม 2563'!$E$3:$E$252="10870-รพ.อรัญประเทศ",ROW('ค่าเสื่อม 2563'!$E$3:$E$252)-ROW('ค่าเสื่อม 2563'!$E$3)+1),$A43)))</f>
        <v>วงเงินหน่วยบริการสังกัดสป.สธ.</v>
      </c>
      <c r="H43" s="7" t="str">
        <f t="array" ref="H43">IF(COUNTIF('ค่าเสื่อม 2563'!$E$3:$E$252,"10870-รพ.อรัญประเทศ")&lt;$A43,"",INDEX('ค่าเสื่อม 2563'!H$3:H$252,SMALL(IF('ค่าเสื่อม 2563'!$E$3:$E$252="10870-รพ.อรัญประเทศ",ROW('ค่าเสื่อม 2563'!$E$3:$E$252)-ROW('ค่าเสื่อม 2563'!$E$3)+1),$A43)))</f>
        <v>ครุภัณฑ์</v>
      </c>
      <c r="I43" s="7" t="str">
        <f t="array" ref="I43">IF(COUNTIF('ค่าเสื่อม 2563'!$E$3:$E$252,"10870-รพ.อรัญประเทศ")&lt;$A43,"",INDEX('ค่าเสื่อม 2563'!I$3:I$252,SMALL(IF('ค่าเสื่อม 2563'!$E$3:$E$252="10870-รพ.อรัญประเทศ",ROW('ค่าเสื่อม 2563'!$E$3:$E$252)-ROW('ค่าเสื่อม 2563'!$E$3)+1),$A43)))</f>
        <v>03-ครุภัณฑ์การแพทย์</v>
      </c>
      <c r="J43" s="7" t="str">
        <f t="array" ref="J43">IF(COUNTIF('ค่าเสื่อม 2563'!$E$3:$E$252,"10870-รพ.อรัญประเทศ")&lt;$A43,"",INDEX('ค่าเสื่อม 2563'!J$3:J$252,SMALL(IF('ค่าเสื่อม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K43" s="7" t="str">
        <f t="array" ref="K43">IF(COUNTIF('ค่าเสื่อม 2563'!$E$3:$E$252,"10870-รพ.อรัญประเทศ")&lt;$A43,"",INDEX('ค่าเสื่อม 2563'!K$3:K$252,SMALL(IF('ค่าเสื่อม 2563'!$E$3:$E$252="10870-รพ.อรัญประเทศ",ROW('ค่าเสื่อม 2563'!$E$3:$E$252)-ROW('ค่าเสื่อม 2563'!$E$3)+1),$A43)))</f>
        <v>เลื่อยตัดเฝือกไฟฟ้า</v>
      </c>
      <c r="L43" s="4">
        <f t="array" ref="L43">IF(COUNTIF('ค่าเสื่อม 2563'!$E$3:$E$252,"10870-รพ.อรัญประเทศ")&lt;$A43,"",INDEX('ค่าเสื่อม 2563'!L$3:L$252,SMALL(IF('ค่าเสื่อม 2563'!$E$3:$E$252="10870-รพ.อรัญประเทศ",ROW('ค่าเสื่อม 2563'!$E$3:$E$252)-ROW('ค่าเสื่อม 2563'!$E$3)+1),$A43)))</f>
        <v>1</v>
      </c>
      <c r="M43" s="7" t="str">
        <f t="array" ref="M43">IF(COUNTIF('ค่าเสื่อม 2563'!$E$3:$E$252,"10870-รพ.อรัญประเทศ")&lt;$A43,"",INDEX('ค่าเสื่อม 2563'!M$3:M$252,SMALL(IF('ค่าเสื่อม 2563'!$E$3:$E$252="10870-รพ.อรัญประเทศ",ROW('ค่าเสื่อม 2563'!$E$3:$E$252)-ROW('ค่าเสื่อม 2563'!$E$3)+1),$A43)))</f>
        <v>6515-036-0201/4</v>
      </c>
      <c r="N43" s="10">
        <f t="array" ref="N43">IF(COUNTIF('ค่าเสื่อม 2563'!$E$3:$E$252,"10870-รพ.อรัญประเทศ")&lt;$A43,"",INDEX('ค่าเสื่อม 2563'!N$3:N$252,SMALL(IF('ค่าเสื่อม 2563'!$E$3:$E$252="10870-รพ.อรัญประเทศ",ROW('ค่าเสื่อม 2563'!$E$3:$E$252)-ROW('ค่าเสื่อม 2563'!$E$3)+1),$A43)))</f>
        <v>35000</v>
      </c>
      <c r="O43" s="10">
        <f t="array" ref="O43">IF(COUNTIF('ค่าเสื่อม 2563'!$E$3:$E$252,"10870-รพ.อรัญประเทศ")&lt;$A43,"",INDEX('ค่าเสื่อม 2563'!O$3:O$252,SMALL(IF('ค่าเสื่อม 2563'!$E$3:$E$252="10870-รพ.อรัญประเทศ",ROW('ค่าเสื่อม 2563'!$E$3:$E$252)-ROW('ค่าเสื่อม 2563'!$E$3)+1),$A43)))</f>
        <v>0</v>
      </c>
      <c r="P43" s="10">
        <f t="array" ref="P43">IF(COUNTIF('ค่าเสื่อม 2563'!$E$3:$E$252,"10870-รพ.อรัญประเทศ")&lt;$A43,"",INDEX('ค่าเสื่อม 2563'!P$3:P$252,SMALL(IF('ค่าเสื่อม 2563'!$E$3:$E$252="10870-รพ.อรัญประเทศ",ROW('ค่าเสื่อม 2563'!$E$3:$E$252)-ROW('ค่าเสื่อม 2563'!$E$3)+1),$A43)))</f>
        <v>0</v>
      </c>
      <c r="Q43" s="10">
        <f t="array" ref="Q43">IF(COUNTIF('ค่าเสื่อม 2563'!$E$3:$E$252,"10870-รพ.อรัญประเทศ")&lt;$A43,"",INDEX('ค่าเสื่อม 2563'!Q$3:Q$252,SMALL(IF('ค่าเสื่อม 2563'!$E$3:$E$252="10870-รพ.อรัญประเทศ",ROW('ค่าเสื่อม 2563'!$E$3:$E$252)-ROW('ค่าเสื่อม 2563'!$E$3)+1),$A43)))</f>
        <v>35000</v>
      </c>
      <c r="R43" s="7" t="str">
        <f t="array" ref="R43">IF(COUNTIF('ค่าเสื่อม 2563'!$E$3:$E$252,"10870-รพ.อรัญประเทศ")&lt;$A43,"",INDEX('ค่าเสื่อม 2563'!R$3:R$252,SMALL(IF('ค่าเสื่อม 2563'!$E$3:$E$252="10870-รพ.อรัญประเทศ",ROW('ค่าเสื่อม 2563'!$E$3:$E$252)-ROW('ค่าเสื่อม 2563'!$E$3)+1),$A43)))</f>
        <v>4/2562 (วันที่ 19/09/2562)</v>
      </c>
      <c r="S43" s="4" t="str">
        <f t="array" ref="S43">IF(COUNTIF('ค่าเสื่อม 2563'!$E$3:$E$252,"10870-รพ.อรัญประเทศ")&lt;$A43,"",INDEX('ค่าเสื่อม 2563'!S$3:S$252,SMALL(IF('ค่าเสื่อม 2563'!$E$3:$E$252="10870-รพ.อรัญประเทศ",ROW('ค่าเสื่อม 2563'!$E$3:$E$252)-ROW('ค่าเสื่อม 2563'!$E$3)+1),$A43)))</f>
        <v>5-</v>
      </c>
      <c r="T43" s="10">
        <f t="array" ref="T43">IF(COUNTIF('ค่าเสื่อม 2563'!$E$3:$E$252,"10870-รพ.อรัญประเทศ")&lt;$A43,"",INDEX('ค่าเสื่อม 2563'!T$3:T$252,SMALL(IF('ค่าเสื่อม 2563'!$E$3:$E$252="10870-รพ.อรัญประเทศ",ROW('ค่าเสื่อม 2563'!$E$3:$E$252)-ROW('ค่าเสื่อม 2563'!$E$3)+1),$A43)))</f>
        <v>35000</v>
      </c>
      <c r="U43" s="10">
        <f t="array" ref="U43">IF(COUNTIF('ค่าเสื่อม 2563'!$E$3:$E$252,"10870-รพ.อรัญประเทศ")&lt;$A43,"",INDEX('ค่าเสื่อม 2563'!U$3:U$252,SMALL(IF('ค่าเสื่อม 2563'!$E$3:$E$252="10870-รพ.อรัญประเทศ",ROW('ค่าเสื่อม 2563'!$E$3:$E$252)-ROW('ค่าเสื่อม 2563'!$E$3)+1),$A43)))</f>
        <v>0</v>
      </c>
      <c r="V43" s="7"/>
      <c r="W43" s="7"/>
    </row>
    <row r="44" spans="1:23" ht="43.5" customHeight="1">
      <c r="A44" s="3">
        <v>41</v>
      </c>
      <c r="B44" s="7"/>
      <c r="C44" s="7"/>
      <c r="D44" s="7"/>
      <c r="E44" s="7" t="str">
        <f t="array" ref="E44">IF(COUNTIF('ค่าเสื่อม 2563'!$E$3:$E$252,"10870-รพ.อรัญประเทศ")&lt;$A44,"",INDEX('ค่าเสื่อม 2563'!E$3:E$252,SMALL(IF('ค่าเสื่อม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F44" s="7" t="str">
        <f t="array" ref="F44">IF(COUNTIF('ค่าเสื่อม 2563'!$E$3:$E$252,"10870-รพ.อรัญประเทศ")&lt;$A44,"",INDEX('ค่าเสื่อม 2563'!F$3:F$252,SMALL(IF('ค่าเสื่อม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G44" s="7" t="str">
        <f t="array" ref="G44">IF(COUNTIF('ค่าเสื่อม 2563'!$E$3:$E$252,"10870-รพ.อรัญประเทศ")&lt;$A44,"",INDEX('ค่าเสื่อม 2563'!G$3:G$252,SMALL(IF('ค่าเสื่อม 2563'!$E$3:$E$252="10870-รพ.อรัญประเทศ",ROW('ค่าเสื่อม 2563'!$E$3:$E$252)-ROW('ค่าเสื่อม 2563'!$E$3)+1),$A44)))</f>
        <v>วงเงินหน่วยบริการสังกัดสป.สธ.</v>
      </c>
      <c r="H44" s="7" t="str">
        <f t="array" ref="H44">IF(COUNTIF('ค่าเสื่อม 2563'!$E$3:$E$252,"10870-รพ.อรัญประเทศ")&lt;$A44,"",INDEX('ค่าเสื่อม 2563'!H$3:H$252,SMALL(IF('ค่าเสื่อม 2563'!$E$3:$E$252="10870-รพ.อรัญประเทศ",ROW('ค่าเสื่อม 2563'!$E$3:$E$252)-ROW('ค่าเสื่อม 2563'!$E$3)+1),$A44)))</f>
        <v>ครุภัณฑ์</v>
      </c>
      <c r="I44" s="7" t="str">
        <f t="array" ref="I44">IF(COUNTIF('ค่าเสื่อม 2563'!$E$3:$E$252,"10870-รพ.อรัญประเทศ")&lt;$A44,"",INDEX('ค่าเสื่อม 2563'!I$3:I$252,SMALL(IF('ค่าเสื่อม 2563'!$E$3:$E$252="10870-รพ.อรัญประเทศ",ROW('ค่าเสื่อม 2563'!$E$3:$E$252)-ROW('ค่าเสื่อม 2563'!$E$3)+1),$A44)))</f>
        <v>08-ครุภัณฑ์คอมพิวเตอร์</v>
      </c>
      <c r="J44" s="7" t="str">
        <f t="array" ref="J44">IF(COUNTIF('ค่าเสื่อม 2563'!$E$3:$E$252,"10870-รพ.อรัญประเทศ")&lt;$A44,"",INDEX('ค่าเสื่อม 2563'!J$3:J$252,SMALL(IF('ค่าเสื่อม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K44" s="7" t="str">
        <f t="array" ref="K44">IF(COUNTIF('ค่าเสื่อม 2563'!$E$3:$E$252,"10870-รพ.อรัญประเทศ")&lt;$A44,"",INDEX('ค่าเสื่อม 2563'!K$3:K$252,SMALL(IF('ค่าเสื่อม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L44" s="4">
        <f t="array" ref="L44">IF(COUNTIF('ค่าเสื่อม 2563'!$E$3:$E$252,"10870-รพ.อรัญประเทศ")&lt;$A44,"",INDEX('ค่าเสื่อม 2563'!L$3:L$252,SMALL(IF('ค่าเสื่อม 2563'!$E$3:$E$252="10870-รพ.อรัญประเทศ",ROW('ค่าเสื่อม 2563'!$E$3:$E$252)-ROW('ค่าเสื่อม 2563'!$E$3)+1),$A44)))</f>
        <v>5</v>
      </c>
      <c r="M44" s="7" t="str">
        <f t="array" ref="M44">IF(COUNTIF('ค่าเสื่อม 2563'!$E$3:$E$252,"10870-รพ.อรัญประเทศ")&lt;$A44,"",INDEX('ค่าเสื่อม 2563'!M$3:M$252,SMALL(IF('ค่าเสื่อม 2563'!$E$3:$E$252="10870-รพ.อรัญประเทศ",ROW('ค่าเสื่อม 2563'!$E$3:$E$252)-ROW('ค่าเสื่อม 2563'!$E$3)+1),$A44)))</f>
        <v>7440-001-0007/136-139</v>
      </c>
      <c r="N44" s="10">
        <f t="array" ref="N44">IF(COUNTIF('ค่าเสื่อม 2563'!$E$3:$E$252,"10870-รพ.อรัญประเทศ")&lt;$A44,"",INDEX('ค่าเสื่อม 2563'!N$3:N$252,SMALL(IF('ค่าเสื่อม 2563'!$E$3:$E$252="10870-รพ.อรัญประเทศ",ROW('ค่าเสื่อม 2563'!$E$3:$E$252)-ROW('ค่าเสื่อม 2563'!$E$3)+1),$A44)))</f>
        <v>20000</v>
      </c>
      <c r="O44" s="10">
        <f t="array" ref="O44">IF(COUNTIF('ค่าเสื่อม 2563'!$E$3:$E$252,"10870-รพ.อรัญประเทศ")&lt;$A44,"",INDEX('ค่าเสื่อม 2563'!O$3:O$252,SMALL(IF('ค่าเสื่อม 2563'!$E$3:$E$252="10870-รพ.อรัญประเทศ",ROW('ค่าเสื่อม 2563'!$E$3:$E$252)-ROW('ค่าเสื่อม 2563'!$E$3)+1),$A44)))</f>
        <v>0</v>
      </c>
      <c r="P44" s="10">
        <f t="array" ref="P44">IF(COUNTIF('ค่าเสื่อม 2563'!$E$3:$E$252,"10870-รพ.อรัญประเทศ")&lt;$A44,"",INDEX('ค่าเสื่อม 2563'!P$3:P$252,SMALL(IF('ค่าเสื่อม 2563'!$E$3:$E$252="10870-รพ.อรัญประเทศ",ROW('ค่าเสื่อม 2563'!$E$3:$E$252)-ROW('ค่าเสื่อม 2563'!$E$3)+1),$A44)))</f>
        <v>0</v>
      </c>
      <c r="Q44" s="10">
        <f t="array" ref="Q44">IF(COUNTIF('ค่าเสื่อม 2563'!$E$3:$E$252,"10870-รพ.อรัญประเทศ")&lt;$A44,"",INDEX('ค่าเสื่อม 2563'!Q$3:Q$252,SMALL(IF('ค่าเสื่อม 2563'!$E$3:$E$252="10870-รพ.อรัญประเทศ",ROW('ค่าเสื่อม 2563'!$E$3:$E$252)-ROW('ค่าเสื่อม 2563'!$E$3)+1),$A44)))</f>
        <v>20000</v>
      </c>
      <c r="R44" s="7" t="str">
        <f t="array" ref="R44">IF(COUNTIF('ค่าเสื่อม 2563'!$E$3:$E$252,"10870-รพ.อรัญประเทศ")&lt;$A44,"",INDEX('ค่าเสื่อม 2563'!R$3:R$252,SMALL(IF('ค่าเสื่อม 2563'!$E$3:$E$252="10870-รพ.อรัญประเทศ",ROW('ค่าเสื่อม 2563'!$E$3:$E$252)-ROW('ค่าเสื่อม 2563'!$E$3)+1),$A44)))</f>
        <v>4/2562 (วันที่ 19/09/2562)</v>
      </c>
      <c r="S44" s="4" t="str">
        <f t="array" ref="S44">IF(COUNTIF('ค่าเสื่อม 2563'!$E$3:$E$252,"10870-รพ.อรัญประเทศ")&lt;$A44,"",INDEX('ค่าเสื่อม 2563'!S$3:S$252,SMALL(IF('ค่าเสื่อม 2563'!$E$3:$E$252="10870-รพ.อรัญประเทศ",ROW('ค่าเสื่อม 2563'!$E$3:$E$252)-ROW('ค่าเสื่อม 2563'!$E$3)+1),$A44)))</f>
        <v>5-</v>
      </c>
      <c r="T44" s="10">
        <f t="array" ref="T44">IF(COUNTIF('ค่าเสื่อม 2563'!$E$3:$E$252,"10870-รพ.อรัญประเทศ")&lt;$A44,"",INDEX('ค่าเสื่อม 2563'!T$3:T$252,SMALL(IF('ค่าเสื่อม 2563'!$E$3:$E$252="10870-รพ.อรัญประเทศ",ROW('ค่าเสื่อม 2563'!$E$3:$E$252)-ROW('ค่าเสื่อม 2563'!$E$3)+1),$A44)))</f>
        <v>20000</v>
      </c>
      <c r="U44" s="10">
        <f t="array" ref="U44">IF(COUNTIF('ค่าเสื่อม 2563'!$E$3:$E$252,"10870-รพ.อรัญประเทศ")&lt;$A44,"",INDEX('ค่าเสื่อม 2563'!U$3:U$252,SMALL(IF('ค่าเสื่อม 2563'!$E$3:$E$252="10870-รพ.อรัญประเทศ",ROW('ค่าเสื่อม 2563'!$E$3:$E$252)-ROW('ค่าเสื่อม 2563'!$E$3)+1),$A44)))</f>
        <v>0</v>
      </c>
      <c r="V44" s="7"/>
      <c r="W44" s="7"/>
    </row>
    <row r="45" spans="1:23" ht="43.5" customHeight="1">
      <c r="A45" s="3">
        <v>42</v>
      </c>
      <c r="B45" s="7"/>
      <c r="C45" s="7"/>
      <c r="D45" s="7"/>
      <c r="E45" s="7" t="str">
        <f t="array" ref="E45">IF(COUNTIF('ค่าเสื่อม 2563'!$E$3:$E$252,"10870-รพ.อรัญประเทศ")&lt;$A45,"",INDEX('ค่าเสื่อม 2563'!E$3:E$252,SMALL(IF('ค่าเสื่อม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F45" s="7" t="str">
        <f t="array" ref="F45">IF(COUNTIF('ค่าเสื่อม 2563'!$E$3:$E$252,"10870-รพ.อรัญประเทศ")&lt;$A45,"",INDEX('ค่าเสื่อม 2563'!F$3:F$252,SMALL(IF('ค่าเสื่อม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G45" s="7" t="str">
        <f t="array" ref="G45">IF(COUNTIF('ค่าเสื่อม 2563'!$E$3:$E$252,"10870-รพ.อรัญประเทศ")&lt;$A45,"",INDEX('ค่าเสื่อม 2563'!G$3:G$252,SMALL(IF('ค่าเสื่อม 2563'!$E$3:$E$252="10870-รพ.อรัญประเทศ",ROW('ค่าเสื่อม 2563'!$E$3:$E$252)-ROW('ค่าเสื่อม 2563'!$E$3)+1),$A45)))</f>
        <v>วงเงินหน่วยบริการสังกัดสป.สธ.</v>
      </c>
      <c r="H45" s="7" t="str">
        <f t="array" ref="H45">IF(COUNTIF('ค่าเสื่อม 2563'!$E$3:$E$252,"10870-รพ.อรัญประเทศ")&lt;$A45,"",INDEX('ค่าเสื่อม 2563'!H$3:H$252,SMALL(IF('ค่าเสื่อม 2563'!$E$3:$E$252="10870-รพ.อรัญประเทศ",ROW('ค่าเสื่อม 2563'!$E$3:$E$252)-ROW('ค่าเสื่อม 2563'!$E$3)+1),$A45)))</f>
        <v>ครุภัณฑ์</v>
      </c>
      <c r="I45" s="7" t="str">
        <f t="array" ref="I45">IF(COUNTIF('ค่าเสื่อม 2563'!$E$3:$E$252,"10870-รพ.อรัญประเทศ")&lt;$A45,"",INDEX('ค่าเสื่อม 2563'!I$3:I$252,SMALL(IF('ค่าเสื่อม 2563'!$E$3:$E$252="10870-รพ.อรัญประเทศ",ROW('ค่าเสื่อม 2563'!$E$3:$E$252)-ROW('ค่าเสื่อม 2563'!$E$3)+1),$A45)))</f>
        <v>03-ครุภัณฑ์การแพทย์</v>
      </c>
      <c r="J45" s="7" t="str">
        <f t="array" ref="J45">IF(COUNTIF('ค่าเสื่อม 2563'!$E$3:$E$252,"10870-รพ.อรัญประเทศ")&lt;$A45,"",INDEX('ค่าเสื่อม 2563'!J$3:J$252,SMALL(IF('ค่าเสื่อม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K45" s="7" t="str">
        <f t="array" ref="K45">IF(COUNTIF('ค่าเสื่อม 2563'!$E$3:$E$252,"10870-รพ.อรัญประเทศ")&lt;$A45,"",INDEX('ค่าเสื่อม 2563'!K$3:K$252,SMALL(IF('ค่าเสื่อม 2563'!$E$3:$E$252="10870-รพ.อรัญประเทศ",ROW('ค่าเสื่อม 2563'!$E$3:$E$252)-ROW('ค่าเสื่อม 2563'!$E$3)+1),$A45)))</f>
        <v>สาย EKG monitor 3/5 lead ท่อนปลาย</v>
      </c>
      <c r="L45" s="4">
        <f t="array" ref="L45">IF(COUNTIF('ค่าเสื่อม 2563'!$E$3:$E$252,"10870-รพ.อรัญประเทศ")&lt;$A45,"",INDEX('ค่าเสื่อม 2563'!L$3:L$252,SMALL(IF('ค่าเสื่อม 2563'!$E$3:$E$252="10870-รพ.อรัญประเทศ",ROW('ค่าเสื่อม 2563'!$E$3:$E$252)-ROW('ค่าเสื่อม 2563'!$E$3)+1),$A45)))</f>
        <v>4</v>
      </c>
      <c r="M45" s="7" t="str">
        <f t="array" ref="M45">IF(COUNTIF('ค่าเสื่อม 2563'!$E$3:$E$252,"10870-รพ.อรัญประเทศ")&lt;$A45,"",INDEX('ค่าเสื่อม 2563'!M$3:M$252,SMALL(IF('ค่าเสื่อม 2563'!$E$3:$E$252="10870-รพ.อรัญประเทศ",ROW('ค่าเสื่อม 2563'!$E$3:$E$252)-ROW('ค่าเสื่อม 2563'!$E$3)+1),$A45)))</f>
        <v>6515-027-1002/1-4</v>
      </c>
      <c r="N45" s="10">
        <f t="array" ref="N45">IF(COUNTIF('ค่าเสื่อม 2563'!$E$3:$E$252,"10870-รพ.อรัญประเทศ")&lt;$A45,"",INDEX('ค่าเสื่อม 2563'!N$3:N$252,SMALL(IF('ค่าเสื่อม 2563'!$E$3:$E$252="10870-รพ.อรัญประเทศ",ROW('ค่าเสื่อม 2563'!$E$3:$E$252)-ROW('ค่าเสื่อม 2563'!$E$3)+1),$A45)))</f>
        <v>26000</v>
      </c>
      <c r="O45" s="10">
        <f t="array" ref="O45">IF(COUNTIF('ค่าเสื่อม 2563'!$E$3:$E$252,"10870-รพ.อรัญประเทศ")&lt;$A45,"",INDEX('ค่าเสื่อม 2563'!O$3:O$252,SMALL(IF('ค่าเสื่อม 2563'!$E$3:$E$252="10870-รพ.อรัญประเทศ",ROW('ค่าเสื่อม 2563'!$E$3:$E$252)-ROW('ค่าเสื่อม 2563'!$E$3)+1),$A45)))</f>
        <v>0</v>
      </c>
      <c r="P45" s="10">
        <f t="array" ref="P45">IF(COUNTIF('ค่าเสื่อม 2563'!$E$3:$E$252,"10870-รพ.อรัญประเทศ")&lt;$A45,"",INDEX('ค่าเสื่อม 2563'!P$3:P$252,SMALL(IF('ค่าเสื่อม 2563'!$E$3:$E$252="10870-รพ.อรัญประเทศ",ROW('ค่าเสื่อม 2563'!$E$3:$E$252)-ROW('ค่าเสื่อม 2563'!$E$3)+1),$A45)))</f>
        <v>0</v>
      </c>
      <c r="Q45" s="10">
        <f t="array" ref="Q45">IF(COUNTIF('ค่าเสื่อม 2563'!$E$3:$E$252,"10870-รพ.อรัญประเทศ")&lt;$A45,"",INDEX('ค่าเสื่อม 2563'!Q$3:Q$252,SMALL(IF('ค่าเสื่อม 2563'!$E$3:$E$252="10870-รพ.อรัญประเทศ",ROW('ค่าเสื่อม 2563'!$E$3:$E$252)-ROW('ค่าเสื่อม 2563'!$E$3)+1),$A45)))</f>
        <v>26000</v>
      </c>
      <c r="R45" s="7" t="str">
        <f t="array" ref="R45">IF(COUNTIF('ค่าเสื่อม 2563'!$E$3:$E$252,"10870-รพ.อรัญประเทศ")&lt;$A45,"",INDEX('ค่าเสื่อม 2563'!R$3:R$252,SMALL(IF('ค่าเสื่อม 2563'!$E$3:$E$252="10870-รพ.อรัญประเทศ",ROW('ค่าเสื่อม 2563'!$E$3:$E$252)-ROW('ค่าเสื่อม 2563'!$E$3)+1),$A45)))</f>
        <v>4/2562 (วันที่ 19/09/2562)</v>
      </c>
      <c r="S45" s="4" t="str">
        <f t="array" ref="S45">IF(COUNTIF('ค่าเสื่อม 2563'!$E$3:$E$252,"10870-รพ.อรัญประเทศ")&lt;$A45,"",INDEX('ค่าเสื่อม 2563'!S$3:S$252,SMALL(IF('ค่าเสื่อม 2563'!$E$3:$E$252="10870-รพ.อรัญประเทศ",ROW('ค่าเสื่อม 2563'!$E$3:$E$252)-ROW('ค่าเสื่อม 2563'!$E$3)+1),$A45)))</f>
        <v>5-</v>
      </c>
      <c r="T45" s="10">
        <f t="array" ref="T45">IF(COUNTIF('ค่าเสื่อม 2563'!$E$3:$E$252,"10870-รพ.อรัญประเทศ")&lt;$A45,"",INDEX('ค่าเสื่อม 2563'!T$3:T$252,SMALL(IF('ค่าเสื่อม 2563'!$E$3:$E$252="10870-รพ.อรัญประเทศ",ROW('ค่าเสื่อม 2563'!$E$3:$E$252)-ROW('ค่าเสื่อม 2563'!$E$3)+1),$A45)))</f>
        <v>26000</v>
      </c>
      <c r="U45" s="10">
        <f t="array" ref="U45">IF(COUNTIF('ค่าเสื่อม 2563'!$E$3:$E$252,"10870-รพ.อรัญประเทศ")&lt;$A45,"",INDEX('ค่าเสื่อม 2563'!U$3:U$252,SMALL(IF('ค่าเสื่อม 2563'!$E$3:$E$252="10870-รพ.อรัญประเทศ",ROW('ค่าเสื่อม 2563'!$E$3:$E$252)-ROW('ค่าเสื่อม 2563'!$E$3)+1),$A45)))</f>
        <v>0</v>
      </c>
      <c r="V45" s="7"/>
      <c r="W45" s="7"/>
    </row>
    <row r="46" spans="1:23" ht="43.5" customHeight="1">
      <c r="A46" s="3">
        <v>43</v>
      </c>
      <c r="B46" s="7"/>
      <c r="C46" s="7"/>
      <c r="D46" s="7"/>
      <c r="E46" s="7" t="str">
        <f t="array" ref="E46">IF(COUNTIF('ค่าเสื่อม 2563'!$E$3:$E$252,"10870-รพ.อรัญประเทศ")&lt;$A46,"",INDEX('ค่าเสื่อม 2563'!E$3:E$252,SMALL(IF('ค่าเสื่อม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F46" s="7" t="str">
        <f t="array" ref="F46">IF(COUNTIF('ค่าเสื่อม 2563'!$E$3:$E$252,"10870-รพ.อรัญประเทศ")&lt;$A46,"",INDEX('ค่าเสื่อม 2563'!F$3:F$252,SMALL(IF('ค่าเสื่อม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G46" s="7" t="str">
        <f t="array" ref="G46">IF(COUNTIF('ค่าเสื่อม 2563'!$E$3:$E$252,"10870-รพ.อรัญประเทศ")&lt;$A46,"",INDEX('ค่าเสื่อม 2563'!G$3:G$252,SMALL(IF('ค่าเสื่อม 2563'!$E$3:$E$252="10870-รพ.อรัญประเทศ",ROW('ค่าเสื่อม 2563'!$E$3:$E$252)-ROW('ค่าเสื่อม 2563'!$E$3)+1),$A46)))</f>
        <v>วงเงินหน่วยบริการสังกัดสป.สธ.</v>
      </c>
      <c r="H46" s="7" t="str">
        <f t="array" ref="H46">IF(COUNTIF('ค่าเสื่อม 2563'!$E$3:$E$252,"10870-รพ.อรัญประเทศ")&lt;$A46,"",INDEX('ค่าเสื่อม 2563'!H$3:H$252,SMALL(IF('ค่าเสื่อม 2563'!$E$3:$E$252="10870-รพ.อรัญประเทศ",ROW('ค่าเสื่อม 2563'!$E$3:$E$252)-ROW('ค่าเสื่อม 2563'!$E$3)+1),$A46)))</f>
        <v>ครุภัณฑ์</v>
      </c>
      <c r="I46" s="7" t="str">
        <f t="array" ref="I46">IF(COUNTIF('ค่าเสื่อม 2563'!$E$3:$E$252,"10870-รพ.อรัญประเทศ")&lt;$A46,"",INDEX('ค่าเสื่อม 2563'!I$3:I$252,SMALL(IF('ค่าเสื่อม 2563'!$E$3:$E$252="10870-รพ.อรัญประเทศ",ROW('ค่าเสื่อม 2563'!$E$3:$E$252)-ROW('ค่าเสื่อม 2563'!$E$3)+1),$A46)))</f>
        <v>03-ครุภัณฑ์การแพทย์</v>
      </c>
      <c r="J46" s="7" t="str">
        <f t="array" ref="J46">IF(COUNTIF('ค่าเสื่อม 2563'!$E$3:$E$252,"10870-รพ.อรัญประเทศ")&lt;$A46,"",INDEX('ค่าเสื่อม 2563'!J$3:J$252,SMALL(IF('ค่าเสื่อม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K46" s="7" t="str">
        <f t="array" ref="K46">IF(COUNTIF('ค่าเสื่อม 2563'!$E$3:$E$252,"10870-รพ.อรัญประเทศ")&lt;$A46,"",INDEX('ค่าเสื่อม 2563'!K$3:K$252,SMALL(IF('ค่าเสื่อม 2563'!$E$3:$E$252="10870-รพ.อรัญประเทศ",ROW('ค่าเสื่อม 2563'!$E$3:$E$252)-ROW('ค่าเสื่อม 2563'!$E$3)+1),$A46)))</f>
        <v>Battery สำหรับเครื่อง Defibrillator</v>
      </c>
      <c r="L46" s="4">
        <f t="array" ref="L46">IF(COUNTIF('ค่าเสื่อม 2563'!$E$3:$E$252,"10870-รพ.อรัญประเทศ")&lt;$A46,"",INDEX('ค่าเสื่อม 2563'!L$3:L$252,SMALL(IF('ค่าเสื่อม 2563'!$E$3:$E$252="10870-รพ.อรัญประเทศ",ROW('ค่าเสื่อม 2563'!$E$3:$E$252)-ROW('ค่าเสื่อม 2563'!$E$3)+1),$A46)))</f>
        <v>1</v>
      </c>
      <c r="M46" s="7" t="str">
        <f t="array" ref="M46">IF(COUNTIF('ค่าเสื่อม 2563'!$E$3:$E$252,"10870-รพ.อรัญประเทศ")&lt;$A46,"",INDEX('ค่าเสื่อม 2563'!M$3:M$252,SMALL(IF('ค่าเสื่อม 2563'!$E$3:$E$252="10870-รพ.อรัญประเทศ",ROW('ค่าเสื่อม 2563'!$E$3:$E$252)-ROW('ค่าเสื่อม 2563'!$E$3)+1),$A46)))</f>
        <v>6515-027-3002/5</v>
      </c>
      <c r="N46" s="10">
        <f t="array" ref="N46">IF(COUNTIF('ค่าเสื่อม 2563'!$E$3:$E$252,"10870-รพ.อรัญประเทศ")&lt;$A46,"",INDEX('ค่าเสื่อม 2563'!N$3:N$252,SMALL(IF('ค่าเสื่อม 2563'!$E$3:$E$252="10870-รพ.อรัญประเทศ",ROW('ค่าเสื่อม 2563'!$E$3:$E$252)-ROW('ค่าเสื่อม 2563'!$E$3)+1),$A46)))</f>
        <v>15000</v>
      </c>
      <c r="O46" s="10">
        <f t="array" ref="O46">IF(COUNTIF('ค่าเสื่อม 2563'!$E$3:$E$252,"10870-รพ.อรัญประเทศ")&lt;$A46,"",INDEX('ค่าเสื่อม 2563'!O$3:O$252,SMALL(IF('ค่าเสื่อม 2563'!$E$3:$E$252="10870-รพ.อรัญประเทศ",ROW('ค่าเสื่อม 2563'!$E$3:$E$252)-ROW('ค่าเสื่อม 2563'!$E$3)+1),$A46)))</f>
        <v>0</v>
      </c>
      <c r="P46" s="10">
        <f t="array" ref="P46">IF(COUNTIF('ค่าเสื่อม 2563'!$E$3:$E$252,"10870-รพ.อรัญประเทศ")&lt;$A46,"",INDEX('ค่าเสื่อม 2563'!P$3:P$252,SMALL(IF('ค่าเสื่อม 2563'!$E$3:$E$252="10870-รพ.อรัญประเทศ",ROW('ค่าเสื่อม 2563'!$E$3:$E$252)-ROW('ค่าเสื่อม 2563'!$E$3)+1),$A46)))</f>
        <v>0</v>
      </c>
      <c r="Q46" s="10">
        <f t="array" ref="Q46">IF(COUNTIF('ค่าเสื่อม 2563'!$E$3:$E$252,"10870-รพ.อรัญประเทศ")&lt;$A46,"",INDEX('ค่าเสื่อม 2563'!Q$3:Q$252,SMALL(IF('ค่าเสื่อม 2563'!$E$3:$E$252="10870-รพ.อรัญประเทศ",ROW('ค่าเสื่อม 2563'!$E$3:$E$252)-ROW('ค่าเสื่อม 2563'!$E$3)+1),$A46)))</f>
        <v>15000</v>
      </c>
      <c r="R46" s="7" t="str">
        <f t="array" ref="R46">IF(COUNTIF('ค่าเสื่อม 2563'!$E$3:$E$252,"10870-รพ.อรัญประเทศ")&lt;$A46,"",INDEX('ค่าเสื่อม 2563'!R$3:R$252,SMALL(IF('ค่าเสื่อม 2563'!$E$3:$E$252="10870-รพ.อรัญประเทศ",ROW('ค่าเสื่อม 2563'!$E$3:$E$252)-ROW('ค่าเสื่อม 2563'!$E$3)+1),$A46)))</f>
        <v>4/2562 (วันที่ 19/09/2562)</v>
      </c>
      <c r="S46" s="4" t="str">
        <f t="array" ref="S46">IF(COUNTIF('ค่าเสื่อม 2563'!$E$3:$E$252,"10870-รพ.อรัญประเทศ")&lt;$A46,"",INDEX('ค่าเสื่อม 2563'!S$3:S$252,SMALL(IF('ค่าเสื่อม 2563'!$E$3:$E$252="10870-รพ.อรัญประเทศ",ROW('ค่าเสื่อม 2563'!$E$3:$E$252)-ROW('ค่าเสื่อม 2563'!$E$3)+1),$A46)))</f>
        <v>5-</v>
      </c>
      <c r="T46" s="10">
        <f t="array" ref="T46">IF(COUNTIF('ค่าเสื่อม 2563'!$E$3:$E$252,"10870-รพ.อรัญประเทศ")&lt;$A46,"",INDEX('ค่าเสื่อม 2563'!T$3:T$252,SMALL(IF('ค่าเสื่อม 2563'!$E$3:$E$252="10870-รพ.อรัญประเทศ",ROW('ค่าเสื่อม 2563'!$E$3:$E$252)-ROW('ค่าเสื่อม 2563'!$E$3)+1),$A46)))</f>
        <v>15000</v>
      </c>
      <c r="U46" s="10">
        <f t="array" ref="U46">IF(COUNTIF('ค่าเสื่อม 2563'!$E$3:$E$252,"10870-รพ.อรัญประเทศ")&lt;$A46,"",INDEX('ค่าเสื่อม 2563'!U$3:U$252,SMALL(IF('ค่าเสื่อม 2563'!$E$3:$E$252="10870-รพ.อรัญประเทศ",ROW('ค่าเสื่อม 2563'!$E$3:$E$252)-ROW('ค่าเสื่อม 2563'!$E$3)+1),$A46)))</f>
        <v>0</v>
      </c>
      <c r="V46" s="7"/>
      <c r="W46" s="7"/>
    </row>
    <row r="47" spans="1:23" ht="43.5" customHeight="1">
      <c r="A47" s="3">
        <v>44</v>
      </c>
      <c r="B47" s="7"/>
      <c r="C47" s="7"/>
      <c r="D47" s="7"/>
      <c r="E47" s="7" t="str">
        <f t="array" ref="E47">IF(COUNTIF('ค่าเสื่อม 2563'!$E$3:$E$252,"10870-รพ.อรัญประเทศ")&lt;$A47,"",INDEX('ค่าเสื่อม 2563'!E$3:E$252,SMALL(IF('ค่าเสื่อม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F47" s="7" t="str">
        <f t="array" ref="F47">IF(COUNTIF('ค่าเสื่อม 2563'!$E$3:$E$252,"10870-รพ.อรัญประเทศ")&lt;$A47,"",INDEX('ค่าเสื่อม 2563'!F$3:F$252,SMALL(IF('ค่าเสื่อม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G47" s="7" t="str">
        <f t="array" ref="G47">IF(COUNTIF('ค่าเสื่อม 2563'!$E$3:$E$252,"10870-รพ.อรัญประเทศ")&lt;$A47,"",INDEX('ค่าเสื่อม 2563'!G$3:G$252,SMALL(IF('ค่าเสื่อม 2563'!$E$3:$E$252="10870-รพ.อรัญประเทศ",ROW('ค่าเสื่อม 2563'!$E$3:$E$252)-ROW('ค่าเสื่อม 2563'!$E$3)+1),$A47)))</f>
        <v>วงเงินหน่วยบริการสังกัดสป.สธ.</v>
      </c>
      <c r="H47" s="7" t="str">
        <f t="array" ref="H47">IF(COUNTIF('ค่าเสื่อม 2563'!$E$3:$E$252,"10870-รพ.อรัญประเทศ")&lt;$A47,"",INDEX('ค่าเสื่อม 2563'!H$3:H$252,SMALL(IF('ค่าเสื่อม 2563'!$E$3:$E$252="10870-รพ.อรัญประเทศ",ROW('ค่าเสื่อม 2563'!$E$3:$E$252)-ROW('ค่าเสื่อม 2563'!$E$3)+1),$A47)))</f>
        <v>ครุภัณฑ์</v>
      </c>
      <c r="I47" s="7" t="str">
        <f t="array" ref="I47">IF(COUNTIF('ค่าเสื่อม 2563'!$E$3:$E$252,"10870-รพ.อรัญประเทศ")&lt;$A47,"",INDEX('ค่าเสื่อม 2563'!I$3:I$252,SMALL(IF('ค่าเสื่อม 2563'!$E$3:$E$252="10870-รพ.อรัญประเทศ",ROW('ค่าเสื่อม 2563'!$E$3:$E$252)-ROW('ค่าเสื่อม 2563'!$E$3)+1),$A47)))</f>
        <v>08-ครุภัณฑ์คอมพิวเตอร์</v>
      </c>
      <c r="J47" s="7" t="str">
        <f t="array" ref="J47">IF(COUNTIF('ค่าเสื่อม 2563'!$E$3:$E$252,"10870-รพ.อรัญประเทศ")&lt;$A47,"",INDEX('ค่าเสื่อม 2563'!J$3:J$252,SMALL(IF('ค่าเสื่อม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K47" s="7" t="str">
        <f t="array" ref="K47">IF(COUNTIF('ค่าเสื่อม 2563'!$E$3:$E$252,"10870-รพ.อรัญประเทศ")&lt;$A47,"",INDEX('ค่าเสื่อม 2563'!K$3:K$252,SMALL(IF('ค่าเสื่อม 2563'!$E$3:$E$252="10870-รพ.อรัญประเทศ",ROW('ค่าเสื่อม 2563'!$E$3:$E$252)-ROW('ค่าเสื่อม 2563'!$E$3)+1),$A47)))</f>
        <v>เครื่องคอมพิวเตอร์สำหรับประมวลผล (แบบที่๑)</v>
      </c>
      <c r="L47" s="4">
        <f t="array" ref="L47">IF(COUNTIF('ค่าเสื่อม 2563'!$E$3:$E$252,"10870-รพ.อรัญประเทศ")&lt;$A47,"",INDEX('ค่าเสื่อม 2563'!L$3:L$252,SMALL(IF('ค่าเสื่อม 2563'!$E$3:$E$252="10870-รพ.อรัญประเทศ",ROW('ค่าเสื่อม 2563'!$E$3:$E$252)-ROW('ค่าเสื่อม 2563'!$E$3)+1),$A47)))</f>
        <v>20</v>
      </c>
      <c r="M47" s="7" t="str">
        <f t="array" ref="M47">IF(COUNTIF('ค่าเสื่อม 2563'!$E$3:$E$252,"10870-รพ.อรัญประเทศ")&lt;$A47,"",INDEX('ค่าเสื่อม 2563'!M$3:M$252,SMALL(IF('ค่าเสื่อม 2563'!$E$3:$E$252="10870-รพ.อรัญประเทศ",ROW('ค่าเสื่อม 2563'!$E$3:$E$252)-ROW('ค่าเสื่อม 2563'!$E$3)+1),$A47)))</f>
        <v>7440-001-0007/23-42</v>
      </c>
      <c r="N47" s="10">
        <f t="array" ref="N47">IF(COUNTIF('ค่าเสื่อม 2563'!$E$3:$E$252,"10870-รพ.อรัญประเทศ")&lt;$A47,"",INDEX('ค่าเสื่อม 2563'!N$3:N$252,SMALL(IF('ค่าเสื่อม 2563'!$E$3:$E$252="10870-รพ.อรัญประเทศ",ROW('ค่าเสื่อม 2563'!$E$3:$E$252)-ROW('ค่าเสื่อม 2563'!$E$3)+1),$A47)))</f>
        <v>440000</v>
      </c>
      <c r="O47" s="10">
        <f t="array" ref="O47">IF(COUNTIF('ค่าเสื่อม 2563'!$E$3:$E$252,"10870-รพ.อรัญประเทศ")&lt;$A47,"",INDEX('ค่าเสื่อม 2563'!O$3:O$252,SMALL(IF('ค่าเสื่อม 2563'!$E$3:$E$252="10870-รพ.อรัญประเทศ",ROW('ค่าเสื่อม 2563'!$E$3:$E$252)-ROW('ค่าเสื่อม 2563'!$E$3)+1),$A47)))</f>
        <v>0</v>
      </c>
      <c r="P47" s="10">
        <f t="array" ref="P47">IF(COUNTIF('ค่าเสื่อม 2563'!$E$3:$E$252,"10870-รพ.อรัญประเทศ")&lt;$A47,"",INDEX('ค่าเสื่อม 2563'!P$3:P$252,SMALL(IF('ค่าเสื่อม 2563'!$E$3:$E$252="10870-รพ.อรัญประเทศ",ROW('ค่าเสื่อม 2563'!$E$3:$E$252)-ROW('ค่าเสื่อม 2563'!$E$3)+1),$A47)))</f>
        <v>0</v>
      </c>
      <c r="Q47" s="10">
        <f t="array" ref="Q47">IF(COUNTIF('ค่าเสื่อม 2563'!$E$3:$E$252,"10870-รพ.อรัญประเทศ")&lt;$A47,"",INDEX('ค่าเสื่อม 2563'!Q$3:Q$252,SMALL(IF('ค่าเสื่อม 2563'!$E$3:$E$252="10870-รพ.อรัญประเทศ",ROW('ค่าเสื่อม 2563'!$E$3:$E$252)-ROW('ค่าเสื่อม 2563'!$E$3)+1),$A47)))</f>
        <v>440000</v>
      </c>
      <c r="R47" s="7" t="str">
        <f t="array" ref="R47">IF(COUNTIF('ค่าเสื่อม 2563'!$E$3:$E$252,"10870-รพ.อรัญประเทศ")&lt;$A47,"",INDEX('ค่าเสื่อม 2563'!R$3:R$252,SMALL(IF('ค่าเสื่อม 2563'!$E$3:$E$252="10870-รพ.อรัญประเทศ",ROW('ค่าเสื่อม 2563'!$E$3:$E$252)-ROW('ค่าเสื่อม 2563'!$E$3)+1),$A47)))</f>
        <v>4/2562 (วันที่ 19/09/2562)</v>
      </c>
      <c r="S47" s="4" t="str">
        <f t="array" ref="S47">IF(COUNTIF('ค่าเสื่อม 2563'!$E$3:$E$252,"10870-รพ.อรัญประเทศ")&lt;$A47,"",INDEX('ค่าเสื่อม 2563'!S$3:S$252,SMALL(IF('ค่าเสื่อม 2563'!$E$3:$E$252="10870-รพ.อรัญประเทศ",ROW('ค่าเสื่อม 2563'!$E$3:$E$252)-ROW('ค่าเสื่อม 2563'!$E$3)+1),$A47)))</f>
        <v>5-</v>
      </c>
      <c r="T47" s="10">
        <f t="array" ref="T47">IF(COUNTIF('ค่าเสื่อม 2563'!$E$3:$E$252,"10870-รพ.อรัญประเทศ")&lt;$A47,"",INDEX('ค่าเสื่อม 2563'!T$3:T$252,SMALL(IF('ค่าเสื่อม 2563'!$E$3:$E$252="10870-รพ.อรัญประเทศ",ROW('ค่าเสื่อม 2563'!$E$3:$E$252)-ROW('ค่าเสื่อม 2563'!$E$3)+1),$A47)))</f>
        <v>440000</v>
      </c>
      <c r="U47" s="10">
        <f t="array" ref="U47">IF(COUNTIF('ค่าเสื่อม 2563'!$E$3:$E$252,"10870-รพ.อรัญประเทศ")&lt;$A47,"",INDEX('ค่าเสื่อม 2563'!U$3:U$252,SMALL(IF('ค่าเสื่อม 2563'!$E$3:$E$252="10870-รพ.อรัญประเทศ",ROW('ค่าเสื่อม 2563'!$E$3:$E$252)-ROW('ค่าเสื่อม 2563'!$E$3)+1),$A47)))</f>
        <v>0</v>
      </c>
      <c r="V47" s="7"/>
      <c r="W47" s="7"/>
    </row>
    <row r="48" spans="1:23" ht="43.5" customHeight="1">
      <c r="A48" s="3">
        <v>45</v>
      </c>
      <c r="B48" s="7"/>
      <c r="C48" s="7"/>
      <c r="D48" s="7"/>
      <c r="E48" s="7" t="str">
        <f t="array" ref="E48">IF(COUNTIF('ค่าเสื่อม 2563'!$E$3:$E$252,"10870-รพ.อรัญประเทศ")&lt;$A48,"",INDEX('ค่าเสื่อม 2563'!E$3:E$252,SMALL(IF('ค่าเสื่อม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F48" s="7" t="str">
        <f t="array" ref="F48">IF(COUNTIF('ค่าเสื่อม 2563'!$E$3:$E$252,"10870-รพ.อรัญประเทศ")&lt;$A48,"",INDEX('ค่าเสื่อม 2563'!F$3:F$252,SMALL(IF('ค่าเสื่อม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G48" s="7" t="str">
        <f t="array" ref="G48">IF(COUNTIF('ค่าเสื่อม 2563'!$E$3:$E$252,"10870-รพ.อรัญประเทศ")&lt;$A48,"",INDEX('ค่าเสื่อม 2563'!G$3:G$252,SMALL(IF('ค่าเสื่อม 2563'!$E$3:$E$252="10870-รพ.อรัญประเทศ",ROW('ค่าเสื่อม 2563'!$E$3:$E$252)-ROW('ค่าเสื่อม 2563'!$E$3)+1),$A48)))</f>
        <v>วงเงินหน่วยบริการสังกัดสป.สธ.</v>
      </c>
      <c r="H48" s="7" t="str">
        <f t="array" ref="H48">IF(COUNTIF('ค่าเสื่อม 2563'!$E$3:$E$252,"10870-รพ.อรัญประเทศ")&lt;$A48,"",INDEX('ค่าเสื่อม 2563'!H$3:H$252,SMALL(IF('ค่าเสื่อม 2563'!$E$3:$E$252="10870-รพ.อรัญประเทศ",ROW('ค่าเสื่อม 2563'!$E$3:$E$252)-ROW('ค่าเสื่อม 2563'!$E$3)+1),$A48)))</f>
        <v>ครุภัณฑ์</v>
      </c>
      <c r="I48" s="7" t="str">
        <f t="array" ref="I48">IF(COUNTIF('ค่าเสื่อม 2563'!$E$3:$E$252,"10870-รพ.อรัญประเทศ")&lt;$A48,"",INDEX('ค่าเสื่อม 2563'!I$3:I$252,SMALL(IF('ค่าเสื่อม 2563'!$E$3:$E$252="10870-รพ.อรัญประเทศ",ROW('ค่าเสื่อม 2563'!$E$3:$E$252)-ROW('ค่าเสื่อม 2563'!$E$3)+1),$A48)))</f>
        <v>03-ครุภัณฑ์การแพทย์</v>
      </c>
      <c r="J48" s="7" t="str">
        <f t="array" ref="J48">IF(COUNTIF('ค่าเสื่อม 2563'!$E$3:$E$252,"10870-รพ.อรัญประเทศ")&lt;$A48,"",INDEX('ค่าเสื่อม 2563'!J$3:J$252,SMALL(IF('ค่าเสื่อม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K48" s="7" t="str">
        <f t="array" ref="K48">IF(COUNTIF('ค่าเสื่อม 2563'!$E$3:$E$252,"10870-รพ.อรัญประเทศ")&lt;$A48,"",INDEX('ค่าเสื่อม 2563'!K$3:K$252,SMALL(IF('ค่าเสื่อม 2563'!$E$3:$E$252="10870-รพ.อรัญประเทศ",ROW('ค่าเสื่อม 2563'!$E$3:$E$252)-ROW('ค่าเสื่อม 2563'!$E$3)+1),$A48)))</f>
        <v>เครื่องผสมวัสดุพิมพ์ปากทางทันตกรรม</v>
      </c>
      <c r="L48" s="4">
        <f t="array" ref="L48">IF(COUNTIF('ค่าเสื่อม 2563'!$E$3:$E$252,"10870-รพ.อรัญประเทศ")&lt;$A48,"",INDEX('ค่าเสื่อม 2563'!L$3:L$252,SMALL(IF('ค่าเสื่อม 2563'!$E$3:$E$252="10870-รพ.อรัญประเทศ",ROW('ค่าเสื่อม 2563'!$E$3:$E$252)-ROW('ค่าเสื่อม 2563'!$E$3)+1),$A48)))</f>
        <v>1</v>
      </c>
      <c r="M48" s="7" t="str">
        <f t="array" ref="M48">IF(COUNTIF('ค่าเสื่อม 2563'!$E$3:$E$252,"10870-รพ.อรัญประเทศ")&lt;$A48,"",INDEX('ค่าเสื่อม 2563'!M$3:M$252,SMALL(IF('ค่าเสื่อม 2563'!$E$3:$E$252="10870-รพ.อรัญประเทศ",ROW('ค่าเสื่อม 2563'!$E$3:$E$252)-ROW('ค่าเสื่อม 2563'!$E$3)+1),$A48)))</f>
        <v>6530-048-0001/3</v>
      </c>
      <c r="N48" s="10">
        <f t="array" ref="N48">IF(COUNTIF('ค่าเสื่อม 2563'!$E$3:$E$252,"10870-รพ.อรัญประเทศ")&lt;$A48,"",INDEX('ค่าเสื่อม 2563'!N$3:N$252,SMALL(IF('ค่าเสื่อม 2563'!$E$3:$E$252="10870-รพ.อรัญประเทศ",ROW('ค่าเสื่อม 2563'!$E$3:$E$252)-ROW('ค่าเสื่อม 2563'!$E$3)+1),$A48)))</f>
        <v>75000</v>
      </c>
      <c r="O48" s="10">
        <f t="array" ref="O48">IF(COUNTIF('ค่าเสื่อม 2563'!$E$3:$E$252,"10870-รพ.อรัญประเทศ")&lt;$A48,"",INDEX('ค่าเสื่อม 2563'!O$3:O$252,SMALL(IF('ค่าเสื่อม 2563'!$E$3:$E$252="10870-รพ.อรัญประเทศ",ROW('ค่าเสื่อม 2563'!$E$3:$E$252)-ROW('ค่าเสื่อม 2563'!$E$3)+1),$A48)))</f>
        <v>0</v>
      </c>
      <c r="P48" s="10">
        <f t="array" ref="P48">IF(COUNTIF('ค่าเสื่อม 2563'!$E$3:$E$252,"10870-รพ.อรัญประเทศ")&lt;$A48,"",INDEX('ค่าเสื่อม 2563'!P$3:P$252,SMALL(IF('ค่าเสื่อม 2563'!$E$3:$E$252="10870-รพ.อรัญประเทศ",ROW('ค่าเสื่อม 2563'!$E$3:$E$252)-ROW('ค่าเสื่อม 2563'!$E$3)+1),$A48)))</f>
        <v>0</v>
      </c>
      <c r="Q48" s="10">
        <f t="array" ref="Q48">IF(COUNTIF('ค่าเสื่อม 2563'!$E$3:$E$252,"10870-รพ.อรัญประเทศ")&lt;$A48,"",INDEX('ค่าเสื่อม 2563'!Q$3:Q$252,SMALL(IF('ค่าเสื่อม 2563'!$E$3:$E$252="10870-รพ.อรัญประเทศ",ROW('ค่าเสื่อม 2563'!$E$3:$E$252)-ROW('ค่าเสื่อม 2563'!$E$3)+1),$A48)))</f>
        <v>75000</v>
      </c>
      <c r="R48" s="7" t="str">
        <f t="array" ref="R48">IF(COUNTIF('ค่าเสื่อม 2563'!$E$3:$E$252,"10870-รพ.อรัญประเทศ")&lt;$A48,"",INDEX('ค่าเสื่อม 2563'!R$3:R$252,SMALL(IF('ค่าเสื่อม 2563'!$E$3:$E$252="10870-รพ.อรัญประเทศ",ROW('ค่าเสื่อม 2563'!$E$3:$E$252)-ROW('ค่าเสื่อม 2563'!$E$3)+1),$A48)))</f>
        <v>4/2562 (วันที่ 19/09/2562)</v>
      </c>
      <c r="S48" s="4" t="str">
        <f t="array" ref="S48">IF(COUNTIF('ค่าเสื่อม 2563'!$E$3:$E$252,"10870-รพ.อรัญประเทศ")&lt;$A48,"",INDEX('ค่าเสื่อม 2563'!S$3:S$252,SMALL(IF('ค่าเสื่อม 2563'!$E$3:$E$252="10870-รพ.อรัญประเทศ",ROW('ค่าเสื่อม 2563'!$E$3:$E$252)-ROW('ค่าเสื่อม 2563'!$E$3)+1),$A48)))</f>
        <v>5-</v>
      </c>
      <c r="T48" s="10">
        <f t="array" ref="T48">IF(COUNTIF('ค่าเสื่อม 2563'!$E$3:$E$252,"10870-รพ.อรัญประเทศ")&lt;$A48,"",INDEX('ค่าเสื่อม 2563'!T$3:T$252,SMALL(IF('ค่าเสื่อม 2563'!$E$3:$E$252="10870-รพ.อรัญประเทศ",ROW('ค่าเสื่อม 2563'!$E$3:$E$252)-ROW('ค่าเสื่อม 2563'!$E$3)+1),$A48)))</f>
        <v>72760</v>
      </c>
      <c r="U48" s="10">
        <f t="array" ref="U48">IF(COUNTIF('ค่าเสื่อม 2563'!$E$3:$E$252,"10870-รพ.อรัญประเทศ")&lt;$A48,"",INDEX('ค่าเสื่อม 2563'!U$3:U$252,SMALL(IF('ค่าเสื่อม 2563'!$E$3:$E$252="10870-รพ.อรัญประเทศ",ROW('ค่าเสื่อม 2563'!$E$3:$E$252)-ROW('ค่าเสื่อม 2563'!$E$3)+1),$A48)))</f>
        <v>2240</v>
      </c>
      <c r="V48" s="7"/>
      <c r="W48" s="7"/>
    </row>
    <row r="49" spans="1:23" ht="43.5" customHeight="1">
      <c r="A49" s="3">
        <v>46</v>
      </c>
      <c r="B49" s="7"/>
      <c r="C49" s="7"/>
      <c r="D49" s="7"/>
      <c r="E49" s="7" t="str">
        <f t="array" ref="E49">IF(COUNTIF('ค่าเสื่อม 2563'!$E$3:$E$252,"10870-รพ.อรัญประเทศ")&lt;$A49,"",INDEX('ค่าเสื่อม 2563'!E$3:E$252,SMALL(IF('ค่าเสื่อม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F49" s="7" t="str">
        <f t="array" ref="F49">IF(COUNTIF('ค่าเสื่อม 2563'!$E$3:$E$252,"10870-รพ.อรัญประเทศ")&lt;$A49,"",INDEX('ค่าเสื่อม 2563'!F$3:F$252,SMALL(IF('ค่าเสื่อม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G49" s="7" t="str">
        <f t="array" ref="G49">IF(COUNTIF('ค่าเสื่อม 2563'!$E$3:$E$252,"10870-รพ.อรัญประเทศ")&lt;$A49,"",INDEX('ค่าเสื่อม 2563'!G$3:G$252,SMALL(IF('ค่าเสื่อม 2563'!$E$3:$E$252="10870-รพ.อรัญประเทศ",ROW('ค่าเสื่อม 2563'!$E$3:$E$252)-ROW('ค่าเสื่อม 2563'!$E$3)+1),$A49)))</f>
        <v>วงเงินหน่วยบริการสังกัดสป.สธ.</v>
      </c>
      <c r="H49" s="7" t="str">
        <f t="array" ref="H49">IF(COUNTIF('ค่าเสื่อม 2563'!$E$3:$E$252,"10870-รพ.อรัญประเทศ")&lt;$A49,"",INDEX('ค่าเสื่อม 2563'!H$3:H$252,SMALL(IF('ค่าเสื่อม 2563'!$E$3:$E$252="10870-รพ.อรัญประเทศ",ROW('ค่าเสื่อม 2563'!$E$3:$E$252)-ROW('ค่าเสื่อม 2563'!$E$3)+1),$A49)))</f>
        <v>ครุภัณฑ์</v>
      </c>
      <c r="I49" s="7" t="str">
        <f t="array" ref="I49">IF(COUNTIF('ค่าเสื่อม 2563'!$E$3:$E$252,"10870-รพ.อรัญประเทศ")&lt;$A49,"",INDEX('ค่าเสื่อม 2563'!I$3:I$252,SMALL(IF('ค่าเสื่อม 2563'!$E$3:$E$252="10870-รพ.อรัญประเทศ",ROW('ค่าเสื่อม 2563'!$E$3:$E$252)-ROW('ค่าเสื่อม 2563'!$E$3)+1),$A49)))</f>
        <v>03-ครุภัณฑ์การแพทย์</v>
      </c>
      <c r="J49" s="7" t="str">
        <f t="array" ref="J49">IF(COUNTIF('ค่าเสื่อม 2563'!$E$3:$E$252,"10870-รพ.อรัญประเทศ")&lt;$A49,"",INDEX('ค่าเสื่อม 2563'!J$3:J$252,SMALL(IF('ค่าเสื่อม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K49" s="7" t="str">
        <f t="array" ref="K49">IF(COUNTIF('ค่าเสื่อม 2563'!$E$3:$E$252,"10870-รพ.อรัญประเทศ")&lt;$A49,"",INDEX('ค่าเสื่อม 2563'!K$3:K$252,SMALL(IF('ค่าเสื่อม 2563'!$E$3:$E$252="10870-รพ.อรัญประเทศ",ROW('ค่าเสื่อม 2563'!$E$3:$E$252)-ROW('ค่าเสื่อม 2563'!$E$3)+1),$A49)))</f>
        <v>เครื่องกระตุ้นกล้ามเนื้อด้วยไฟฟ้า(Electrical stimulation) รหัส PT-01</v>
      </c>
      <c r="L49" s="4">
        <f t="array" ref="L49">IF(COUNTIF('ค่าเสื่อม 2563'!$E$3:$E$252,"10870-รพ.อรัญประเทศ")&lt;$A49,"",INDEX('ค่าเสื่อม 2563'!L$3:L$252,SMALL(IF('ค่าเสื่อม 2563'!$E$3:$E$252="10870-รพ.อรัญประเทศ",ROW('ค่าเสื่อม 2563'!$E$3:$E$252)-ROW('ค่าเสื่อม 2563'!$E$3)+1),$A49)))</f>
        <v>1</v>
      </c>
      <c r="M49" s="7" t="str">
        <f t="array" ref="M49">IF(COUNTIF('ค่าเสื่อม 2563'!$E$3:$E$252,"10870-รพ.อรัญประเทศ")&lt;$A49,"",INDEX('ค่าเสื่อม 2563'!M$3:M$252,SMALL(IF('ค่าเสื่อม 2563'!$E$3:$E$252="10870-รพ.อรัญประเทศ",ROW('ค่าเสื่อม 2563'!$E$3:$E$252)-ROW('ค่าเสื่อม 2563'!$E$3)+1),$A49)))</f>
        <v>6530-004-1101/1</v>
      </c>
      <c r="N49" s="10">
        <f t="array" ref="N49">IF(COUNTIF('ค่าเสื่อม 2563'!$E$3:$E$252,"10870-รพ.อรัญประเทศ")&lt;$A49,"",INDEX('ค่าเสื่อม 2563'!N$3:N$252,SMALL(IF('ค่าเสื่อม 2563'!$E$3:$E$252="10870-รพ.อรัญประเทศ",ROW('ค่าเสื่อม 2563'!$E$3:$E$252)-ROW('ค่าเสื่อม 2563'!$E$3)+1),$A49)))</f>
        <v>219582.82</v>
      </c>
      <c r="O49" s="10">
        <f t="array" ref="O49">IF(COUNTIF('ค่าเสื่อม 2563'!$E$3:$E$252,"10870-รพ.อรัญประเทศ")&lt;$A49,"",INDEX('ค่าเสื่อม 2563'!O$3:O$252,SMALL(IF('ค่าเสื่อม 2563'!$E$3:$E$252="10870-รพ.อรัญประเทศ",ROW('ค่าเสื่อม 2563'!$E$3:$E$252)-ROW('ค่าเสื่อม 2563'!$E$3)+1),$A49)))</f>
        <v>0</v>
      </c>
      <c r="P49" s="10">
        <f t="array" ref="P49">IF(COUNTIF('ค่าเสื่อม 2563'!$E$3:$E$252,"10870-รพ.อรัญประเทศ")&lt;$A49,"",INDEX('ค่าเสื่อม 2563'!P$3:P$252,SMALL(IF('ค่าเสื่อม 2563'!$E$3:$E$252="10870-รพ.อรัญประเทศ",ROW('ค่าเสื่อม 2563'!$E$3:$E$252)-ROW('ค่าเสื่อม 2563'!$E$3)+1),$A49)))</f>
        <v>0</v>
      </c>
      <c r="Q49" s="10">
        <f t="array" ref="Q49">IF(COUNTIF('ค่าเสื่อม 2563'!$E$3:$E$252,"10870-รพ.อรัญประเทศ")&lt;$A49,"",INDEX('ค่าเสื่อม 2563'!Q$3:Q$252,SMALL(IF('ค่าเสื่อม 2563'!$E$3:$E$252="10870-รพ.อรัญประเทศ",ROW('ค่าเสื่อม 2563'!$E$3:$E$252)-ROW('ค่าเสื่อม 2563'!$E$3)+1),$A49)))</f>
        <v>219582.82</v>
      </c>
      <c r="R49" s="7" t="str">
        <f t="array" ref="R49">IF(COUNTIF('ค่าเสื่อม 2563'!$E$3:$E$252,"10870-รพ.อรัญประเทศ")&lt;$A49,"",INDEX('ค่าเสื่อม 2563'!R$3:R$252,SMALL(IF('ค่าเสื่อม 2563'!$E$3:$E$252="10870-รพ.อรัญประเทศ",ROW('ค่าเสื่อม 2563'!$E$3:$E$252)-ROW('ค่าเสื่อม 2563'!$E$3)+1),$A49)))</f>
        <v>4/2562 (วันที่ 19/09/2562)</v>
      </c>
      <c r="S49" s="4" t="str">
        <f t="array" ref="S49">IF(COUNTIF('ค่าเสื่อม 2563'!$E$3:$E$252,"10870-รพ.อรัญประเทศ")&lt;$A49,"",INDEX('ค่าเสื่อม 2563'!S$3:S$252,SMALL(IF('ค่าเสื่อม 2563'!$E$3:$E$252="10870-รพ.อรัญประเทศ",ROW('ค่าเสื่อม 2563'!$E$3:$E$252)-ROW('ค่าเสื่อม 2563'!$E$3)+1),$A49)))</f>
        <v>5-</v>
      </c>
      <c r="T49" s="10">
        <f t="array" ref="T49">IF(COUNTIF('ค่าเสื่อม 2563'!$E$3:$E$252,"10870-รพ.อรัญประเทศ")&lt;$A49,"",INDEX('ค่าเสื่อม 2563'!T$3:T$252,SMALL(IF('ค่าเสื่อม 2563'!$E$3:$E$252="10870-รพ.อรัญประเทศ",ROW('ค่าเสื่อม 2563'!$E$3:$E$252)-ROW('ค่าเสื่อม 2563'!$E$3)+1),$A49)))</f>
        <v>215000</v>
      </c>
      <c r="U49" s="10">
        <f t="array" ref="U49">IF(COUNTIF('ค่าเสื่อม 2563'!$E$3:$E$252,"10870-รพ.อรัญประเทศ")&lt;$A49,"",INDEX('ค่าเสื่อม 2563'!U$3:U$252,SMALL(IF('ค่าเสื่อม 2563'!$E$3:$E$252="10870-รพ.อรัญประเทศ",ROW('ค่าเสื่อม 2563'!$E$3:$E$252)-ROW('ค่าเสื่อม 2563'!$E$3)+1),$A49)))</f>
        <v>4582.82</v>
      </c>
      <c r="V49" s="7"/>
      <c r="W49" s="7"/>
    </row>
    <row r="50" spans="1:23" ht="43.5" customHeight="1">
      <c r="A50" s="3">
        <v>47</v>
      </c>
      <c r="B50" s="7"/>
      <c r="C50" s="7"/>
      <c r="D50" s="7"/>
      <c r="E50" s="7" t="str">
        <f t="array" ref="E50">IF(COUNTIF('ค่าเสื่อม 2563'!$E$3:$E$252,"10870-รพ.อรัญประเทศ")&lt;$A50,"",INDEX('ค่าเสื่อม 2563'!E$3:E$252,SMALL(IF('ค่าเสื่อม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F50" s="7" t="str">
        <f t="array" ref="F50">IF(COUNTIF('ค่าเสื่อม 2563'!$E$3:$E$252,"10870-รพ.อรัญประเทศ")&lt;$A50,"",INDEX('ค่าเสื่อม 2563'!F$3:F$252,SMALL(IF('ค่าเสื่อม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G50" s="7" t="str">
        <f t="array" ref="G50">IF(COUNTIF('ค่าเสื่อม 2563'!$E$3:$E$252,"10870-รพ.อรัญประเทศ")&lt;$A50,"",INDEX('ค่าเสื่อม 2563'!G$3:G$252,SMALL(IF('ค่าเสื่อม 2563'!$E$3:$E$252="10870-รพ.อรัญประเทศ",ROW('ค่าเสื่อม 2563'!$E$3:$E$252)-ROW('ค่าเสื่อม 2563'!$E$3)+1),$A50)))</f>
        <v>วงเงินหน่วยบริการสังกัดสป.สธ.</v>
      </c>
      <c r="H50" s="7" t="str">
        <f t="array" ref="H50">IF(COUNTIF('ค่าเสื่อม 2563'!$E$3:$E$252,"10870-รพ.อรัญประเทศ")&lt;$A50,"",INDEX('ค่าเสื่อม 2563'!H$3:H$252,SMALL(IF('ค่าเสื่อม 2563'!$E$3:$E$252="10870-รพ.อรัญประเทศ",ROW('ค่าเสื่อม 2563'!$E$3:$E$252)-ROW('ค่าเสื่อม 2563'!$E$3)+1),$A50)))</f>
        <v>ครุภัณฑ์</v>
      </c>
      <c r="I50" s="7" t="str">
        <f t="array" ref="I50">IF(COUNTIF('ค่าเสื่อม 2563'!$E$3:$E$252,"10870-รพ.อรัญประเทศ")&lt;$A50,"",INDEX('ค่าเสื่อม 2563'!I$3:I$252,SMALL(IF('ค่าเสื่อม 2563'!$E$3:$E$252="10870-รพ.อรัญประเทศ",ROW('ค่าเสื่อม 2563'!$E$3:$E$252)-ROW('ค่าเสื่อม 2563'!$E$3)+1),$A50)))</f>
        <v>03-ครุภัณฑ์การแพทย์</v>
      </c>
      <c r="J50" s="7" t="str">
        <f t="array" ref="J50">IF(COUNTIF('ค่าเสื่อม 2563'!$E$3:$E$252,"10870-รพ.อรัญประเทศ")&lt;$A50,"",INDEX('ค่าเสื่อม 2563'!J$3:J$252,SMALL(IF('ค่าเสื่อม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K50" s="7" t="str">
        <f t="array" ref="K50">IF(COUNTIF('ค่าเสื่อม 2563'!$E$3:$E$252,"10870-รพ.อรัญประเทศ")&lt;$A50,"",INDEX('ค่าเสื่อม 2563'!K$3:K$252,SMALL(IF('ค่าเสื่อม 2563'!$E$3:$E$252="10870-รพ.อรัญประเทศ",ROW('ค่าเสื่อม 2563'!$E$3:$E$252)-ROW('ค่าเสื่อม 2563'!$E$3)+1),$A50)))</f>
        <v>maintenance เครื่อง traction -รุ่น eltrac 471 s/n 21-043 -รุ่น eltrac 471 s/n 21-428 -รุ่น eltrac 471 s/n 23-338</v>
      </c>
      <c r="L50" s="4">
        <f t="array" ref="L50">IF(COUNTIF('ค่าเสื่อม 2563'!$E$3:$E$252,"10870-รพ.อรัญประเทศ")&lt;$A50,"",INDEX('ค่าเสื่อม 2563'!L$3:L$252,SMALL(IF('ค่าเสื่อม 2563'!$E$3:$E$252="10870-รพ.อรัญประเทศ",ROW('ค่าเสื่อม 2563'!$E$3:$E$252)-ROW('ค่าเสื่อม 2563'!$E$3)+1),$A50)))</f>
        <v>3</v>
      </c>
      <c r="M50" s="7" t="str">
        <f t="array" ref="M50">IF(COUNTIF('ค่าเสื่อม 2563'!$E$3:$E$252,"10870-รพ.อรัญประเทศ")&lt;$A50,"",INDEX('ค่าเสื่อม 2563'!M$3:M$252,SMALL(IF('ค่าเสื่อม 2563'!$E$3:$E$252="10870-รพ.อรัญประเทศ",ROW('ค่าเสื่อม 2563'!$E$3:$E$252)-ROW('ค่าเสื่อม 2563'!$E$3)+1),$A50)))</f>
        <v>6530-004-1101/2-4</v>
      </c>
      <c r="N50" s="10">
        <f t="array" ref="N50">IF(COUNTIF('ค่าเสื่อม 2563'!$E$3:$E$252,"10870-รพ.อรัญประเทศ")&lt;$A50,"",INDEX('ค่าเสื่อม 2563'!N$3:N$252,SMALL(IF('ค่าเสื่อม 2563'!$E$3:$E$252="10870-รพ.อรัญประเทศ",ROW('ค่าเสื่อม 2563'!$E$3:$E$252)-ROW('ค่าเสื่อม 2563'!$E$3)+1),$A50)))</f>
        <v>27000</v>
      </c>
      <c r="O50" s="10">
        <f t="array" ref="O50">IF(COUNTIF('ค่าเสื่อม 2563'!$E$3:$E$252,"10870-รพ.อรัญประเทศ")&lt;$A50,"",INDEX('ค่าเสื่อม 2563'!O$3:O$252,SMALL(IF('ค่าเสื่อม 2563'!$E$3:$E$252="10870-รพ.อรัญประเทศ",ROW('ค่าเสื่อม 2563'!$E$3:$E$252)-ROW('ค่าเสื่อม 2563'!$E$3)+1),$A50)))</f>
        <v>0</v>
      </c>
      <c r="P50" s="10">
        <f t="array" ref="P50">IF(COUNTIF('ค่าเสื่อม 2563'!$E$3:$E$252,"10870-รพ.อรัญประเทศ")&lt;$A50,"",INDEX('ค่าเสื่อม 2563'!P$3:P$252,SMALL(IF('ค่าเสื่อม 2563'!$E$3:$E$252="10870-รพ.อรัญประเทศ",ROW('ค่าเสื่อม 2563'!$E$3:$E$252)-ROW('ค่าเสื่อม 2563'!$E$3)+1),$A50)))</f>
        <v>0</v>
      </c>
      <c r="Q50" s="10">
        <f t="array" ref="Q50">IF(COUNTIF('ค่าเสื่อม 2563'!$E$3:$E$252,"10870-รพ.อรัญประเทศ")&lt;$A50,"",INDEX('ค่าเสื่อม 2563'!Q$3:Q$252,SMALL(IF('ค่าเสื่อม 2563'!$E$3:$E$252="10870-รพ.อรัญประเทศ",ROW('ค่าเสื่อม 2563'!$E$3:$E$252)-ROW('ค่าเสื่อม 2563'!$E$3)+1),$A50)))</f>
        <v>27000</v>
      </c>
      <c r="R50" s="7" t="str">
        <f t="array" ref="R50">IF(COUNTIF('ค่าเสื่อม 2563'!$E$3:$E$252,"10870-รพ.อรัญประเทศ")&lt;$A50,"",INDEX('ค่าเสื่อม 2563'!R$3:R$252,SMALL(IF('ค่าเสื่อม 2563'!$E$3:$E$252="10870-รพ.อรัญประเทศ",ROW('ค่าเสื่อม 2563'!$E$3:$E$252)-ROW('ค่าเสื่อม 2563'!$E$3)+1),$A50)))</f>
        <v>4/2562 (วันที่ 19/09/2562)</v>
      </c>
      <c r="S50" s="4" t="str">
        <f t="array" ref="S50">IF(COUNTIF('ค่าเสื่อม 2563'!$E$3:$E$252,"10870-รพ.อรัญประเทศ")&lt;$A50,"",INDEX('ค่าเสื่อม 2563'!S$3:S$252,SMALL(IF('ค่าเสื่อม 2563'!$E$3:$E$252="10870-รพ.อรัญประเทศ",ROW('ค่าเสื่อม 2563'!$E$3:$E$252)-ROW('ค่าเสื่อม 2563'!$E$3)+1),$A50)))</f>
        <v>5-</v>
      </c>
      <c r="T50" s="10">
        <f t="array" ref="T50">IF(COUNTIF('ค่าเสื่อม 2563'!$E$3:$E$252,"10870-รพ.อรัญประเทศ")&lt;$A50,"",INDEX('ค่าเสื่อม 2563'!T$3:T$252,SMALL(IF('ค่าเสื่อม 2563'!$E$3:$E$252="10870-รพ.อรัญประเทศ",ROW('ค่าเสื่อม 2563'!$E$3:$E$252)-ROW('ค่าเสื่อม 2563'!$E$3)+1),$A50)))</f>
        <v>27000</v>
      </c>
      <c r="U50" s="10">
        <f t="array" ref="U50">IF(COUNTIF('ค่าเสื่อม 2563'!$E$3:$E$252,"10870-รพ.อรัญประเทศ")&lt;$A50,"",INDEX('ค่าเสื่อม 2563'!U$3:U$252,SMALL(IF('ค่าเสื่อม 2563'!$E$3:$E$252="10870-รพ.อรัญประเทศ",ROW('ค่าเสื่อม 2563'!$E$3:$E$252)-ROW('ค่าเสื่อม 2563'!$E$3)+1),$A50)))</f>
        <v>0</v>
      </c>
      <c r="V50" s="7"/>
      <c r="W50" s="7"/>
    </row>
    <row r="51" spans="1:23" ht="43.5" customHeight="1">
      <c r="A51" s="3">
        <v>48</v>
      </c>
      <c r="B51" s="7"/>
      <c r="C51" s="7"/>
      <c r="D51" s="7"/>
      <c r="E51" s="7" t="str">
        <f t="array" ref="E51">IF(COUNTIF('ค่าเสื่อม 2563'!$E$3:$E$252,"10870-รพ.อรัญประเทศ")&lt;$A51,"",INDEX('ค่าเสื่อม 2563'!E$3:E$252,SMALL(IF('ค่าเสื่อม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F51" s="7" t="str">
        <f t="array" ref="F51">IF(COUNTIF('ค่าเสื่อม 2563'!$E$3:$E$252,"10870-รพ.อรัญประเทศ")&lt;$A51,"",INDEX('ค่าเสื่อม 2563'!F$3:F$252,SMALL(IF('ค่าเสื่อม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G51" s="7" t="str">
        <f t="array" ref="G51">IF(COUNTIF('ค่าเสื่อม 2563'!$E$3:$E$252,"10870-รพ.อรัญประเทศ")&lt;$A51,"",INDEX('ค่าเสื่อม 2563'!G$3:G$252,SMALL(IF('ค่าเสื่อม 2563'!$E$3:$E$252="10870-รพ.อรัญประเทศ",ROW('ค่าเสื่อม 2563'!$E$3:$E$252)-ROW('ค่าเสื่อม 2563'!$E$3)+1),$A51)))</f>
        <v>วงเงินหน่วยบริการสังกัดสป.สธ.</v>
      </c>
      <c r="H51" s="7" t="str">
        <f t="array" ref="H51">IF(COUNTIF('ค่าเสื่อม 2563'!$E$3:$E$252,"10870-รพ.อรัญประเทศ")&lt;$A51,"",INDEX('ค่าเสื่อม 2563'!H$3:H$252,SMALL(IF('ค่าเสื่อม 2563'!$E$3:$E$252="10870-รพ.อรัญประเทศ",ROW('ค่าเสื่อม 2563'!$E$3:$E$252)-ROW('ค่าเสื่อม 2563'!$E$3)+1),$A51)))</f>
        <v>ครุภัณฑ์</v>
      </c>
      <c r="I51" s="7" t="str">
        <f t="array" ref="I51">IF(COUNTIF('ค่าเสื่อม 2563'!$E$3:$E$252,"10870-รพ.อรัญประเทศ")&lt;$A51,"",INDEX('ค่าเสื่อม 2563'!I$3:I$252,SMALL(IF('ค่าเสื่อม 2563'!$E$3:$E$252="10870-รพ.อรัญประเทศ",ROW('ค่าเสื่อม 2563'!$E$3:$E$252)-ROW('ค่าเสื่อม 2563'!$E$3)+1),$A51)))</f>
        <v>03-ครุภัณฑ์การแพทย์</v>
      </c>
      <c r="J51" s="7" t="str">
        <f t="array" ref="J51">IF(COUNTIF('ค่าเสื่อม 2563'!$E$3:$E$252,"10870-รพ.อรัญประเทศ")&lt;$A51,"",INDEX('ค่าเสื่อม 2563'!J$3:J$252,SMALL(IF('ค่าเสื่อม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K51" s="7" t="str">
        <f t="array" ref="K51">IF(COUNTIF('ค่าเสื่อม 2563'!$E$3:$E$252,"10870-รพ.อรัญประเทศ")&lt;$A51,"",INDEX('ค่าเสื่อม 2563'!K$3:K$252,SMALL(IF('ค่าเสื่อม 2563'!$E$3:$E$252="10870-รพ.อรัญประเทศ",ROW('ค่าเสื่อม 2563'!$E$3:$E$252)-ROW('ค่าเสื่อม 2563'!$E$3)+1),$A51)))</f>
        <v>CAS II32 Double Absorber With C02 bypass 12200900 ของเครื่องดมยาสลบ</v>
      </c>
      <c r="L51" s="4">
        <f t="array" ref="L51">IF(COUNTIF('ค่าเสื่อม 2563'!$E$3:$E$252,"10870-รพ.อรัญประเทศ")&lt;$A51,"",INDEX('ค่าเสื่อม 2563'!L$3:L$252,SMALL(IF('ค่าเสื่อม 2563'!$E$3:$E$252="10870-รพ.อรัญประเทศ",ROW('ค่าเสื่อม 2563'!$E$3:$E$252)-ROW('ค่าเสื่อม 2563'!$E$3)+1),$A51)))</f>
        <v>1</v>
      </c>
      <c r="M51" s="7" t="str">
        <f t="array" ref="M51">IF(COUNTIF('ค่าเสื่อม 2563'!$E$3:$E$252,"10870-รพ.อรัญประเทศ")&lt;$A51,"",INDEX('ค่าเสื่อม 2563'!M$3:M$252,SMALL(IF('ค่าเสื่อม 2563'!$E$3:$E$252="10870-รพ.อรัญประเทศ",ROW('ค่าเสื่อม 2563'!$E$3:$E$252)-ROW('ค่าเสื่อม 2563'!$E$3)+1),$A51)))</f>
        <v>6515-001-3001/1</v>
      </c>
      <c r="N51" s="10">
        <f t="array" ref="N51">IF(COUNTIF('ค่าเสื่อม 2563'!$E$3:$E$252,"10870-รพ.อรัญประเทศ")&lt;$A51,"",INDEX('ค่าเสื่อม 2563'!N$3:N$252,SMALL(IF('ค่าเสื่อม 2563'!$E$3:$E$252="10870-รพ.อรัญประเทศ",ROW('ค่าเสื่อม 2563'!$E$3:$E$252)-ROW('ค่าเสื่อม 2563'!$E$3)+1),$A51)))</f>
        <v>180000</v>
      </c>
      <c r="O51" s="10">
        <f t="array" ref="O51">IF(COUNTIF('ค่าเสื่อม 2563'!$E$3:$E$252,"10870-รพ.อรัญประเทศ")&lt;$A51,"",INDEX('ค่าเสื่อม 2563'!O$3:O$252,SMALL(IF('ค่าเสื่อม 2563'!$E$3:$E$252="10870-รพ.อรัญประเทศ",ROW('ค่าเสื่อม 2563'!$E$3:$E$252)-ROW('ค่าเสื่อม 2563'!$E$3)+1),$A51)))</f>
        <v>0</v>
      </c>
      <c r="P51" s="10">
        <f t="array" ref="P51">IF(COUNTIF('ค่าเสื่อม 2563'!$E$3:$E$252,"10870-รพ.อรัญประเทศ")&lt;$A51,"",INDEX('ค่าเสื่อม 2563'!P$3:P$252,SMALL(IF('ค่าเสื่อม 2563'!$E$3:$E$252="10870-รพ.อรัญประเทศ",ROW('ค่าเสื่อม 2563'!$E$3:$E$252)-ROW('ค่าเสื่อม 2563'!$E$3)+1),$A51)))</f>
        <v>0</v>
      </c>
      <c r="Q51" s="10">
        <f t="array" ref="Q51">IF(COUNTIF('ค่าเสื่อม 2563'!$E$3:$E$252,"10870-รพ.อรัญประเทศ")&lt;$A51,"",INDEX('ค่าเสื่อม 2563'!Q$3:Q$252,SMALL(IF('ค่าเสื่อม 2563'!$E$3:$E$252="10870-รพ.อรัญประเทศ",ROW('ค่าเสื่อม 2563'!$E$3:$E$252)-ROW('ค่าเสื่อม 2563'!$E$3)+1),$A51)))</f>
        <v>180000</v>
      </c>
      <c r="R51" s="7" t="str">
        <f t="array" ref="R51">IF(COUNTIF('ค่าเสื่อม 2563'!$E$3:$E$252,"10870-รพ.อรัญประเทศ")&lt;$A51,"",INDEX('ค่าเสื่อม 2563'!R$3:R$252,SMALL(IF('ค่าเสื่อม 2563'!$E$3:$E$252="10870-รพ.อรัญประเทศ",ROW('ค่าเสื่อม 2563'!$E$3:$E$252)-ROW('ค่าเสื่อม 2563'!$E$3)+1),$A51)))</f>
        <v>4/2562 (วันที่ 19/09/2562)</v>
      </c>
      <c r="S51" s="4" t="str">
        <f t="array" ref="S51">IF(COUNTIF('ค่าเสื่อม 2563'!$E$3:$E$252,"10870-รพ.อรัญประเทศ")&lt;$A51,"",INDEX('ค่าเสื่อม 2563'!S$3:S$252,SMALL(IF('ค่าเสื่อม 2563'!$E$3:$E$252="10870-รพ.อรัญประเทศ",ROW('ค่าเสื่อม 2563'!$E$3:$E$252)-ROW('ค่าเสื่อม 2563'!$E$3)+1),$A51)))</f>
        <v>5-</v>
      </c>
      <c r="T51" s="10">
        <f t="array" ref="T51">IF(COUNTIF('ค่าเสื่อม 2563'!$E$3:$E$252,"10870-รพ.อรัญประเทศ")&lt;$A51,"",INDEX('ค่าเสื่อม 2563'!T$3:T$252,SMALL(IF('ค่าเสื่อม 2563'!$E$3:$E$252="10870-รพ.อรัญประเทศ",ROW('ค่าเสื่อม 2563'!$E$3:$E$252)-ROW('ค่าเสื่อม 2563'!$E$3)+1),$A51)))</f>
        <v>99000</v>
      </c>
      <c r="U51" s="10">
        <f t="array" ref="U51">IF(COUNTIF('ค่าเสื่อม 2563'!$E$3:$E$252,"10870-รพ.อรัญประเทศ")&lt;$A51,"",INDEX('ค่าเสื่อม 2563'!U$3:U$252,SMALL(IF('ค่าเสื่อม 2563'!$E$3:$E$252="10870-รพ.อรัญประเทศ",ROW('ค่าเสื่อม 2563'!$E$3:$E$252)-ROW('ค่าเสื่อม 2563'!$E$3)+1),$A51)))</f>
        <v>81000</v>
      </c>
      <c r="V51" s="7"/>
      <c r="W51" s="7"/>
    </row>
    <row r="52" spans="1:23" ht="43.5" customHeight="1">
      <c r="A52" s="3">
        <v>49</v>
      </c>
      <c r="B52" s="7"/>
      <c r="C52" s="7"/>
      <c r="D52" s="7"/>
      <c r="E52" s="7" t="str">
        <f t="array" ref="E52">IF(COUNTIF('ค่าเสื่อม 2563'!$E$3:$E$252,"10870-รพ.อรัญประเทศ")&lt;$A52,"",INDEX('ค่าเสื่อม 2563'!E$3:E$252,SMALL(IF('ค่าเสื่อม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F52" s="7" t="str">
        <f t="array" ref="F52">IF(COUNTIF('ค่าเสื่อม 2563'!$E$3:$E$252,"10870-รพ.อรัญประเทศ")&lt;$A52,"",INDEX('ค่าเสื่อม 2563'!F$3:F$252,SMALL(IF('ค่าเสื่อม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G52" s="7" t="str">
        <f t="array" ref="G52">IF(COUNTIF('ค่าเสื่อม 2563'!$E$3:$E$252,"10870-รพ.อรัญประเทศ")&lt;$A52,"",INDEX('ค่าเสื่อม 2563'!G$3:G$252,SMALL(IF('ค่าเสื่อม 2563'!$E$3:$E$252="10870-รพ.อรัญประเทศ",ROW('ค่าเสื่อม 2563'!$E$3:$E$252)-ROW('ค่าเสื่อม 2563'!$E$3)+1),$A52)))</f>
        <v>วงเงินหน่วยบริการสังกัดสป.สธ.</v>
      </c>
      <c r="H52" s="7" t="str">
        <f t="array" ref="H52">IF(COUNTIF('ค่าเสื่อม 2563'!$E$3:$E$252,"10870-รพ.อรัญประเทศ")&lt;$A52,"",INDEX('ค่าเสื่อม 2563'!H$3:H$252,SMALL(IF('ค่าเสื่อม 2563'!$E$3:$E$252="10870-รพ.อรัญประเทศ",ROW('ค่าเสื่อม 2563'!$E$3:$E$252)-ROW('ค่าเสื่อม 2563'!$E$3)+1),$A52)))</f>
        <v>ครุภัณฑ์</v>
      </c>
      <c r="I52" s="7" t="str">
        <f t="array" ref="I52">IF(COUNTIF('ค่าเสื่อม 2563'!$E$3:$E$252,"10870-รพ.อรัญประเทศ")&lt;$A52,"",INDEX('ค่าเสื่อม 2563'!I$3:I$252,SMALL(IF('ค่าเสื่อม 2563'!$E$3:$E$252="10870-รพ.อรัญประเทศ",ROW('ค่าเสื่อม 2563'!$E$3:$E$252)-ROW('ค่าเสื่อม 2563'!$E$3)+1),$A52)))</f>
        <v>03-ครุภัณฑ์การแพทย์</v>
      </c>
      <c r="J52" s="7" t="str">
        <f t="array" ref="J52">IF(COUNTIF('ค่าเสื่อม 2563'!$E$3:$E$252,"10870-รพ.อรัญประเทศ")&lt;$A52,"",INDEX('ค่าเสื่อม 2563'!J$3:J$252,SMALL(IF('ค่าเสื่อม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K52" s="7" t="str">
        <f t="array" ref="K52">IF(COUNTIF('ค่าเสื่อม 2563'!$E$3:$E$252,"10870-รพ.อรัญประเทศ")&lt;$A52,"",INDEX('ค่าเสื่อม 2563'!K$3:K$252,SMALL(IF('ค่าเสื่อม 2563'!$E$3:$E$252="10870-รพ.อรัญประเทศ",ROW('ค่าเสื่อม 2563'!$E$3:$E$252)-ROW('ค่าเสื่อม 2563'!$E$3)+1),$A52)))</f>
        <v>เปลื่อน carbon เครื่องดึงคอและหลังอัตโนมัติ</v>
      </c>
      <c r="L52" s="4">
        <f t="array" ref="L52">IF(COUNTIF('ค่าเสื่อม 2563'!$E$3:$E$252,"10870-รพ.อรัญประเทศ")&lt;$A52,"",INDEX('ค่าเสื่อม 2563'!L$3:L$252,SMALL(IF('ค่าเสื่อม 2563'!$E$3:$E$252="10870-รพ.อรัญประเทศ",ROW('ค่าเสื่อม 2563'!$E$3:$E$252)-ROW('ค่าเสื่อม 2563'!$E$3)+1),$A52)))</f>
        <v>3</v>
      </c>
      <c r="M52" s="7" t="str">
        <f t="array" ref="M52">IF(COUNTIF('ค่าเสื่อม 2563'!$E$3:$E$252,"10870-รพ.อรัญประเทศ")&lt;$A52,"",INDEX('ค่าเสื่อม 2563'!M$3:M$252,SMALL(IF('ค่าเสื่อม 2563'!$E$3:$E$252="10870-รพ.อรัญประเทศ",ROW('ค่าเสื่อม 2563'!$E$3:$E$252)-ROW('ค่าเสื่อม 2563'!$E$3)+1),$A52)))</f>
        <v>6530-004-1101</v>
      </c>
      <c r="N52" s="10">
        <f t="array" ref="N52">IF(COUNTIF('ค่าเสื่อม 2563'!$E$3:$E$252,"10870-รพ.อรัญประเทศ")&lt;$A52,"",INDEX('ค่าเสื่อม 2563'!N$3:N$252,SMALL(IF('ค่าเสื่อม 2563'!$E$3:$E$252="10870-รพ.อรัญประเทศ",ROW('ค่าเสื่อม 2563'!$E$3:$E$252)-ROW('ค่าเสื่อม 2563'!$E$3)+1),$A52)))</f>
        <v>80100</v>
      </c>
      <c r="O52" s="10">
        <f t="array" ref="O52">IF(COUNTIF('ค่าเสื่อม 2563'!$E$3:$E$252,"10870-รพ.อรัญประเทศ")&lt;$A52,"",INDEX('ค่าเสื่อม 2563'!O$3:O$252,SMALL(IF('ค่าเสื่อม 2563'!$E$3:$E$252="10870-รพ.อรัญประเทศ",ROW('ค่าเสื่อม 2563'!$E$3:$E$252)-ROW('ค่าเสื่อม 2563'!$E$3)+1),$A52)))</f>
        <v>0</v>
      </c>
      <c r="P52" s="10">
        <f t="array" ref="P52">IF(COUNTIF('ค่าเสื่อม 2563'!$E$3:$E$252,"10870-รพ.อรัญประเทศ")&lt;$A52,"",INDEX('ค่าเสื่อม 2563'!P$3:P$252,SMALL(IF('ค่าเสื่อม 2563'!$E$3:$E$252="10870-รพ.อรัญประเทศ",ROW('ค่าเสื่อม 2563'!$E$3:$E$252)-ROW('ค่าเสื่อม 2563'!$E$3)+1),$A52)))</f>
        <v>0</v>
      </c>
      <c r="Q52" s="10">
        <f t="array" ref="Q52">IF(COUNTIF('ค่าเสื่อม 2563'!$E$3:$E$252,"10870-รพ.อรัญประเทศ")&lt;$A52,"",INDEX('ค่าเสื่อม 2563'!Q$3:Q$252,SMALL(IF('ค่าเสื่อม 2563'!$E$3:$E$252="10870-รพ.อรัญประเทศ",ROW('ค่าเสื่อม 2563'!$E$3:$E$252)-ROW('ค่าเสื่อม 2563'!$E$3)+1),$A52)))</f>
        <v>80100</v>
      </c>
      <c r="R52" s="7" t="str">
        <f t="array" ref="R52">IF(COUNTIF('ค่าเสื่อม 2563'!$E$3:$E$252,"10870-รพ.อรัญประเทศ")&lt;$A52,"",INDEX('ค่าเสื่อม 2563'!R$3:R$252,SMALL(IF('ค่าเสื่อม 2563'!$E$3:$E$252="10870-รพ.อรัญประเทศ",ROW('ค่าเสื่อม 2563'!$E$3:$E$252)-ROW('ค่าเสื่อม 2563'!$E$3)+1),$A52)))</f>
        <v>4/2562 (วันที่ 19/09/2562)</v>
      </c>
      <c r="S52" s="4" t="str">
        <f t="array" ref="S52">IF(COUNTIF('ค่าเสื่อม 2563'!$E$3:$E$252,"10870-รพ.อรัญประเทศ")&lt;$A52,"",INDEX('ค่าเสื่อม 2563'!S$3:S$252,SMALL(IF('ค่าเสื่อม 2563'!$E$3:$E$252="10870-รพ.อรัญประเทศ",ROW('ค่าเสื่อม 2563'!$E$3:$E$252)-ROW('ค่าเสื่อม 2563'!$E$3)+1),$A52)))</f>
        <v>5-</v>
      </c>
      <c r="T52" s="10">
        <f t="array" ref="T52">IF(COUNTIF('ค่าเสื่อม 2563'!$E$3:$E$252,"10870-รพ.อรัญประเทศ")&lt;$A52,"",INDEX('ค่าเสื่อม 2563'!T$3:T$252,SMALL(IF('ค่าเสื่อม 2563'!$E$3:$E$252="10870-รพ.อรัญประเทศ",ROW('ค่าเสื่อม 2563'!$E$3:$E$252)-ROW('ค่าเสื่อม 2563'!$E$3)+1),$A52)))</f>
        <v>80100</v>
      </c>
      <c r="U52" s="10">
        <f t="array" ref="U52">IF(COUNTIF('ค่าเสื่อม 2563'!$E$3:$E$252,"10870-รพ.อรัญประเทศ")&lt;$A52,"",INDEX('ค่าเสื่อม 2563'!U$3:U$252,SMALL(IF('ค่าเสื่อม 2563'!$E$3:$E$252="10870-รพ.อรัญประเทศ",ROW('ค่าเสื่อม 2563'!$E$3:$E$252)-ROW('ค่าเสื่อม 2563'!$E$3)+1),$A52)))</f>
        <v>0</v>
      </c>
      <c r="V52" s="7"/>
      <c r="W52" s="7"/>
    </row>
    <row r="53" spans="1:23" ht="43.5" customHeight="1">
      <c r="A53" s="3">
        <v>50</v>
      </c>
      <c r="B53" s="7"/>
      <c r="C53" s="7"/>
      <c r="D53" s="7"/>
      <c r="E53" s="7" t="str">
        <f t="array" ref="E53">IF(COUNTIF('ค่าเสื่อม 2563'!$E$3:$E$252,"10870-รพ.อรัญประเทศ")&lt;$A53,"",INDEX('ค่าเสื่อม 2563'!E$3:E$252,SMALL(IF('ค่าเสื่อม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F53" s="7" t="str">
        <f t="array" ref="F53">IF(COUNTIF('ค่าเสื่อม 2563'!$E$3:$E$252,"10870-รพ.อรัญประเทศ")&lt;$A53,"",INDEX('ค่าเสื่อม 2563'!F$3:F$252,SMALL(IF('ค่าเสื่อม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G53" s="7" t="str">
        <f t="array" ref="G53">IF(COUNTIF('ค่าเสื่อม 2563'!$E$3:$E$252,"10870-รพ.อรัญประเทศ")&lt;$A53,"",INDEX('ค่าเสื่อม 2563'!G$3:G$252,SMALL(IF('ค่าเสื่อม 2563'!$E$3:$E$252="10870-รพ.อรัญประเทศ",ROW('ค่าเสื่อม 2563'!$E$3:$E$252)-ROW('ค่าเสื่อม 2563'!$E$3)+1),$A53)))</f>
        <v>วงเงินหน่วยบริการสังกัดสป.สธ.</v>
      </c>
      <c r="H53" s="7" t="str">
        <f t="array" ref="H53">IF(COUNTIF('ค่าเสื่อม 2563'!$E$3:$E$252,"10870-รพ.อรัญประเทศ")&lt;$A53,"",INDEX('ค่าเสื่อม 2563'!H$3:H$252,SMALL(IF('ค่าเสื่อม 2563'!$E$3:$E$252="10870-รพ.อรัญประเทศ",ROW('ค่าเสื่อม 2563'!$E$3:$E$252)-ROW('ค่าเสื่อม 2563'!$E$3)+1),$A53)))</f>
        <v>ครุภัณฑ์</v>
      </c>
      <c r="I53" s="7" t="str">
        <f t="array" ref="I53">IF(COUNTIF('ค่าเสื่อม 2563'!$E$3:$E$252,"10870-รพ.อรัญประเทศ")&lt;$A53,"",INDEX('ค่าเสื่อม 2563'!I$3:I$252,SMALL(IF('ค่าเสื่อม 2563'!$E$3:$E$252="10870-รพ.อรัญประเทศ",ROW('ค่าเสื่อม 2563'!$E$3:$E$252)-ROW('ค่าเสื่อม 2563'!$E$3)+1),$A53)))</f>
        <v>08-ครุภัณฑ์คอมพิวเตอร์</v>
      </c>
      <c r="J53" s="7" t="str">
        <f t="array" ref="J53">IF(COUNTIF('ค่าเสื่อม 2563'!$E$3:$E$252,"10870-รพ.อรัญประเทศ")&lt;$A53,"",INDEX('ค่าเสื่อม 2563'!J$3:J$252,SMALL(IF('ค่าเสื่อม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K53" s="7" t="str">
        <f t="array" ref="K53">IF(COUNTIF('ค่าเสื่อม 2563'!$E$3:$E$252,"10870-รพ.อรัญประเทศ")&lt;$A53,"",INDEX('ค่าเสื่อม 2563'!K$3:K$252,SMALL(IF('ค่าเสื่อม 2563'!$E$3:$E$252="10870-รพ.อรัญประเทศ",ROW('ค่าเสื่อม 2563'!$E$3:$E$252)-ROW('ค่าเสื่อม 2563'!$E$3)+1),$A53)))</f>
        <v>เครื่องคอมพิวเตอร์สำหรับประมวลผล (แบบที่2)</v>
      </c>
      <c r="L53" s="4">
        <f t="array" ref="L53">IF(COUNTIF('ค่าเสื่อม 2563'!$E$3:$E$252,"10870-รพ.อรัญประเทศ")&lt;$A53,"",INDEX('ค่าเสื่อม 2563'!L$3:L$252,SMALL(IF('ค่าเสื่อม 2563'!$E$3:$E$252="10870-รพ.อรัญประเทศ",ROW('ค่าเสื่อม 2563'!$E$3:$E$252)-ROW('ค่าเสื่อม 2563'!$E$3)+1),$A53)))</f>
        <v>1</v>
      </c>
      <c r="M53" s="7" t="str">
        <f t="array" ref="M53">IF(COUNTIF('ค่าเสื่อม 2563'!$E$3:$E$252,"10870-รพ.อรัญประเทศ")&lt;$A53,"",INDEX('ค่าเสื่อม 2563'!M$3:M$252,SMALL(IF('ค่าเสื่อม 2563'!$E$3:$E$252="10870-รพ.อรัญประเทศ",ROW('ค่าเสื่อม 2563'!$E$3:$E$252)-ROW('ค่าเสื่อม 2563'!$E$3)+1),$A53)))</f>
        <v>7440-001-0008/9</v>
      </c>
      <c r="N53" s="10">
        <f t="array" ref="N53">IF(COUNTIF('ค่าเสื่อม 2563'!$E$3:$E$252,"10870-รพ.อรัญประเทศ")&lt;$A53,"",INDEX('ค่าเสื่อม 2563'!N$3:N$252,SMALL(IF('ค่าเสื่อม 2563'!$E$3:$E$252="10870-รพ.อรัญประเทศ",ROW('ค่าเสื่อม 2563'!$E$3:$E$252)-ROW('ค่าเสื่อม 2563'!$E$3)+1),$A53)))</f>
        <v>30000</v>
      </c>
      <c r="O53" s="10">
        <f t="array" ref="O53">IF(COUNTIF('ค่าเสื่อม 2563'!$E$3:$E$252,"10870-รพ.อรัญประเทศ")&lt;$A53,"",INDEX('ค่าเสื่อม 2563'!O$3:O$252,SMALL(IF('ค่าเสื่อม 2563'!$E$3:$E$252="10870-รพ.อรัญประเทศ",ROW('ค่าเสื่อม 2563'!$E$3:$E$252)-ROW('ค่าเสื่อม 2563'!$E$3)+1),$A53)))</f>
        <v>0</v>
      </c>
      <c r="P53" s="10">
        <f t="array" ref="P53">IF(COUNTIF('ค่าเสื่อม 2563'!$E$3:$E$252,"10870-รพ.อรัญประเทศ")&lt;$A53,"",INDEX('ค่าเสื่อม 2563'!P$3:P$252,SMALL(IF('ค่าเสื่อม 2563'!$E$3:$E$252="10870-รพ.อรัญประเทศ",ROW('ค่าเสื่อม 2563'!$E$3:$E$252)-ROW('ค่าเสื่อม 2563'!$E$3)+1),$A53)))</f>
        <v>0</v>
      </c>
      <c r="Q53" s="10">
        <f t="array" ref="Q53">IF(COUNTIF('ค่าเสื่อม 2563'!$E$3:$E$252,"10870-รพ.อรัญประเทศ")&lt;$A53,"",INDEX('ค่าเสื่อม 2563'!Q$3:Q$252,SMALL(IF('ค่าเสื่อม 2563'!$E$3:$E$252="10870-รพ.อรัญประเทศ",ROW('ค่าเสื่อม 2563'!$E$3:$E$252)-ROW('ค่าเสื่อม 2563'!$E$3)+1),$A53)))</f>
        <v>30000</v>
      </c>
      <c r="R53" s="7" t="str">
        <f t="array" ref="R53">IF(COUNTIF('ค่าเสื่อม 2563'!$E$3:$E$252,"10870-รพ.อรัญประเทศ")&lt;$A53,"",INDEX('ค่าเสื่อม 2563'!R$3:R$252,SMALL(IF('ค่าเสื่อม 2563'!$E$3:$E$252="10870-รพ.อรัญประเทศ",ROW('ค่าเสื่อม 2563'!$E$3:$E$252)-ROW('ค่าเสื่อม 2563'!$E$3)+1),$A53)))</f>
        <v>4/2562 (วันที่ 19/09/2562)</v>
      </c>
      <c r="S53" s="4" t="str">
        <f t="array" ref="S53">IF(COUNTIF('ค่าเสื่อม 2563'!$E$3:$E$252,"10870-รพ.อรัญประเทศ")&lt;$A53,"",INDEX('ค่าเสื่อม 2563'!S$3:S$252,SMALL(IF('ค่าเสื่อม 2563'!$E$3:$E$252="10870-รพ.อรัญประเทศ",ROW('ค่าเสื่อม 2563'!$E$3:$E$252)-ROW('ค่าเสื่อม 2563'!$E$3)+1),$A53)))</f>
        <v>5-</v>
      </c>
      <c r="T53" s="10">
        <f t="array" ref="T53">IF(COUNTIF('ค่าเสื่อม 2563'!$E$3:$E$252,"10870-รพ.อรัญประเทศ")&lt;$A53,"",INDEX('ค่าเสื่อม 2563'!T$3:T$252,SMALL(IF('ค่าเสื่อม 2563'!$E$3:$E$252="10870-รพ.อรัญประเทศ",ROW('ค่าเสื่อม 2563'!$E$3:$E$252)-ROW('ค่าเสื่อม 2563'!$E$3)+1),$A53)))</f>
        <v>30000</v>
      </c>
      <c r="U53" s="10">
        <f t="array" ref="U53">IF(COUNTIF('ค่าเสื่อม 2563'!$E$3:$E$252,"10870-รพ.อรัญประเทศ")&lt;$A53,"",INDEX('ค่าเสื่อม 2563'!U$3:U$252,SMALL(IF('ค่าเสื่อม 2563'!$E$3:$E$252="10870-รพ.อรัญประเทศ",ROW('ค่าเสื่อม 2563'!$E$3:$E$252)-ROW('ค่าเสื่อม 2563'!$E$3)+1),$A53)))</f>
        <v>0</v>
      </c>
      <c r="V53" s="7"/>
      <c r="W53" s="7"/>
    </row>
    <row r="54" spans="1:23" ht="43.5" customHeight="1">
      <c r="A54" s="3">
        <v>51</v>
      </c>
      <c r="B54" s="7"/>
      <c r="C54" s="7"/>
      <c r="D54" s="7"/>
      <c r="E54" s="7" t="str">
        <f t="array" ref="E54">IF(COUNTIF('ค่าเสื่อม 2563'!$E$3:$E$252,"10870-รพ.อรัญประเทศ")&lt;$A54,"",INDEX('ค่าเสื่อม 2563'!E$3:E$252,SMALL(IF('ค่าเสื่อม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F54" s="7" t="str">
        <f t="array" ref="F54">IF(COUNTIF('ค่าเสื่อม 2563'!$E$3:$E$252,"10870-รพ.อรัญประเทศ")&lt;$A54,"",INDEX('ค่าเสื่อม 2563'!F$3:F$252,SMALL(IF('ค่าเสื่อม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G54" s="7" t="str">
        <f t="array" ref="G54">IF(COUNTIF('ค่าเสื่อม 2563'!$E$3:$E$252,"10870-รพ.อรัญประเทศ")&lt;$A54,"",INDEX('ค่าเสื่อม 2563'!G$3:G$252,SMALL(IF('ค่าเสื่อม 2563'!$E$3:$E$252="10870-รพ.อรัญประเทศ",ROW('ค่าเสื่อม 2563'!$E$3:$E$252)-ROW('ค่าเสื่อม 2563'!$E$3)+1),$A54)))</f>
        <v>วงเงินหน่วยบริการสังกัดสป.สธ.</v>
      </c>
      <c r="H54" s="7" t="str">
        <f t="array" ref="H54">IF(COUNTIF('ค่าเสื่อม 2563'!$E$3:$E$252,"10870-รพ.อรัญประเทศ")&lt;$A54,"",INDEX('ค่าเสื่อม 2563'!H$3:H$252,SMALL(IF('ค่าเสื่อม 2563'!$E$3:$E$252="10870-รพ.อรัญประเทศ",ROW('ค่าเสื่อม 2563'!$E$3:$E$252)-ROW('ค่าเสื่อม 2563'!$E$3)+1),$A54)))</f>
        <v>ครุภัณฑ์</v>
      </c>
      <c r="I54" s="7" t="str">
        <f t="array" ref="I54">IF(COUNTIF('ค่าเสื่อม 2563'!$E$3:$E$252,"10870-รพ.อรัญประเทศ")&lt;$A54,"",INDEX('ค่าเสื่อม 2563'!I$3:I$252,SMALL(IF('ค่าเสื่อม 2563'!$E$3:$E$252="10870-รพ.อรัญประเทศ",ROW('ค่าเสื่อม 2563'!$E$3:$E$252)-ROW('ค่าเสื่อม 2563'!$E$3)+1),$A54)))</f>
        <v>08-ครุภัณฑ์คอมพิวเตอร์</v>
      </c>
      <c r="J54" s="7" t="str">
        <f t="array" ref="J54">IF(COUNTIF('ค่าเสื่อม 2563'!$E$3:$E$252,"10870-รพ.อรัญประเทศ")&lt;$A54,"",INDEX('ค่าเสื่อม 2563'!J$3:J$252,SMALL(IF('ค่าเสื่อม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K54" s="7" t="str">
        <f t="array" ref="K54">IF(COUNTIF('ค่าเสื่อม 2563'!$E$3:$E$252,"10870-รพ.อรัญประเทศ")&lt;$A54,"",INDEX('ค่าเสื่อม 2563'!K$3:K$252,SMALL(IF('ค่าเสื่อม 2563'!$E$3:$E$252="10870-รพ.อรัญประเทศ",ROW('ค่าเสื่อม 2563'!$E$3:$E$252)-ROW('ค่าเสื่อม 2563'!$E$3)+1),$A54)))</f>
        <v>สแกนเนอร์ สำหรับงานเก็บเอกสารระดับศูนย์บริการ แบบที่ 1</v>
      </c>
      <c r="L54" s="4">
        <f t="array" ref="L54">IF(COUNTIF('ค่าเสื่อม 2563'!$E$3:$E$252,"10870-รพ.อรัญประเทศ")&lt;$A54,"",INDEX('ค่าเสื่อม 2563'!L$3:L$252,SMALL(IF('ค่าเสื่อม 2563'!$E$3:$E$252="10870-รพ.อรัญประเทศ",ROW('ค่าเสื่อม 2563'!$E$3:$E$252)-ROW('ค่าเสื่อม 2563'!$E$3)+1),$A54)))</f>
        <v>2</v>
      </c>
      <c r="M54" s="7" t="str">
        <f t="array" ref="M54">IF(COUNTIF('ค่าเสื่อม 2563'!$E$3:$E$252,"10870-รพ.อรัญประเทศ")&lt;$A54,"",INDEX('ค่าเสื่อม 2563'!M$3:M$252,SMALL(IF('ค่าเสื่อม 2563'!$E$3:$E$252="10870-รพ.อรัญประเทศ",ROW('ค่าเสื่อม 2563'!$E$3:$E$252)-ROW('ค่าเสื่อม 2563'!$E$3)+1),$A54)))</f>
        <v>7440-004-0001/1-2</v>
      </c>
      <c r="N54" s="10">
        <f t="array" ref="N54">IF(COUNTIF('ค่าเสื่อม 2563'!$E$3:$E$252,"10870-รพ.อรัญประเทศ")&lt;$A54,"",INDEX('ค่าเสื่อม 2563'!N$3:N$252,SMALL(IF('ค่าเสื่อม 2563'!$E$3:$E$252="10870-รพ.อรัญประเทศ",ROW('ค่าเสื่อม 2563'!$E$3:$E$252)-ROW('ค่าเสื่อม 2563'!$E$3)+1),$A54)))</f>
        <v>36000</v>
      </c>
      <c r="O54" s="10">
        <f t="array" ref="O54">IF(COUNTIF('ค่าเสื่อม 2563'!$E$3:$E$252,"10870-รพ.อรัญประเทศ")&lt;$A54,"",INDEX('ค่าเสื่อม 2563'!O$3:O$252,SMALL(IF('ค่าเสื่อม 2563'!$E$3:$E$252="10870-รพ.อรัญประเทศ",ROW('ค่าเสื่อม 2563'!$E$3:$E$252)-ROW('ค่าเสื่อม 2563'!$E$3)+1),$A54)))</f>
        <v>0</v>
      </c>
      <c r="P54" s="10">
        <f t="array" ref="P54">IF(COUNTIF('ค่าเสื่อม 2563'!$E$3:$E$252,"10870-รพ.อรัญประเทศ")&lt;$A54,"",INDEX('ค่าเสื่อม 2563'!P$3:P$252,SMALL(IF('ค่าเสื่อม 2563'!$E$3:$E$252="10870-รพ.อรัญประเทศ",ROW('ค่าเสื่อม 2563'!$E$3:$E$252)-ROW('ค่าเสื่อม 2563'!$E$3)+1),$A54)))</f>
        <v>0</v>
      </c>
      <c r="Q54" s="10">
        <f t="array" ref="Q54">IF(COUNTIF('ค่าเสื่อม 2563'!$E$3:$E$252,"10870-รพ.อรัญประเทศ")&lt;$A54,"",INDEX('ค่าเสื่อม 2563'!Q$3:Q$252,SMALL(IF('ค่าเสื่อม 2563'!$E$3:$E$252="10870-รพ.อรัญประเทศ",ROW('ค่าเสื่อม 2563'!$E$3:$E$252)-ROW('ค่าเสื่อม 2563'!$E$3)+1),$A54)))</f>
        <v>36000</v>
      </c>
      <c r="R54" s="7" t="str">
        <f t="array" ref="R54">IF(COUNTIF('ค่าเสื่อม 2563'!$E$3:$E$252,"10870-รพ.อรัญประเทศ")&lt;$A54,"",INDEX('ค่าเสื่อม 2563'!R$3:R$252,SMALL(IF('ค่าเสื่อม 2563'!$E$3:$E$252="10870-รพ.อรัญประเทศ",ROW('ค่าเสื่อม 2563'!$E$3:$E$252)-ROW('ค่าเสื่อม 2563'!$E$3)+1),$A54)))</f>
        <v>4/2562 (วันที่ 19/09/2562)</v>
      </c>
      <c r="S54" s="4" t="str">
        <f t="array" ref="S54">IF(COUNTIF('ค่าเสื่อม 2563'!$E$3:$E$252,"10870-รพ.อรัญประเทศ")&lt;$A54,"",INDEX('ค่าเสื่อม 2563'!S$3:S$252,SMALL(IF('ค่าเสื่อม 2563'!$E$3:$E$252="10870-รพ.อรัญประเทศ",ROW('ค่าเสื่อม 2563'!$E$3:$E$252)-ROW('ค่าเสื่อม 2563'!$E$3)+1),$A54)))</f>
        <v>5-</v>
      </c>
      <c r="T54" s="10">
        <f t="array" ref="T54">IF(COUNTIF('ค่าเสื่อม 2563'!$E$3:$E$252,"10870-รพ.อรัญประเทศ")&lt;$A54,"",INDEX('ค่าเสื่อม 2563'!T$3:T$252,SMALL(IF('ค่าเสื่อม 2563'!$E$3:$E$252="10870-รพ.อรัญประเทศ",ROW('ค่าเสื่อม 2563'!$E$3:$E$252)-ROW('ค่าเสื่อม 2563'!$E$3)+1),$A54)))</f>
        <v>36000</v>
      </c>
      <c r="U54" s="10">
        <f t="array" ref="U54">IF(COUNTIF('ค่าเสื่อม 2563'!$E$3:$E$252,"10870-รพ.อรัญประเทศ")&lt;$A54,"",INDEX('ค่าเสื่อม 2563'!U$3:U$252,SMALL(IF('ค่าเสื่อม 2563'!$E$3:$E$252="10870-รพ.อรัญประเทศ",ROW('ค่าเสื่อม 2563'!$E$3:$E$252)-ROW('ค่าเสื่อม 2563'!$E$3)+1),$A54)))</f>
        <v>0</v>
      </c>
      <c r="V54" s="7"/>
      <c r="W54" s="7"/>
    </row>
    <row r="55" spans="1:23" ht="43.5" customHeight="1">
      <c r="A55" s="3">
        <v>52</v>
      </c>
      <c r="B55" s="7"/>
      <c r="C55" s="7"/>
      <c r="D55" s="7"/>
      <c r="E55" s="7" t="str">
        <f t="array" ref="E55">IF(COUNTIF('ค่าเสื่อม 2563'!$E$3:$E$252,"10870-รพ.อรัญประเทศ")&lt;$A55,"",INDEX('ค่าเสื่อม 2563'!E$3:E$252,SMALL(IF('ค่าเสื่อม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F55" s="7" t="str">
        <f t="array" ref="F55">IF(COUNTIF('ค่าเสื่อม 2563'!$E$3:$E$252,"10870-รพ.อรัญประเทศ")&lt;$A55,"",INDEX('ค่าเสื่อม 2563'!F$3:F$252,SMALL(IF('ค่าเสื่อม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G55" s="7" t="str">
        <f t="array" ref="G55">IF(COUNTIF('ค่าเสื่อม 2563'!$E$3:$E$252,"10870-รพ.อรัญประเทศ")&lt;$A55,"",INDEX('ค่าเสื่อม 2563'!G$3:G$252,SMALL(IF('ค่าเสื่อม 2563'!$E$3:$E$252="10870-รพ.อรัญประเทศ",ROW('ค่าเสื่อม 2563'!$E$3:$E$252)-ROW('ค่าเสื่อม 2563'!$E$3)+1),$A55)))</f>
        <v>วงเงินหน่วยบริการสังกัดสป.สธ.</v>
      </c>
      <c r="H55" s="7" t="str">
        <f t="array" ref="H55">IF(COUNTIF('ค่าเสื่อม 2563'!$E$3:$E$252,"10870-รพ.อรัญประเทศ")&lt;$A55,"",INDEX('ค่าเสื่อม 2563'!H$3:H$252,SMALL(IF('ค่าเสื่อม 2563'!$E$3:$E$252="10870-รพ.อรัญประเทศ",ROW('ค่าเสื่อม 2563'!$E$3:$E$252)-ROW('ค่าเสื่อม 2563'!$E$3)+1),$A55)))</f>
        <v>ครุภัณฑ์</v>
      </c>
      <c r="I55" s="7" t="str">
        <f t="array" ref="I55">IF(COUNTIF('ค่าเสื่อม 2563'!$E$3:$E$252,"10870-รพ.อรัญประเทศ")&lt;$A55,"",INDEX('ค่าเสื่อม 2563'!I$3:I$252,SMALL(IF('ค่าเสื่อม 2563'!$E$3:$E$252="10870-รพ.อรัญประเทศ",ROW('ค่าเสื่อม 2563'!$E$3:$E$252)-ROW('ค่าเสื่อม 2563'!$E$3)+1),$A55)))</f>
        <v>03-ครุภัณฑ์การแพทย์</v>
      </c>
      <c r="J55" s="7" t="str">
        <f t="array" ref="J55">IF(COUNTIF('ค่าเสื่อม 2563'!$E$3:$E$252,"10870-รพ.อรัญประเทศ")&lt;$A55,"",INDEX('ค่าเสื่อม 2563'!J$3:J$252,SMALL(IF('ค่าเสื่อม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K55" s="7" t="str">
        <f t="array" ref="K55">IF(COUNTIF('ค่าเสื่อม 2563'!$E$3:$E$252,"10870-รพ.อรัญประเทศ")&lt;$A55,"",INDEX('ค่าเสื่อม 2563'!K$3:K$252,SMALL(IF('ค่าเสื่อม 2563'!$E$3:$E$252="10870-รพ.อรัญประเทศ",ROW('ค่าเสื่อม 2563'!$E$3:$E$252)-ROW('ค่าเสื่อม 2563'!$E$3)+1),$A55)))</f>
        <v>Battery สำหรับเครื่องกระตุกหัวใจ Zoll s serie</v>
      </c>
      <c r="L55" s="4">
        <f t="array" ref="L55">IF(COUNTIF('ค่าเสื่อม 2563'!$E$3:$E$252,"10870-รพ.อรัญประเทศ")&lt;$A55,"",INDEX('ค่าเสื่อม 2563'!L$3:L$252,SMALL(IF('ค่าเสื่อม 2563'!$E$3:$E$252="10870-รพ.อรัญประเทศ",ROW('ค่าเสื่อม 2563'!$E$3:$E$252)-ROW('ค่าเสื่อม 2563'!$E$3)+1),$A55)))</f>
        <v>1</v>
      </c>
      <c r="M55" s="7" t="str">
        <f t="array" ref="M55">IF(COUNTIF('ค่าเสื่อม 2563'!$E$3:$E$252,"10870-รพ.อรัญประเทศ")&lt;$A55,"",INDEX('ค่าเสื่อม 2563'!M$3:M$252,SMALL(IF('ค่าเสื่อม 2563'!$E$3:$E$252="10870-รพ.อรัญประเทศ",ROW('ค่าเสื่อม 2563'!$E$3:$E$252)-ROW('ค่าเสื่อม 2563'!$E$3)+1),$A55)))</f>
        <v>6515-027-3002/7</v>
      </c>
      <c r="N55" s="10">
        <f t="array" ref="N55">IF(COUNTIF('ค่าเสื่อม 2563'!$E$3:$E$252,"10870-รพ.อรัญประเทศ")&lt;$A55,"",INDEX('ค่าเสื่อม 2563'!N$3:N$252,SMALL(IF('ค่าเสื่อม 2563'!$E$3:$E$252="10870-รพ.อรัญประเทศ",ROW('ค่าเสื่อม 2563'!$E$3:$E$252)-ROW('ค่าเสื่อม 2563'!$E$3)+1),$A55)))</f>
        <v>20000</v>
      </c>
      <c r="O55" s="10">
        <f t="array" ref="O55">IF(COUNTIF('ค่าเสื่อม 2563'!$E$3:$E$252,"10870-รพ.อรัญประเทศ")&lt;$A55,"",INDEX('ค่าเสื่อม 2563'!O$3:O$252,SMALL(IF('ค่าเสื่อม 2563'!$E$3:$E$252="10870-รพ.อรัญประเทศ",ROW('ค่าเสื่อม 2563'!$E$3:$E$252)-ROW('ค่าเสื่อม 2563'!$E$3)+1),$A55)))</f>
        <v>0</v>
      </c>
      <c r="P55" s="10">
        <f t="array" ref="P55">IF(COUNTIF('ค่าเสื่อม 2563'!$E$3:$E$252,"10870-รพ.อรัญประเทศ")&lt;$A55,"",INDEX('ค่าเสื่อม 2563'!P$3:P$252,SMALL(IF('ค่าเสื่อม 2563'!$E$3:$E$252="10870-รพ.อรัญประเทศ",ROW('ค่าเสื่อม 2563'!$E$3:$E$252)-ROW('ค่าเสื่อม 2563'!$E$3)+1),$A55)))</f>
        <v>0</v>
      </c>
      <c r="Q55" s="10">
        <f t="array" ref="Q55">IF(COUNTIF('ค่าเสื่อม 2563'!$E$3:$E$252,"10870-รพ.อรัญประเทศ")&lt;$A55,"",INDEX('ค่าเสื่อม 2563'!Q$3:Q$252,SMALL(IF('ค่าเสื่อม 2563'!$E$3:$E$252="10870-รพ.อรัญประเทศ",ROW('ค่าเสื่อม 2563'!$E$3:$E$252)-ROW('ค่าเสื่อม 2563'!$E$3)+1),$A55)))</f>
        <v>20000</v>
      </c>
      <c r="R55" s="7" t="str">
        <f t="array" ref="R55">IF(COUNTIF('ค่าเสื่อม 2563'!$E$3:$E$252,"10870-รพ.อรัญประเทศ")&lt;$A55,"",INDEX('ค่าเสื่อม 2563'!R$3:R$252,SMALL(IF('ค่าเสื่อม 2563'!$E$3:$E$252="10870-รพ.อรัญประเทศ",ROW('ค่าเสื่อม 2563'!$E$3:$E$252)-ROW('ค่าเสื่อม 2563'!$E$3)+1),$A55)))</f>
        <v>4/2562 (วันที่ 19/09/2562)</v>
      </c>
      <c r="S55" s="4" t="str">
        <f t="array" ref="S55">IF(COUNTIF('ค่าเสื่อม 2563'!$E$3:$E$252,"10870-รพ.อรัญประเทศ")&lt;$A55,"",INDEX('ค่าเสื่อม 2563'!S$3:S$252,SMALL(IF('ค่าเสื่อม 2563'!$E$3:$E$252="10870-รพ.อรัญประเทศ",ROW('ค่าเสื่อม 2563'!$E$3:$E$252)-ROW('ค่าเสื่อม 2563'!$E$3)+1),$A55)))</f>
        <v>5-</v>
      </c>
      <c r="T55" s="10">
        <f t="array" ref="T55">IF(COUNTIF('ค่าเสื่อม 2563'!$E$3:$E$252,"10870-รพ.อรัญประเทศ")&lt;$A55,"",INDEX('ค่าเสื่อม 2563'!T$3:T$252,SMALL(IF('ค่าเสื่อม 2563'!$E$3:$E$252="10870-รพ.อรัญประเทศ",ROW('ค่าเสื่อม 2563'!$E$3:$E$252)-ROW('ค่าเสื่อม 2563'!$E$3)+1),$A55)))</f>
        <v>20000</v>
      </c>
      <c r="U55" s="10">
        <f t="array" ref="U55">IF(COUNTIF('ค่าเสื่อม 2563'!$E$3:$E$252,"10870-รพ.อรัญประเทศ")&lt;$A55,"",INDEX('ค่าเสื่อม 2563'!U$3:U$252,SMALL(IF('ค่าเสื่อม 2563'!$E$3:$E$252="10870-รพ.อรัญประเทศ",ROW('ค่าเสื่อม 2563'!$E$3:$E$252)-ROW('ค่าเสื่อม 2563'!$E$3)+1),$A55)))</f>
        <v>0</v>
      </c>
      <c r="V55" s="7"/>
      <c r="W55" s="7"/>
    </row>
    <row r="56" spans="1:23" ht="43.5" customHeight="1">
      <c r="A56" s="3">
        <v>53</v>
      </c>
      <c r="B56" s="7"/>
      <c r="C56" s="7"/>
      <c r="D56" s="7"/>
      <c r="E56" s="7" t="str">
        <f t="array" ref="E56">IF(COUNTIF('ค่าเสื่อม 2563'!$E$3:$E$252,"10870-รพ.อรัญประเทศ")&lt;$A56,"",INDEX('ค่าเสื่อม 2563'!E$3:E$252,SMALL(IF('ค่าเสื่อม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F56" s="7" t="str">
        <f t="array" ref="F56">IF(COUNTIF('ค่าเสื่อม 2563'!$E$3:$E$252,"10870-รพ.อรัญประเทศ")&lt;$A56,"",INDEX('ค่าเสื่อม 2563'!F$3:F$252,SMALL(IF('ค่าเสื่อม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G56" s="7" t="str">
        <f t="array" ref="G56">IF(COUNTIF('ค่าเสื่อม 2563'!$E$3:$E$252,"10870-รพ.อรัญประเทศ")&lt;$A56,"",INDEX('ค่าเสื่อม 2563'!G$3:G$252,SMALL(IF('ค่าเสื่อม 2563'!$E$3:$E$252="10870-รพ.อรัญประเทศ",ROW('ค่าเสื่อม 2563'!$E$3:$E$252)-ROW('ค่าเสื่อม 2563'!$E$3)+1),$A56)))</f>
        <v>วงเงินหน่วยบริการสังกัดสป.สธ.</v>
      </c>
      <c r="H56" s="7" t="str">
        <f t="array" ref="H56">IF(COUNTIF('ค่าเสื่อม 2563'!$E$3:$E$252,"10870-รพ.อรัญประเทศ")&lt;$A56,"",INDEX('ค่าเสื่อม 2563'!H$3:H$252,SMALL(IF('ค่าเสื่อม 2563'!$E$3:$E$252="10870-รพ.อรัญประเทศ",ROW('ค่าเสื่อม 2563'!$E$3:$E$252)-ROW('ค่าเสื่อม 2563'!$E$3)+1),$A56)))</f>
        <v>ครุภัณฑ์</v>
      </c>
      <c r="I56" s="7" t="str">
        <f t="array" ref="I56">IF(COUNTIF('ค่าเสื่อม 2563'!$E$3:$E$252,"10870-รพ.อรัญประเทศ")&lt;$A56,"",INDEX('ค่าเสื่อม 2563'!I$3:I$252,SMALL(IF('ค่าเสื่อม 2563'!$E$3:$E$252="10870-รพ.อรัญประเทศ",ROW('ค่าเสื่อม 2563'!$E$3:$E$252)-ROW('ค่าเสื่อม 2563'!$E$3)+1),$A56)))</f>
        <v>03-ครุภัณฑ์การแพทย์</v>
      </c>
      <c r="J56" s="7" t="str">
        <f t="array" ref="J56">IF(COUNTIF('ค่าเสื่อม 2563'!$E$3:$E$252,"10870-รพ.อรัญประเทศ")&lt;$A56,"",INDEX('ค่าเสื่อม 2563'!J$3:J$252,SMALL(IF('ค่าเสื่อม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K56" s="7" t="str">
        <f t="array" ref="K56">IF(COUNTIF('ค่าเสื่อม 2563'!$E$3:$E$252,"10870-รพ.อรัญประเทศ")&lt;$A56,"",INDEX('ค่าเสื่อม 2563'!K$3:K$252,SMALL(IF('ค่าเสื่อม 2563'!$E$3:$E$252="10870-รพ.อรัญประเทศ",ROW('ค่าเสื่อม 2563'!$E$3:$E$252)-ROW('ค่าเสื่อม 2563'!$E$3)+1),$A56)))</f>
        <v>Battery สำหรับเครื่องช่วยหายใจ Neumovent Graphnet</v>
      </c>
      <c r="L56" s="4">
        <f t="array" ref="L56">IF(COUNTIF('ค่าเสื่อม 2563'!$E$3:$E$252,"10870-รพ.อรัญประเทศ")&lt;$A56,"",INDEX('ค่าเสื่อม 2563'!L$3:L$252,SMALL(IF('ค่าเสื่อม 2563'!$E$3:$E$252="10870-รพ.อรัญประเทศ",ROW('ค่าเสื่อม 2563'!$E$3:$E$252)-ROW('ค่าเสื่อม 2563'!$E$3)+1),$A56)))</f>
        <v>3</v>
      </c>
      <c r="M56" s="7" t="str">
        <f t="array" ref="M56">IF(COUNTIF('ค่าเสื่อม 2563'!$E$3:$E$252,"10870-รพ.อรัญประเทศ")&lt;$A56,"",INDEX('ค่าเสื่อม 2563'!M$3:M$252,SMALL(IF('ค่าเสื่อม 2563'!$E$3:$E$252="10870-รพ.อรัญประเทศ",ROW('ค่าเสื่อม 2563'!$E$3:$E$252)-ROW('ค่าเสื่อม 2563'!$E$3)+1),$A56)))</f>
        <v>6515-003-1102/3-5</v>
      </c>
      <c r="N56" s="10">
        <f t="array" ref="N56">IF(COUNTIF('ค่าเสื่อม 2563'!$E$3:$E$252,"10870-รพ.อรัญประเทศ")&lt;$A56,"",INDEX('ค่าเสื่อม 2563'!N$3:N$252,SMALL(IF('ค่าเสื่อม 2563'!$E$3:$E$252="10870-รพ.อรัญประเทศ",ROW('ค่าเสื่อม 2563'!$E$3:$E$252)-ROW('ค่าเสื่อม 2563'!$E$3)+1),$A56)))</f>
        <v>24000</v>
      </c>
      <c r="O56" s="10">
        <f t="array" ref="O56">IF(COUNTIF('ค่าเสื่อม 2563'!$E$3:$E$252,"10870-รพ.อรัญประเทศ")&lt;$A56,"",INDEX('ค่าเสื่อม 2563'!O$3:O$252,SMALL(IF('ค่าเสื่อม 2563'!$E$3:$E$252="10870-รพ.อรัญประเทศ",ROW('ค่าเสื่อม 2563'!$E$3:$E$252)-ROW('ค่าเสื่อม 2563'!$E$3)+1),$A56)))</f>
        <v>0</v>
      </c>
      <c r="P56" s="10">
        <f t="array" ref="P56">IF(COUNTIF('ค่าเสื่อม 2563'!$E$3:$E$252,"10870-รพ.อรัญประเทศ")&lt;$A56,"",INDEX('ค่าเสื่อม 2563'!P$3:P$252,SMALL(IF('ค่าเสื่อม 2563'!$E$3:$E$252="10870-รพ.อรัญประเทศ",ROW('ค่าเสื่อม 2563'!$E$3:$E$252)-ROW('ค่าเสื่อม 2563'!$E$3)+1),$A56)))</f>
        <v>0</v>
      </c>
      <c r="Q56" s="10">
        <f t="array" ref="Q56">IF(COUNTIF('ค่าเสื่อม 2563'!$E$3:$E$252,"10870-รพ.อรัญประเทศ")&lt;$A56,"",INDEX('ค่าเสื่อม 2563'!Q$3:Q$252,SMALL(IF('ค่าเสื่อม 2563'!$E$3:$E$252="10870-รพ.อรัญประเทศ",ROW('ค่าเสื่อม 2563'!$E$3:$E$252)-ROW('ค่าเสื่อม 2563'!$E$3)+1),$A56)))</f>
        <v>24000</v>
      </c>
      <c r="R56" s="7" t="str">
        <f t="array" ref="R56">IF(COUNTIF('ค่าเสื่อม 2563'!$E$3:$E$252,"10870-รพ.อรัญประเทศ")&lt;$A56,"",INDEX('ค่าเสื่อม 2563'!R$3:R$252,SMALL(IF('ค่าเสื่อม 2563'!$E$3:$E$252="10870-รพ.อรัญประเทศ",ROW('ค่าเสื่อม 2563'!$E$3:$E$252)-ROW('ค่าเสื่อม 2563'!$E$3)+1),$A56)))</f>
        <v>4/2562 (วันที่ 19/09/2562)</v>
      </c>
      <c r="S56" s="4" t="str">
        <f t="array" ref="S56">IF(COUNTIF('ค่าเสื่อม 2563'!$E$3:$E$252,"10870-รพ.อรัญประเทศ")&lt;$A56,"",INDEX('ค่าเสื่อม 2563'!S$3:S$252,SMALL(IF('ค่าเสื่อม 2563'!$E$3:$E$252="10870-รพ.อรัญประเทศ",ROW('ค่าเสื่อม 2563'!$E$3:$E$252)-ROW('ค่าเสื่อม 2563'!$E$3)+1),$A56)))</f>
        <v>5-</v>
      </c>
      <c r="T56" s="10">
        <f t="array" ref="T56">IF(COUNTIF('ค่าเสื่อม 2563'!$E$3:$E$252,"10870-รพ.อรัญประเทศ")&lt;$A56,"",INDEX('ค่าเสื่อม 2563'!T$3:T$252,SMALL(IF('ค่าเสื่อม 2563'!$E$3:$E$252="10870-รพ.อรัญประเทศ",ROW('ค่าเสื่อม 2563'!$E$3:$E$252)-ROW('ค่าเสื่อม 2563'!$E$3)+1),$A56)))</f>
        <v>24000</v>
      </c>
      <c r="U56" s="10">
        <f t="array" ref="U56">IF(COUNTIF('ค่าเสื่อม 2563'!$E$3:$E$252,"10870-รพ.อรัญประเทศ")&lt;$A56,"",INDEX('ค่าเสื่อม 2563'!U$3:U$252,SMALL(IF('ค่าเสื่อม 2563'!$E$3:$E$252="10870-รพ.อรัญประเทศ",ROW('ค่าเสื่อม 2563'!$E$3:$E$252)-ROW('ค่าเสื่อม 2563'!$E$3)+1),$A56)))</f>
        <v>0</v>
      </c>
      <c r="V56" s="7"/>
      <c r="W56" s="7"/>
    </row>
    <row r="57" spans="1:23" ht="43.5" customHeight="1">
      <c r="A57" s="3">
        <v>54</v>
      </c>
      <c r="B57" s="7"/>
      <c r="C57" s="7"/>
      <c r="D57" s="7"/>
      <c r="E57" s="7" t="str">
        <f t="array" ref="E57">IF(COUNTIF('ค่าเสื่อม 2563'!$E$3:$E$252,"10870-รพ.อรัญประเทศ")&lt;$A57,"",INDEX('ค่าเสื่อม 2563'!E$3:E$252,SMALL(IF('ค่าเสื่อม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F57" s="7" t="str">
        <f t="array" ref="F57">IF(COUNTIF('ค่าเสื่อม 2563'!$E$3:$E$252,"10870-รพ.อรัญประเทศ")&lt;$A57,"",INDEX('ค่าเสื่อม 2563'!F$3:F$252,SMALL(IF('ค่าเสื่อม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G57" s="7" t="str">
        <f t="array" ref="G57">IF(COUNTIF('ค่าเสื่อม 2563'!$E$3:$E$252,"10870-รพ.อรัญประเทศ")&lt;$A57,"",INDEX('ค่าเสื่อม 2563'!G$3:G$252,SMALL(IF('ค่าเสื่อม 2563'!$E$3:$E$252="10870-รพ.อรัญประเทศ",ROW('ค่าเสื่อม 2563'!$E$3:$E$252)-ROW('ค่าเสื่อม 2563'!$E$3)+1),$A57)))</f>
        <v>วงเงินหน่วยบริการสังกัดสป.สธ.</v>
      </c>
      <c r="H57" s="7" t="str">
        <f t="array" ref="H57">IF(COUNTIF('ค่าเสื่อม 2563'!$E$3:$E$252,"10870-รพ.อรัญประเทศ")&lt;$A57,"",INDEX('ค่าเสื่อม 2563'!H$3:H$252,SMALL(IF('ค่าเสื่อม 2563'!$E$3:$E$252="10870-รพ.อรัญประเทศ",ROW('ค่าเสื่อม 2563'!$E$3:$E$252)-ROW('ค่าเสื่อม 2563'!$E$3)+1),$A57)))</f>
        <v>ครุภัณฑ์</v>
      </c>
      <c r="I57" s="7" t="str">
        <f t="array" ref="I57">IF(COUNTIF('ค่าเสื่อม 2563'!$E$3:$E$252,"10870-รพ.อรัญประเทศ")&lt;$A57,"",INDEX('ค่าเสื่อม 2563'!I$3:I$252,SMALL(IF('ค่าเสื่อม 2563'!$E$3:$E$252="10870-รพ.อรัญประเทศ",ROW('ค่าเสื่อม 2563'!$E$3:$E$252)-ROW('ค่าเสื่อม 2563'!$E$3)+1),$A57)))</f>
        <v>03-ครุภัณฑ์การแพทย์</v>
      </c>
      <c r="J57" s="7" t="str">
        <f t="array" ref="J57">IF(COUNTIF('ค่าเสื่อม 2563'!$E$3:$E$252,"10870-รพ.อรัญประเทศ")&lt;$A57,"",INDEX('ค่าเสื่อม 2563'!J$3:J$252,SMALL(IF('ค่าเสื่อม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K57" s="7" t="str">
        <f t="array" ref="K57">IF(COUNTIF('ค่าเสื่อม 2563'!$E$3:$E$252,"10870-รพ.อรัญประเทศ")&lt;$A57,"",INDEX('ค่าเสื่อม 2563'!K$3:K$252,SMALL(IF('ค่าเสื่อม 2563'!$E$3:$E$252="10870-รพ.อรัญประเทศ",ROW('ค่าเสื่อม 2563'!$E$3:$E$252)-ROW('ค่าเสื่อม 2563'!$E$3)+1),$A57)))</f>
        <v>ตู้เก็บเลือดขนาดไม่น้อยกว่า20 คิว (BV-23)</v>
      </c>
      <c r="L57" s="4">
        <f t="array" ref="L57">IF(COUNTIF('ค่าเสื่อม 2563'!$E$3:$E$252,"10870-รพ.อรัญประเทศ")&lt;$A57,"",INDEX('ค่าเสื่อม 2563'!L$3:L$252,SMALL(IF('ค่าเสื่อม 2563'!$E$3:$E$252="10870-รพ.อรัญประเทศ",ROW('ค่าเสื่อม 2563'!$E$3:$E$252)-ROW('ค่าเสื่อม 2563'!$E$3)+1),$A57)))</f>
        <v>1</v>
      </c>
      <c r="M57" s="7" t="str">
        <f t="array" ref="M57">IF(COUNTIF('ค่าเสื่อม 2563'!$E$3:$E$252,"10870-รพ.อรัญประเทศ")&lt;$A57,"",INDEX('ค่าเสื่อม 2563'!M$3:M$252,SMALL(IF('ค่าเสื่อม 2563'!$E$3:$E$252="10870-รพ.อรัญประเทศ",ROW('ค่าเสื่อม 2563'!$E$3:$E$252)-ROW('ค่าเสื่อม 2563'!$E$3)+1),$A57)))</f>
        <v>6515-038-5851/1</v>
      </c>
      <c r="N57" s="10">
        <f t="array" ref="N57">IF(COUNTIF('ค่าเสื่อม 2563'!$E$3:$E$252,"10870-รพ.อรัญประเทศ")&lt;$A57,"",INDEX('ค่าเสื่อม 2563'!N$3:N$252,SMALL(IF('ค่าเสื่อม 2563'!$E$3:$E$252="10870-รพ.อรัญประเทศ",ROW('ค่าเสื่อม 2563'!$E$3:$E$252)-ROW('ค่าเสื่อม 2563'!$E$3)+1),$A57)))</f>
        <v>500000</v>
      </c>
      <c r="O57" s="10">
        <f t="array" ref="O57">IF(COUNTIF('ค่าเสื่อม 2563'!$E$3:$E$252,"10870-รพ.อรัญประเทศ")&lt;$A57,"",INDEX('ค่าเสื่อม 2563'!O$3:O$252,SMALL(IF('ค่าเสื่อม 2563'!$E$3:$E$252="10870-รพ.อรัญประเทศ",ROW('ค่าเสื่อม 2563'!$E$3:$E$252)-ROW('ค่าเสื่อม 2563'!$E$3)+1),$A57)))</f>
        <v>0</v>
      </c>
      <c r="P57" s="10">
        <f t="array" ref="P57">IF(COUNTIF('ค่าเสื่อม 2563'!$E$3:$E$252,"10870-รพ.อรัญประเทศ")&lt;$A57,"",INDEX('ค่าเสื่อม 2563'!P$3:P$252,SMALL(IF('ค่าเสื่อม 2563'!$E$3:$E$252="10870-รพ.อรัญประเทศ",ROW('ค่าเสื่อม 2563'!$E$3:$E$252)-ROW('ค่าเสื่อม 2563'!$E$3)+1),$A57)))</f>
        <v>0</v>
      </c>
      <c r="Q57" s="10">
        <f t="array" ref="Q57">IF(COUNTIF('ค่าเสื่อม 2563'!$E$3:$E$252,"10870-รพ.อรัญประเทศ")&lt;$A57,"",INDEX('ค่าเสื่อม 2563'!Q$3:Q$252,SMALL(IF('ค่าเสื่อม 2563'!$E$3:$E$252="10870-รพ.อรัญประเทศ",ROW('ค่าเสื่อม 2563'!$E$3:$E$252)-ROW('ค่าเสื่อม 2563'!$E$3)+1),$A57)))</f>
        <v>500000</v>
      </c>
      <c r="R57" s="7" t="str">
        <f t="array" ref="R57">IF(COUNTIF('ค่าเสื่อม 2563'!$E$3:$E$252,"10870-รพ.อรัญประเทศ")&lt;$A57,"",INDEX('ค่าเสื่อม 2563'!R$3:R$252,SMALL(IF('ค่าเสื่อม 2563'!$E$3:$E$252="10870-รพ.อรัญประเทศ",ROW('ค่าเสื่อม 2563'!$E$3:$E$252)-ROW('ค่าเสื่อม 2563'!$E$3)+1),$A57)))</f>
        <v>4/2562 (วันที่ 19/09/2562)</v>
      </c>
      <c r="S57" s="4" t="str">
        <f t="array" ref="S57">IF(COUNTIF('ค่าเสื่อม 2563'!$E$3:$E$252,"10870-รพ.อรัญประเทศ")&lt;$A57,"",INDEX('ค่าเสื่อม 2563'!S$3:S$252,SMALL(IF('ค่าเสื่อม 2563'!$E$3:$E$252="10870-รพ.อรัญประเทศ",ROW('ค่าเสื่อม 2563'!$E$3:$E$252)-ROW('ค่าเสื่อม 2563'!$E$3)+1),$A57)))</f>
        <v>5-</v>
      </c>
      <c r="T57" s="10">
        <f t="array" ref="T57">IF(COUNTIF('ค่าเสื่อม 2563'!$E$3:$E$252,"10870-รพ.อรัญประเทศ")&lt;$A57,"",INDEX('ค่าเสื่อม 2563'!T$3:T$252,SMALL(IF('ค่าเสื่อม 2563'!$E$3:$E$252="10870-รพ.อรัญประเทศ",ROW('ค่าเสื่อม 2563'!$E$3:$E$252)-ROW('ค่าเสื่อม 2563'!$E$3)+1),$A57)))</f>
        <v>450000</v>
      </c>
      <c r="U57" s="10">
        <f t="array" ref="U57">IF(COUNTIF('ค่าเสื่อม 2563'!$E$3:$E$252,"10870-รพ.อรัญประเทศ")&lt;$A57,"",INDEX('ค่าเสื่อม 2563'!U$3:U$252,SMALL(IF('ค่าเสื่อม 2563'!$E$3:$E$252="10870-รพ.อรัญประเทศ",ROW('ค่าเสื่อม 2563'!$E$3:$E$252)-ROW('ค่าเสื่อม 2563'!$E$3)+1),$A57)))</f>
        <v>50000</v>
      </c>
      <c r="V57" s="7"/>
      <c r="W57" s="7"/>
    </row>
    <row r="58" spans="1:23" ht="43.5" customHeight="1">
      <c r="A58" s="3">
        <v>55</v>
      </c>
      <c r="B58" s="7"/>
      <c r="C58" s="7"/>
      <c r="D58" s="7"/>
      <c r="E58" s="7" t="str">
        <f t="array" ref="E58">IF(COUNTIF('ค่าเสื่อม 2563'!$E$3:$E$252,"10870-รพ.อรัญประเทศ")&lt;$A58,"",INDEX('ค่าเสื่อม 2563'!E$3:E$252,SMALL(IF('ค่าเสื่อม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F58" s="7" t="str">
        <f t="array" ref="F58">IF(COUNTIF('ค่าเสื่อม 2563'!$E$3:$E$252,"10870-รพ.อรัญประเทศ")&lt;$A58,"",INDEX('ค่าเสื่อม 2563'!F$3:F$252,SMALL(IF('ค่าเสื่อม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G58" s="7" t="str">
        <f t="array" ref="G58">IF(COUNTIF('ค่าเสื่อม 2563'!$E$3:$E$252,"10870-รพ.อรัญประเทศ")&lt;$A58,"",INDEX('ค่าเสื่อม 2563'!G$3:G$252,SMALL(IF('ค่าเสื่อม 2563'!$E$3:$E$252="10870-รพ.อรัญประเทศ",ROW('ค่าเสื่อม 2563'!$E$3:$E$252)-ROW('ค่าเสื่อม 2563'!$E$3)+1),$A58)))</f>
        <v>วงเงินหน่วยบริการสังกัดสป.สธ.</v>
      </c>
      <c r="H58" s="7" t="str">
        <f t="array" ref="H58">IF(COUNTIF('ค่าเสื่อม 2563'!$E$3:$E$252,"10870-รพ.อรัญประเทศ")&lt;$A58,"",INDEX('ค่าเสื่อม 2563'!H$3:H$252,SMALL(IF('ค่าเสื่อม 2563'!$E$3:$E$252="10870-รพ.อรัญประเทศ",ROW('ค่าเสื่อม 2563'!$E$3:$E$252)-ROW('ค่าเสื่อม 2563'!$E$3)+1),$A58)))</f>
        <v>ครุภัณฑ์</v>
      </c>
      <c r="I58" s="7" t="str">
        <f t="array" ref="I58">IF(COUNTIF('ค่าเสื่อม 2563'!$E$3:$E$252,"10870-รพ.อรัญประเทศ")&lt;$A58,"",INDEX('ค่าเสื่อม 2563'!I$3:I$252,SMALL(IF('ค่าเสื่อม 2563'!$E$3:$E$252="10870-รพ.อรัญประเทศ",ROW('ค่าเสื่อม 2563'!$E$3:$E$252)-ROW('ค่าเสื่อม 2563'!$E$3)+1),$A58)))</f>
        <v>03-ครุภัณฑ์การแพทย์</v>
      </c>
      <c r="J58" s="7" t="str">
        <f t="array" ref="J58">IF(COUNTIF('ค่าเสื่อม 2563'!$E$3:$E$252,"10870-รพ.อรัญประเทศ")&lt;$A58,"",INDEX('ค่าเสื่อม 2563'!J$3:J$252,SMALL(IF('ค่าเสื่อม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K58" s="7" t="str">
        <f t="array" ref="K58">IF(COUNTIF('ค่าเสื่อม 2563'!$E$3:$E$252,"10870-รพ.อรัญประเทศ")&lt;$A58,"",INDEX('ค่าเสื่อม 2563'!K$3:K$252,SMALL(IF('ค่าเสื่อม 2563'!$E$3:$E$252="10870-รพ.อรัญประเทศ",ROW('ค่าเสื่อม 2563'!$E$3:$E$252)-ROW('ค่าเสื่อม 2563'!$E$3)+1),$A58)))</f>
        <v>ตู้แช่น้ำยา</v>
      </c>
      <c r="L58" s="4">
        <f t="array" ref="L58">IF(COUNTIF('ค่าเสื่อม 2563'!$E$3:$E$252,"10870-รพ.อรัญประเทศ")&lt;$A58,"",INDEX('ค่าเสื่อม 2563'!L$3:L$252,SMALL(IF('ค่าเสื่อม 2563'!$E$3:$E$252="10870-รพ.อรัญประเทศ",ROW('ค่าเสื่อม 2563'!$E$3:$E$252)-ROW('ค่าเสื่อม 2563'!$E$3)+1),$A58)))</f>
        <v>1</v>
      </c>
      <c r="M58" s="7" t="str">
        <f t="array" ref="M58">IF(COUNTIF('ค่าเสื่อม 2563'!$E$3:$E$252,"10870-รพ.อรัญประเทศ")&lt;$A58,"",INDEX('ค่าเสื่อม 2563'!M$3:M$252,SMALL(IF('ค่าเสื่อม 2563'!$E$3:$E$252="10870-รพ.อรัญประเทศ",ROW('ค่าเสื่อม 2563'!$E$3:$E$252)-ROW('ค่าเสื่อม 2563'!$E$3)+1),$A58)))</f>
        <v>6515-038-5851/1</v>
      </c>
      <c r="N58" s="10">
        <f t="array" ref="N58">IF(COUNTIF('ค่าเสื่อม 2563'!$E$3:$E$252,"10870-รพ.อรัญประเทศ")&lt;$A58,"",INDEX('ค่าเสื่อม 2563'!N$3:N$252,SMALL(IF('ค่าเสื่อม 2563'!$E$3:$E$252="10870-รพ.อรัญประเทศ",ROW('ค่าเสื่อม 2563'!$E$3:$E$252)-ROW('ค่าเสื่อม 2563'!$E$3)+1),$A58)))</f>
        <v>35000</v>
      </c>
      <c r="O58" s="10">
        <f t="array" ref="O58">IF(COUNTIF('ค่าเสื่อม 2563'!$E$3:$E$252,"10870-รพ.อรัญประเทศ")&lt;$A58,"",INDEX('ค่าเสื่อม 2563'!O$3:O$252,SMALL(IF('ค่าเสื่อม 2563'!$E$3:$E$252="10870-รพ.อรัญประเทศ",ROW('ค่าเสื่อม 2563'!$E$3:$E$252)-ROW('ค่าเสื่อม 2563'!$E$3)+1),$A58)))</f>
        <v>0</v>
      </c>
      <c r="P58" s="10">
        <f t="array" ref="P58">IF(COUNTIF('ค่าเสื่อม 2563'!$E$3:$E$252,"10870-รพ.อรัญประเทศ")&lt;$A58,"",INDEX('ค่าเสื่อม 2563'!P$3:P$252,SMALL(IF('ค่าเสื่อม 2563'!$E$3:$E$252="10870-รพ.อรัญประเทศ",ROW('ค่าเสื่อม 2563'!$E$3:$E$252)-ROW('ค่าเสื่อม 2563'!$E$3)+1),$A58)))</f>
        <v>0</v>
      </c>
      <c r="Q58" s="10">
        <f t="array" ref="Q58">IF(COUNTIF('ค่าเสื่อม 2563'!$E$3:$E$252,"10870-รพ.อรัญประเทศ")&lt;$A58,"",INDEX('ค่าเสื่อม 2563'!Q$3:Q$252,SMALL(IF('ค่าเสื่อม 2563'!$E$3:$E$252="10870-รพ.อรัญประเทศ",ROW('ค่าเสื่อม 2563'!$E$3:$E$252)-ROW('ค่าเสื่อม 2563'!$E$3)+1),$A58)))</f>
        <v>35000</v>
      </c>
      <c r="R58" s="7" t="str">
        <f t="array" ref="R58">IF(COUNTIF('ค่าเสื่อม 2563'!$E$3:$E$252,"10870-รพ.อรัญประเทศ")&lt;$A58,"",INDEX('ค่าเสื่อม 2563'!R$3:R$252,SMALL(IF('ค่าเสื่อม 2563'!$E$3:$E$252="10870-รพ.อรัญประเทศ",ROW('ค่าเสื่อม 2563'!$E$3:$E$252)-ROW('ค่าเสื่อม 2563'!$E$3)+1),$A58)))</f>
        <v>4/2562 (วันที่ 19/09/2562)</v>
      </c>
      <c r="S58" s="4" t="str">
        <f t="array" ref="S58">IF(COUNTIF('ค่าเสื่อม 2563'!$E$3:$E$252,"10870-รพ.อรัญประเทศ")&lt;$A58,"",INDEX('ค่าเสื่อม 2563'!S$3:S$252,SMALL(IF('ค่าเสื่อม 2563'!$E$3:$E$252="10870-รพ.อรัญประเทศ",ROW('ค่าเสื่อม 2563'!$E$3:$E$252)-ROW('ค่าเสื่อม 2563'!$E$3)+1),$A58)))</f>
        <v>5-</v>
      </c>
      <c r="T58" s="10">
        <f t="array" ref="T58">IF(COUNTIF('ค่าเสื่อม 2563'!$E$3:$E$252,"10870-รพ.อรัญประเทศ")&lt;$A58,"",INDEX('ค่าเสื่อม 2563'!T$3:T$252,SMALL(IF('ค่าเสื่อม 2563'!$E$3:$E$252="10870-รพ.อรัญประเทศ",ROW('ค่าเสื่อม 2563'!$E$3:$E$252)-ROW('ค่าเสื่อม 2563'!$E$3)+1),$A58)))</f>
        <v>33000</v>
      </c>
      <c r="U58" s="10">
        <f t="array" ref="U58">IF(COUNTIF('ค่าเสื่อม 2563'!$E$3:$E$252,"10870-รพ.อรัญประเทศ")&lt;$A58,"",INDEX('ค่าเสื่อม 2563'!U$3:U$252,SMALL(IF('ค่าเสื่อม 2563'!$E$3:$E$252="10870-รพ.อรัญประเทศ",ROW('ค่าเสื่อม 2563'!$E$3:$E$252)-ROW('ค่าเสื่อม 2563'!$E$3)+1),$A58)))</f>
        <v>2000</v>
      </c>
      <c r="V58" s="7"/>
      <c r="W58" s="7"/>
    </row>
    <row r="59" spans="1:23" ht="43.5" customHeight="1">
      <c r="A59" s="3">
        <v>56</v>
      </c>
      <c r="B59" s="7"/>
      <c r="C59" s="7"/>
      <c r="D59" s="7"/>
      <c r="E59" s="7" t="str">
        <f t="array" ref="E59">IF(COUNTIF('ค่าเสื่อม 2563'!$E$3:$E$252,"10870-รพ.อรัญประเทศ")&lt;$A59,"",INDEX('ค่าเสื่อม 2563'!E$3:E$252,SMALL(IF('ค่าเสื่อม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F59" s="7" t="str">
        <f t="array" ref="F59">IF(COUNTIF('ค่าเสื่อม 2563'!$E$3:$E$252,"10870-รพ.อรัญประเทศ")&lt;$A59,"",INDEX('ค่าเสื่อม 2563'!F$3:F$252,SMALL(IF('ค่าเสื่อม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G59" s="7" t="str">
        <f t="array" ref="G59">IF(COUNTIF('ค่าเสื่อม 2563'!$E$3:$E$252,"10870-รพ.อรัญประเทศ")&lt;$A59,"",INDEX('ค่าเสื่อม 2563'!G$3:G$252,SMALL(IF('ค่าเสื่อม 2563'!$E$3:$E$252="10870-รพ.อรัญประเทศ",ROW('ค่าเสื่อม 2563'!$E$3:$E$252)-ROW('ค่าเสื่อม 2563'!$E$3)+1),$A59)))</f>
        <v>วงเงินหน่วยบริการสังกัดสป.สธ.</v>
      </c>
      <c r="H59" s="7" t="str">
        <f t="array" ref="H59">IF(COUNTIF('ค่าเสื่อม 2563'!$E$3:$E$252,"10870-รพ.อรัญประเทศ")&lt;$A59,"",INDEX('ค่าเสื่อม 2563'!H$3:H$252,SMALL(IF('ค่าเสื่อม 2563'!$E$3:$E$252="10870-รพ.อรัญประเทศ",ROW('ค่าเสื่อม 2563'!$E$3:$E$252)-ROW('ค่าเสื่อม 2563'!$E$3)+1),$A59)))</f>
        <v>ครุภัณฑ์</v>
      </c>
      <c r="I59" s="7" t="str">
        <f t="array" ref="I59">IF(COUNTIF('ค่าเสื่อม 2563'!$E$3:$E$252,"10870-รพ.อรัญประเทศ")&lt;$A59,"",INDEX('ค่าเสื่อม 2563'!I$3:I$252,SMALL(IF('ค่าเสื่อม 2563'!$E$3:$E$252="10870-รพ.อรัญประเทศ",ROW('ค่าเสื่อม 2563'!$E$3:$E$252)-ROW('ค่าเสื่อม 2563'!$E$3)+1),$A59)))</f>
        <v>08-ครุภัณฑ์คอมพิวเตอร์</v>
      </c>
      <c r="J59" s="7" t="str">
        <f t="array" ref="J59">IF(COUNTIF('ค่าเสื่อม 2563'!$E$3:$E$252,"10870-รพ.อรัญประเทศ")&lt;$A59,"",INDEX('ค่าเสื่อม 2563'!J$3:J$252,SMALL(IF('ค่าเสื่อม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K59" s="7" t="str">
        <f t="array" ref="K59">IF(COUNTIF('ค่าเสื่อม 2563'!$E$3:$E$252,"10870-รพ.อรัญประเทศ")&lt;$A59,"",INDEX('ค่าเสื่อม 2563'!K$3:K$252,SMALL(IF('ค่าเสื่อม 2563'!$E$3:$E$252="10870-รพ.อรัญประเทศ",ROW('ค่าเสื่อม 2563'!$E$3:$E$252)-ROW('ค่าเสื่อม 2563'!$E$3)+1),$A59)))</f>
        <v>อุปกรณ์กระจายสัญญาณไร้สาย (Access Point)</v>
      </c>
      <c r="L59" s="4">
        <f t="array" ref="L59">IF(COUNTIF('ค่าเสื่อม 2563'!$E$3:$E$252,"10870-รพ.อรัญประเทศ")&lt;$A59,"",INDEX('ค่าเสื่อม 2563'!L$3:L$252,SMALL(IF('ค่าเสื่อม 2563'!$E$3:$E$252="10870-รพ.อรัญประเทศ",ROW('ค่าเสื่อม 2563'!$E$3:$E$252)-ROW('ค่าเสื่อม 2563'!$E$3)+1),$A59)))</f>
        <v>10</v>
      </c>
      <c r="M59" s="7" t="str">
        <f t="array" ref="M59">IF(COUNTIF('ค่าเสื่อม 2563'!$E$3:$E$252,"10870-รพ.อรัญประเทศ")&lt;$A59,"",INDEX('ค่าเสื่อม 2563'!M$3:M$252,SMALL(IF('ค่าเสื่อม 2563'!$E$3:$E$252="10870-รพ.อรัญประเทศ",ROW('ค่าเสื่อม 2563'!$E$3:$E$252)-ROW('ค่าเสื่อม 2563'!$E$3)+1),$A59)))</f>
        <v>7440-005-0001/1-10</v>
      </c>
      <c r="N59" s="10">
        <f t="array" ref="N59">IF(COUNTIF('ค่าเสื่อม 2563'!$E$3:$E$252,"10870-รพ.อรัญประเทศ")&lt;$A59,"",INDEX('ค่าเสื่อม 2563'!N$3:N$252,SMALL(IF('ค่าเสื่อม 2563'!$E$3:$E$252="10870-รพ.อรัญประเทศ",ROW('ค่าเสื่อม 2563'!$E$3:$E$252)-ROW('ค่าเสื่อม 2563'!$E$3)+1),$A59)))</f>
        <v>54000</v>
      </c>
      <c r="O59" s="10">
        <f t="array" ref="O59">IF(COUNTIF('ค่าเสื่อม 2563'!$E$3:$E$252,"10870-รพ.อรัญประเทศ")&lt;$A59,"",INDEX('ค่าเสื่อม 2563'!O$3:O$252,SMALL(IF('ค่าเสื่อม 2563'!$E$3:$E$252="10870-รพ.อรัญประเทศ",ROW('ค่าเสื่อม 2563'!$E$3:$E$252)-ROW('ค่าเสื่อม 2563'!$E$3)+1),$A59)))</f>
        <v>0</v>
      </c>
      <c r="P59" s="10">
        <f t="array" ref="P59">IF(COUNTIF('ค่าเสื่อม 2563'!$E$3:$E$252,"10870-รพ.อรัญประเทศ")&lt;$A59,"",INDEX('ค่าเสื่อม 2563'!P$3:P$252,SMALL(IF('ค่าเสื่อม 2563'!$E$3:$E$252="10870-รพ.อรัญประเทศ",ROW('ค่าเสื่อม 2563'!$E$3:$E$252)-ROW('ค่าเสื่อม 2563'!$E$3)+1),$A59)))</f>
        <v>0</v>
      </c>
      <c r="Q59" s="10">
        <f t="array" ref="Q59">IF(COUNTIF('ค่าเสื่อม 2563'!$E$3:$E$252,"10870-รพ.อรัญประเทศ")&lt;$A59,"",INDEX('ค่าเสื่อม 2563'!Q$3:Q$252,SMALL(IF('ค่าเสื่อม 2563'!$E$3:$E$252="10870-รพ.อรัญประเทศ",ROW('ค่าเสื่อม 2563'!$E$3:$E$252)-ROW('ค่าเสื่อม 2563'!$E$3)+1),$A59)))</f>
        <v>54000</v>
      </c>
      <c r="R59" s="7" t="str">
        <f t="array" ref="R59">IF(COUNTIF('ค่าเสื่อม 2563'!$E$3:$E$252,"10870-รพ.อรัญประเทศ")&lt;$A59,"",INDEX('ค่าเสื่อม 2563'!R$3:R$252,SMALL(IF('ค่าเสื่อม 2563'!$E$3:$E$252="10870-รพ.อรัญประเทศ",ROW('ค่าเสื่อม 2563'!$E$3:$E$252)-ROW('ค่าเสื่อม 2563'!$E$3)+1),$A59)))</f>
        <v>4/2562 (วันที่ 19/09/2562)</v>
      </c>
      <c r="S59" s="4" t="str">
        <f t="array" ref="S59">IF(COUNTIF('ค่าเสื่อม 2563'!$E$3:$E$252,"10870-รพ.อรัญประเทศ")&lt;$A59,"",INDEX('ค่าเสื่อม 2563'!S$3:S$252,SMALL(IF('ค่าเสื่อม 2563'!$E$3:$E$252="10870-รพ.อรัญประเทศ",ROW('ค่าเสื่อม 2563'!$E$3:$E$252)-ROW('ค่าเสื่อม 2563'!$E$3)+1),$A59)))</f>
        <v>5-</v>
      </c>
      <c r="T59" s="10">
        <f t="array" ref="T59">IF(COUNTIF('ค่าเสื่อม 2563'!$E$3:$E$252,"10870-รพ.อรัญประเทศ")&lt;$A59,"",INDEX('ค่าเสื่อม 2563'!T$3:T$252,SMALL(IF('ค่าเสื่อม 2563'!$E$3:$E$252="10870-รพ.อรัญประเทศ",ROW('ค่าเสื่อม 2563'!$E$3:$E$252)-ROW('ค่าเสื่อม 2563'!$E$3)+1),$A59)))</f>
        <v>54000</v>
      </c>
      <c r="U59" s="10">
        <f t="array" ref="U59">IF(COUNTIF('ค่าเสื่อม 2563'!$E$3:$E$252,"10870-รพ.อรัญประเทศ")&lt;$A59,"",INDEX('ค่าเสื่อม 2563'!U$3:U$252,SMALL(IF('ค่าเสื่อม 2563'!$E$3:$E$252="10870-รพ.อรัญประเทศ",ROW('ค่าเสื่อม 2563'!$E$3:$E$252)-ROW('ค่าเสื่อม 2563'!$E$3)+1),$A59)))</f>
        <v>0</v>
      </c>
      <c r="V59" s="7"/>
      <c r="W59" s="7"/>
    </row>
    <row r="60" spans="1:23" ht="43.5" customHeight="1">
      <c r="A60" s="3">
        <v>57</v>
      </c>
      <c r="B60" s="7"/>
      <c r="C60" s="7"/>
      <c r="D60" s="7"/>
      <c r="E60" s="7" t="str">
        <f t="array" ref="E60">IF(COUNTIF('ค่าเสื่อม 2563'!$E$3:$E$252,"10870-รพ.อรัญประเทศ")&lt;$A60,"",INDEX('ค่าเสื่อม 2563'!E$3:E$252,SMALL(IF('ค่าเสื่อม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F60" s="7" t="str">
        <f t="array" ref="F60">IF(COUNTIF('ค่าเสื่อม 2563'!$E$3:$E$252,"10870-รพ.อรัญประเทศ")&lt;$A60,"",INDEX('ค่าเสื่อม 2563'!F$3:F$252,SMALL(IF('ค่าเสื่อม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G60" s="7" t="str">
        <f t="array" ref="G60">IF(COUNTIF('ค่าเสื่อม 2563'!$E$3:$E$252,"10870-รพ.อรัญประเทศ")&lt;$A60,"",INDEX('ค่าเสื่อม 2563'!G$3:G$252,SMALL(IF('ค่าเสื่อม 2563'!$E$3:$E$252="10870-รพ.อรัญประเทศ",ROW('ค่าเสื่อม 2563'!$E$3:$E$252)-ROW('ค่าเสื่อม 2563'!$E$3)+1),$A60)))</f>
        <v>วงเงินหน่วยบริการสังกัดสป.สธ.</v>
      </c>
      <c r="H60" s="7" t="str">
        <f t="array" ref="H60">IF(COUNTIF('ค่าเสื่อม 2563'!$E$3:$E$252,"10870-รพ.อรัญประเทศ")&lt;$A60,"",INDEX('ค่าเสื่อม 2563'!H$3:H$252,SMALL(IF('ค่าเสื่อม 2563'!$E$3:$E$252="10870-รพ.อรัญประเทศ",ROW('ค่าเสื่อม 2563'!$E$3:$E$252)-ROW('ค่าเสื่อม 2563'!$E$3)+1),$A60)))</f>
        <v>ครุภัณฑ์</v>
      </c>
      <c r="I60" s="7" t="str">
        <f t="array" ref="I60">IF(COUNTIF('ค่าเสื่อม 2563'!$E$3:$E$252,"10870-รพ.อรัญประเทศ")&lt;$A60,"",INDEX('ค่าเสื่อม 2563'!I$3:I$252,SMALL(IF('ค่าเสื่อม 2563'!$E$3:$E$252="10870-รพ.อรัญประเทศ",ROW('ค่าเสื่อม 2563'!$E$3:$E$252)-ROW('ค่าเสื่อม 2563'!$E$3)+1),$A60)))</f>
        <v>08-ครุภัณฑ์คอมพิวเตอร์</v>
      </c>
      <c r="J60" s="7" t="str">
        <f t="array" ref="J60">IF(COUNTIF('ค่าเสื่อม 2563'!$E$3:$E$252,"10870-รพ.อรัญประเทศ")&lt;$A60,"",INDEX('ค่าเสื่อม 2563'!J$3:J$252,SMALL(IF('ค่าเสื่อม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K60" s="7" t="str">
        <f t="array" ref="K60">IF(COUNTIF('ค่าเสื่อม 2563'!$E$3:$E$252,"10870-รพ.อรัญประเทศ")&lt;$A60,"",INDEX('ค่าเสื่อม 2563'!K$3:K$252,SMALL(IF('ค่าเสื่อม 2563'!$E$3:$E$252="10870-รพ.อรัญประเทศ",ROW('ค่าเสื่อม 2563'!$E$3:$E$252)-ROW('ค่าเสื่อม 2563'!$E$3)+1),$A60)))</f>
        <v>อุปกรณ์กระจายสัญญาณ (L2 Switch) ขนาด 24 ช่อง</v>
      </c>
      <c r="L60" s="4">
        <f t="array" ref="L60">IF(COUNTIF('ค่าเสื่อม 2563'!$E$3:$E$252,"10870-รพ.อรัญประเทศ")&lt;$A60,"",INDEX('ค่าเสื่อม 2563'!L$3:L$252,SMALL(IF('ค่าเสื่อม 2563'!$E$3:$E$252="10870-รพ.อรัญประเทศ",ROW('ค่าเสื่อม 2563'!$E$3:$E$252)-ROW('ค่าเสื่อม 2563'!$E$3)+1),$A60)))</f>
        <v>4</v>
      </c>
      <c r="M60" s="7" t="str">
        <f t="array" ref="M60">IF(COUNTIF('ค่าเสื่อม 2563'!$E$3:$E$252,"10870-รพ.อรัญประเทศ")&lt;$A60,"",INDEX('ค่าเสื่อม 2563'!M$3:M$252,SMALL(IF('ค่าเสื่อม 2563'!$E$3:$E$252="10870-รพ.อรัญประเทศ",ROW('ค่าเสื่อม 2563'!$E$3:$E$252)-ROW('ค่าเสื่อม 2563'!$E$3)+1),$A60)))</f>
        <v>7440-005-0001/11-14</v>
      </c>
      <c r="N60" s="10">
        <f t="array" ref="N60">IF(COUNTIF('ค่าเสื่อม 2563'!$E$3:$E$252,"10870-รพ.อรัญประเทศ")&lt;$A60,"",INDEX('ค่าเสื่อม 2563'!N$3:N$252,SMALL(IF('ค่าเสื่อม 2563'!$E$3:$E$252="10870-รพ.อรัญประเทศ",ROW('ค่าเสื่อม 2563'!$E$3:$E$252)-ROW('ค่าเสื่อม 2563'!$E$3)+1),$A60)))</f>
        <v>24000</v>
      </c>
      <c r="O60" s="10">
        <f t="array" ref="O60">IF(COUNTIF('ค่าเสื่อม 2563'!$E$3:$E$252,"10870-รพ.อรัญประเทศ")&lt;$A60,"",INDEX('ค่าเสื่อม 2563'!O$3:O$252,SMALL(IF('ค่าเสื่อม 2563'!$E$3:$E$252="10870-รพ.อรัญประเทศ",ROW('ค่าเสื่อม 2563'!$E$3:$E$252)-ROW('ค่าเสื่อม 2563'!$E$3)+1),$A60)))</f>
        <v>0</v>
      </c>
      <c r="P60" s="10">
        <f t="array" ref="P60">IF(COUNTIF('ค่าเสื่อม 2563'!$E$3:$E$252,"10870-รพ.อรัญประเทศ")&lt;$A60,"",INDEX('ค่าเสื่อม 2563'!P$3:P$252,SMALL(IF('ค่าเสื่อม 2563'!$E$3:$E$252="10870-รพ.อรัญประเทศ",ROW('ค่าเสื่อม 2563'!$E$3:$E$252)-ROW('ค่าเสื่อม 2563'!$E$3)+1),$A60)))</f>
        <v>0</v>
      </c>
      <c r="Q60" s="10">
        <f t="array" ref="Q60">IF(COUNTIF('ค่าเสื่อม 2563'!$E$3:$E$252,"10870-รพ.อรัญประเทศ")&lt;$A60,"",INDEX('ค่าเสื่อม 2563'!Q$3:Q$252,SMALL(IF('ค่าเสื่อม 2563'!$E$3:$E$252="10870-รพ.อรัญประเทศ",ROW('ค่าเสื่อม 2563'!$E$3:$E$252)-ROW('ค่าเสื่อม 2563'!$E$3)+1),$A60)))</f>
        <v>24000</v>
      </c>
      <c r="R60" s="7" t="str">
        <f t="array" ref="R60">IF(COUNTIF('ค่าเสื่อม 2563'!$E$3:$E$252,"10870-รพ.อรัญประเทศ")&lt;$A60,"",INDEX('ค่าเสื่อม 2563'!R$3:R$252,SMALL(IF('ค่าเสื่อม 2563'!$E$3:$E$252="10870-รพ.อรัญประเทศ",ROW('ค่าเสื่อม 2563'!$E$3:$E$252)-ROW('ค่าเสื่อม 2563'!$E$3)+1),$A60)))</f>
        <v>4/2562 (วันที่ 19/09/2562)</v>
      </c>
      <c r="S60" s="4" t="str">
        <f t="array" ref="S60">IF(COUNTIF('ค่าเสื่อม 2563'!$E$3:$E$252,"10870-รพ.อรัญประเทศ")&lt;$A60,"",INDEX('ค่าเสื่อม 2563'!S$3:S$252,SMALL(IF('ค่าเสื่อม 2563'!$E$3:$E$252="10870-รพ.อรัญประเทศ",ROW('ค่าเสื่อม 2563'!$E$3:$E$252)-ROW('ค่าเสื่อม 2563'!$E$3)+1),$A60)))</f>
        <v>5-</v>
      </c>
      <c r="T60" s="10">
        <f t="array" ref="T60">IF(COUNTIF('ค่าเสื่อม 2563'!$E$3:$E$252,"10870-รพ.อรัญประเทศ")&lt;$A60,"",INDEX('ค่าเสื่อม 2563'!T$3:T$252,SMALL(IF('ค่าเสื่อม 2563'!$E$3:$E$252="10870-รพ.อรัญประเทศ",ROW('ค่าเสื่อม 2563'!$E$3:$E$252)-ROW('ค่าเสื่อม 2563'!$E$3)+1),$A60)))</f>
        <v>24000</v>
      </c>
      <c r="U60" s="10">
        <f t="array" ref="U60">IF(COUNTIF('ค่าเสื่อม 2563'!$E$3:$E$252,"10870-รพ.อรัญประเทศ")&lt;$A60,"",INDEX('ค่าเสื่อม 2563'!U$3:U$252,SMALL(IF('ค่าเสื่อม 2563'!$E$3:$E$252="10870-รพ.อรัญประเทศ",ROW('ค่าเสื่อม 2563'!$E$3:$E$252)-ROW('ค่าเสื่อม 2563'!$E$3)+1),$A60)))</f>
        <v>0</v>
      </c>
      <c r="V60" s="7"/>
      <c r="W60" s="7"/>
    </row>
    <row r="61" spans="1:23" ht="43.5" customHeight="1">
      <c r="A61" s="3">
        <v>58</v>
      </c>
      <c r="B61" s="7"/>
      <c r="C61" s="7"/>
      <c r="D61" s="7"/>
      <c r="E61" s="7" t="str">
        <f t="array" ref="E61">IF(COUNTIF('ค่าเสื่อม 2563'!$E$3:$E$252,"10870-รพ.อรัญประเทศ")&lt;$A61,"",INDEX('ค่าเสื่อม 2563'!E$3:E$252,SMALL(IF('ค่าเสื่อม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F61" s="7" t="str">
        <f t="array" ref="F61">IF(COUNTIF('ค่าเสื่อม 2563'!$E$3:$E$252,"10870-รพ.อรัญประเทศ")&lt;$A61,"",INDEX('ค่าเสื่อม 2563'!F$3:F$252,SMALL(IF('ค่าเสื่อม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G61" s="7" t="str">
        <f t="array" ref="G61">IF(COUNTIF('ค่าเสื่อม 2563'!$E$3:$E$252,"10870-รพ.อรัญประเทศ")&lt;$A61,"",INDEX('ค่าเสื่อม 2563'!G$3:G$252,SMALL(IF('ค่าเสื่อม 2563'!$E$3:$E$252="10870-รพ.อรัญประเทศ",ROW('ค่าเสื่อม 2563'!$E$3:$E$252)-ROW('ค่าเสื่อม 2563'!$E$3)+1),$A61)))</f>
        <v>วงเงินหน่วยบริการสังกัดสป.สธ.</v>
      </c>
      <c r="H61" s="7" t="str">
        <f t="array" ref="H61">IF(COUNTIF('ค่าเสื่อม 2563'!$E$3:$E$252,"10870-รพ.อรัญประเทศ")&lt;$A61,"",INDEX('ค่าเสื่อม 2563'!H$3:H$252,SMALL(IF('ค่าเสื่อม 2563'!$E$3:$E$252="10870-รพ.อรัญประเทศ",ROW('ค่าเสื่อม 2563'!$E$3:$E$252)-ROW('ค่าเสื่อม 2563'!$E$3)+1),$A61)))</f>
        <v>ครุภัณฑ์</v>
      </c>
      <c r="I61" s="7" t="str">
        <f t="array" ref="I61">IF(COUNTIF('ค่าเสื่อม 2563'!$E$3:$E$252,"10870-รพ.อรัญประเทศ")&lt;$A61,"",INDEX('ค่าเสื่อม 2563'!I$3:I$252,SMALL(IF('ค่าเสื่อม 2563'!$E$3:$E$252="10870-รพ.อรัญประเทศ",ROW('ค่าเสื่อม 2563'!$E$3:$E$252)-ROW('ค่าเสื่อม 2563'!$E$3)+1),$A61)))</f>
        <v>08-ครุภัณฑ์คอมพิวเตอร์</v>
      </c>
      <c r="J61" s="7" t="str">
        <f t="array" ref="J61">IF(COUNTIF('ค่าเสื่อม 2563'!$E$3:$E$252,"10870-รพ.อรัญประเทศ")&lt;$A61,"",INDEX('ค่าเสื่อม 2563'!J$3:J$252,SMALL(IF('ค่าเสื่อม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K61" s="7" t="str">
        <f t="array" ref="K61">IF(COUNTIF('ค่าเสื่อม 2563'!$E$3:$E$252,"10870-รพ.อรัญประเทศ")&lt;$A61,"",INDEX('ค่าเสื่อม 2563'!K$3:K$252,SMALL(IF('ค่าเสื่อม 2563'!$E$3:$E$252="10870-รพ.อรัญประเทศ",ROW('ค่าเสื่อม 2563'!$E$3:$E$252)-ROW('ค่าเสื่อม 2563'!$E$3)+1),$A61)))</f>
        <v>เครื่องสำรองไฟฟ้า ขนาด 800 VA</v>
      </c>
      <c r="L61" s="4">
        <f t="array" ref="L61">IF(COUNTIF('ค่าเสื่อม 2563'!$E$3:$E$252,"10870-รพ.อรัญประเทศ")&lt;$A61,"",INDEX('ค่าเสื่อม 2563'!L$3:L$252,SMALL(IF('ค่าเสื่อม 2563'!$E$3:$E$252="10870-รพ.อรัญประเทศ",ROW('ค่าเสื่อม 2563'!$E$3:$E$252)-ROW('ค่าเสื่อม 2563'!$E$3)+1),$A61)))</f>
        <v>20</v>
      </c>
      <c r="M61" s="7" t="str">
        <f t="array" ref="M61">IF(COUNTIF('ค่าเสื่อม 2563'!$E$3:$E$252,"10870-รพ.อรัญประเทศ")&lt;$A61,"",INDEX('ค่าเสื่อม 2563'!M$3:M$252,SMALL(IF('ค่าเสื่อม 2563'!$E$3:$E$252="10870-รพ.อรัญประเทศ",ROW('ค่าเสื่อม 2563'!$E$3:$E$252)-ROW('ค่าเสื่อม 2563'!$E$3)+1),$A61)))</f>
        <v>7440-002-0001/1-20</v>
      </c>
      <c r="N61" s="10">
        <f t="array" ref="N61">IF(COUNTIF('ค่าเสื่อม 2563'!$E$3:$E$252,"10870-รพ.อรัญประเทศ")&lt;$A61,"",INDEX('ค่าเสื่อม 2563'!N$3:N$252,SMALL(IF('ค่าเสื่อม 2563'!$E$3:$E$252="10870-รพ.อรัญประเทศ",ROW('ค่าเสื่อม 2563'!$E$3:$E$252)-ROW('ค่าเสื่อม 2563'!$E$3)+1),$A61)))</f>
        <v>50000</v>
      </c>
      <c r="O61" s="10">
        <f t="array" ref="O61">IF(COUNTIF('ค่าเสื่อม 2563'!$E$3:$E$252,"10870-รพ.อรัญประเทศ")&lt;$A61,"",INDEX('ค่าเสื่อม 2563'!O$3:O$252,SMALL(IF('ค่าเสื่อม 2563'!$E$3:$E$252="10870-รพ.อรัญประเทศ",ROW('ค่าเสื่อม 2563'!$E$3:$E$252)-ROW('ค่าเสื่อม 2563'!$E$3)+1),$A61)))</f>
        <v>0</v>
      </c>
      <c r="P61" s="10">
        <f t="array" ref="P61">IF(COUNTIF('ค่าเสื่อม 2563'!$E$3:$E$252,"10870-รพ.อรัญประเทศ")&lt;$A61,"",INDEX('ค่าเสื่อม 2563'!P$3:P$252,SMALL(IF('ค่าเสื่อม 2563'!$E$3:$E$252="10870-รพ.อรัญประเทศ",ROW('ค่าเสื่อม 2563'!$E$3:$E$252)-ROW('ค่าเสื่อม 2563'!$E$3)+1),$A61)))</f>
        <v>0</v>
      </c>
      <c r="Q61" s="10">
        <f t="array" ref="Q61">IF(COUNTIF('ค่าเสื่อม 2563'!$E$3:$E$252,"10870-รพ.อรัญประเทศ")&lt;$A61,"",INDEX('ค่าเสื่อม 2563'!Q$3:Q$252,SMALL(IF('ค่าเสื่อม 2563'!$E$3:$E$252="10870-รพ.อรัญประเทศ",ROW('ค่าเสื่อม 2563'!$E$3:$E$252)-ROW('ค่าเสื่อม 2563'!$E$3)+1),$A61)))</f>
        <v>50000</v>
      </c>
      <c r="R61" s="7" t="str">
        <f t="array" ref="R61">IF(COUNTIF('ค่าเสื่อม 2563'!$E$3:$E$252,"10870-รพ.อรัญประเทศ")&lt;$A61,"",INDEX('ค่าเสื่อม 2563'!R$3:R$252,SMALL(IF('ค่าเสื่อม 2563'!$E$3:$E$252="10870-รพ.อรัญประเทศ",ROW('ค่าเสื่อม 2563'!$E$3:$E$252)-ROW('ค่าเสื่อม 2563'!$E$3)+1),$A61)))</f>
        <v>4/2562 (วันที่ 19/09/2562)</v>
      </c>
      <c r="S61" s="4" t="str">
        <f t="array" ref="S61">IF(COUNTIF('ค่าเสื่อม 2563'!$E$3:$E$252,"10870-รพ.อรัญประเทศ")&lt;$A61,"",INDEX('ค่าเสื่อม 2563'!S$3:S$252,SMALL(IF('ค่าเสื่อม 2563'!$E$3:$E$252="10870-รพ.อรัญประเทศ",ROW('ค่าเสื่อม 2563'!$E$3:$E$252)-ROW('ค่าเสื่อม 2563'!$E$3)+1),$A61)))</f>
        <v>5-</v>
      </c>
      <c r="T61" s="10">
        <f t="array" ref="T61">IF(COUNTIF('ค่าเสื่อม 2563'!$E$3:$E$252,"10870-รพ.อรัญประเทศ")&lt;$A61,"",INDEX('ค่าเสื่อม 2563'!T$3:T$252,SMALL(IF('ค่าเสื่อม 2563'!$E$3:$E$252="10870-รพ.อรัญประเทศ",ROW('ค่าเสื่อม 2563'!$E$3:$E$252)-ROW('ค่าเสื่อม 2563'!$E$3)+1),$A61)))</f>
        <v>50000</v>
      </c>
      <c r="U61" s="10">
        <f t="array" ref="U61">IF(COUNTIF('ค่าเสื่อม 2563'!$E$3:$E$252,"10870-รพ.อรัญประเทศ")&lt;$A61,"",INDEX('ค่าเสื่อม 2563'!U$3:U$252,SMALL(IF('ค่าเสื่อม 2563'!$E$3:$E$252="10870-รพ.อรัญประเทศ",ROW('ค่าเสื่อม 2563'!$E$3:$E$252)-ROW('ค่าเสื่อม 2563'!$E$3)+1),$A61)))</f>
        <v>0</v>
      </c>
      <c r="V61" s="7"/>
      <c r="W61" s="7"/>
    </row>
    <row r="62" spans="1:23" ht="43.5" customHeight="1">
      <c r="A62" s="3">
        <v>59</v>
      </c>
      <c r="B62" s="7"/>
      <c r="C62" s="7"/>
      <c r="D62" s="7"/>
      <c r="E62" s="7" t="str">
        <f t="array" ref="E62">IF(COUNTIF('ค่าเสื่อม 2563'!$E$3:$E$252,"10870-รพ.อรัญประเทศ")&lt;$A62,"",INDEX('ค่าเสื่อม 2563'!E$3:E$252,SMALL(IF('ค่าเสื่อม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F62" s="7" t="str">
        <f t="array" ref="F62">IF(COUNTIF('ค่าเสื่อม 2563'!$E$3:$E$252,"10870-รพ.อรัญประเทศ")&lt;$A62,"",INDEX('ค่าเสื่อม 2563'!F$3:F$252,SMALL(IF('ค่าเสื่อม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G62" s="7" t="str">
        <f t="array" ref="G62">IF(COUNTIF('ค่าเสื่อม 2563'!$E$3:$E$252,"10870-รพ.อรัญประเทศ")&lt;$A62,"",INDEX('ค่าเสื่อม 2563'!G$3:G$252,SMALL(IF('ค่าเสื่อม 2563'!$E$3:$E$252="10870-รพ.อรัญประเทศ",ROW('ค่าเสื่อม 2563'!$E$3:$E$252)-ROW('ค่าเสื่อม 2563'!$E$3)+1),$A62)))</f>
        <v>วงเงินหน่วยบริการสังกัดสป.สธ.</v>
      </c>
      <c r="H62" s="7" t="str">
        <f t="array" ref="H62">IF(COUNTIF('ค่าเสื่อม 2563'!$E$3:$E$252,"10870-รพ.อรัญประเทศ")&lt;$A62,"",INDEX('ค่าเสื่อม 2563'!H$3:H$252,SMALL(IF('ค่าเสื่อม 2563'!$E$3:$E$252="10870-รพ.อรัญประเทศ",ROW('ค่าเสื่อม 2563'!$E$3:$E$252)-ROW('ค่าเสื่อม 2563'!$E$3)+1),$A62)))</f>
        <v>ครุภัณฑ์</v>
      </c>
      <c r="I62" s="7" t="str">
        <f t="array" ref="I62">IF(COUNTIF('ค่าเสื่อม 2563'!$E$3:$E$252,"10870-รพ.อรัญประเทศ")&lt;$A62,"",INDEX('ค่าเสื่อม 2563'!I$3:I$252,SMALL(IF('ค่าเสื่อม 2563'!$E$3:$E$252="10870-รพ.อรัญประเทศ",ROW('ค่าเสื่อม 2563'!$E$3:$E$252)-ROW('ค่าเสื่อม 2563'!$E$3)+1),$A62)))</f>
        <v>03-ครุภัณฑ์การแพทย์</v>
      </c>
      <c r="J62" s="7" t="str">
        <f t="array" ref="J62">IF(COUNTIF('ค่าเสื่อม 2563'!$E$3:$E$252,"10870-รพ.อรัญประเทศ")&lt;$A62,"",INDEX('ค่าเสื่อม 2563'!J$3:J$252,SMALL(IF('ค่าเสื่อม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K62" s="7" t="str">
        <f t="array" ref="K62">IF(COUNTIF('ค่าเสื่อม 2563'!$E$3:$E$252,"10870-รพ.อรัญประเทศ")&lt;$A62,"",INDEX('ค่าเสื่อม 2563'!K$3:K$252,SMALL(IF('ค่าเสื่อม 2563'!$E$3:$E$252="10870-รพ.อรัญประเทศ",ROW('ค่าเสื่อม 2563'!$E$3:$E$252)-ROW('ค่าเสื่อม 2563'!$E$3)+1),$A62)))</f>
        <v>เครื่องวัดความดันโลหิตดิจิตอลแบบมีล้อเลื่อน</v>
      </c>
      <c r="L62" s="4">
        <f t="array" ref="L62">IF(COUNTIF('ค่าเสื่อม 2563'!$E$3:$E$252,"10870-รพ.อรัญประเทศ")&lt;$A62,"",INDEX('ค่าเสื่อม 2563'!L$3:L$252,SMALL(IF('ค่าเสื่อม 2563'!$E$3:$E$252="10870-รพ.อรัญประเทศ",ROW('ค่าเสื่อม 2563'!$E$3:$E$252)-ROW('ค่าเสื่อม 2563'!$E$3)+1),$A62)))</f>
        <v>1</v>
      </c>
      <c r="M62" s="7" t="str">
        <f t="array" ref="M62">IF(COUNTIF('ค่าเสื่อม 2563'!$E$3:$E$252,"10870-รพ.อรัญประเทศ")&lt;$A62,"",INDEX('ค่าเสื่อม 2563'!M$3:M$252,SMALL(IF('ค่าเสื่อม 2563'!$E$3:$E$252="10870-รพ.อรัญประเทศ",ROW('ค่าเสื่อม 2563'!$E$3:$E$252)-ROW('ค่าเสื่อม 2563'!$E$3)+1),$A62)))</f>
        <v>6515-069-1301/4</v>
      </c>
      <c r="N62" s="10">
        <f t="array" ref="N62">IF(COUNTIF('ค่าเสื่อม 2563'!$E$3:$E$252,"10870-รพ.อรัญประเทศ")&lt;$A62,"",INDEX('ค่าเสื่อม 2563'!N$3:N$252,SMALL(IF('ค่าเสื่อม 2563'!$E$3:$E$252="10870-รพ.อรัญประเทศ",ROW('ค่าเสื่อม 2563'!$E$3:$E$252)-ROW('ค่าเสื่อม 2563'!$E$3)+1),$A62)))</f>
        <v>28000</v>
      </c>
      <c r="O62" s="10">
        <f t="array" ref="O62">IF(COUNTIF('ค่าเสื่อม 2563'!$E$3:$E$252,"10870-รพ.อรัญประเทศ")&lt;$A62,"",INDEX('ค่าเสื่อม 2563'!O$3:O$252,SMALL(IF('ค่าเสื่อม 2563'!$E$3:$E$252="10870-รพ.อรัญประเทศ",ROW('ค่าเสื่อม 2563'!$E$3:$E$252)-ROW('ค่าเสื่อม 2563'!$E$3)+1),$A62)))</f>
        <v>0</v>
      </c>
      <c r="P62" s="10">
        <f t="array" ref="P62">IF(COUNTIF('ค่าเสื่อม 2563'!$E$3:$E$252,"10870-รพ.อรัญประเทศ")&lt;$A62,"",INDEX('ค่าเสื่อม 2563'!P$3:P$252,SMALL(IF('ค่าเสื่อม 2563'!$E$3:$E$252="10870-รพ.อรัญประเทศ",ROW('ค่าเสื่อม 2563'!$E$3:$E$252)-ROW('ค่าเสื่อม 2563'!$E$3)+1),$A62)))</f>
        <v>0</v>
      </c>
      <c r="Q62" s="10">
        <f t="array" ref="Q62">IF(COUNTIF('ค่าเสื่อม 2563'!$E$3:$E$252,"10870-รพ.อรัญประเทศ")&lt;$A62,"",INDEX('ค่าเสื่อม 2563'!Q$3:Q$252,SMALL(IF('ค่าเสื่อม 2563'!$E$3:$E$252="10870-รพ.อรัญประเทศ",ROW('ค่าเสื่อม 2563'!$E$3:$E$252)-ROW('ค่าเสื่อม 2563'!$E$3)+1),$A62)))</f>
        <v>28000</v>
      </c>
      <c r="R62" s="7" t="str">
        <f t="array" ref="R62">IF(COUNTIF('ค่าเสื่อม 2563'!$E$3:$E$252,"10870-รพ.อรัญประเทศ")&lt;$A62,"",INDEX('ค่าเสื่อม 2563'!R$3:R$252,SMALL(IF('ค่าเสื่อม 2563'!$E$3:$E$252="10870-รพ.อรัญประเทศ",ROW('ค่าเสื่อม 2563'!$E$3:$E$252)-ROW('ค่าเสื่อม 2563'!$E$3)+1),$A62)))</f>
        <v>4/2562 (วันที่ 19/09/2562)</v>
      </c>
      <c r="S62" s="4" t="str">
        <f t="array" ref="S62">IF(COUNTIF('ค่าเสื่อม 2563'!$E$3:$E$252,"10870-รพ.อรัญประเทศ")&lt;$A62,"",INDEX('ค่าเสื่อม 2563'!S$3:S$252,SMALL(IF('ค่าเสื่อม 2563'!$E$3:$E$252="10870-รพ.อรัญประเทศ",ROW('ค่าเสื่อม 2563'!$E$3:$E$252)-ROW('ค่าเสื่อม 2563'!$E$3)+1),$A62)))</f>
        <v>5-</v>
      </c>
      <c r="T62" s="10">
        <f t="array" ref="T62">IF(COUNTIF('ค่าเสื่อม 2563'!$E$3:$E$252,"10870-รพ.อรัญประเทศ")&lt;$A62,"",INDEX('ค่าเสื่อม 2563'!T$3:T$252,SMALL(IF('ค่าเสื่อม 2563'!$E$3:$E$252="10870-รพ.อรัญประเทศ",ROW('ค่าเสื่อม 2563'!$E$3:$E$252)-ROW('ค่าเสื่อม 2563'!$E$3)+1),$A62)))</f>
        <v>28000</v>
      </c>
      <c r="U62" s="10">
        <f t="array" ref="U62">IF(COUNTIF('ค่าเสื่อม 2563'!$E$3:$E$252,"10870-รพ.อรัญประเทศ")&lt;$A62,"",INDEX('ค่าเสื่อม 2563'!U$3:U$252,SMALL(IF('ค่าเสื่อม 2563'!$E$3:$E$252="10870-รพ.อรัญประเทศ",ROW('ค่าเสื่อม 2563'!$E$3:$E$252)-ROW('ค่าเสื่อม 2563'!$E$3)+1),$A62)))</f>
        <v>0</v>
      </c>
      <c r="V62" s="7"/>
      <c r="W62" s="7"/>
    </row>
    <row r="63" spans="1:23" ht="43.5" customHeight="1">
      <c r="A63" s="3">
        <v>60</v>
      </c>
      <c r="B63" s="7"/>
      <c r="C63" s="7"/>
      <c r="D63" s="7"/>
      <c r="E63" s="7" t="str">
        <f t="array" ref="E63">IF(COUNTIF('ค่าเสื่อม 2563'!$E$3:$E$252,"10870-รพ.อรัญประเทศ")&lt;$A63,"",INDEX('ค่าเสื่อม 2563'!E$3:E$252,SMALL(IF('ค่าเสื่อม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F63" s="7" t="str">
        <f t="array" ref="F63">IF(COUNTIF('ค่าเสื่อม 2563'!$E$3:$E$252,"10870-รพ.อรัญประเทศ")&lt;$A63,"",INDEX('ค่าเสื่อม 2563'!F$3:F$252,SMALL(IF('ค่าเสื่อม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G63" s="7" t="str">
        <f t="array" ref="G63">IF(COUNTIF('ค่าเสื่อม 2563'!$E$3:$E$252,"10870-รพ.อรัญประเทศ")&lt;$A63,"",INDEX('ค่าเสื่อม 2563'!G$3:G$252,SMALL(IF('ค่าเสื่อม 2563'!$E$3:$E$252="10870-รพ.อรัญประเทศ",ROW('ค่าเสื่อม 2563'!$E$3:$E$252)-ROW('ค่าเสื่อม 2563'!$E$3)+1),$A63)))</f>
        <v>วงเงินหน่วยบริการสังกัดสป.สธ.</v>
      </c>
      <c r="H63" s="7" t="str">
        <f t="array" ref="H63">IF(COUNTIF('ค่าเสื่อม 2563'!$E$3:$E$252,"10870-รพ.อรัญประเทศ")&lt;$A63,"",INDEX('ค่าเสื่อม 2563'!H$3:H$252,SMALL(IF('ค่าเสื่อม 2563'!$E$3:$E$252="10870-รพ.อรัญประเทศ",ROW('ค่าเสื่อม 2563'!$E$3:$E$252)-ROW('ค่าเสื่อม 2563'!$E$3)+1),$A63)))</f>
        <v>ครุภัณฑ์</v>
      </c>
      <c r="I63" s="7" t="str">
        <f t="array" ref="I63">IF(COUNTIF('ค่าเสื่อม 2563'!$E$3:$E$252,"10870-รพ.อรัญประเทศ")&lt;$A63,"",INDEX('ค่าเสื่อม 2563'!I$3:I$252,SMALL(IF('ค่าเสื่อม 2563'!$E$3:$E$252="10870-รพ.อรัญประเทศ",ROW('ค่าเสื่อม 2563'!$E$3:$E$252)-ROW('ค่าเสื่อม 2563'!$E$3)+1),$A63)))</f>
        <v>08-ครุภัณฑ์คอมพิวเตอร์</v>
      </c>
      <c r="J63" s="7" t="str">
        <f t="array" ref="J63">IF(COUNTIF('ค่าเสื่อม 2563'!$E$3:$E$252,"10870-รพ.อรัญประเทศ")&lt;$A63,"",INDEX('ค่าเสื่อม 2563'!J$3:J$252,SMALL(IF('ค่าเสื่อม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K63" s="7" t="str">
        <f t="array" ref="K63">IF(COUNTIF('ค่าเสื่อม 2563'!$E$3:$E$252,"10870-รพ.อรัญประเทศ")&lt;$A63,"",INDEX('ค่าเสื่อม 2563'!K$3:K$252,SMALL(IF('ค่าเสื่อม 2563'!$E$3:$E$252="10870-รพ.อรัญประเทศ",ROW('ค่าเสื่อม 2563'!$E$3:$E$252)-ROW('ค่าเสื่อม 2563'!$E$3)+1),$A63)))</f>
        <v>เครื่องคอมพิวเตอร์โน้ตบุ๊ก สำหรับสำนักงาน</v>
      </c>
      <c r="L63" s="4">
        <f t="array" ref="L63">IF(COUNTIF('ค่าเสื่อม 2563'!$E$3:$E$252,"10870-รพ.อรัญประเทศ")&lt;$A63,"",INDEX('ค่าเสื่อม 2563'!L$3:L$252,SMALL(IF('ค่าเสื่อม 2563'!$E$3:$E$252="10870-รพ.อรัญประเทศ",ROW('ค่าเสื่อม 2563'!$E$3:$E$252)-ROW('ค่าเสื่อม 2563'!$E$3)+1),$A63)))</f>
        <v>5</v>
      </c>
      <c r="M63" s="7" t="str">
        <f t="array" ref="M63">IF(COUNTIF('ค่าเสื่อม 2563'!$E$3:$E$252,"10870-รพ.อรัญประเทศ")&lt;$A63,"",INDEX('ค่าเสื่อม 2563'!M$3:M$252,SMALL(IF('ค่าเสื่อม 2563'!$E$3:$E$252="10870-รพ.อรัญประเทศ",ROW('ค่าเสื่อม 2563'!$E$3:$E$252)-ROW('ค่าเสื่อม 2563'!$E$3)+1),$A63)))</f>
        <v>7440-001-0004/14-18</v>
      </c>
      <c r="N63" s="10">
        <f t="array" ref="N63">IF(COUNTIF('ค่าเสื่อม 2563'!$E$3:$E$252,"10870-รพ.อรัญประเทศ")&lt;$A63,"",INDEX('ค่าเสื่อม 2563'!N$3:N$252,SMALL(IF('ค่าเสื่อม 2563'!$E$3:$E$252="10870-รพ.อรัญประเทศ",ROW('ค่าเสื่อม 2563'!$E$3:$E$252)-ROW('ค่าเสื่อม 2563'!$E$3)+1),$A63)))</f>
        <v>80000</v>
      </c>
      <c r="O63" s="10">
        <f t="array" ref="O63">IF(COUNTIF('ค่าเสื่อม 2563'!$E$3:$E$252,"10870-รพ.อรัญประเทศ")&lt;$A63,"",INDEX('ค่าเสื่อม 2563'!O$3:O$252,SMALL(IF('ค่าเสื่อม 2563'!$E$3:$E$252="10870-รพ.อรัญประเทศ",ROW('ค่าเสื่อม 2563'!$E$3:$E$252)-ROW('ค่าเสื่อม 2563'!$E$3)+1),$A63)))</f>
        <v>0</v>
      </c>
      <c r="P63" s="10">
        <f t="array" ref="P63">IF(COUNTIF('ค่าเสื่อม 2563'!$E$3:$E$252,"10870-รพ.อรัญประเทศ")&lt;$A63,"",INDEX('ค่าเสื่อม 2563'!P$3:P$252,SMALL(IF('ค่าเสื่อม 2563'!$E$3:$E$252="10870-รพ.อรัญประเทศ",ROW('ค่าเสื่อม 2563'!$E$3:$E$252)-ROW('ค่าเสื่อม 2563'!$E$3)+1),$A63)))</f>
        <v>0</v>
      </c>
      <c r="Q63" s="10">
        <f t="array" ref="Q63">IF(COUNTIF('ค่าเสื่อม 2563'!$E$3:$E$252,"10870-รพ.อรัญประเทศ")&lt;$A63,"",INDEX('ค่าเสื่อม 2563'!Q$3:Q$252,SMALL(IF('ค่าเสื่อม 2563'!$E$3:$E$252="10870-รพ.อรัญประเทศ",ROW('ค่าเสื่อม 2563'!$E$3:$E$252)-ROW('ค่าเสื่อม 2563'!$E$3)+1),$A63)))</f>
        <v>80000</v>
      </c>
      <c r="R63" s="7" t="str">
        <f t="array" ref="R63">IF(COUNTIF('ค่าเสื่อม 2563'!$E$3:$E$252,"10870-รพ.อรัญประเทศ")&lt;$A63,"",INDEX('ค่าเสื่อม 2563'!R$3:R$252,SMALL(IF('ค่าเสื่อม 2563'!$E$3:$E$252="10870-รพ.อรัญประเทศ",ROW('ค่าเสื่อม 2563'!$E$3:$E$252)-ROW('ค่าเสื่อม 2563'!$E$3)+1),$A63)))</f>
        <v>4/2562 (วันที่ 19/09/2562)</v>
      </c>
      <c r="S63" s="4" t="str">
        <f t="array" ref="S63">IF(COUNTIF('ค่าเสื่อม 2563'!$E$3:$E$252,"10870-รพ.อรัญประเทศ")&lt;$A63,"",INDEX('ค่าเสื่อม 2563'!S$3:S$252,SMALL(IF('ค่าเสื่อม 2563'!$E$3:$E$252="10870-รพ.อรัญประเทศ",ROW('ค่าเสื่อม 2563'!$E$3:$E$252)-ROW('ค่าเสื่อม 2563'!$E$3)+1),$A63)))</f>
        <v>5-</v>
      </c>
      <c r="T63" s="10">
        <f t="array" ref="T63">IF(COUNTIF('ค่าเสื่อม 2563'!$E$3:$E$252,"10870-รพ.อรัญประเทศ")&lt;$A63,"",INDEX('ค่าเสื่อม 2563'!T$3:T$252,SMALL(IF('ค่าเสื่อม 2563'!$E$3:$E$252="10870-รพ.อรัญประเทศ",ROW('ค่าเสื่อม 2563'!$E$3:$E$252)-ROW('ค่าเสื่อม 2563'!$E$3)+1),$A63)))</f>
        <v>79500</v>
      </c>
      <c r="U63" s="10">
        <f t="array" ref="U63">IF(COUNTIF('ค่าเสื่อม 2563'!$E$3:$E$252,"10870-รพ.อรัญประเทศ")&lt;$A63,"",INDEX('ค่าเสื่อม 2563'!U$3:U$252,SMALL(IF('ค่าเสื่อม 2563'!$E$3:$E$252="10870-รพ.อรัญประเทศ",ROW('ค่าเสื่อม 2563'!$E$3:$E$252)-ROW('ค่าเสื่อม 2563'!$E$3)+1),$A63)))</f>
        <v>500</v>
      </c>
      <c r="V63" s="7"/>
      <c r="W63" s="7"/>
    </row>
    <row r="64" spans="1:23" ht="43.5" customHeight="1">
      <c r="A64" s="3">
        <v>61</v>
      </c>
      <c r="B64" s="7"/>
      <c r="C64" s="7"/>
      <c r="D64" s="7"/>
      <c r="E64" s="7" t="str">
        <f t="array" ref="E64">IF(COUNTIF('ค่าเสื่อม 2563'!$E$3:$E$252,"10870-รพ.อรัญประเทศ")&lt;$A64,"",INDEX('ค่าเสื่อม 2563'!E$3:E$252,SMALL(IF('ค่าเสื่อม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F64" s="7" t="str">
        <f t="array" ref="F64">IF(COUNTIF('ค่าเสื่อม 2563'!$E$3:$E$252,"10870-รพ.อรัญประเทศ")&lt;$A64,"",INDEX('ค่าเสื่อม 2563'!F$3:F$252,SMALL(IF('ค่าเสื่อม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G64" s="7" t="str">
        <f t="array" ref="G64">IF(COUNTIF('ค่าเสื่อม 2563'!$E$3:$E$252,"10870-รพ.อรัญประเทศ")&lt;$A64,"",INDEX('ค่าเสื่อม 2563'!G$3:G$252,SMALL(IF('ค่าเสื่อม 2563'!$E$3:$E$252="10870-รพ.อรัญประเทศ",ROW('ค่าเสื่อม 2563'!$E$3:$E$252)-ROW('ค่าเสื่อม 2563'!$E$3)+1),$A64)))</f>
        <v>วงเงินหน่วยบริการสังกัดสป.สธ.</v>
      </c>
      <c r="H64" s="7" t="str">
        <f t="array" ref="H64">IF(COUNTIF('ค่าเสื่อม 2563'!$E$3:$E$252,"10870-รพ.อรัญประเทศ")&lt;$A64,"",INDEX('ค่าเสื่อม 2563'!H$3:H$252,SMALL(IF('ค่าเสื่อม 2563'!$E$3:$E$252="10870-รพ.อรัญประเทศ",ROW('ค่าเสื่อม 2563'!$E$3:$E$252)-ROW('ค่าเสื่อม 2563'!$E$3)+1),$A64)))</f>
        <v>ครุภัณฑ์</v>
      </c>
      <c r="I64" s="7" t="str">
        <f t="array" ref="I64">IF(COUNTIF('ค่าเสื่อม 2563'!$E$3:$E$252,"10870-รพ.อรัญประเทศ")&lt;$A64,"",INDEX('ค่าเสื่อม 2563'!I$3:I$252,SMALL(IF('ค่าเสื่อม 2563'!$E$3:$E$252="10870-รพ.อรัญประเทศ",ROW('ค่าเสื่อม 2563'!$E$3:$E$252)-ROW('ค่าเสื่อม 2563'!$E$3)+1),$A64)))</f>
        <v>03-ครุภัณฑ์การแพทย์</v>
      </c>
      <c r="J64" s="7" t="str">
        <f t="array" ref="J64">IF(COUNTIF('ค่าเสื่อม 2563'!$E$3:$E$252,"10870-รพ.อรัญประเทศ")&lt;$A64,"",INDEX('ค่าเสื่อม 2563'!J$3:J$252,SMALL(IF('ค่าเสื่อม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K64" s="7" t="str">
        <f t="array" ref="K64">IF(COUNTIF('ค่าเสื่อม 2563'!$E$3:$E$252,"10870-รพ.อรัญประเทศ")&lt;$A64,"",INDEX('ค่าเสื่อม 2563'!K$3:K$252,SMALL(IF('ค่าเสื่อม 2563'!$E$3:$E$252="10870-รพ.อรัญประเทศ",ROW('ค่าเสื่อม 2563'!$E$3:$E$252)-ROW('ค่าเสื่อม 2563'!$E$3)+1),$A64)))</f>
        <v>Exhalation Valvel เครื่องช่วยหายใจ</v>
      </c>
      <c r="L64" s="4">
        <f t="array" ref="L64">IF(COUNTIF('ค่าเสื่อม 2563'!$E$3:$E$252,"10870-รพ.อรัญประเทศ")&lt;$A64,"",INDEX('ค่าเสื่อม 2563'!L$3:L$252,SMALL(IF('ค่าเสื่อม 2563'!$E$3:$E$252="10870-รพ.อรัญประเทศ",ROW('ค่าเสื่อม 2563'!$E$3:$E$252)-ROW('ค่าเสื่อม 2563'!$E$3)+1),$A64)))</f>
        <v>6</v>
      </c>
      <c r="M64" s="7" t="str">
        <f t="array" ref="M64">IF(COUNTIF('ค่าเสื่อม 2563'!$E$3:$E$252,"10870-รพ.อรัญประเทศ")&lt;$A64,"",INDEX('ค่าเสื่อม 2563'!M$3:M$252,SMALL(IF('ค่าเสื่อม 2563'!$E$3:$E$252="10870-รพ.อรัญประเทศ",ROW('ค่าเสื่อม 2563'!$E$3:$E$252)-ROW('ค่าเสื่อม 2563'!$E$3)+1),$A64)))</f>
        <v>6515-003-2101/10-15</v>
      </c>
      <c r="N64" s="10">
        <f t="array" ref="N64">IF(COUNTIF('ค่าเสื่อม 2563'!$E$3:$E$252,"10870-รพ.อรัญประเทศ")&lt;$A64,"",INDEX('ค่าเสื่อม 2563'!N$3:N$252,SMALL(IF('ค่าเสื่อม 2563'!$E$3:$E$252="10870-รพ.อรัญประเทศ",ROW('ค่าเสื่อม 2563'!$E$3:$E$252)-ROW('ค่าเสื่อม 2563'!$E$3)+1),$A64)))</f>
        <v>30000</v>
      </c>
      <c r="O64" s="10">
        <f t="array" ref="O64">IF(COUNTIF('ค่าเสื่อม 2563'!$E$3:$E$252,"10870-รพ.อรัญประเทศ")&lt;$A64,"",INDEX('ค่าเสื่อม 2563'!O$3:O$252,SMALL(IF('ค่าเสื่อม 2563'!$E$3:$E$252="10870-รพ.อรัญประเทศ",ROW('ค่าเสื่อม 2563'!$E$3:$E$252)-ROW('ค่าเสื่อม 2563'!$E$3)+1),$A64)))</f>
        <v>0</v>
      </c>
      <c r="P64" s="10">
        <f t="array" ref="P64">IF(COUNTIF('ค่าเสื่อม 2563'!$E$3:$E$252,"10870-รพ.อรัญประเทศ")&lt;$A64,"",INDEX('ค่าเสื่อม 2563'!P$3:P$252,SMALL(IF('ค่าเสื่อม 2563'!$E$3:$E$252="10870-รพ.อรัญประเทศ",ROW('ค่าเสื่อม 2563'!$E$3:$E$252)-ROW('ค่าเสื่อม 2563'!$E$3)+1),$A64)))</f>
        <v>0</v>
      </c>
      <c r="Q64" s="10">
        <f t="array" ref="Q64">IF(COUNTIF('ค่าเสื่อม 2563'!$E$3:$E$252,"10870-รพ.อรัญประเทศ")&lt;$A64,"",INDEX('ค่าเสื่อม 2563'!Q$3:Q$252,SMALL(IF('ค่าเสื่อม 2563'!$E$3:$E$252="10870-รพ.อรัญประเทศ",ROW('ค่าเสื่อม 2563'!$E$3:$E$252)-ROW('ค่าเสื่อม 2563'!$E$3)+1),$A64)))</f>
        <v>30000</v>
      </c>
      <c r="R64" s="7" t="str">
        <f t="array" ref="R64">IF(COUNTIF('ค่าเสื่อม 2563'!$E$3:$E$252,"10870-รพ.อรัญประเทศ")&lt;$A64,"",INDEX('ค่าเสื่อม 2563'!R$3:R$252,SMALL(IF('ค่าเสื่อม 2563'!$E$3:$E$252="10870-รพ.อรัญประเทศ",ROW('ค่าเสื่อม 2563'!$E$3:$E$252)-ROW('ค่าเสื่อม 2563'!$E$3)+1),$A64)))</f>
        <v>4/2562 (วันที่ 19/09/2562)</v>
      </c>
      <c r="S64" s="4" t="str">
        <f t="array" ref="S64">IF(COUNTIF('ค่าเสื่อม 2563'!$E$3:$E$252,"10870-รพ.อรัญประเทศ")&lt;$A64,"",INDEX('ค่าเสื่อม 2563'!S$3:S$252,SMALL(IF('ค่าเสื่อม 2563'!$E$3:$E$252="10870-รพ.อรัญประเทศ",ROW('ค่าเสื่อม 2563'!$E$3:$E$252)-ROW('ค่าเสื่อม 2563'!$E$3)+1),$A64)))</f>
        <v>5-</v>
      </c>
      <c r="T64" s="10">
        <f t="array" ref="T64">IF(COUNTIF('ค่าเสื่อม 2563'!$E$3:$E$252,"10870-รพ.อรัญประเทศ")&lt;$A64,"",INDEX('ค่าเสื่อม 2563'!T$3:T$252,SMALL(IF('ค่าเสื่อม 2563'!$E$3:$E$252="10870-รพ.อรัญประเทศ",ROW('ค่าเสื่อม 2563'!$E$3:$E$252)-ROW('ค่าเสื่อม 2563'!$E$3)+1),$A64)))</f>
        <v>30000</v>
      </c>
      <c r="U64" s="10">
        <f t="array" ref="U64">IF(COUNTIF('ค่าเสื่อม 2563'!$E$3:$E$252,"10870-รพ.อรัญประเทศ")&lt;$A64,"",INDEX('ค่าเสื่อม 2563'!U$3:U$252,SMALL(IF('ค่าเสื่อม 2563'!$E$3:$E$252="10870-รพ.อรัญประเทศ",ROW('ค่าเสื่อม 2563'!$E$3:$E$252)-ROW('ค่าเสื่อม 2563'!$E$3)+1),$A64)))</f>
        <v>0</v>
      </c>
      <c r="V64" s="7"/>
      <c r="W64" s="7"/>
    </row>
    <row r="65" spans="1:23" ht="43.5" customHeight="1">
      <c r="A65" s="3">
        <v>62</v>
      </c>
      <c r="B65" s="7"/>
      <c r="C65" s="7"/>
      <c r="D65" s="7"/>
      <c r="E65" s="7" t="str">
        <f t="array" ref="E65">IF(COUNTIF('ค่าเสื่อม 2563'!$E$3:$E$252,"10870-รพ.อรัญประเทศ")&lt;$A65,"",INDEX('ค่าเสื่อม 2563'!E$3:E$252,SMALL(IF('ค่าเสื่อม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F65" s="7" t="str">
        <f t="array" ref="F65">IF(COUNTIF('ค่าเสื่อม 2563'!$E$3:$E$252,"10870-รพ.อรัญประเทศ")&lt;$A65,"",INDEX('ค่าเสื่อม 2563'!F$3:F$252,SMALL(IF('ค่าเสื่อม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G65" s="7" t="str">
        <f t="array" ref="G65">IF(COUNTIF('ค่าเสื่อม 2563'!$E$3:$E$252,"10870-รพ.อรัญประเทศ")&lt;$A65,"",INDEX('ค่าเสื่อม 2563'!G$3:G$252,SMALL(IF('ค่าเสื่อม 2563'!$E$3:$E$252="10870-รพ.อรัญประเทศ",ROW('ค่าเสื่อม 2563'!$E$3:$E$252)-ROW('ค่าเสื่อม 2563'!$E$3)+1),$A65)))</f>
        <v>วงเงินหน่วยบริการสังกัดสป.สธ.</v>
      </c>
      <c r="H65" s="7" t="str">
        <f t="array" ref="H65">IF(COUNTIF('ค่าเสื่อม 2563'!$E$3:$E$252,"10870-รพ.อรัญประเทศ")&lt;$A65,"",INDEX('ค่าเสื่อม 2563'!H$3:H$252,SMALL(IF('ค่าเสื่อม 2563'!$E$3:$E$252="10870-รพ.อรัญประเทศ",ROW('ค่าเสื่อม 2563'!$E$3:$E$252)-ROW('ค่าเสื่อม 2563'!$E$3)+1),$A65)))</f>
        <v>ครุภัณฑ์</v>
      </c>
      <c r="I65" s="7" t="str">
        <f t="array" ref="I65">IF(COUNTIF('ค่าเสื่อม 2563'!$E$3:$E$252,"10870-รพ.อรัญประเทศ")&lt;$A65,"",INDEX('ค่าเสื่อม 2563'!I$3:I$252,SMALL(IF('ค่าเสื่อม 2563'!$E$3:$E$252="10870-รพ.อรัญประเทศ",ROW('ค่าเสื่อม 2563'!$E$3:$E$252)-ROW('ค่าเสื่อม 2563'!$E$3)+1),$A65)))</f>
        <v>03-ครุภัณฑ์การแพทย์</v>
      </c>
      <c r="J65" s="7" t="str">
        <f t="array" ref="J65">IF(COUNTIF('ค่าเสื่อม 2563'!$E$3:$E$252,"10870-รพ.อรัญประเทศ")&lt;$A65,"",INDEX('ค่าเสื่อม 2563'!J$3:J$252,SMALL(IF('ค่าเสื่อม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K65" s="7" t="str">
        <f t="array" ref="K65">IF(COUNTIF('ค่าเสื่อม 2563'!$E$3:$E$252,"10870-รพ.อรัญประเทศ")&lt;$A65,"",INDEX('ค่าเสื่อม 2563'!K$3:K$252,SMALL(IF('ค่าเสื่อม 2563'!$E$3:$E$252="10870-รพ.อรัญประเทศ",ROW('ค่าเสื่อม 2563'!$E$3:$E$252)-ROW('ค่าเสื่อม 2563'!$E$3)+1),$A65)))</f>
        <v>maintenance เครื่อง ultrasound -รุ่น sonopuls 190 (new) s/n 05-711 -รุ่น sonopuls 190 (new) s/n 10-706</v>
      </c>
      <c r="L65" s="4">
        <f t="array" ref="L65">IF(COUNTIF('ค่าเสื่อม 2563'!$E$3:$E$252,"10870-รพ.อรัญประเทศ")&lt;$A65,"",INDEX('ค่าเสื่อม 2563'!L$3:L$252,SMALL(IF('ค่าเสื่อม 2563'!$E$3:$E$252="10870-รพ.อรัญประเทศ",ROW('ค่าเสื่อม 2563'!$E$3:$E$252)-ROW('ค่าเสื่อม 2563'!$E$3)+1),$A65)))</f>
        <v>2</v>
      </c>
      <c r="M65" s="7" t="str">
        <f t="array" ref="M65">IF(COUNTIF('ค่าเสื่อม 2563'!$E$3:$E$252,"10870-รพ.อรัญประเทศ")&lt;$A65,"",INDEX('ค่าเสื่อม 2563'!M$3:M$252,SMALL(IF('ค่าเสื่อม 2563'!$E$3:$E$252="10870-รพ.อรัญประเทศ",ROW('ค่าเสื่อม 2563'!$E$3:$E$252)-ROW('ค่าเสื่อม 2563'!$E$3)+1),$A65)))</f>
        <v>6530-004-1105/1-2</v>
      </c>
      <c r="N65" s="10">
        <f t="array" ref="N65">IF(COUNTIF('ค่าเสื่อม 2563'!$E$3:$E$252,"10870-รพ.อรัญประเทศ")&lt;$A65,"",INDEX('ค่าเสื่อม 2563'!N$3:N$252,SMALL(IF('ค่าเสื่อม 2563'!$E$3:$E$252="10870-รพ.อรัญประเทศ",ROW('ค่าเสื่อม 2563'!$E$3:$E$252)-ROW('ค่าเสื่อม 2563'!$E$3)+1),$A65)))</f>
        <v>12000</v>
      </c>
      <c r="O65" s="10">
        <f t="array" ref="O65">IF(COUNTIF('ค่าเสื่อม 2563'!$E$3:$E$252,"10870-รพ.อรัญประเทศ")&lt;$A65,"",INDEX('ค่าเสื่อม 2563'!O$3:O$252,SMALL(IF('ค่าเสื่อม 2563'!$E$3:$E$252="10870-รพ.อรัญประเทศ",ROW('ค่าเสื่อม 2563'!$E$3:$E$252)-ROW('ค่าเสื่อม 2563'!$E$3)+1),$A65)))</f>
        <v>0</v>
      </c>
      <c r="P65" s="10">
        <f t="array" ref="P65">IF(COUNTIF('ค่าเสื่อม 2563'!$E$3:$E$252,"10870-รพ.อรัญประเทศ")&lt;$A65,"",INDEX('ค่าเสื่อม 2563'!P$3:P$252,SMALL(IF('ค่าเสื่อม 2563'!$E$3:$E$252="10870-รพ.อรัญประเทศ",ROW('ค่าเสื่อม 2563'!$E$3:$E$252)-ROW('ค่าเสื่อม 2563'!$E$3)+1),$A65)))</f>
        <v>0</v>
      </c>
      <c r="Q65" s="10">
        <f t="array" ref="Q65">IF(COUNTIF('ค่าเสื่อม 2563'!$E$3:$E$252,"10870-รพ.อรัญประเทศ")&lt;$A65,"",INDEX('ค่าเสื่อม 2563'!Q$3:Q$252,SMALL(IF('ค่าเสื่อม 2563'!$E$3:$E$252="10870-รพ.อรัญประเทศ",ROW('ค่าเสื่อม 2563'!$E$3:$E$252)-ROW('ค่าเสื่อม 2563'!$E$3)+1),$A65)))</f>
        <v>12000</v>
      </c>
      <c r="R65" s="7" t="str">
        <f t="array" ref="R65">IF(COUNTIF('ค่าเสื่อม 2563'!$E$3:$E$252,"10870-รพ.อรัญประเทศ")&lt;$A65,"",INDEX('ค่าเสื่อม 2563'!R$3:R$252,SMALL(IF('ค่าเสื่อม 2563'!$E$3:$E$252="10870-รพ.อรัญประเทศ",ROW('ค่าเสื่อม 2563'!$E$3:$E$252)-ROW('ค่าเสื่อม 2563'!$E$3)+1),$A65)))</f>
        <v>4/2562 (วันที่ 19/09/2562)</v>
      </c>
      <c r="S65" s="4" t="str">
        <f t="array" ref="S65">IF(COUNTIF('ค่าเสื่อม 2563'!$E$3:$E$252,"10870-รพ.อรัญประเทศ")&lt;$A65,"",INDEX('ค่าเสื่อม 2563'!S$3:S$252,SMALL(IF('ค่าเสื่อม 2563'!$E$3:$E$252="10870-รพ.อรัญประเทศ",ROW('ค่าเสื่อม 2563'!$E$3:$E$252)-ROW('ค่าเสื่อม 2563'!$E$3)+1),$A65)))</f>
        <v>5-</v>
      </c>
      <c r="T65" s="10">
        <f t="array" ref="T65">IF(COUNTIF('ค่าเสื่อม 2563'!$E$3:$E$252,"10870-รพ.อรัญประเทศ")&lt;$A65,"",INDEX('ค่าเสื่อม 2563'!T$3:T$252,SMALL(IF('ค่าเสื่อม 2563'!$E$3:$E$252="10870-รพ.อรัญประเทศ",ROW('ค่าเสื่อม 2563'!$E$3:$E$252)-ROW('ค่าเสื่อม 2563'!$E$3)+1),$A65)))</f>
        <v>12000</v>
      </c>
      <c r="U65" s="10">
        <f t="array" ref="U65">IF(COUNTIF('ค่าเสื่อม 2563'!$E$3:$E$252,"10870-รพ.อรัญประเทศ")&lt;$A65,"",INDEX('ค่าเสื่อม 2563'!U$3:U$252,SMALL(IF('ค่าเสื่อม 2563'!$E$3:$E$252="10870-รพ.อรัญประเทศ",ROW('ค่าเสื่อม 2563'!$E$3:$E$252)-ROW('ค่าเสื่อม 2563'!$E$3)+1),$A65)))</f>
        <v>0</v>
      </c>
      <c r="V65" s="7"/>
      <c r="W65" s="7"/>
    </row>
    <row r="66" spans="1:23" ht="43.5" customHeight="1">
      <c r="A66" s="3">
        <v>63</v>
      </c>
      <c r="B66" s="7"/>
      <c r="C66" s="7"/>
      <c r="D66" s="7"/>
      <c r="E66" s="7" t="str">
        <f t="array" ref="E66">IF(COUNTIF('ค่าเสื่อม 2563'!$E$3:$E$252,"10870-รพ.อรัญประเทศ")&lt;$A66,"",INDEX('ค่าเสื่อม 2563'!E$3:E$252,SMALL(IF('ค่าเสื่อม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F66" s="7" t="str">
        <f t="array" ref="F66">IF(COUNTIF('ค่าเสื่อม 2563'!$E$3:$E$252,"10870-รพ.อรัญประเทศ")&lt;$A66,"",INDEX('ค่าเสื่อม 2563'!F$3:F$252,SMALL(IF('ค่าเสื่อม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G66" s="7" t="str">
        <f t="array" ref="G66">IF(COUNTIF('ค่าเสื่อม 2563'!$E$3:$E$252,"10870-รพ.อรัญประเทศ")&lt;$A66,"",INDEX('ค่าเสื่อม 2563'!G$3:G$252,SMALL(IF('ค่าเสื่อม 2563'!$E$3:$E$252="10870-รพ.อรัญประเทศ",ROW('ค่าเสื่อม 2563'!$E$3:$E$252)-ROW('ค่าเสื่อม 2563'!$E$3)+1),$A66)))</f>
        <v>วงเงินหน่วยบริการสังกัดสป.สธ.</v>
      </c>
      <c r="H66" s="7" t="str">
        <f t="array" ref="H66">IF(COUNTIF('ค่าเสื่อม 2563'!$E$3:$E$252,"10870-รพ.อรัญประเทศ")&lt;$A66,"",INDEX('ค่าเสื่อม 2563'!H$3:H$252,SMALL(IF('ค่าเสื่อม 2563'!$E$3:$E$252="10870-รพ.อรัญประเทศ",ROW('ค่าเสื่อม 2563'!$E$3:$E$252)-ROW('ค่าเสื่อม 2563'!$E$3)+1),$A66)))</f>
        <v>ครุภัณฑ์</v>
      </c>
      <c r="I66" s="7" t="str">
        <f t="array" ref="I66">IF(COUNTIF('ค่าเสื่อม 2563'!$E$3:$E$252,"10870-รพ.อรัญประเทศ")&lt;$A66,"",INDEX('ค่าเสื่อม 2563'!I$3:I$252,SMALL(IF('ค่าเสื่อม 2563'!$E$3:$E$252="10870-รพ.อรัญประเทศ",ROW('ค่าเสื่อม 2563'!$E$3:$E$252)-ROW('ค่าเสื่อม 2563'!$E$3)+1),$A66)))</f>
        <v>03-ครุภัณฑ์การแพทย์</v>
      </c>
      <c r="J66" s="7" t="str">
        <f t="array" ref="J66">IF(COUNTIF('ค่าเสื่อม 2563'!$E$3:$E$252,"10870-รพ.อรัญประเทศ")&lt;$A66,"",INDEX('ค่าเสื่อม 2563'!J$3:J$252,SMALL(IF('ค่าเสื่อม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K66" s="7" t="str">
        <f t="array" ref="K66">IF(COUNTIF('ค่าเสื่อม 2563'!$E$3:$E$252,"10870-รพ.อรัญประเทศ")&lt;$A66,"",INDEX('ค่าเสื่อม 2563'!K$3:K$252,SMALL(IF('ค่าเสื่อม 2563'!$E$3:$E$252="10870-รพ.อรัญประเทศ",ROW('ค่าเสื่อม 2563'!$E$3:$E$252)-ROW('ค่าเสื่อม 2563'!$E$3)+1),$A66)))</f>
        <v>เครื่องกระตุกไฟฟ้าหัวใจชนิดไบเฟลิคพร้อมภาควัดออกซิเจนในเลือด</v>
      </c>
      <c r="L66" s="4">
        <f t="array" ref="L66">IF(COUNTIF('ค่าเสื่อม 2563'!$E$3:$E$252,"10870-รพ.อรัญประเทศ")&lt;$A66,"",INDEX('ค่าเสื่อม 2563'!L$3:L$252,SMALL(IF('ค่าเสื่อม 2563'!$E$3:$E$252="10870-รพ.อรัญประเทศ",ROW('ค่าเสื่อม 2563'!$E$3:$E$252)-ROW('ค่าเสื่อม 2563'!$E$3)+1),$A66)))</f>
        <v>1</v>
      </c>
      <c r="M66" s="7" t="str">
        <f t="array" ref="M66">IF(COUNTIF('ค่าเสื่อม 2563'!$E$3:$E$252,"10870-รพ.อรัญประเทศ")&lt;$A66,"",INDEX('ค่าเสื่อม 2563'!M$3:M$252,SMALL(IF('ค่าเสื่อม 2563'!$E$3:$E$252="10870-รพ.อรัญประเทศ",ROW('ค่าเสื่อม 2563'!$E$3:$E$252)-ROW('ค่าเสื่อม 2563'!$E$3)+1),$A66)))</f>
        <v>6515-027-3002/3</v>
      </c>
      <c r="N66" s="10">
        <f t="array" ref="N66">IF(COUNTIF('ค่าเสื่อม 2563'!$E$3:$E$252,"10870-รพ.อรัญประเทศ")&lt;$A66,"",INDEX('ค่าเสื่อม 2563'!N$3:N$252,SMALL(IF('ค่าเสื่อม 2563'!$E$3:$E$252="10870-รพ.อรัญประเทศ",ROW('ค่าเสื่อม 2563'!$E$3:$E$252)-ROW('ค่าเสื่อม 2563'!$E$3)+1),$A66)))</f>
        <v>330000</v>
      </c>
      <c r="O66" s="10">
        <f t="array" ref="O66">IF(COUNTIF('ค่าเสื่อม 2563'!$E$3:$E$252,"10870-รพ.อรัญประเทศ")&lt;$A66,"",INDEX('ค่าเสื่อม 2563'!O$3:O$252,SMALL(IF('ค่าเสื่อม 2563'!$E$3:$E$252="10870-รพ.อรัญประเทศ",ROW('ค่าเสื่อม 2563'!$E$3:$E$252)-ROW('ค่าเสื่อม 2563'!$E$3)+1),$A66)))</f>
        <v>0</v>
      </c>
      <c r="P66" s="10">
        <f t="array" ref="P66">IF(COUNTIF('ค่าเสื่อม 2563'!$E$3:$E$252,"10870-รพ.อรัญประเทศ")&lt;$A66,"",INDEX('ค่าเสื่อม 2563'!P$3:P$252,SMALL(IF('ค่าเสื่อม 2563'!$E$3:$E$252="10870-รพ.อรัญประเทศ",ROW('ค่าเสื่อม 2563'!$E$3:$E$252)-ROW('ค่าเสื่อม 2563'!$E$3)+1),$A66)))</f>
        <v>0</v>
      </c>
      <c r="Q66" s="10">
        <f t="array" ref="Q66">IF(COUNTIF('ค่าเสื่อม 2563'!$E$3:$E$252,"10870-รพ.อรัญประเทศ")&lt;$A66,"",INDEX('ค่าเสื่อม 2563'!Q$3:Q$252,SMALL(IF('ค่าเสื่อม 2563'!$E$3:$E$252="10870-รพ.อรัญประเทศ",ROW('ค่าเสื่อม 2563'!$E$3:$E$252)-ROW('ค่าเสื่อม 2563'!$E$3)+1),$A66)))</f>
        <v>330000</v>
      </c>
      <c r="R66" s="7" t="str">
        <f t="array" ref="R66">IF(COUNTIF('ค่าเสื่อม 2563'!$E$3:$E$252,"10870-รพ.อรัญประเทศ")&lt;$A66,"",INDEX('ค่าเสื่อม 2563'!R$3:R$252,SMALL(IF('ค่าเสื่อม 2563'!$E$3:$E$252="10870-รพ.อรัญประเทศ",ROW('ค่าเสื่อม 2563'!$E$3:$E$252)-ROW('ค่าเสื่อม 2563'!$E$3)+1),$A66)))</f>
        <v>4/2562 (วันที่ 19/09/2562)</v>
      </c>
      <c r="S66" s="4" t="str">
        <f t="array" ref="S66">IF(COUNTIF('ค่าเสื่อม 2563'!$E$3:$E$252,"10870-รพ.อรัญประเทศ")&lt;$A66,"",INDEX('ค่าเสื่อม 2563'!S$3:S$252,SMALL(IF('ค่าเสื่อม 2563'!$E$3:$E$252="10870-รพ.อรัญประเทศ",ROW('ค่าเสื่อม 2563'!$E$3:$E$252)-ROW('ค่าเสื่อม 2563'!$E$3)+1),$A66)))</f>
        <v>5-</v>
      </c>
      <c r="T66" s="10">
        <f t="array" ref="T66">IF(COUNTIF('ค่าเสื่อม 2563'!$E$3:$E$252,"10870-รพ.อรัญประเทศ")&lt;$A66,"",INDEX('ค่าเสื่อม 2563'!T$3:T$252,SMALL(IF('ค่าเสื่อม 2563'!$E$3:$E$252="10870-รพ.อรัญประเทศ",ROW('ค่าเสื่อม 2563'!$E$3:$E$252)-ROW('ค่าเสื่อม 2563'!$E$3)+1),$A66)))</f>
        <v>330000</v>
      </c>
      <c r="U66" s="10">
        <f t="array" ref="U66">IF(COUNTIF('ค่าเสื่อม 2563'!$E$3:$E$252,"10870-รพ.อรัญประเทศ")&lt;$A66,"",INDEX('ค่าเสื่อม 2563'!U$3:U$252,SMALL(IF('ค่าเสื่อม 2563'!$E$3:$E$252="10870-รพ.อรัญประเทศ",ROW('ค่าเสื่อม 2563'!$E$3:$E$252)-ROW('ค่าเสื่อม 2563'!$E$3)+1),$A66)))</f>
        <v>0</v>
      </c>
      <c r="V66" s="7"/>
      <c r="W66" s="7"/>
    </row>
    <row r="67" spans="1:23" ht="43.5" customHeight="1">
      <c r="A67" s="3">
        <v>64</v>
      </c>
      <c r="B67" s="7"/>
      <c r="C67" s="7"/>
      <c r="D67" s="7"/>
      <c r="E67" s="7" t="str">
        <f t="array" ref="E67">IF(COUNTIF('ค่าเสื่อม 2563'!$E$3:$E$252,"10870-รพ.อรัญประเทศ")&lt;$A67,"",INDEX('ค่าเสื่อม 2563'!E$3:E$252,SMALL(IF('ค่าเสื่อม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F67" s="7" t="str">
        <f t="array" ref="F67">IF(COUNTIF('ค่าเสื่อม 2563'!$E$3:$E$252,"10870-รพ.อรัญประเทศ")&lt;$A67,"",INDEX('ค่าเสื่อม 2563'!F$3:F$252,SMALL(IF('ค่าเสื่อม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G67" s="7" t="str">
        <f t="array" ref="G67">IF(COUNTIF('ค่าเสื่อม 2563'!$E$3:$E$252,"10870-รพ.อรัญประเทศ")&lt;$A67,"",INDEX('ค่าเสื่อม 2563'!G$3:G$252,SMALL(IF('ค่าเสื่อม 2563'!$E$3:$E$252="10870-รพ.อรัญประเทศ",ROW('ค่าเสื่อม 2563'!$E$3:$E$252)-ROW('ค่าเสื่อม 2563'!$E$3)+1),$A67)))</f>
        <v>วงเงินหน่วยบริการสังกัดสป.สธ.</v>
      </c>
      <c r="H67" s="7" t="str">
        <f t="array" ref="H67">IF(COUNTIF('ค่าเสื่อม 2563'!$E$3:$E$252,"10870-รพ.อรัญประเทศ")&lt;$A67,"",INDEX('ค่าเสื่อม 2563'!H$3:H$252,SMALL(IF('ค่าเสื่อม 2563'!$E$3:$E$252="10870-รพ.อรัญประเทศ",ROW('ค่าเสื่อม 2563'!$E$3:$E$252)-ROW('ค่าเสื่อม 2563'!$E$3)+1),$A67)))</f>
        <v>ครุภัณฑ์</v>
      </c>
      <c r="I67" s="7" t="str">
        <f t="array" ref="I67">IF(COUNTIF('ค่าเสื่อม 2563'!$E$3:$E$252,"10870-รพ.อรัญประเทศ")&lt;$A67,"",INDEX('ค่าเสื่อม 2563'!I$3:I$252,SMALL(IF('ค่าเสื่อม 2563'!$E$3:$E$252="10870-รพ.อรัญประเทศ",ROW('ค่าเสื่อม 2563'!$E$3:$E$252)-ROW('ค่าเสื่อม 2563'!$E$3)+1),$A67)))</f>
        <v>08-ครุภัณฑ์คอมพิวเตอร์</v>
      </c>
      <c r="J67" s="7" t="str">
        <f t="array" ref="J67">IF(COUNTIF('ค่าเสื่อม 2563'!$E$3:$E$252,"10870-รพ.อรัญประเทศ")&lt;$A67,"",INDEX('ค่าเสื่อม 2563'!J$3:J$252,SMALL(IF('ค่าเสื่อม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K67" s="7" t="str">
        <f t="array" ref="K67">IF(COUNTIF('ค่าเสื่อม 2563'!$E$3:$E$252,"10870-รพ.อรัญประเทศ")&lt;$A67,"",INDEX('ค่าเสื่อม 2563'!K$3:K$252,SMALL(IF('ค่าเสื่อม 2563'!$E$3:$E$252="10870-รพ.อรัญประเทศ",ROW('ค่าเสื่อม 2563'!$E$3:$E$252)-ROW('ค่าเสื่อม 2563'!$E$3)+1),$A67)))</f>
        <v>เครื่องคอมพิวเตอร์แม่ข่าย แบบที่ 1</v>
      </c>
      <c r="L67" s="4">
        <f t="array" ref="L67">IF(COUNTIF('ค่าเสื่อม 2563'!$E$3:$E$252,"10870-รพ.อรัญประเทศ")&lt;$A67,"",INDEX('ค่าเสื่อม 2563'!L$3:L$252,SMALL(IF('ค่าเสื่อม 2563'!$E$3:$E$252="10870-รพ.อรัญประเทศ",ROW('ค่าเสื่อม 2563'!$E$3:$E$252)-ROW('ค่าเสื่อม 2563'!$E$3)+1),$A67)))</f>
        <v>1</v>
      </c>
      <c r="M67" s="7" t="str">
        <f t="array" ref="M67">IF(COUNTIF('ค่าเสื่อม 2563'!$E$3:$E$252,"10870-รพ.อรัญประเทศ")&lt;$A67,"",INDEX('ค่าเสื่อม 2563'!M$3:M$252,SMALL(IF('ค่าเสื่อม 2563'!$E$3:$E$252="10870-รพ.อรัญประเทศ",ROW('ค่าเสื่อม 2563'!$E$3:$E$252)-ROW('ค่าเสื่อม 2563'!$E$3)+1),$A67)))</f>
        <v>7440-001-0005/1</v>
      </c>
      <c r="N67" s="10">
        <f t="array" ref="N67">IF(COUNTIF('ค่าเสื่อม 2563'!$E$3:$E$252,"10870-รพ.อรัญประเทศ")&lt;$A67,"",INDEX('ค่าเสื่อม 2563'!N$3:N$252,SMALL(IF('ค่าเสื่อม 2563'!$E$3:$E$252="10870-รพ.อรัญประเทศ",ROW('ค่าเสื่อม 2563'!$E$3:$E$252)-ROW('ค่าเสื่อม 2563'!$E$3)+1),$A67)))</f>
        <v>130000</v>
      </c>
      <c r="O67" s="10">
        <f t="array" ref="O67">IF(COUNTIF('ค่าเสื่อม 2563'!$E$3:$E$252,"10870-รพ.อรัญประเทศ")&lt;$A67,"",INDEX('ค่าเสื่อม 2563'!O$3:O$252,SMALL(IF('ค่าเสื่อม 2563'!$E$3:$E$252="10870-รพ.อรัญประเทศ",ROW('ค่าเสื่อม 2563'!$E$3:$E$252)-ROW('ค่าเสื่อม 2563'!$E$3)+1),$A67)))</f>
        <v>0</v>
      </c>
      <c r="P67" s="10">
        <f t="array" ref="P67">IF(COUNTIF('ค่าเสื่อม 2563'!$E$3:$E$252,"10870-รพ.อรัญประเทศ")&lt;$A67,"",INDEX('ค่าเสื่อม 2563'!P$3:P$252,SMALL(IF('ค่าเสื่อม 2563'!$E$3:$E$252="10870-รพ.อรัญประเทศ",ROW('ค่าเสื่อม 2563'!$E$3:$E$252)-ROW('ค่าเสื่อม 2563'!$E$3)+1),$A67)))</f>
        <v>0</v>
      </c>
      <c r="Q67" s="10">
        <f t="array" ref="Q67">IF(COUNTIF('ค่าเสื่อม 2563'!$E$3:$E$252,"10870-รพ.อรัญประเทศ")&lt;$A67,"",INDEX('ค่าเสื่อม 2563'!Q$3:Q$252,SMALL(IF('ค่าเสื่อม 2563'!$E$3:$E$252="10870-รพ.อรัญประเทศ",ROW('ค่าเสื่อม 2563'!$E$3:$E$252)-ROW('ค่าเสื่อม 2563'!$E$3)+1),$A67)))</f>
        <v>130000</v>
      </c>
      <c r="R67" s="7" t="str">
        <f t="array" ref="R67">IF(COUNTIF('ค่าเสื่อม 2563'!$E$3:$E$252,"10870-รพ.อรัญประเทศ")&lt;$A67,"",INDEX('ค่าเสื่อม 2563'!R$3:R$252,SMALL(IF('ค่าเสื่อม 2563'!$E$3:$E$252="10870-รพ.อรัญประเทศ",ROW('ค่าเสื่อม 2563'!$E$3:$E$252)-ROW('ค่าเสื่อม 2563'!$E$3)+1),$A67)))</f>
        <v>4/2562 (วันที่ 19/09/2562)</v>
      </c>
      <c r="S67" s="4" t="str">
        <f t="array" ref="S67">IF(COUNTIF('ค่าเสื่อม 2563'!$E$3:$E$252,"10870-รพ.อรัญประเทศ")&lt;$A67,"",INDEX('ค่าเสื่อม 2563'!S$3:S$252,SMALL(IF('ค่าเสื่อม 2563'!$E$3:$E$252="10870-รพ.อรัญประเทศ",ROW('ค่าเสื่อม 2563'!$E$3:$E$252)-ROW('ค่าเสื่อม 2563'!$E$3)+1),$A67)))</f>
        <v>5-</v>
      </c>
      <c r="T67" s="10">
        <f t="array" ref="T67">IF(COUNTIF('ค่าเสื่อม 2563'!$E$3:$E$252,"10870-รพ.อรัญประเทศ")&lt;$A67,"",INDEX('ค่าเสื่อม 2563'!T$3:T$252,SMALL(IF('ค่าเสื่อม 2563'!$E$3:$E$252="10870-รพ.อรัญประเทศ",ROW('ค่าเสื่อม 2563'!$E$3:$E$252)-ROW('ค่าเสื่อม 2563'!$E$3)+1),$A67)))</f>
        <v>129800</v>
      </c>
      <c r="U67" s="10">
        <f t="array" ref="U67">IF(COUNTIF('ค่าเสื่อม 2563'!$E$3:$E$252,"10870-รพ.อรัญประเทศ")&lt;$A67,"",INDEX('ค่าเสื่อม 2563'!U$3:U$252,SMALL(IF('ค่าเสื่อม 2563'!$E$3:$E$252="10870-รพ.อรัญประเทศ",ROW('ค่าเสื่อม 2563'!$E$3:$E$252)-ROW('ค่าเสื่อม 2563'!$E$3)+1),$A67)))</f>
        <v>200</v>
      </c>
      <c r="V67" s="7"/>
      <c r="W67" s="7"/>
    </row>
    <row r="68" spans="1:23" ht="43.5" customHeight="1">
      <c r="A68" s="3">
        <v>65</v>
      </c>
      <c r="B68" s="7"/>
      <c r="C68" s="7"/>
      <c r="D68" s="7"/>
      <c r="E68" s="7" t="str">
        <f t="array" ref="E68">IF(COUNTIF('ค่าเสื่อม 2563'!$E$3:$E$252,"10870-รพ.อรัญประเทศ")&lt;$A68,"",INDEX('ค่าเสื่อม 2563'!E$3:E$252,SMALL(IF('ค่าเสื่อม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F68" s="7" t="str">
        <f t="array" ref="F68">IF(COUNTIF('ค่าเสื่อม 2563'!$E$3:$E$252,"10870-รพ.อรัญประเทศ")&lt;$A68,"",INDEX('ค่าเสื่อม 2563'!F$3:F$252,SMALL(IF('ค่าเสื่อม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G68" s="7" t="str">
        <f t="array" ref="G68">IF(COUNTIF('ค่าเสื่อม 2563'!$E$3:$E$252,"10870-รพ.อรัญประเทศ")&lt;$A68,"",INDEX('ค่าเสื่อม 2563'!G$3:G$252,SMALL(IF('ค่าเสื่อม 2563'!$E$3:$E$252="10870-รพ.อรัญประเทศ",ROW('ค่าเสื่อม 2563'!$E$3:$E$252)-ROW('ค่าเสื่อม 2563'!$E$3)+1),$A68)))</f>
        <v>วงเงินหน่วยบริการสังกัดสป.สธ.</v>
      </c>
      <c r="H68" s="7" t="str">
        <f t="array" ref="H68">IF(COUNTIF('ค่าเสื่อม 2563'!$E$3:$E$252,"10870-รพ.อรัญประเทศ")&lt;$A68,"",INDEX('ค่าเสื่อม 2563'!H$3:H$252,SMALL(IF('ค่าเสื่อม 2563'!$E$3:$E$252="10870-รพ.อรัญประเทศ",ROW('ค่าเสื่อม 2563'!$E$3:$E$252)-ROW('ค่าเสื่อม 2563'!$E$3)+1),$A68)))</f>
        <v>ครุภัณฑ์</v>
      </c>
      <c r="I68" s="7" t="str">
        <f t="array" ref="I68">IF(COUNTIF('ค่าเสื่อม 2563'!$E$3:$E$252,"10870-รพ.อรัญประเทศ")&lt;$A68,"",INDEX('ค่าเสื่อม 2563'!I$3:I$252,SMALL(IF('ค่าเสื่อม 2563'!$E$3:$E$252="10870-รพ.อรัญประเทศ",ROW('ค่าเสื่อม 2563'!$E$3:$E$252)-ROW('ค่าเสื่อม 2563'!$E$3)+1),$A68)))</f>
        <v>08-ครุภัณฑ์คอมพิวเตอร์</v>
      </c>
      <c r="J68" s="7" t="str">
        <f t="array" ref="J68">IF(COUNTIF('ค่าเสื่อม 2563'!$E$3:$E$252,"10870-รพ.อรัญประเทศ")&lt;$A68,"",INDEX('ค่าเสื่อม 2563'!J$3:J$252,SMALL(IF('ค่าเสื่อม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K68" s="7" t="str">
        <f t="array" ref="K68">IF(COUNTIF('ค่าเสื่อม 2563'!$E$3:$E$252,"10870-รพ.อรัญประเทศ")&lt;$A68,"",INDEX('ค่าเสื่อม 2563'!K$3:K$252,SMALL(IF('ค่าเสื่อม 2563'!$E$3:$E$252="10870-รพ.อรัญประเทศ",ROW('ค่าเสื่อม 2563'!$E$3:$E$252)-ROW('ค่าเสื่อม 2563'!$E$3)+1),$A68)))</f>
        <v>เครื่องพิมพ์ชนิด Dot Matrix Printer แบบแคร่สั้น</v>
      </c>
      <c r="L68" s="4">
        <f t="array" ref="L68">IF(COUNTIF('ค่าเสื่อม 2563'!$E$3:$E$252,"10870-รพ.อรัญประเทศ")&lt;$A68,"",INDEX('ค่าเสื่อม 2563'!L$3:L$252,SMALL(IF('ค่าเสื่อม 2563'!$E$3:$E$252="10870-รพ.อรัญประเทศ",ROW('ค่าเสื่อม 2563'!$E$3:$E$252)-ROW('ค่าเสื่อม 2563'!$E$3)+1),$A68)))</f>
        <v>3</v>
      </c>
      <c r="M68" s="7" t="str">
        <f t="array" ref="M68">IF(COUNTIF('ค่าเสื่อม 2563'!$E$3:$E$252,"10870-รพ.อรัญประเทศ")&lt;$A68,"",INDEX('ค่าเสื่อม 2563'!M$3:M$252,SMALL(IF('ค่าเสื่อม 2563'!$E$3:$E$252="10870-รพ.อรัญประเทศ",ROW('ค่าเสื่อม 2563'!$E$3:$E$252)-ROW('ค่าเสื่อม 2563'!$E$3)+1),$A68)))</f>
        <v>7440-010-0001/15-17</v>
      </c>
      <c r="N68" s="10">
        <f t="array" ref="N68">IF(COUNTIF('ค่าเสื่อม 2563'!$E$3:$E$252,"10870-รพ.อรัญประเทศ")&lt;$A68,"",INDEX('ค่าเสื่อม 2563'!N$3:N$252,SMALL(IF('ค่าเสื่อม 2563'!$E$3:$E$252="10870-รพ.อรัญประเทศ",ROW('ค่าเสื่อม 2563'!$E$3:$E$252)-ROW('ค่าเสื่อม 2563'!$E$3)+1),$A68)))</f>
        <v>66000</v>
      </c>
      <c r="O68" s="10">
        <f t="array" ref="O68">IF(COUNTIF('ค่าเสื่อม 2563'!$E$3:$E$252,"10870-รพ.อรัญประเทศ")&lt;$A68,"",INDEX('ค่าเสื่อม 2563'!O$3:O$252,SMALL(IF('ค่าเสื่อม 2563'!$E$3:$E$252="10870-รพ.อรัญประเทศ",ROW('ค่าเสื่อม 2563'!$E$3:$E$252)-ROW('ค่าเสื่อม 2563'!$E$3)+1),$A68)))</f>
        <v>0</v>
      </c>
      <c r="P68" s="10">
        <f t="array" ref="P68">IF(COUNTIF('ค่าเสื่อม 2563'!$E$3:$E$252,"10870-รพ.อรัญประเทศ")&lt;$A68,"",INDEX('ค่าเสื่อม 2563'!P$3:P$252,SMALL(IF('ค่าเสื่อม 2563'!$E$3:$E$252="10870-รพ.อรัญประเทศ",ROW('ค่าเสื่อม 2563'!$E$3:$E$252)-ROW('ค่าเสื่อม 2563'!$E$3)+1),$A68)))</f>
        <v>0</v>
      </c>
      <c r="Q68" s="10">
        <f t="array" ref="Q68">IF(COUNTIF('ค่าเสื่อม 2563'!$E$3:$E$252,"10870-รพ.อรัญประเทศ")&lt;$A68,"",INDEX('ค่าเสื่อม 2563'!Q$3:Q$252,SMALL(IF('ค่าเสื่อม 2563'!$E$3:$E$252="10870-รพ.อรัญประเทศ",ROW('ค่าเสื่อม 2563'!$E$3:$E$252)-ROW('ค่าเสื่อม 2563'!$E$3)+1),$A68)))</f>
        <v>66000</v>
      </c>
      <c r="R68" s="7" t="str">
        <f t="array" ref="R68">IF(COUNTIF('ค่าเสื่อม 2563'!$E$3:$E$252,"10870-รพ.อรัญประเทศ")&lt;$A68,"",INDEX('ค่าเสื่อม 2563'!R$3:R$252,SMALL(IF('ค่าเสื่อม 2563'!$E$3:$E$252="10870-รพ.อรัญประเทศ",ROW('ค่าเสื่อม 2563'!$E$3:$E$252)-ROW('ค่าเสื่อม 2563'!$E$3)+1),$A68)))</f>
        <v>4/2562 (วันที่ 19/09/2562)</v>
      </c>
      <c r="S68" s="4" t="str">
        <f t="array" ref="S68">IF(COUNTIF('ค่าเสื่อม 2563'!$E$3:$E$252,"10870-รพ.อรัญประเทศ")&lt;$A68,"",INDEX('ค่าเสื่อม 2563'!S$3:S$252,SMALL(IF('ค่าเสื่อม 2563'!$E$3:$E$252="10870-รพ.อรัญประเทศ",ROW('ค่าเสื่อม 2563'!$E$3:$E$252)-ROW('ค่าเสื่อม 2563'!$E$3)+1),$A68)))</f>
        <v>5-</v>
      </c>
      <c r="T68" s="10">
        <f t="array" ref="T68">IF(COUNTIF('ค่าเสื่อม 2563'!$E$3:$E$252,"10870-รพ.อรัญประเทศ")&lt;$A68,"",INDEX('ค่าเสื่อม 2563'!T$3:T$252,SMALL(IF('ค่าเสื่อม 2563'!$E$3:$E$252="10870-รพ.อรัญประเทศ",ROW('ค่าเสื่อม 2563'!$E$3:$E$252)-ROW('ค่าเสื่อม 2563'!$E$3)+1),$A68)))</f>
        <v>47700</v>
      </c>
      <c r="U68" s="10">
        <f t="array" ref="U68">IF(COUNTIF('ค่าเสื่อม 2563'!$E$3:$E$252,"10870-รพ.อรัญประเทศ")&lt;$A68,"",INDEX('ค่าเสื่อม 2563'!U$3:U$252,SMALL(IF('ค่าเสื่อม 2563'!$E$3:$E$252="10870-รพ.อรัญประเทศ",ROW('ค่าเสื่อม 2563'!$E$3:$E$252)-ROW('ค่าเสื่อม 2563'!$E$3)+1),$A68)))</f>
        <v>18300</v>
      </c>
      <c r="V68" s="7"/>
      <c r="W68" s="7"/>
    </row>
    <row r="69" spans="1:23" ht="43.5" customHeight="1">
      <c r="A69" s="3">
        <v>66</v>
      </c>
      <c r="B69" s="7"/>
      <c r="C69" s="7"/>
      <c r="D69" s="7"/>
      <c r="E69" s="7" t="str">
        <f t="array" ref="E69">IF(COUNTIF('ค่าเสื่อม 2563'!$E$3:$E$252,"10870-รพ.อรัญประเทศ")&lt;$A69,"",INDEX('ค่าเสื่อม 2563'!E$3:E$252,SMALL(IF('ค่าเสื่อม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F69" s="7" t="str">
        <f t="array" ref="F69">IF(COUNTIF('ค่าเสื่อม 2563'!$E$3:$E$252,"10870-รพ.อรัญประเทศ")&lt;$A69,"",INDEX('ค่าเสื่อม 2563'!F$3:F$252,SMALL(IF('ค่าเสื่อม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G69" s="7" t="str">
        <f t="array" ref="G69">IF(COUNTIF('ค่าเสื่อม 2563'!$E$3:$E$252,"10870-รพ.อรัญประเทศ")&lt;$A69,"",INDEX('ค่าเสื่อม 2563'!G$3:G$252,SMALL(IF('ค่าเสื่อม 2563'!$E$3:$E$252="10870-รพ.อรัญประเทศ",ROW('ค่าเสื่อม 2563'!$E$3:$E$252)-ROW('ค่าเสื่อม 2563'!$E$3)+1),$A69)))</f>
        <v>วงเงินหน่วยบริการสังกัดสป.สธ.</v>
      </c>
      <c r="H69" s="7" t="str">
        <f t="array" ref="H69">IF(COUNTIF('ค่าเสื่อม 2563'!$E$3:$E$252,"10870-รพ.อรัญประเทศ")&lt;$A69,"",INDEX('ค่าเสื่อม 2563'!H$3:H$252,SMALL(IF('ค่าเสื่อม 2563'!$E$3:$E$252="10870-รพ.อรัญประเทศ",ROW('ค่าเสื่อม 2563'!$E$3:$E$252)-ROW('ค่าเสื่อม 2563'!$E$3)+1),$A69)))</f>
        <v>ครุภัณฑ์</v>
      </c>
      <c r="I69" s="7" t="str">
        <f t="array" ref="I69">IF(COUNTIF('ค่าเสื่อม 2563'!$E$3:$E$252,"10870-รพ.อรัญประเทศ")&lt;$A69,"",INDEX('ค่าเสื่อม 2563'!I$3:I$252,SMALL(IF('ค่าเสื่อม 2563'!$E$3:$E$252="10870-รพ.อรัญประเทศ",ROW('ค่าเสื่อม 2563'!$E$3:$E$252)-ROW('ค่าเสื่อม 2563'!$E$3)+1),$A69)))</f>
        <v>03-ครุภัณฑ์การแพทย์</v>
      </c>
      <c r="J69" s="7" t="str">
        <f t="array" ref="J69">IF(COUNTIF('ค่าเสื่อม 2563'!$E$3:$E$252,"10870-รพ.อรัญประเทศ")&lt;$A69,"",INDEX('ค่าเสื่อม 2563'!J$3:J$252,SMALL(IF('ค่าเสื่อม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K69" s="7" t="str">
        <f t="array" ref="K69">IF(COUNTIF('ค่าเสื่อม 2563'!$E$3:$E$252,"10870-รพ.อรัญประเทศ")&lt;$A69,"",INDEX('ค่าเสื่อม 2563'!K$3:K$252,SMALL(IF('ค่าเสื่อม 2563'!$E$3:$E$252="10870-รพ.อรัญประเทศ",ROW('ค่าเสื่อม 2563'!$E$3:$E$252)-ROW('ค่าเสื่อม 2563'!$E$3)+1),$A69)))</f>
        <v>เครื่องตรวจคลื่นไฟฟ้าหัวใจ</v>
      </c>
      <c r="L69" s="4">
        <f t="array" ref="L69">IF(COUNTIF('ค่าเสื่อม 2563'!$E$3:$E$252,"10870-รพ.อรัญประเทศ")&lt;$A69,"",INDEX('ค่าเสื่อม 2563'!L$3:L$252,SMALL(IF('ค่าเสื่อม 2563'!$E$3:$E$252="10870-รพ.อรัญประเทศ",ROW('ค่าเสื่อม 2563'!$E$3:$E$252)-ROW('ค่าเสื่อม 2563'!$E$3)+1),$A69)))</f>
        <v>1</v>
      </c>
      <c r="M69" s="7" t="str">
        <f t="array" ref="M69">IF(COUNTIF('ค่าเสื่อม 2563'!$E$3:$E$252,"10870-รพ.อรัญประเทศ")&lt;$A69,"",INDEX('ค่าเสื่อม 2563'!M$3:M$252,SMALL(IF('ค่าเสื่อม 2563'!$E$3:$E$252="10870-รพ.อรัญประเทศ",ROW('ค่าเสื่อม 2563'!$E$3:$E$252)-ROW('ค่าเสื่อม 2563'!$E$3)+1),$A69)))</f>
        <v>6515-038-0001/001</v>
      </c>
      <c r="N69" s="10">
        <f t="array" ref="N69">IF(COUNTIF('ค่าเสื่อม 2563'!$E$3:$E$252,"10870-รพ.อรัญประเทศ")&lt;$A69,"",INDEX('ค่าเสื่อม 2563'!N$3:N$252,SMALL(IF('ค่าเสื่อม 2563'!$E$3:$E$252="10870-รพ.อรัญประเทศ",ROW('ค่าเสื่อม 2563'!$E$3:$E$252)-ROW('ค่าเสื่อม 2563'!$E$3)+1),$A69)))</f>
        <v>120000</v>
      </c>
      <c r="O69" s="10">
        <f t="array" ref="O69">IF(COUNTIF('ค่าเสื่อม 2563'!$E$3:$E$252,"10870-รพ.อรัญประเทศ")&lt;$A69,"",INDEX('ค่าเสื่อม 2563'!O$3:O$252,SMALL(IF('ค่าเสื่อม 2563'!$E$3:$E$252="10870-รพ.อรัญประเทศ",ROW('ค่าเสื่อม 2563'!$E$3:$E$252)-ROW('ค่าเสื่อม 2563'!$E$3)+1),$A69)))</f>
        <v>0</v>
      </c>
      <c r="P69" s="10">
        <f t="array" ref="P69">IF(COUNTIF('ค่าเสื่อม 2563'!$E$3:$E$252,"10870-รพ.อรัญประเทศ")&lt;$A69,"",INDEX('ค่าเสื่อม 2563'!P$3:P$252,SMALL(IF('ค่าเสื่อม 2563'!$E$3:$E$252="10870-รพ.อรัญประเทศ",ROW('ค่าเสื่อม 2563'!$E$3:$E$252)-ROW('ค่าเสื่อม 2563'!$E$3)+1),$A69)))</f>
        <v>0</v>
      </c>
      <c r="Q69" s="10">
        <f t="array" ref="Q69">IF(COUNTIF('ค่าเสื่อม 2563'!$E$3:$E$252,"10870-รพ.อรัญประเทศ")&lt;$A69,"",INDEX('ค่าเสื่อม 2563'!Q$3:Q$252,SMALL(IF('ค่าเสื่อม 2563'!$E$3:$E$252="10870-รพ.อรัญประเทศ",ROW('ค่าเสื่อม 2563'!$E$3:$E$252)-ROW('ค่าเสื่อม 2563'!$E$3)+1),$A69)))</f>
        <v>120000</v>
      </c>
      <c r="R69" s="7" t="str">
        <f t="array" ref="R69">IF(COUNTIF('ค่าเสื่อม 2563'!$E$3:$E$252,"10870-รพ.อรัญประเทศ")&lt;$A69,"",INDEX('ค่าเสื่อม 2563'!R$3:R$252,SMALL(IF('ค่าเสื่อม 2563'!$E$3:$E$252="10870-รพ.อรัญประเทศ",ROW('ค่าเสื่อม 2563'!$E$3:$E$252)-ROW('ค่าเสื่อม 2563'!$E$3)+1),$A69)))</f>
        <v>4/2562 (วันที่ 19/09/2562)</v>
      </c>
      <c r="S69" s="4" t="str">
        <f t="array" ref="S69">IF(COUNTIF('ค่าเสื่อม 2563'!$E$3:$E$252,"10870-รพ.อรัญประเทศ")&lt;$A69,"",INDEX('ค่าเสื่อม 2563'!S$3:S$252,SMALL(IF('ค่าเสื่อม 2563'!$E$3:$E$252="10870-รพ.อรัญประเทศ",ROW('ค่าเสื่อม 2563'!$E$3:$E$252)-ROW('ค่าเสื่อม 2563'!$E$3)+1),$A69)))</f>
        <v>5-</v>
      </c>
      <c r="T69" s="10">
        <f t="array" ref="T69">IF(COUNTIF('ค่าเสื่อม 2563'!$E$3:$E$252,"10870-รพ.อรัญประเทศ")&lt;$A69,"",INDEX('ค่าเสื่อม 2563'!T$3:T$252,SMALL(IF('ค่าเสื่อม 2563'!$E$3:$E$252="10870-รพ.อรัญประเทศ",ROW('ค่าเสื่อม 2563'!$E$3:$E$252)-ROW('ค่าเสื่อม 2563'!$E$3)+1),$A69)))</f>
        <v>120000</v>
      </c>
      <c r="U69" s="10">
        <f t="array" ref="U69">IF(COUNTIF('ค่าเสื่อม 2563'!$E$3:$E$252,"10870-รพ.อรัญประเทศ")&lt;$A69,"",INDEX('ค่าเสื่อม 2563'!U$3:U$252,SMALL(IF('ค่าเสื่อม 2563'!$E$3:$E$252="10870-รพ.อรัญประเทศ",ROW('ค่าเสื่อม 2563'!$E$3:$E$252)-ROW('ค่าเสื่อม 2563'!$E$3)+1),$A69)))</f>
        <v>0</v>
      </c>
      <c r="V69" s="7"/>
      <c r="W69" s="7"/>
    </row>
    <row r="70" spans="1:23" ht="43.5" customHeight="1">
      <c r="A70" s="3">
        <v>67</v>
      </c>
      <c r="B70" s="7"/>
      <c r="C70" s="7"/>
      <c r="D70" s="7"/>
      <c r="E70" s="7" t="str">
        <f t="array" ref="E70">IF(COUNTIF('ค่าเสื่อม 2563'!$E$3:$E$252,"10870-รพ.อรัญประเทศ")&lt;$A70,"",INDEX('ค่าเสื่อม 2563'!E$3:E$252,SMALL(IF('ค่าเสื่อม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F70" s="7" t="str">
        <f t="array" ref="F70">IF(COUNTIF('ค่าเสื่อม 2563'!$E$3:$E$252,"10870-รพ.อรัญประเทศ")&lt;$A70,"",INDEX('ค่าเสื่อม 2563'!F$3:F$252,SMALL(IF('ค่าเสื่อม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G70" s="7" t="str">
        <f t="array" ref="G70">IF(COUNTIF('ค่าเสื่อม 2563'!$E$3:$E$252,"10870-รพ.อรัญประเทศ")&lt;$A70,"",INDEX('ค่าเสื่อม 2563'!G$3:G$252,SMALL(IF('ค่าเสื่อม 2563'!$E$3:$E$252="10870-รพ.อรัญประเทศ",ROW('ค่าเสื่อม 2563'!$E$3:$E$252)-ROW('ค่าเสื่อม 2563'!$E$3)+1),$A70)))</f>
        <v>วงเงินหน่วยบริการสังกัดสป.สธ.</v>
      </c>
      <c r="H70" s="7" t="str">
        <f t="array" ref="H70">IF(COUNTIF('ค่าเสื่อม 2563'!$E$3:$E$252,"10870-รพ.อรัญประเทศ")&lt;$A70,"",INDEX('ค่าเสื่อม 2563'!H$3:H$252,SMALL(IF('ค่าเสื่อม 2563'!$E$3:$E$252="10870-รพ.อรัญประเทศ",ROW('ค่าเสื่อม 2563'!$E$3:$E$252)-ROW('ค่าเสื่อม 2563'!$E$3)+1),$A70)))</f>
        <v>ครุภัณฑ์</v>
      </c>
      <c r="I70" s="7" t="str">
        <f t="array" ref="I70">IF(COUNTIF('ค่าเสื่อม 2563'!$E$3:$E$252,"10870-รพ.อรัญประเทศ")&lt;$A70,"",INDEX('ค่าเสื่อม 2563'!I$3:I$252,SMALL(IF('ค่าเสื่อม 2563'!$E$3:$E$252="10870-รพ.อรัญประเทศ",ROW('ค่าเสื่อม 2563'!$E$3:$E$252)-ROW('ค่าเสื่อม 2563'!$E$3)+1),$A70)))</f>
        <v>08-ครุภัณฑ์คอมพิวเตอร์</v>
      </c>
      <c r="J70" s="7" t="str">
        <f t="array" ref="J70">IF(COUNTIF('ค่าเสื่อม 2563'!$E$3:$E$252,"10870-รพ.อรัญประเทศ")&lt;$A70,"",INDEX('ค่าเสื่อม 2563'!J$3:J$252,SMALL(IF('ค่าเสื่อม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K70" s="7" t="str">
        <f t="array" ref="K70">IF(COUNTIF('ค่าเสื่อม 2563'!$E$3:$E$252,"10870-รพ.อรัญประเทศ")&lt;$A70,"",INDEX('ค่าเสื่อม 2563'!K$3:K$252,SMALL(IF('ค่าเสื่อม 2563'!$E$3:$E$252="10870-รพ.อรัญประเทศ",ROW('ค่าเสื่อม 2563'!$E$3:$E$252)-ROW('ค่าเสื่อม 2563'!$E$3)+1),$A70)))</f>
        <v>เครื่องพิมพ์เลเซอร์ หรือ LED ขาวด า ชนิด Network สำหรับกระดาษขนาด A3</v>
      </c>
      <c r="L70" s="4">
        <f t="array" ref="L70">IF(COUNTIF('ค่าเสื่อม 2563'!$E$3:$E$252,"10870-รพ.อรัญประเทศ")&lt;$A70,"",INDEX('ค่าเสื่อม 2563'!L$3:L$252,SMALL(IF('ค่าเสื่อม 2563'!$E$3:$E$252="10870-รพ.อรัญประเทศ",ROW('ค่าเสื่อม 2563'!$E$3:$E$252)-ROW('ค่าเสื่อม 2563'!$E$3)+1),$A70)))</f>
        <v>1</v>
      </c>
      <c r="M70" s="7" t="str">
        <f t="array" ref="M70">IF(COUNTIF('ค่าเสื่อม 2563'!$E$3:$E$252,"10870-รพ.อรัญประเทศ")&lt;$A70,"",INDEX('ค่าเสื่อม 2563'!M$3:M$252,SMALL(IF('ค่าเสื่อม 2563'!$E$3:$E$252="10870-รพ.อรัญประเทศ",ROW('ค่าเสื่อม 2563'!$E$3:$E$252)-ROW('ค่าเสื่อม 2563'!$E$3)+1),$A70)))</f>
        <v>7440-010-002/1</v>
      </c>
      <c r="N70" s="10">
        <f t="array" ref="N70">IF(COUNTIF('ค่าเสื่อม 2563'!$E$3:$E$252,"10870-รพ.อรัญประเทศ")&lt;$A70,"",INDEX('ค่าเสื่อม 2563'!N$3:N$252,SMALL(IF('ค่าเสื่อม 2563'!$E$3:$E$252="10870-รพ.อรัญประเทศ",ROW('ค่าเสื่อม 2563'!$E$3:$E$252)-ROW('ค่าเสื่อม 2563'!$E$3)+1),$A70)))</f>
        <v>54000</v>
      </c>
      <c r="O70" s="10">
        <f t="array" ref="O70">IF(COUNTIF('ค่าเสื่อม 2563'!$E$3:$E$252,"10870-รพ.อรัญประเทศ")&lt;$A70,"",INDEX('ค่าเสื่อม 2563'!O$3:O$252,SMALL(IF('ค่าเสื่อม 2563'!$E$3:$E$252="10870-รพ.อรัญประเทศ",ROW('ค่าเสื่อม 2563'!$E$3:$E$252)-ROW('ค่าเสื่อม 2563'!$E$3)+1),$A70)))</f>
        <v>0</v>
      </c>
      <c r="P70" s="10">
        <f t="array" ref="P70">IF(COUNTIF('ค่าเสื่อม 2563'!$E$3:$E$252,"10870-รพ.อรัญประเทศ")&lt;$A70,"",INDEX('ค่าเสื่อม 2563'!P$3:P$252,SMALL(IF('ค่าเสื่อม 2563'!$E$3:$E$252="10870-รพ.อรัญประเทศ",ROW('ค่าเสื่อม 2563'!$E$3:$E$252)-ROW('ค่าเสื่อม 2563'!$E$3)+1),$A70)))</f>
        <v>0</v>
      </c>
      <c r="Q70" s="10">
        <f t="array" ref="Q70">IF(COUNTIF('ค่าเสื่อม 2563'!$E$3:$E$252,"10870-รพ.อรัญประเทศ")&lt;$A70,"",INDEX('ค่าเสื่อม 2563'!Q$3:Q$252,SMALL(IF('ค่าเสื่อม 2563'!$E$3:$E$252="10870-รพ.อรัญประเทศ",ROW('ค่าเสื่อม 2563'!$E$3:$E$252)-ROW('ค่าเสื่อม 2563'!$E$3)+1),$A70)))</f>
        <v>54000</v>
      </c>
      <c r="R70" s="7" t="str">
        <f t="array" ref="R70">IF(COUNTIF('ค่าเสื่อม 2563'!$E$3:$E$252,"10870-รพ.อรัญประเทศ")&lt;$A70,"",INDEX('ค่าเสื่อม 2563'!R$3:R$252,SMALL(IF('ค่าเสื่อม 2563'!$E$3:$E$252="10870-รพ.อรัญประเทศ",ROW('ค่าเสื่อม 2563'!$E$3:$E$252)-ROW('ค่าเสื่อม 2563'!$E$3)+1),$A70)))</f>
        <v>4/2562 (วันที่ 19/09/2562)</v>
      </c>
      <c r="S70" s="4" t="str">
        <f t="array" ref="S70">IF(COUNTIF('ค่าเสื่อม 2563'!$E$3:$E$252,"10870-รพ.อรัญประเทศ")&lt;$A70,"",INDEX('ค่าเสื่อม 2563'!S$3:S$252,SMALL(IF('ค่าเสื่อม 2563'!$E$3:$E$252="10870-รพ.อรัญประเทศ",ROW('ค่าเสื่อม 2563'!$E$3:$E$252)-ROW('ค่าเสื่อม 2563'!$E$3)+1),$A70)))</f>
        <v>5-</v>
      </c>
      <c r="T70" s="10">
        <f t="array" ref="T70">IF(COUNTIF('ค่าเสื่อม 2563'!$E$3:$E$252,"10870-รพ.อรัญประเทศ")&lt;$A70,"",INDEX('ค่าเสื่อม 2563'!T$3:T$252,SMALL(IF('ค่าเสื่อม 2563'!$E$3:$E$252="10870-รพ.อรัญประเทศ",ROW('ค่าเสื่อม 2563'!$E$3:$E$252)-ROW('ค่าเสื่อม 2563'!$E$3)+1),$A70)))</f>
        <v>54000</v>
      </c>
      <c r="U70" s="10">
        <f t="array" ref="U70">IF(COUNTIF('ค่าเสื่อม 2563'!$E$3:$E$252,"10870-รพ.อรัญประเทศ")&lt;$A70,"",INDEX('ค่าเสื่อม 2563'!U$3:U$252,SMALL(IF('ค่าเสื่อม 2563'!$E$3:$E$252="10870-รพ.อรัญประเทศ",ROW('ค่าเสื่อม 2563'!$E$3:$E$252)-ROW('ค่าเสื่อม 2563'!$E$3)+1),$A70)))</f>
        <v>0</v>
      </c>
      <c r="V70" s="7"/>
      <c r="W70" s="7"/>
    </row>
    <row r="71" spans="1:23" ht="43.5" customHeight="1">
      <c r="A71" s="3">
        <v>68</v>
      </c>
      <c r="B71" s="7"/>
      <c r="C71" s="7"/>
      <c r="D71" s="7"/>
      <c r="E71" s="7" t="str">
        <f t="array" ref="E71">IF(COUNTIF('ค่าเสื่อม 2563'!$E$3:$E$252,"10870-รพ.อรัญประเทศ")&lt;$A71,"",INDEX('ค่าเสื่อม 2563'!E$3:E$252,SMALL(IF('ค่าเสื่อม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F71" s="7" t="str">
        <f t="array" ref="F71">IF(COUNTIF('ค่าเสื่อม 2563'!$E$3:$E$252,"10870-รพ.อรัญประเทศ")&lt;$A71,"",INDEX('ค่าเสื่อม 2563'!F$3:F$252,SMALL(IF('ค่าเสื่อม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G71" s="7" t="str">
        <f t="array" ref="G71">IF(COUNTIF('ค่าเสื่อม 2563'!$E$3:$E$252,"10870-รพ.อรัญประเทศ")&lt;$A71,"",INDEX('ค่าเสื่อม 2563'!G$3:G$252,SMALL(IF('ค่าเสื่อม 2563'!$E$3:$E$252="10870-รพ.อรัญประเทศ",ROW('ค่าเสื่อม 2563'!$E$3:$E$252)-ROW('ค่าเสื่อม 2563'!$E$3)+1),$A71)))</f>
        <v>วงเงินหน่วยบริการสังกัดสป.สธ.</v>
      </c>
      <c r="H71" s="7" t="str">
        <f t="array" ref="H71">IF(COUNTIF('ค่าเสื่อม 2563'!$E$3:$E$252,"10870-รพ.อรัญประเทศ")&lt;$A71,"",INDEX('ค่าเสื่อม 2563'!H$3:H$252,SMALL(IF('ค่าเสื่อม 2563'!$E$3:$E$252="10870-รพ.อรัญประเทศ",ROW('ค่าเสื่อม 2563'!$E$3:$E$252)-ROW('ค่าเสื่อม 2563'!$E$3)+1),$A71)))</f>
        <v>ครุภัณฑ์</v>
      </c>
      <c r="I71" s="7" t="str">
        <f t="array" ref="I71">IF(COUNTIF('ค่าเสื่อม 2563'!$E$3:$E$252,"10870-รพ.อรัญประเทศ")&lt;$A71,"",INDEX('ค่าเสื่อม 2563'!I$3:I$252,SMALL(IF('ค่าเสื่อม 2563'!$E$3:$E$252="10870-รพ.อรัญประเทศ",ROW('ค่าเสื่อม 2563'!$E$3:$E$252)-ROW('ค่าเสื่อม 2563'!$E$3)+1),$A71)))</f>
        <v>03-ครุภัณฑ์การแพทย์</v>
      </c>
      <c r="J71" s="7" t="str">
        <f t="array" ref="J71">IF(COUNTIF('ค่าเสื่อม 2563'!$E$3:$E$252,"10870-รพ.อรัญประเทศ")&lt;$A71,"",INDEX('ค่าเสื่อม 2563'!J$3:J$252,SMALL(IF('ค่าเสื่อม 2563'!$E$3:$E$252="10870-รพ.อรัญประเทศ",ROW('ค่าเสื่อม 2563'!$E$3:$E$252)-ROW('ค่าเสื่อม 2563'!$E$3)+1),$A71)))</f>
        <v>ฺBird\"s respirator</v>
      </c>
      <c r="K71" s="7" t="str">
        <f t="array" ref="K71">IF(COUNTIF('ค่าเสื่อม 2563'!$E$3:$E$252,"10870-รพ.อรัญประเทศ")&lt;$A71,"",INDEX('ค่าเสื่อม 2563'!K$3:K$252,SMALL(IF('ค่าเสื่อม 2563'!$E$3:$E$252="10870-รพ.อรัญประเทศ",ROW('ค่าเสื่อม 2563'!$E$3:$E$252)-ROW('ค่าเสื่อม 2563'!$E$3)+1),$A71)))</f>
        <v>ฺBird\"s respirator</v>
      </c>
      <c r="L71" s="4">
        <f t="array" ref="L71">IF(COUNTIF('ค่าเสื่อม 2563'!$E$3:$E$252,"10870-รพ.อรัญประเทศ")&lt;$A71,"",INDEX('ค่าเสื่อม 2563'!L$3:L$252,SMALL(IF('ค่าเสื่อม 2563'!$E$3:$E$252="10870-รพ.อรัญประเทศ",ROW('ค่าเสื่อม 2563'!$E$3:$E$252)-ROW('ค่าเสื่อม 2563'!$E$3)+1),$A71)))</f>
        <v>1</v>
      </c>
      <c r="M71" s="7" t="str">
        <f t="array" ref="M71">IF(COUNTIF('ค่าเสื่อม 2563'!$E$3:$E$252,"10870-รพ.อรัญประเทศ")&lt;$A71,"",INDEX('ค่าเสื่อม 2563'!M$3:M$252,SMALL(IF('ค่าเสื่อม 2563'!$E$3:$E$252="10870-รพ.อรัญประเทศ",ROW('ค่าเสื่อม 2563'!$E$3:$E$252)-ROW('ค่าเสื่อม 2563'!$E$3)+1),$A71)))</f>
        <v>6515-003-1102/6</v>
      </c>
      <c r="N71" s="10">
        <f t="array" ref="N71">IF(COUNTIF('ค่าเสื่อม 2563'!$E$3:$E$252,"10870-รพ.อรัญประเทศ")&lt;$A71,"",INDEX('ค่าเสื่อม 2563'!N$3:N$252,SMALL(IF('ค่าเสื่อม 2563'!$E$3:$E$252="10870-รพ.อรัญประเทศ",ROW('ค่าเสื่อม 2563'!$E$3:$E$252)-ROW('ค่าเสื่อม 2563'!$E$3)+1),$A71)))</f>
        <v>60000</v>
      </c>
      <c r="O71" s="10">
        <f t="array" ref="O71">IF(COUNTIF('ค่าเสื่อม 2563'!$E$3:$E$252,"10870-รพ.อรัญประเทศ")&lt;$A71,"",INDEX('ค่าเสื่อม 2563'!O$3:O$252,SMALL(IF('ค่าเสื่อม 2563'!$E$3:$E$252="10870-รพ.อรัญประเทศ",ROW('ค่าเสื่อม 2563'!$E$3:$E$252)-ROW('ค่าเสื่อม 2563'!$E$3)+1),$A71)))</f>
        <v>0</v>
      </c>
      <c r="P71" s="10">
        <f t="array" ref="P71">IF(COUNTIF('ค่าเสื่อม 2563'!$E$3:$E$252,"10870-รพ.อรัญประเทศ")&lt;$A71,"",INDEX('ค่าเสื่อม 2563'!P$3:P$252,SMALL(IF('ค่าเสื่อม 2563'!$E$3:$E$252="10870-รพ.อรัญประเทศ",ROW('ค่าเสื่อม 2563'!$E$3:$E$252)-ROW('ค่าเสื่อม 2563'!$E$3)+1),$A71)))</f>
        <v>0</v>
      </c>
      <c r="Q71" s="10">
        <f t="array" ref="Q71">IF(COUNTIF('ค่าเสื่อม 2563'!$E$3:$E$252,"10870-รพ.อรัญประเทศ")&lt;$A71,"",INDEX('ค่าเสื่อม 2563'!Q$3:Q$252,SMALL(IF('ค่าเสื่อม 2563'!$E$3:$E$252="10870-รพ.อรัญประเทศ",ROW('ค่าเสื่อม 2563'!$E$3:$E$252)-ROW('ค่าเสื่อม 2563'!$E$3)+1),$A71)))</f>
        <v>60000</v>
      </c>
      <c r="R71" s="7" t="str">
        <f t="array" ref="R71">IF(COUNTIF('ค่าเสื่อม 2563'!$E$3:$E$252,"10870-รพ.อรัญประเทศ")&lt;$A71,"",INDEX('ค่าเสื่อม 2563'!R$3:R$252,SMALL(IF('ค่าเสื่อม 2563'!$E$3:$E$252="10870-รพ.อรัญประเทศ",ROW('ค่าเสื่อม 2563'!$E$3:$E$252)-ROW('ค่าเสื่อม 2563'!$E$3)+1),$A71)))</f>
        <v>4/2562 (วันที่ 19/09/2562)</v>
      </c>
      <c r="S71" s="4" t="str">
        <f t="array" ref="S71">IF(COUNTIF('ค่าเสื่อม 2563'!$E$3:$E$252,"10870-รพ.อรัญประเทศ")&lt;$A71,"",INDEX('ค่าเสื่อม 2563'!S$3:S$252,SMALL(IF('ค่าเสื่อม 2563'!$E$3:$E$252="10870-รพ.อรัญประเทศ",ROW('ค่าเสื่อม 2563'!$E$3:$E$252)-ROW('ค่าเสื่อม 2563'!$E$3)+1),$A71)))</f>
        <v>5-</v>
      </c>
      <c r="T71" s="10">
        <f t="array" ref="T71">IF(COUNTIF('ค่าเสื่อม 2563'!$E$3:$E$252,"10870-รพ.อรัญประเทศ")&lt;$A71,"",INDEX('ค่าเสื่อม 2563'!T$3:T$252,SMALL(IF('ค่าเสื่อม 2563'!$E$3:$E$252="10870-รพ.อรัญประเทศ",ROW('ค่าเสื่อม 2563'!$E$3:$E$252)-ROW('ค่าเสื่อม 2563'!$E$3)+1),$A71)))</f>
        <v>59000</v>
      </c>
      <c r="U71" s="10">
        <f t="array" ref="U71">IF(COUNTIF('ค่าเสื่อม 2563'!$E$3:$E$252,"10870-รพ.อรัญประเทศ")&lt;$A71,"",INDEX('ค่าเสื่อม 2563'!U$3:U$252,SMALL(IF('ค่าเสื่อม 2563'!$E$3:$E$252="10870-รพ.อรัญประเทศ",ROW('ค่าเสื่อม 2563'!$E$3:$E$252)-ROW('ค่าเสื่อม 2563'!$E$3)+1),$A71)))</f>
        <v>1000</v>
      </c>
      <c r="V71" s="7"/>
      <c r="W71" s="7"/>
    </row>
    <row r="72" spans="1:23" ht="43.5" customHeight="1">
      <c r="A72" s="3">
        <v>69</v>
      </c>
      <c r="B72" s="7"/>
      <c r="C72" s="7"/>
      <c r="D72" s="7"/>
      <c r="E72" s="7" t="str">
        <f t="array" ref="E72">IF(COUNTIF('ค่าเสื่อม 2563'!$E$3:$E$252,"10870-รพ.อรัญประเทศ")&lt;$A72,"",INDEX('ค่าเสื่อม 2563'!E$3:E$252,SMALL(IF('ค่าเสื่อม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F72" s="7" t="str">
        <f t="array" ref="F72">IF(COUNTIF('ค่าเสื่อม 2563'!$E$3:$E$252,"10870-รพ.อรัญประเทศ")&lt;$A72,"",INDEX('ค่าเสื่อม 2563'!F$3:F$252,SMALL(IF('ค่าเสื่อม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G72" s="7" t="str">
        <f t="array" ref="G72">IF(COUNTIF('ค่าเสื่อม 2563'!$E$3:$E$252,"10870-รพ.อรัญประเทศ")&lt;$A72,"",INDEX('ค่าเสื่อม 2563'!G$3:G$252,SMALL(IF('ค่าเสื่อม 2563'!$E$3:$E$252="10870-รพ.อรัญประเทศ",ROW('ค่าเสื่อม 2563'!$E$3:$E$252)-ROW('ค่าเสื่อม 2563'!$E$3)+1),$A72)))</f>
        <v>วงเงินหน่วยบริการสังกัดสป.สธ.</v>
      </c>
      <c r="H72" s="7" t="str">
        <f t="array" ref="H72">IF(COUNTIF('ค่าเสื่อม 2563'!$E$3:$E$252,"10870-รพ.อรัญประเทศ")&lt;$A72,"",INDEX('ค่าเสื่อม 2563'!H$3:H$252,SMALL(IF('ค่าเสื่อม 2563'!$E$3:$E$252="10870-รพ.อรัญประเทศ",ROW('ค่าเสื่อม 2563'!$E$3:$E$252)-ROW('ค่าเสื่อม 2563'!$E$3)+1),$A72)))</f>
        <v>ครุภัณฑ์</v>
      </c>
      <c r="I72" s="7" t="str">
        <f t="array" ref="I72">IF(COUNTIF('ค่าเสื่อม 2563'!$E$3:$E$252,"10870-รพ.อรัญประเทศ")&lt;$A72,"",INDEX('ค่าเสื่อม 2563'!I$3:I$252,SMALL(IF('ค่าเสื่อม 2563'!$E$3:$E$252="10870-รพ.อรัญประเทศ",ROW('ค่าเสื่อม 2563'!$E$3:$E$252)-ROW('ค่าเสื่อม 2563'!$E$3)+1),$A72)))</f>
        <v>03-ครุภัณฑ์การแพทย์</v>
      </c>
      <c r="J72" s="7" t="str">
        <f t="array" ref="J72">IF(COUNTIF('ค่าเสื่อม 2563'!$E$3:$E$252,"10870-รพ.อรัญประเทศ")&lt;$A72,"",INDEX('ค่าเสื่อม 2563'!J$3:J$252,SMALL(IF('ค่าเสื่อม 2563'!$E$3:$E$252="10870-รพ.อรัญประเทศ",ROW('ค่าเสื่อม 2563'!$E$3:$E$252)-ROW('ค่าเสื่อม 2563'!$E$3)+1),$A72)))</f>
        <v>เครื่องติดตามการทำงานของหัวใจและสัญญาณชีพอัตโนมัติขนาดเล็ก</v>
      </c>
      <c r="K72" s="7">
        <f t="array" ref="K72">IF(COUNTIF('ค่าเสื่อม 2563'!$E$3:$E$252,"10870-รพ.อรัญประเทศ")&lt;$A72,"",INDEX('ค่าเสื่อม 2563'!K$3:K$252,SMALL(IF('ค่าเสื่อม 2563'!$E$3:$E$252="10870-รพ.อรัญประเทศ",ROW('ค่าเสื่อม 2563'!$E$3:$E$252)-ROW('ค่าเสื่อม 2563'!$E$3)+1),$A72)))</f>
        <v>0</v>
      </c>
      <c r="L72" s="4">
        <f t="array" ref="L72">IF(COUNTIF('ค่าเสื่อม 2563'!$E$3:$E$252,"10870-รพ.อรัญประเทศ")&lt;$A72,"",INDEX('ค่าเสื่อม 2563'!L$3:L$252,SMALL(IF('ค่าเสื่อม 2563'!$E$3:$E$252="10870-รพ.อรัญประเทศ",ROW('ค่าเสื่อม 2563'!$E$3:$E$252)-ROW('ค่าเสื่อม 2563'!$E$3)+1),$A72)))</f>
        <v>2</v>
      </c>
      <c r="M72" s="7" t="str">
        <f t="array" ref="M72">IF(COUNTIF('ค่าเสื่อม 2563'!$E$3:$E$252,"10870-รพ.อรัญประเทศ")&lt;$A72,"",INDEX('ค่าเสื่อม 2563'!M$3:M$252,SMALL(IF('ค่าเสื่อม 2563'!$E$3:$E$252="10870-รพ.อรัญประเทศ",ROW('ค่าเสื่อม 2563'!$E$3:$E$252)-ROW('ค่าเสื่อม 2563'!$E$3)+1),$A72)))</f>
        <v>6515-027-2002/5-6</v>
      </c>
      <c r="N72" s="10">
        <f t="array" ref="N72">IF(COUNTIF('ค่าเสื่อม 2563'!$E$3:$E$252,"10870-รพ.อรัญประเทศ")&lt;$A72,"",INDEX('ค่าเสื่อม 2563'!N$3:N$252,SMALL(IF('ค่าเสื่อม 2563'!$E$3:$E$252="10870-รพ.อรัญประเทศ",ROW('ค่าเสื่อม 2563'!$E$3:$E$252)-ROW('ค่าเสื่อม 2563'!$E$3)+1),$A72)))</f>
        <v>300000</v>
      </c>
      <c r="O72" s="10">
        <f t="array" ref="O72">IF(COUNTIF('ค่าเสื่อม 2563'!$E$3:$E$252,"10870-รพ.อรัญประเทศ")&lt;$A72,"",INDEX('ค่าเสื่อม 2563'!O$3:O$252,SMALL(IF('ค่าเสื่อม 2563'!$E$3:$E$252="10870-รพ.อรัญประเทศ",ROW('ค่าเสื่อม 2563'!$E$3:$E$252)-ROW('ค่าเสื่อม 2563'!$E$3)+1),$A72)))</f>
        <v>0</v>
      </c>
      <c r="P72" s="10">
        <f t="array" ref="P72">IF(COUNTIF('ค่าเสื่อม 2563'!$E$3:$E$252,"10870-รพ.อรัญประเทศ")&lt;$A72,"",INDEX('ค่าเสื่อม 2563'!P$3:P$252,SMALL(IF('ค่าเสื่อม 2563'!$E$3:$E$252="10870-รพ.อรัญประเทศ",ROW('ค่าเสื่อม 2563'!$E$3:$E$252)-ROW('ค่าเสื่อม 2563'!$E$3)+1),$A72)))</f>
        <v>0</v>
      </c>
      <c r="Q72" s="10">
        <f t="array" ref="Q72">IF(COUNTIF('ค่าเสื่อม 2563'!$E$3:$E$252,"10870-รพ.อรัญประเทศ")&lt;$A72,"",INDEX('ค่าเสื่อม 2563'!Q$3:Q$252,SMALL(IF('ค่าเสื่อม 2563'!$E$3:$E$252="10870-รพ.อรัญประเทศ",ROW('ค่าเสื่อม 2563'!$E$3:$E$252)-ROW('ค่าเสื่อม 2563'!$E$3)+1),$A72)))</f>
        <v>300000</v>
      </c>
      <c r="R72" s="7" t="str">
        <f t="array" ref="R72">IF(COUNTIF('ค่าเสื่อม 2563'!$E$3:$E$252,"10870-รพ.อรัญประเทศ")&lt;$A72,"",INDEX('ค่าเสื่อม 2563'!R$3:R$252,SMALL(IF('ค่าเสื่อม 2563'!$E$3:$E$252="10870-รพ.อรัญประเทศ",ROW('ค่าเสื่อม 2563'!$E$3:$E$252)-ROW('ค่าเสื่อม 2563'!$E$3)+1),$A72)))</f>
        <v>1/2563 (วันที่ 16/01/2563)</v>
      </c>
      <c r="S72" s="4" t="str">
        <f t="array" ref="S72">IF(COUNTIF('ค่าเสื่อม 2563'!$E$3:$E$252,"10870-รพ.อรัญประเทศ")&lt;$A72,"",INDEX('ค่าเสื่อม 2563'!S$3:S$252,SMALL(IF('ค่าเสื่อม 2563'!$E$3:$E$252="10870-รพ.อรัญประเทศ",ROW('ค่าเสื่อม 2563'!$E$3:$E$252)-ROW('ค่าเสื่อม 2563'!$E$3)+1),$A72)))</f>
        <v>5-</v>
      </c>
      <c r="T72" s="10">
        <f t="array" ref="T72">IF(COUNTIF('ค่าเสื่อม 2563'!$E$3:$E$252,"10870-รพ.อรัญประเทศ")&lt;$A72,"",INDEX('ค่าเสื่อม 2563'!T$3:T$252,SMALL(IF('ค่าเสื่อม 2563'!$E$3:$E$252="10870-รพ.อรัญประเทศ",ROW('ค่าเสื่อม 2563'!$E$3:$E$252)-ROW('ค่าเสื่อม 2563'!$E$3)+1),$A72)))</f>
        <v>298000</v>
      </c>
      <c r="U72" s="10">
        <f t="array" ref="U72">IF(COUNTIF('ค่าเสื่อม 2563'!$E$3:$E$252,"10870-รพ.อรัญประเทศ")&lt;$A72,"",INDEX('ค่าเสื่อม 2563'!U$3:U$252,SMALL(IF('ค่าเสื่อม 2563'!$E$3:$E$252="10870-รพ.อรัญประเทศ",ROW('ค่าเสื่อม 2563'!$E$3:$E$252)-ROW('ค่าเสื่อม 2563'!$E$3)+1),$A72)))</f>
        <v>2000</v>
      </c>
      <c r="V72" s="7"/>
      <c r="W72" s="7"/>
    </row>
    <row r="73" spans="1:23" ht="43.5" customHeight="1">
      <c r="A73" s="3">
        <v>70</v>
      </c>
      <c r="B73" s="7"/>
      <c r="C73" s="7"/>
      <c r="D73" s="7"/>
      <c r="E73" s="7" t="str">
        <f t="array" ref="E73">IF(COUNTIF('ค่าเสื่อม 2563'!$E$3:$E$252,"10870-รพ.อรัญประเทศ")&lt;$A73,"",INDEX('ค่าเสื่อม 2563'!E$3:E$252,SMALL(IF('ค่าเสื่อม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F73" s="7" t="str">
        <f t="array" ref="F73">IF(COUNTIF('ค่าเสื่อม 2563'!$E$3:$E$252,"10870-รพ.อรัญประเทศ")&lt;$A73,"",INDEX('ค่าเสื่อม 2563'!F$3:F$252,SMALL(IF('ค่าเสื่อม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G73" s="7" t="str">
        <f t="array" ref="G73">IF(COUNTIF('ค่าเสื่อม 2563'!$E$3:$E$252,"10870-รพ.อรัญประเทศ")&lt;$A73,"",INDEX('ค่าเสื่อม 2563'!G$3:G$252,SMALL(IF('ค่าเสื่อม 2563'!$E$3:$E$252="10870-รพ.อรัญประเทศ",ROW('ค่าเสื่อม 2563'!$E$3:$E$252)-ROW('ค่าเสื่อม 2563'!$E$3)+1),$A73)))</f>
        <v>วงเงินหน่วยบริการสังกัดสป.สธ.</v>
      </c>
      <c r="H73" s="7" t="str">
        <f t="array" ref="H73">IF(COUNTIF('ค่าเสื่อม 2563'!$E$3:$E$252,"10870-รพ.อรัญประเทศ")&lt;$A73,"",INDEX('ค่าเสื่อม 2563'!H$3:H$252,SMALL(IF('ค่าเสื่อม 2563'!$E$3:$E$252="10870-รพ.อรัญประเทศ",ROW('ค่าเสื่อม 2563'!$E$3:$E$252)-ROW('ค่าเสื่อม 2563'!$E$3)+1),$A73)))</f>
        <v>ครุภัณฑ์</v>
      </c>
      <c r="I73" s="7" t="str">
        <f t="array" ref="I73">IF(COUNTIF('ค่าเสื่อม 2563'!$E$3:$E$252,"10870-รพ.อรัญประเทศ")&lt;$A73,"",INDEX('ค่าเสื่อม 2563'!I$3:I$252,SMALL(IF('ค่าเสื่อม 2563'!$E$3:$E$252="10870-รพ.อรัญประเทศ",ROW('ค่าเสื่อม 2563'!$E$3:$E$252)-ROW('ค่าเสื่อม 2563'!$E$3)+1),$A73)))</f>
        <v>03-ครุภัณฑ์การแพทย์</v>
      </c>
      <c r="J73" s="7" t="str">
        <f t="array" ref="J73">IF(COUNTIF('ค่าเสื่อม 2563'!$E$3:$E$252,"10870-รพ.อรัญประเทศ")&lt;$A73,"",INDEX('ค่าเสื่อม 2563'!J$3:J$252,SMALL(IF('ค่าเสื่อม 2563'!$E$3:$E$252="10870-รพ.อรัญประเทศ",ROW('ค่าเสื่อม 2563'!$E$3:$E$252)-ROW('ค่าเสื่อม 2563'!$E$3)+1),$A73)))</f>
        <v>เครื่องปั่นหาเปอร์เซ็นต์เม็ดเลือดอัดแน่น(Haematocrit)</v>
      </c>
      <c r="K73" s="7">
        <f t="array" ref="K73">IF(COUNTIF('ค่าเสื่อม 2563'!$E$3:$E$252,"10870-รพ.อรัญประเทศ")&lt;$A73,"",INDEX('ค่าเสื่อม 2563'!K$3:K$252,SMALL(IF('ค่าเสื่อม 2563'!$E$3:$E$252="10870-รพ.อรัญประเทศ",ROW('ค่าเสื่อม 2563'!$E$3:$E$252)-ROW('ค่าเสื่อม 2563'!$E$3)+1),$A73)))</f>
        <v>0</v>
      </c>
      <c r="L73" s="4">
        <f t="array" ref="L73">IF(COUNTIF('ค่าเสื่อม 2563'!$E$3:$E$252,"10870-รพ.อรัญประเทศ")&lt;$A73,"",INDEX('ค่าเสื่อม 2563'!L$3:L$252,SMALL(IF('ค่าเสื่อม 2563'!$E$3:$E$252="10870-รพ.อรัญประเทศ",ROW('ค่าเสื่อม 2563'!$E$3:$E$252)-ROW('ค่าเสื่อม 2563'!$E$3)+1),$A73)))</f>
        <v>1</v>
      </c>
      <c r="M73" s="7" t="str">
        <f t="array" ref="M73">IF(COUNTIF('ค่าเสื่อม 2563'!$E$3:$E$252,"10870-รพ.อรัญประเทศ")&lt;$A73,"",INDEX('ค่าเสื่อม 2563'!M$3:M$252,SMALL(IF('ค่าเสื่อม 2563'!$E$3:$E$252="10870-รพ.อรัญประเทศ",ROW('ค่าเสื่อม 2563'!$E$3:$E$252)-ROW('ค่าเสื่อม 2563'!$E$3)+1),$A73)))</f>
        <v>6515-014-0001/3</v>
      </c>
      <c r="N73" s="10">
        <f t="array" ref="N73">IF(COUNTIF('ค่าเสื่อม 2563'!$E$3:$E$252,"10870-รพ.อรัญประเทศ")&lt;$A73,"",INDEX('ค่าเสื่อม 2563'!N$3:N$252,SMALL(IF('ค่าเสื่อม 2563'!$E$3:$E$252="10870-รพ.อรัญประเทศ",ROW('ค่าเสื่อม 2563'!$E$3:$E$252)-ROW('ค่าเสื่อม 2563'!$E$3)+1),$A73)))</f>
        <v>70000</v>
      </c>
      <c r="O73" s="10">
        <f t="array" ref="O73">IF(COUNTIF('ค่าเสื่อม 2563'!$E$3:$E$252,"10870-รพ.อรัญประเทศ")&lt;$A73,"",INDEX('ค่าเสื่อม 2563'!O$3:O$252,SMALL(IF('ค่าเสื่อม 2563'!$E$3:$E$252="10870-รพ.อรัญประเทศ",ROW('ค่าเสื่อม 2563'!$E$3:$E$252)-ROW('ค่าเสื่อม 2563'!$E$3)+1),$A73)))</f>
        <v>0</v>
      </c>
      <c r="P73" s="10">
        <f t="array" ref="P73">IF(COUNTIF('ค่าเสื่อม 2563'!$E$3:$E$252,"10870-รพ.อรัญประเทศ")&lt;$A73,"",INDEX('ค่าเสื่อม 2563'!P$3:P$252,SMALL(IF('ค่าเสื่อม 2563'!$E$3:$E$252="10870-รพ.อรัญประเทศ",ROW('ค่าเสื่อม 2563'!$E$3:$E$252)-ROW('ค่าเสื่อม 2563'!$E$3)+1),$A73)))</f>
        <v>0</v>
      </c>
      <c r="Q73" s="10">
        <f t="array" ref="Q73">IF(COUNTIF('ค่าเสื่อม 2563'!$E$3:$E$252,"10870-รพ.อรัญประเทศ")&lt;$A73,"",INDEX('ค่าเสื่อม 2563'!Q$3:Q$252,SMALL(IF('ค่าเสื่อม 2563'!$E$3:$E$252="10870-รพ.อรัญประเทศ",ROW('ค่าเสื่อม 2563'!$E$3:$E$252)-ROW('ค่าเสื่อม 2563'!$E$3)+1),$A73)))</f>
        <v>70000</v>
      </c>
      <c r="R73" s="7" t="str">
        <f t="array" ref="R73">IF(COUNTIF('ค่าเสื่อม 2563'!$E$3:$E$252,"10870-รพ.อรัญประเทศ")&lt;$A73,"",INDEX('ค่าเสื่อม 2563'!R$3:R$252,SMALL(IF('ค่าเสื่อม 2563'!$E$3:$E$252="10870-รพ.อรัญประเทศ",ROW('ค่าเสื่อม 2563'!$E$3:$E$252)-ROW('ค่าเสื่อม 2563'!$E$3)+1),$A73)))</f>
        <v>1/2563 (วันที่ 16/01/2563)</v>
      </c>
      <c r="S73" s="4" t="str">
        <f t="array" ref="S73">IF(COUNTIF('ค่าเสื่อม 2563'!$E$3:$E$252,"10870-รพ.อรัญประเทศ")&lt;$A73,"",INDEX('ค่าเสื่อม 2563'!S$3:S$252,SMALL(IF('ค่าเสื่อม 2563'!$E$3:$E$252="10870-รพ.อรัญประเทศ",ROW('ค่าเสื่อม 2563'!$E$3:$E$252)-ROW('ค่าเสื่อม 2563'!$E$3)+1),$A73)))</f>
        <v>5-</v>
      </c>
      <c r="T73" s="10">
        <f t="array" ref="T73">IF(COUNTIF('ค่าเสื่อม 2563'!$E$3:$E$252,"10870-รพ.อรัญประเทศ")&lt;$A73,"",INDEX('ค่าเสื่อม 2563'!T$3:T$252,SMALL(IF('ค่าเสื่อม 2563'!$E$3:$E$252="10870-รพ.อรัญประเทศ",ROW('ค่าเสื่อม 2563'!$E$3:$E$252)-ROW('ค่าเสื่อม 2563'!$E$3)+1),$A73)))</f>
        <v>70000</v>
      </c>
      <c r="U73" s="10">
        <f t="array" ref="U73">IF(COUNTIF('ค่าเสื่อม 2563'!$E$3:$E$252,"10870-รพ.อรัญประเทศ")&lt;$A73,"",INDEX('ค่าเสื่อม 2563'!U$3:U$252,SMALL(IF('ค่าเสื่อม 2563'!$E$3:$E$252="10870-รพ.อรัญประเทศ",ROW('ค่าเสื่อม 2563'!$E$3:$E$252)-ROW('ค่าเสื่อม 2563'!$E$3)+1),$A73)))</f>
        <v>0</v>
      </c>
      <c r="V73" s="7"/>
      <c r="W73" s="7"/>
    </row>
    <row r="74" spans="1:23" ht="43.5" customHeight="1">
      <c r="A74" s="3">
        <v>71</v>
      </c>
      <c r="B74" s="7" t="str">
        <f t="array" ref="B74">IF(COUNTIF('ค่าเสื่อม 2563'!$E$3:$E$252,"10870-รพ.อรัญประเทศ")&lt;$A74,"",INDEX('ค่าเสื่อม 2563'!B$3:B$252,SMALL(IF('ค่าเสื่อม 2563'!$E$3:$E$252="10870-รพ.อรัญประเทศ",ROW('ค่าเสื่อม 2563'!$E$3:$E$252)-ROW('ค่าเสื่อม 2563'!$E$3)+1),$A74)))</f>
        <v>เขต 06 ระยอง</v>
      </c>
      <c r="C74" s="7">
        <f t="array" ref="C74">IF(COUNTIF('ค่าเสื่อม 2563'!$E$3:$E$252,"10870-รพ.อรัญประเทศ")&lt;$A74,"",INDEX('ค่าเสื่อม 2563'!C$3:C$252,SMALL(IF('ค่าเสื่อม 2563'!$E$3:$E$252="10870-รพ.อรัญประเทศ",ROW('ค่าเสื่อม 2563'!$E$3:$E$252)-ROW('ค่าเสื่อม 2563'!$E$3)+1),$A74)))</f>
        <v>2700</v>
      </c>
      <c r="D74" s="7" t="str">
        <f t="array" ref="D74">IF(COUNTIF('ค่าเสื่อม 2563'!$E$3:$E$252,"10870-รพ.อรัญประเทศ")&lt;$A74,"",INDEX('ค่าเสื่อม 2563'!D$3:D$252,SMALL(IF('ค่าเสื่อม 2563'!$E$3:$E$252="10870-รพ.อรัญประเทศ",ROW('ค่าเสื่อม 2563'!$E$3:$E$252)-ROW('ค่าเสื่อม 2563'!$E$3)+1),$A74)))</f>
        <v>สระแก้ว</v>
      </c>
      <c r="E74" s="7" t="str">
        <f t="array" ref="E74">IF(COUNTIF('ค่าเสื่อม 2563'!$E$3:$E$252,"10870-รพ.อรัญประเทศ")&lt;$A74,"",INDEX('ค่าเสื่อม 2563'!E$3:E$252,SMALL(IF('ค่าเสื่อม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F74" s="7" t="str">
        <f t="array" ref="F74">IF(COUNTIF('ค่าเสื่อม 2563'!$E$3:$E$252,"10870-รพ.อรัญประเทศ")&lt;$A74,"",INDEX('ค่าเสื่อม 2563'!F$3:F$252,SMALL(IF('ค่าเสื่อม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G74" s="7" t="str">
        <f t="array" ref="G74">IF(COUNTIF('ค่าเสื่อม 2563'!$E$3:$E$252,"10870-รพ.อรัญประเทศ")&lt;$A74,"",INDEX('ค่าเสื่อม 2563'!G$3:G$252,SMALL(IF('ค่าเสื่อม 2563'!$E$3:$E$252="10870-รพ.อรัญประเทศ",ROW('ค่าเสื่อม 2563'!$E$3:$E$252)-ROW('ค่าเสื่อม 2563'!$E$3)+1),$A74)))</f>
        <v>วงเงินหน่วยบริการสังกัดสป.สธ.</v>
      </c>
      <c r="H74" s="7" t="str">
        <f t="array" ref="H74">IF(COUNTIF('ค่าเสื่อม 2563'!$E$3:$E$252,"10870-รพ.อรัญประเทศ")&lt;$A74,"",INDEX('ค่าเสื่อม 2563'!H$3:H$252,SMALL(IF('ค่าเสื่อม 2563'!$E$3:$E$252="10870-รพ.อรัญประเทศ",ROW('ค่าเสื่อม 2563'!$E$3:$E$252)-ROW('ค่าเสื่อม 2563'!$E$3)+1),$A74)))</f>
        <v>ครุภัณฑ์</v>
      </c>
      <c r="I74" s="7" t="str">
        <f t="array" ref="I74">IF(COUNTIF('ค่าเสื่อม 2563'!$E$3:$E$252,"10870-รพ.อรัญประเทศ")&lt;$A74,"",INDEX('ค่าเสื่อม 2563'!I$3:I$252,SMALL(IF('ค่าเสื่อม 2563'!$E$3:$E$252="10870-รพ.อรัญประเทศ",ROW('ค่าเสื่อม 2563'!$E$3:$E$252)-ROW('ค่าเสื่อม 2563'!$E$3)+1),$A74)))</f>
        <v>03-ครุภัณฑ์การแพทย์</v>
      </c>
      <c r="J74" s="7" t="str">
        <f t="array" ref="J74">IF(COUNTIF('ค่าเสื่อม 2563'!$E$3:$E$252,"10870-รพ.อรัญประเทศ")&lt;$A74,"",INDEX('ค่าเสื่อม 2563'!J$3:J$252,SMALL(IF('ค่าเสื่อม 2563'!$E$3:$E$252="10870-รพ.อรัญประเทศ",ROW('ค่าเสื่อม 2563'!$E$3:$E$252)-ROW('ค่าเสื่อม 2563'!$E$3)+1),$A74)))</f>
        <v>ชุดผ่าตัดตาแบบECCE</v>
      </c>
      <c r="K74" s="7">
        <f t="array" ref="K74">IF(COUNTIF('ค่าเสื่อม 2563'!$E$3:$E$252,"10870-รพ.อรัญประเทศ")&lt;$A74,"",INDEX('ค่าเสื่อม 2563'!K$3:K$252,SMALL(IF('ค่าเสื่อม 2563'!$E$3:$E$252="10870-รพ.อรัญประเทศ",ROW('ค่าเสื่อม 2563'!$E$3:$E$252)-ROW('ค่าเสื่อม 2563'!$E$3)+1),$A74)))</f>
        <v>0</v>
      </c>
      <c r="L74" s="4">
        <f t="array" ref="L74">IF(COUNTIF('ค่าเสื่อม 2563'!$E$3:$E$252,"10870-รพ.อรัญประเทศ")&lt;$A74,"",INDEX('ค่าเสื่อม 2563'!L$3:L$252,SMALL(IF('ค่าเสื่อม 2563'!$E$3:$E$252="10870-รพ.อรัญประเทศ",ROW('ค่าเสื่อม 2563'!$E$3:$E$252)-ROW('ค่าเสื่อม 2563'!$E$3)+1),$A74)))</f>
        <v>2</v>
      </c>
      <c r="M74" s="7" t="str">
        <f t="array" ref="M74">IF(COUNTIF('ค่าเสื่อม 2563'!$E$3:$E$252,"10870-รพ.อรัญประเทศ")&lt;$A74,"",INDEX('ค่าเสื่อม 2563'!M$3:M$252,SMALL(IF('ค่าเสื่อม 2563'!$E$3:$E$252="10870-รพ.อรัญประเทศ",ROW('ค่าเสื่อม 2563'!$E$3:$E$252)-ROW('ค่าเสื่อม 2563'!$E$3)+1),$A74)))</f>
        <v>6515-050-0007/1</v>
      </c>
      <c r="N74" s="10">
        <f t="array" ref="N74">IF(COUNTIF('ค่าเสื่อม 2563'!$E$3:$E$252,"10870-รพ.อรัญประเทศ")&lt;$A74,"",INDEX('ค่าเสื่อม 2563'!N$3:N$252,SMALL(IF('ค่าเสื่อม 2563'!$E$3:$E$252="10870-รพ.อรัญประเทศ",ROW('ค่าเสื่อม 2563'!$E$3:$E$252)-ROW('ค่าเสื่อม 2563'!$E$3)+1),$A74)))</f>
        <v>324000</v>
      </c>
      <c r="O74" s="10">
        <f t="array" ref="O74">IF(COUNTIF('ค่าเสื่อม 2563'!$E$3:$E$252,"10870-รพ.อรัญประเทศ")&lt;$A74,"",INDEX('ค่าเสื่อม 2563'!O$3:O$252,SMALL(IF('ค่าเสื่อม 2563'!$E$3:$E$252="10870-รพ.อรัญประเทศ",ROW('ค่าเสื่อม 2563'!$E$3:$E$252)-ROW('ค่าเสื่อม 2563'!$E$3)+1),$A74)))</f>
        <v>0</v>
      </c>
      <c r="P74" s="10">
        <f t="array" ref="P74">IF(COUNTIF('ค่าเสื่อม 2563'!$E$3:$E$252,"10870-รพ.อรัญประเทศ")&lt;$A74,"",INDEX('ค่าเสื่อม 2563'!P$3:P$252,SMALL(IF('ค่าเสื่อม 2563'!$E$3:$E$252="10870-รพ.อรัญประเทศ",ROW('ค่าเสื่อม 2563'!$E$3:$E$252)-ROW('ค่าเสื่อม 2563'!$E$3)+1),$A74)))</f>
        <v>0</v>
      </c>
      <c r="Q74" s="10">
        <f t="array" ref="Q74">IF(COUNTIF('ค่าเสื่อม 2563'!$E$3:$E$252,"10870-รพ.อรัญประเทศ")&lt;$A74,"",INDEX('ค่าเสื่อม 2563'!Q$3:Q$252,SMALL(IF('ค่าเสื่อม 2563'!$E$3:$E$252="10870-รพ.อรัญประเทศ",ROW('ค่าเสื่อม 2563'!$E$3:$E$252)-ROW('ค่าเสื่อม 2563'!$E$3)+1),$A74)))</f>
        <v>324000</v>
      </c>
      <c r="R74" s="7" t="str">
        <f t="array" ref="R74">IF(COUNTIF('ค่าเสื่อม 2563'!$E$3:$E$252,"10870-รพ.อรัญประเทศ")&lt;$A74,"",INDEX('ค่าเสื่อม 2563'!R$3:R$252,SMALL(IF('ค่าเสื่อม 2563'!$E$3:$E$252="10870-รพ.อรัญประเทศ",ROW('ค่าเสื่อม 2563'!$E$3:$E$252)-ROW('ค่าเสื่อม 2563'!$E$3)+1),$A74)))</f>
        <v>1/2563 (วันที่ 16/01/2563)</v>
      </c>
      <c r="S74" s="4" t="str">
        <f t="array" ref="S74">IF(COUNTIF('ค่าเสื่อม 2563'!$E$3:$E$252,"10870-รพ.อรัญประเทศ")&lt;$A74,"",INDEX('ค่าเสื่อม 2563'!S$3:S$252,SMALL(IF('ค่าเสื่อม 2563'!$E$3:$E$252="10870-รพ.อรัญประเทศ",ROW('ค่าเสื่อม 2563'!$E$3:$E$252)-ROW('ค่าเสื่อม 2563'!$E$3)+1),$A74)))</f>
        <v>5-</v>
      </c>
      <c r="T74" s="10">
        <f t="array" ref="T74">IF(COUNTIF('ค่าเสื่อม 2563'!$E$3:$E$252,"10870-รพ.อรัญประเทศ")&lt;$A74,"",INDEX('ค่าเสื่อม 2563'!T$3:T$252,SMALL(IF('ค่าเสื่อม 2563'!$E$3:$E$252="10870-รพ.อรัญประเทศ",ROW('ค่าเสื่อม 2563'!$E$3:$E$252)-ROW('ค่าเสื่อม 2563'!$E$3)+1),$A74)))</f>
        <v>324000</v>
      </c>
      <c r="U74" s="10">
        <f t="array" ref="U74">IF(COUNTIF('ค่าเสื่อม 2563'!$E$3:$E$252,"10870-รพ.อรัญประเทศ")&lt;$A74,"",INDEX('ค่าเสื่อม 2563'!U$3:U$252,SMALL(IF('ค่าเสื่อม 2563'!$E$3:$E$252="10870-รพ.อรัญประเทศ",ROW('ค่าเสื่อม 2563'!$E$3:$E$252)-ROW('ค่าเสื่อม 2563'!$E$3)+1),$A74)))</f>
        <v>0</v>
      </c>
      <c r="V74" s="7">
        <f t="array" ref="V74">IF(COUNTIF('ค่าเสื่อม 2563'!$E$3:$E$252,"10870-รพ.อรัญประเทศ")&lt;$A74,"",INDEX('ค่าเสื่อม 2563'!V$3:V$252,SMALL(IF('ค่าเสื่อม 2563'!$E$3:$E$252="10870-รพ.อรัญประเทศ",ROW('ค่าเสื่อม 2563'!$E$3:$E$252)-ROW('ค่าเสื่อม 2563'!$E$3)+1),$A74)))</f>
        <v>0</v>
      </c>
      <c r="W74" s="7">
        <f t="array" ref="W74">IF(COUNTIF('ค่าเสื่อม 2563'!$E$3:$E$252,"10870-รพ.อรัญประเทศ")&lt;$A74,"",INDEX('ค่าเสื่อม 2563'!W$3:W$252,SMALL(IF('ค่าเสื่อม 2563'!$E$3:$E$252="10870-รพ.อรัญประเทศ",ROW('ค่าเสื่อม 2563'!$E$3:$E$252)-ROW('ค่าเสื่อม 2563'!$E$3)+1),$A74)))</f>
        <v>377014</v>
      </c>
    </row>
    <row r="75" spans="1:23" ht="43.5" customHeight="1">
      <c r="A75" s="3">
        <v>72</v>
      </c>
      <c r="B75" s="7" t="str">
        <f t="array" ref="B75">IF(COUNTIF('ค่าเสื่อม 2563'!$E$3:$E$252,"10870-รพ.อรัญประเทศ")&lt;$A75,"",INDEX('ค่าเสื่อม 2563'!B$3:B$252,SMALL(IF('ค่าเสื่อม 2563'!$E$3:$E$252="10870-รพ.อรัญประเทศ",ROW('ค่าเสื่อม 2563'!$E$3:$E$252)-ROW('ค่าเสื่อม 2563'!$E$3)+1),$A75)))</f>
        <v>เขต 06 ระยอง</v>
      </c>
      <c r="C75" s="7">
        <f t="array" ref="C75">IF(COUNTIF('ค่าเสื่อม 2563'!$E$3:$E$252,"10870-รพ.อรัญประเทศ")&lt;$A75,"",INDEX('ค่าเสื่อม 2563'!C$3:C$252,SMALL(IF('ค่าเสื่อม 2563'!$E$3:$E$252="10870-รพ.อรัญประเทศ",ROW('ค่าเสื่อม 2563'!$E$3:$E$252)-ROW('ค่าเสื่อม 2563'!$E$3)+1),$A75)))</f>
        <v>2700</v>
      </c>
      <c r="D75" s="7" t="str">
        <f t="array" ref="D75">IF(COUNTIF('ค่าเสื่อม 2563'!$E$3:$E$252,"10870-รพ.อรัญประเทศ")&lt;$A75,"",INDEX('ค่าเสื่อม 2563'!D$3:D$252,SMALL(IF('ค่าเสื่อม 2563'!$E$3:$E$252="10870-รพ.อรัญประเทศ",ROW('ค่าเสื่อม 2563'!$E$3:$E$252)-ROW('ค่าเสื่อม 2563'!$E$3)+1),$A75)))</f>
        <v>สระแก้ว</v>
      </c>
      <c r="E75" s="7" t="str">
        <f t="array" ref="E75">IF(COUNTIF('ค่าเสื่อม 2563'!$E$3:$E$252,"10870-รพ.อรัญประเทศ")&lt;$A75,"",INDEX('ค่าเสื่อม 2563'!E$3:E$252,SMALL(IF('ค่าเสื่อม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F75" s="7" t="str">
        <f t="array" ref="F75">IF(COUNTIF('ค่าเสื่อม 2563'!$E$3:$E$252,"10870-รพ.อรัญประเทศ")&lt;$A75,"",INDEX('ค่าเสื่อม 2563'!F$3:F$252,SMALL(IF('ค่าเสื่อม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G75" s="7" t="str">
        <f t="array" ref="G75">IF(COUNTIF('ค่าเสื่อม 2563'!$E$3:$E$252,"10870-รพ.อรัญประเทศ")&lt;$A75,"",INDEX('ค่าเสื่อม 2563'!G$3:G$252,SMALL(IF('ค่าเสื่อม 2563'!$E$3:$E$252="10870-รพ.อรัญประเทศ",ROW('ค่าเสื่อม 2563'!$E$3:$E$252)-ROW('ค่าเสื่อม 2563'!$E$3)+1),$A75)))</f>
        <v>วงเงินหน่วยบริการสังกัดสป.สธ.</v>
      </c>
      <c r="H75" s="7" t="str">
        <f t="array" ref="H75">IF(COUNTIF('ค่าเสื่อม 2563'!$E$3:$E$252,"10870-รพ.อรัญประเทศ")&lt;$A75,"",INDEX('ค่าเสื่อม 2563'!H$3:H$252,SMALL(IF('ค่าเสื่อม 2563'!$E$3:$E$252="10870-รพ.อรัญประเทศ",ROW('ค่าเสื่อม 2563'!$E$3:$E$252)-ROW('ค่าเสื่อม 2563'!$E$3)+1),$A75)))</f>
        <v>ครุภัณฑ์</v>
      </c>
      <c r="I75" s="7" t="str">
        <f t="array" ref="I75">IF(COUNTIF('ค่าเสื่อม 2563'!$E$3:$E$252,"10870-รพ.อรัญประเทศ")&lt;$A75,"",INDEX('ค่าเสื่อม 2563'!I$3:I$252,SMALL(IF('ค่าเสื่อม 2563'!$E$3:$E$252="10870-รพ.อรัญประเทศ",ROW('ค่าเสื่อม 2563'!$E$3:$E$252)-ROW('ค่าเสื่อม 2563'!$E$3)+1),$A75)))</f>
        <v>03-ครุภัณฑ์การแพทย์</v>
      </c>
      <c r="J75" s="7" t="str">
        <f t="array" ref="J75">IF(COUNTIF('ค่าเสื่อม 2563'!$E$3:$E$252,"10870-รพ.อรัญประเทศ")&lt;$A75,"",INDEX('ค่าเสื่อม 2563'!J$3:J$252,SMALL(IF('ค่าเสื่อม 2563'!$E$3:$E$252="10870-รพ.อรัญประเทศ",ROW('ค่าเสื่อม 2563'!$E$3:$E$252)-ROW('ค่าเสื่อม 2563'!$E$3)+1),$A75)))</f>
        <v>เครื่องผลิตอากาศอัดทางการแพทย์ชนิดเคลื่อนที่ได้</v>
      </c>
      <c r="K75" s="7">
        <f t="array" ref="K75">IF(COUNTIF('ค่าเสื่อม 2563'!$E$3:$E$252,"10870-รพ.อรัญประเทศ")&lt;$A75,"",INDEX('ค่าเสื่อม 2563'!K$3:K$252,SMALL(IF('ค่าเสื่อม 2563'!$E$3:$E$252="10870-รพ.อรัญประเทศ",ROW('ค่าเสื่อม 2563'!$E$3:$E$252)-ROW('ค่าเสื่อม 2563'!$E$3)+1),$A75)))</f>
        <v>0</v>
      </c>
      <c r="L75" s="4">
        <f t="array" ref="L75">IF(COUNTIF('ค่าเสื่อม 2563'!$E$3:$E$252,"10870-รพ.อรัญประเทศ")&lt;$A75,"",INDEX('ค่าเสื่อม 2563'!L$3:L$252,SMALL(IF('ค่าเสื่อม 2563'!$E$3:$E$252="10870-รพ.อรัญประเทศ",ROW('ค่าเสื่อม 2563'!$E$3:$E$252)-ROW('ค่าเสื่อม 2563'!$E$3)+1),$A75)))</f>
        <v>1</v>
      </c>
      <c r="M75" s="7" t="str">
        <f t="array" ref="M75">IF(COUNTIF('ค่าเสื่อม 2563'!$E$3:$E$252,"10870-รพ.อรัญประเทศ")&lt;$A75,"",INDEX('ค่าเสื่อม 2563'!M$3:M$252,SMALL(IF('ค่าเสื่อม 2563'!$E$3:$E$252="10870-รพ.อรัญประเทศ",ROW('ค่าเสื่อม 2563'!$E$3:$E$252)-ROW('ค่าเสื่อม 2563'!$E$3)+1),$A75)))</f>
        <v>3820-005-2106/3</v>
      </c>
      <c r="N75" s="10">
        <f t="array" ref="N75">IF(COUNTIF('ค่าเสื่อม 2563'!$E$3:$E$252,"10870-รพ.อรัญประเทศ")&lt;$A75,"",INDEX('ค่าเสื่อม 2563'!N$3:N$252,SMALL(IF('ค่าเสื่อม 2563'!$E$3:$E$252="10870-รพ.อรัญประเทศ",ROW('ค่าเสื่อม 2563'!$E$3:$E$252)-ROW('ค่าเสื่อม 2563'!$E$3)+1),$A75)))</f>
        <v>120000</v>
      </c>
      <c r="O75" s="10">
        <f t="array" ref="O75">IF(COUNTIF('ค่าเสื่อม 2563'!$E$3:$E$252,"10870-รพ.อรัญประเทศ")&lt;$A75,"",INDEX('ค่าเสื่อม 2563'!O$3:O$252,SMALL(IF('ค่าเสื่อม 2563'!$E$3:$E$252="10870-รพ.อรัญประเทศ",ROW('ค่าเสื่อม 2563'!$E$3:$E$252)-ROW('ค่าเสื่อม 2563'!$E$3)+1),$A75)))</f>
        <v>0</v>
      </c>
      <c r="P75" s="10">
        <f t="array" ref="P75">IF(COUNTIF('ค่าเสื่อม 2563'!$E$3:$E$252,"10870-รพ.อรัญประเทศ")&lt;$A75,"",INDEX('ค่าเสื่อม 2563'!P$3:P$252,SMALL(IF('ค่าเสื่อม 2563'!$E$3:$E$252="10870-รพ.อรัญประเทศ",ROW('ค่าเสื่อม 2563'!$E$3:$E$252)-ROW('ค่าเสื่อม 2563'!$E$3)+1),$A75)))</f>
        <v>0</v>
      </c>
      <c r="Q75" s="10">
        <f t="array" ref="Q75">IF(COUNTIF('ค่าเสื่อม 2563'!$E$3:$E$252,"10870-รพ.อรัญประเทศ")&lt;$A75,"",INDEX('ค่าเสื่อม 2563'!Q$3:Q$252,SMALL(IF('ค่าเสื่อม 2563'!$E$3:$E$252="10870-รพ.อรัญประเทศ",ROW('ค่าเสื่อม 2563'!$E$3:$E$252)-ROW('ค่าเสื่อม 2563'!$E$3)+1),$A75)))</f>
        <v>120000</v>
      </c>
      <c r="R75" s="7" t="str">
        <f t="array" ref="R75">IF(COUNTIF('ค่าเสื่อม 2563'!$E$3:$E$252,"10870-รพ.อรัญประเทศ")&lt;$A75,"",INDEX('ค่าเสื่อม 2563'!R$3:R$252,SMALL(IF('ค่าเสื่อม 2563'!$E$3:$E$252="10870-รพ.อรัญประเทศ",ROW('ค่าเสื่อม 2563'!$E$3:$E$252)-ROW('ค่าเสื่อม 2563'!$E$3)+1),$A75)))</f>
        <v>1/2563 (วันที่ 16/01/2563)</v>
      </c>
      <c r="S75" s="4" t="str">
        <f t="array" ref="S75">IF(COUNTIF('ค่าเสื่อม 2563'!$E$3:$E$252,"10870-รพ.อรัญประเทศ")&lt;$A75,"",INDEX('ค่าเสื่อม 2563'!S$3:S$252,SMALL(IF('ค่าเสื่อม 2563'!$E$3:$E$252="10870-รพ.อรัญประเทศ",ROW('ค่าเสื่อม 2563'!$E$3:$E$252)-ROW('ค่าเสื่อม 2563'!$E$3)+1),$A75)))</f>
        <v>5-</v>
      </c>
      <c r="T75" s="10">
        <f t="array" ref="T75">IF(COUNTIF('ค่าเสื่อม 2563'!$E$3:$E$252,"10870-รพ.อรัญประเทศ")&lt;$A75,"",INDEX('ค่าเสื่อม 2563'!T$3:T$252,SMALL(IF('ค่าเสื่อม 2563'!$E$3:$E$252="10870-รพ.อรัญประเทศ",ROW('ค่าเสื่อม 2563'!$E$3:$E$252)-ROW('ค่าเสื่อม 2563'!$E$3)+1),$A75)))</f>
        <v>120000</v>
      </c>
      <c r="U75" s="10">
        <f t="array" ref="U75">IF(COUNTIF('ค่าเสื่อม 2563'!$E$3:$E$252,"10870-รพ.อรัญประเทศ")&lt;$A75,"",INDEX('ค่าเสื่อม 2563'!U$3:U$252,SMALL(IF('ค่าเสื่อม 2563'!$E$3:$E$252="10870-รพ.อรัญประเทศ",ROW('ค่าเสื่อม 2563'!$E$3:$E$252)-ROW('ค่าเสื่อม 2563'!$E$3)+1),$A75)))</f>
        <v>0</v>
      </c>
      <c r="V75" s="7">
        <f t="array" ref="V75">IF(COUNTIF('ค่าเสื่อม 2563'!$E$3:$E$252,"10870-รพ.อรัญประเทศ")&lt;$A75,"",INDEX('ค่าเสื่อม 2563'!V$3:V$252,SMALL(IF('ค่าเสื่อม 2563'!$E$3:$E$252="10870-รพ.อรัญประเทศ",ROW('ค่าเสื่อม 2563'!$E$3:$E$252)-ROW('ค่าเสื่อม 2563'!$E$3)+1),$A75)))</f>
        <v>0</v>
      </c>
      <c r="W75" s="7">
        <f t="array" ref="W75">IF(COUNTIF('ค่าเสื่อม 2563'!$E$3:$E$252,"10870-รพ.อรัญประเทศ")&lt;$A75,"",INDEX('ค่าเสื่อม 2563'!W$3:W$252,SMALL(IF('ค่าเสื่อม 2563'!$E$3:$E$252="10870-รพ.อรัญประเทศ",ROW('ค่าเสื่อม 2563'!$E$3:$E$252)-ROW('ค่าเสื่อม 2563'!$E$3)+1),$A75)))</f>
        <v>377015</v>
      </c>
    </row>
    <row r="76" spans="1:23" ht="43.5" customHeight="1">
      <c r="A76" s="3">
        <v>73</v>
      </c>
      <c r="B76" s="7" t="str">
        <f t="array" ref="B76">IF(COUNTIF('ค่าเสื่อม 2563'!$E$3:$E$252,"10870-รพ.อรัญประเทศ")&lt;$A76,"",INDEX('ค่าเสื่อม 2563'!B$3:B$252,SMALL(IF('ค่าเสื่อม 2563'!$E$3:$E$252="10870-รพ.อรัญประเทศ",ROW('ค่าเสื่อม 2563'!$E$3:$E$252)-ROW('ค่าเสื่อม 2563'!$E$3)+1),$A76)))</f>
        <v>เขต 06 ระยอง</v>
      </c>
      <c r="C76" s="7">
        <f t="array" ref="C76">IF(COUNTIF('ค่าเสื่อม 2563'!$E$3:$E$252,"10870-รพ.อรัญประเทศ")&lt;$A76,"",INDEX('ค่าเสื่อม 2563'!C$3:C$252,SMALL(IF('ค่าเสื่อม 2563'!$E$3:$E$252="10870-รพ.อรัญประเทศ",ROW('ค่าเสื่อม 2563'!$E$3:$E$252)-ROW('ค่าเสื่อม 2563'!$E$3)+1),$A76)))</f>
        <v>2700</v>
      </c>
      <c r="D76" s="7" t="str">
        <f t="array" ref="D76">IF(COUNTIF('ค่าเสื่อม 2563'!$E$3:$E$252,"10870-รพ.อรัญประเทศ")&lt;$A76,"",INDEX('ค่าเสื่อม 2563'!D$3:D$252,SMALL(IF('ค่าเสื่อม 2563'!$E$3:$E$252="10870-รพ.อรัญประเทศ",ROW('ค่าเสื่อม 2563'!$E$3:$E$252)-ROW('ค่าเสื่อม 2563'!$E$3)+1),$A76)))</f>
        <v>สระแก้ว</v>
      </c>
      <c r="E76" s="7" t="str">
        <f t="array" ref="E76">IF(COUNTIF('ค่าเสื่อม 2563'!$E$3:$E$252,"10870-รพ.อรัญประเทศ")&lt;$A76,"",INDEX('ค่าเสื่อม 2563'!E$3:E$252,SMALL(IF('ค่าเสื่อม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F76" s="7" t="str">
        <f t="array" ref="F76">IF(COUNTIF('ค่าเสื่อม 2563'!$E$3:$E$252,"10870-รพ.อรัญประเทศ")&lt;$A76,"",INDEX('ค่าเสื่อม 2563'!F$3:F$252,SMALL(IF('ค่าเสื่อม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G76" s="7" t="str">
        <f t="array" ref="G76">IF(COUNTIF('ค่าเสื่อม 2563'!$E$3:$E$252,"10870-รพ.อรัญประเทศ")&lt;$A76,"",INDEX('ค่าเสื่อม 2563'!G$3:G$252,SMALL(IF('ค่าเสื่อม 2563'!$E$3:$E$252="10870-รพ.อรัญประเทศ",ROW('ค่าเสื่อม 2563'!$E$3:$E$252)-ROW('ค่าเสื่อม 2563'!$E$3)+1),$A76)))</f>
        <v>วงเงินหน่วยบริการสังกัดสป.สธ.</v>
      </c>
      <c r="H76" s="7" t="str">
        <f t="array" ref="H76">IF(COUNTIF('ค่าเสื่อม 2563'!$E$3:$E$252,"10870-รพ.อรัญประเทศ")&lt;$A76,"",INDEX('ค่าเสื่อม 2563'!H$3:H$252,SMALL(IF('ค่าเสื่อม 2563'!$E$3:$E$252="10870-รพ.อรัญประเทศ",ROW('ค่าเสื่อม 2563'!$E$3:$E$252)-ROW('ค่าเสื่อม 2563'!$E$3)+1),$A76)))</f>
        <v>ครุภัณฑ์</v>
      </c>
      <c r="I76" s="7" t="str">
        <f t="array" ref="I76">IF(COUNTIF('ค่าเสื่อม 2563'!$E$3:$E$252,"10870-รพ.อรัญประเทศ")&lt;$A76,"",INDEX('ค่าเสื่อม 2563'!I$3:I$252,SMALL(IF('ค่าเสื่อม 2563'!$E$3:$E$252="10870-รพ.อรัญประเทศ",ROW('ค่าเสื่อม 2563'!$E$3:$E$252)-ROW('ค่าเสื่อม 2563'!$E$3)+1),$A76)))</f>
        <v>03-ครุภัณฑ์การแพทย์</v>
      </c>
      <c r="J76" s="7" t="str">
        <f t="array" ref="J76">IF(COUNTIF('ค่าเสื่อม 2563'!$E$3:$E$252,"10870-รพ.อรัญประเทศ")&lt;$A76,"",INDEX('ค่าเสื่อม 2563'!J$3:J$252,SMALL(IF('ค่าเสื่อม 2563'!$E$3:$E$252="10870-รพ.อรัญประเทศ",ROW('ค่าเสื่อม 2563'!$E$3:$E$252)-ROW('ค่าเสื่อม 2563'!$E$3)+1),$A76)))</f>
        <v>เครื่องควบคุมการให้สารน้ำทางหลอดเลือดดำชนิด 1 สาย</v>
      </c>
      <c r="K76" s="7">
        <f t="array" ref="K76">IF(COUNTIF('ค่าเสื่อม 2563'!$E$3:$E$252,"10870-รพ.อรัญประเทศ")&lt;$A76,"",INDEX('ค่าเสื่อม 2563'!K$3:K$252,SMALL(IF('ค่าเสื่อม 2563'!$E$3:$E$252="10870-รพ.อรัญประเทศ",ROW('ค่าเสื่อม 2563'!$E$3:$E$252)-ROW('ค่าเสื่อม 2563'!$E$3)+1),$A76)))</f>
        <v>0</v>
      </c>
      <c r="L76" s="4">
        <f t="array" ref="L76">IF(COUNTIF('ค่าเสื่อม 2563'!$E$3:$E$252,"10870-รพ.อรัญประเทศ")&lt;$A76,"",INDEX('ค่าเสื่อม 2563'!L$3:L$252,SMALL(IF('ค่าเสื่อม 2563'!$E$3:$E$252="10870-รพ.อรัญประเทศ",ROW('ค่าเสื่อม 2563'!$E$3:$E$252)-ROW('ค่าเสื่อม 2563'!$E$3)+1),$A76)))</f>
        <v>1</v>
      </c>
      <c r="M76" s="7" t="str">
        <f t="array" ref="M76">IF(COUNTIF('ค่าเสื่อม 2563'!$E$3:$E$252,"10870-รพ.อรัญประเทศ")&lt;$A76,"",INDEX('ค่าเสื่อม 2563'!M$3:M$252,SMALL(IF('ค่าเสื่อม 2563'!$E$3:$E$252="10870-รพ.อรัญประเทศ",ROW('ค่าเสื่อม 2563'!$E$3:$E$252)-ROW('ค่าเสื่อม 2563'!$E$3)+1),$A76)))</f>
        <v>6515-025-0004/36</v>
      </c>
      <c r="N76" s="10">
        <f t="array" ref="N76">IF(COUNTIF('ค่าเสื่อม 2563'!$E$3:$E$252,"10870-รพ.อรัญประเทศ")&lt;$A76,"",INDEX('ค่าเสื่อม 2563'!N$3:N$252,SMALL(IF('ค่าเสื่อม 2563'!$E$3:$E$252="10870-รพ.อรัญประเทศ",ROW('ค่าเสื่อม 2563'!$E$3:$E$252)-ROW('ค่าเสื่อม 2563'!$E$3)+1),$A76)))</f>
        <v>60000</v>
      </c>
      <c r="O76" s="10">
        <f t="array" ref="O76">IF(COUNTIF('ค่าเสื่อม 2563'!$E$3:$E$252,"10870-รพ.อรัญประเทศ")&lt;$A76,"",INDEX('ค่าเสื่อม 2563'!O$3:O$252,SMALL(IF('ค่าเสื่อม 2563'!$E$3:$E$252="10870-รพ.อรัญประเทศ",ROW('ค่าเสื่อม 2563'!$E$3:$E$252)-ROW('ค่าเสื่อม 2563'!$E$3)+1),$A76)))</f>
        <v>0</v>
      </c>
      <c r="P76" s="10">
        <f t="array" ref="P76">IF(COUNTIF('ค่าเสื่อม 2563'!$E$3:$E$252,"10870-รพ.อรัญประเทศ")&lt;$A76,"",INDEX('ค่าเสื่อม 2563'!P$3:P$252,SMALL(IF('ค่าเสื่อม 2563'!$E$3:$E$252="10870-รพ.อรัญประเทศ",ROW('ค่าเสื่อม 2563'!$E$3:$E$252)-ROW('ค่าเสื่อม 2563'!$E$3)+1),$A76)))</f>
        <v>0</v>
      </c>
      <c r="Q76" s="10">
        <f t="array" ref="Q76">IF(COUNTIF('ค่าเสื่อม 2563'!$E$3:$E$252,"10870-รพ.อรัญประเทศ")&lt;$A76,"",INDEX('ค่าเสื่อม 2563'!Q$3:Q$252,SMALL(IF('ค่าเสื่อม 2563'!$E$3:$E$252="10870-รพ.อรัญประเทศ",ROW('ค่าเสื่อม 2563'!$E$3:$E$252)-ROW('ค่าเสื่อม 2563'!$E$3)+1),$A76)))</f>
        <v>60000</v>
      </c>
      <c r="R76" s="7" t="str">
        <f t="array" ref="R76">IF(COUNTIF('ค่าเสื่อม 2563'!$E$3:$E$252,"10870-รพ.อรัญประเทศ")&lt;$A76,"",INDEX('ค่าเสื่อม 2563'!R$3:R$252,SMALL(IF('ค่าเสื่อม 2563'!$E$3:$E$252="10870-รพ.อรัญประเทศ",ROW('ค่าเสื่อม 2563'!$E$3:$E$252)-ROW('ค่าเสื่อม 2563'!$E$3)+1),$A76)))</f>
        <v>1/2563 (วันที่ 16/01/2563)</v>
      </c>
      <c r="S76" s="4" t="str">
        <f t="array" ref="S76">IF(COUNTIF('ค่าเสื่อม 2563'!$E$3:$E$252,"10870-รพ.อรัญประเทศ")&lt;$A76,"",INDEX('ค่าเสื่อม 2563'!S$3:S$252,SMALL(IF('ค่าเสื่อม 2563'!$E$3:$E$252="10870-รพ.อรัญประเทศ",ROW('ค่าเสื่อม 2563'!$E$3:$E$252)-ROW('ค่าเสื่อม 2563'!$E$3)+1),$A76)))</f>
        <v>5-</v>
      </c>
      <c r="T76" s="10">
        <f t="array" ref="T76">IF(COUNTIF('ค่าเสื่อม 2563'!$E$3:$E$252,"10870-รพ.อรัญประเทศ")&lt;$A76,"",INDEX('ค่าเสื่อม 2563'!T$3:T$252,SMALL(IF('ค่าเสื่อม 2563'!$E$3:$E$252="10870-รพ.อรัญประเทศ",ROW('ค่าเสื่อม 2563'!$E$3:$E$252)-ROW('ค่าเสื่อม 2563'!$E$3)+1),$A76)))</f>
        <v>60000</v>
      </c>
      <c r="U76" s="10">
        <f t="array" ref="U76">IF(COUNTIF('ค่าเสื่อม 2563'!$E$3:$E$252,"10870-รพ.อรัญประเทศ")&lt;$A76,"",INDEX('ค่าเสื่อม 2563'!U$3:U$252,SMALL(IF('ค่าเสื่อม 2563'!$E$3:$E$252="10870-รพ.อรัญประเทศ",ROW('ค่าเสื่อม 2563'!$E$3:$E$252)-ROW('ค่าเสื่อม 2563'!$E$3)+1),$A76)))</f>
        <v>0</v>
      </c>
      <c r="V76" s="7">
        <f t="array" ref="V76">IF(COUNTIF('ค่าเสื่อม 2563'!$E$3:$E$252,"10870-รพ.อรัญประเทศ")&lt;$A76,"",INDEX('ค่าเสื่อม 2563'!V$3:V$252,SMALL(IF('ค่าเสื่อม 2563'!$E$3:$E$252="10870-รพ.อรัญประเทศ",ROW('ค่าเสื่อม 2563'!$E$3:$E$252)-ROW('ค่าเสื่อม 2563'!$E$3)+1),$A76)))</f>
        <v>0</v>
      </c>
      <c r="W76" s="7">
        <f t="array" ref="W76">IF(COUNTIF('ค่าเสื่อม 2563'!$E$3:$E$252,"10870-รพ.อรัญประเทศ")&lt;$A76,"",INDEX('ค่าเสื่อม 2563'!W$3:W$252,SMALL(IF('ค่าเสื่อม 2563'!$E$3:$E$252="10870-รพ.อรัญประเทศ",ROW('ค่าเสื่อม 2563'!$E$3:$E$252)-ROW('ค่าเสื่อม 2563'!$E$3)+1),$A76)))</f>
        <v>377016</v>
      </c>
    </row>
    <row r="77" spans="1:23" ht="43.5" customHeight="1">
      <c r="A77" s="3">
        <v>74</v>
      </c>
      <c r="B77" s="7" t="str">
        <f t="array" ref="B77">IF(COUNTIF('ค่าเสื่อม 2563'!$E$3:$E$252,"10870-รพ.อรัญประเทศ")&lt;$A77,"",INDEX('ค่าเสื่อม 2563'!B$3:B$252,SMALL(IF('ค่าเสื่อม 2563'!$E$3:$E$252="10870-รพ.อรัญประเทศ",ROW('ค่าเสื่อม 2563'!$E$3:$E$252)-ROW('ค่าเสื่อม 2563'!$E$3)+1),$A77)))</f>
        <v>เขต 06 ระยอง</v>
      </c>
      <c r="C77" s="7">
        <f t="array" ref="C77">IF(COUNTIF('ค่าเสื่อม 2563'!$E$3:$E$252,"10870-รพ.อรัญประเทศ")&lt;$A77,"",INDEX('ค่าเสื่อม 2563'!C$3:C$252,SMALL(IF('ค่าเสื่อม 2563'!$E$3:$E$252="10870-รพ.อรัญประเทศ",ROW('ค่าเสื่อม 2563'!$E$3:$E$252)-ROW('ค่าเสื่อม 2563'!$E$3)+1),$A77)))</f>
        <v>2700</v>
      </c>
      <c r="D77" s="7" t="str">
        <f t="array" ref="D77">IF(COUNTIF('ค่าเสื่อม 2563'!$E$3:$E$252,"10870-รพ.อรัญประเทศ")&lt;$A77,"",INDEX('ค่าเสื่อม 2563'!D$3:D$252,SMALL(IF('ค่าเสื่อม 2563'!$E$3:$E$252="10870-รพ.อรัญประเทศ",ROW('ค่าเสื่อม 2563'!$E$3:$E$252)-ROW('ค่าเสื่อม 2563'!$E$3)+1),$A77)))</f>
        <v>สระแก้ว</v>
      </c>
      <c r="E77" s="7" t="str">
        <f t="array" ref="E77">IF(COUNTIF('ค่าเสื่อม 2563'!$E$3:$E$252,"10870-รพ.อรัญประเทศ")&lt;$A77,"",INDEX('ค่าเสื่อม 2563'!E$3:E$252,SMALL(IF('ค่าเสื่อม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F77" s="7" t="str">
        <f t="array" ref="F77">IF(COUNTIF('ค่าเสื่อม 2563'!$E$3:$E$252,"10870-รพ.อรัญประเทศ")&lt;$A77,"",INDEX('ค่าเสื่อม 2563'!F$3:F$252,SMALL(IF('ค่าเสื่อม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G77" s="7" t="str">
        <f t="array" ref="G77">IF(COUNTIF('ค่าเสื่อม 2563'!$E$3:$E$252,"10870-รพ.อรัญประเทศ")&lt;$A77,"",INDEX('ค่าเสื่อม 2563'!G$3:G$252,SMALL(IF('ค่าเสื่อม 2563'!$E$3:$E$252="10870-รพ.อรัญประเทศ",ROW('ค่าเสื่อม 2563'!$E$3:$E$252)-ROW('ค่าเสื่อม 2563'!$E$3)+1),$A77)))</f>
        <v>วงเงินหน่วยบริการสังกัดสป.สธ.</v>
      </c>
      <c r="H77" s="7" t="str">
        <f t="array" ref="H77">IF(COUNTIF('ค่าเสื่อม 2563'!$E$3:$E$252,"10870-รพ.อรัญประเทศ")&lt;$A77,"",INDEX('ค่าเสื่อม 2563'!H$3:H$252,SMALL(IF('ค่าเสื่อม 2563'!$E$3:$E$252="10870-รพ.อรัญประเทศ",ROW('ค่าเสื่อม 2563'!$E$3:$E$252)-ROW('ค่าเสื่อม 2563'!$E$3)+1),$A77)))</f>
        <v>ครุภัณฑ์</v>
      </c>
      <c r="I77" s="7" t="str">
        <f t="array" ref="I77">IF(COUNTIF('ค่าเสื่อม 2563'!$E$3:$E$252,"10870-รพ.อรัญประเทศ")&lt;$A77,"",INDEX('ค่าเสื่อม 2563'!I$3:I$252,SMALL(IF('ค่าเสื่อม 2563'!$E$3:$E$252="10870-รพ.อรัญประเทศ",ROW('ค่าเสื่อม 2563'!$E$3:$E$252)-ROW('ค่าเสื่อม 2563'!$E$3)+1),$A77)))</f>
        <v>03-ครุภัณฑ์การแพทย์</v>
      </c>
      <c r="J77" s="7" t="str">
        <f t="array" ref="J77">IF(COUNTIF('ค่าเสื่อม 2563'!$E$3:$E$252,"10870-รพ.อรัญประเทศ")&lt;$A77,"",INDEX('ค่าเสื่อม 2563'!J$3:J$252,SMALL(IF('ค่าเสื่อม 2563'!$E$3:$E$252="10870-รพ.อรัญประเทศ",ROW('ค่าเสื่อม 2563'!$E$3:$E$252)-ROW('ค่าเสื่อม 2563'!$E$3)+1),$A77)))</f>
        <v>เครื่องควบคุมการให้สารละลายในหลอดเลือดดำชนิดใช้กระบอกฉีดยา</v>
      </c>
      <c r="K77" s="7">
        <f t="array" ref="K77">IF(COUNTIF('ค่าเสื่อม 2563'!$E$3:$E$252,"10870-รพ.อรัญประเทศ")&lt;$A77,"",INDEX('ค่าเสื่อม 2563'!K$3:K$252,SMALL(IF('ค่าเสื่อม 2563'!$E$3:$E$252="10870-รพ.อรัญประเทศ",ROW('ค่าเสื่อม 2563'!$E$3:$E$252)-ROW('ค่าเสื่อม 2563'!$E$3)+1),$A77)))</f>
        <v>0</v>
      </c>
      <c r="L77" s="4">
        <f t="array" ref="L77">IF(COUNTIF('ค่าเสื่อม 2563'!$E$3:$E$252,"10870-รพ.อรัญประเทศ")&lt;$A77,"",INDEX('ค่าเสื่อม 2563'!L$3:L$252,SMALL(IF('ค่าเสื่อม 2563'!$E$3:$E$252="10870-รพ.อรัญประเทศ",ROW('ค่าเสื่อม 2563'!$E$3:$E$252)-ROW('ค่าเสื่อม 2563'!$E$3)+1),$A77)))</f>
        <v>4</v>
      </c>
      <c r="M77" s="7" t="str">
        <f t="array" ref="M77">IF(COUNTIF('ค่าเสื่อม 2563'!$E$3:$E$252,"10870-รพ.อรัญประเทศ")&lt;$A77,"",INDEX('ค่าเสื่อม 2563'!M$3:M$252,SMALL(IF('ค่าเสื่อม 2563'!$E$3:$E$252="10870-รพ.อรัญประเทศ",ROW('ค่าเสื่อม 2563'!$E$3:$E$252)-ROW('ค่าเสื่อม 2563'!$E$3)+1),$A77)))</f>
        <v>6515-025-2001/5-8</v>
      </c>
      <c r="N77" s="10">
        <f t="array" ref="N77">IF(COUNTIF('ค่าเสื่อม 2563'!$E$3:$E$252,"10870-รพ.อรัญประเทศ")&lt;$A77,"",INDEX('ค่าเสื่อม 2563'!N$3:N$252,SMALL(IF('ค่าเสื่อม 2563'!$E$3:$E$252="10870-รพ.อรัญประเทศ",ROW('ค่าเสื่อม 2563'!$E$3:$E$252)-ROW('ค่าเสื่อม 2563'!$E$3)+1),$A77)))</f>
        <v>196000</v>
      </c>
      <c r="O77" s="10">
        <f t="array" ref="O77">IF(COUNTIF('ค่าเสื่อม 2563'!$E$3:$E$252,"10870-รพ.อรัญประเทศ")&lt;$A77,"",INDEX('ค่าเสื่อม 2563'!O$3:O$252,SMALL(IF('ค่าเสื่อม 2563'!$E$3:$E$252="10870-รพ.อรัญประเทศ",ROW('ค่าเสื่อม 2563'!$E$3:$E$252)-ROW('ค่าเสื่อม 2563'!$E$3)+1),$A77)))</f>
        <v>24000</v>
      </c>
      <c r="P77" s="10">
        <f t="array" ref="P77">IF(COUNTIF('ค่าเสื่อม 2563'!$E$3:$E$252,"10870-รพ.อรัญประเทศ")&lt;$A77,"",INDEX('ค่าเสื่อม 2563'!P$3:P$252,SMALL(IF('ค่าเสื่อม 2563'!$E$3:$E$252="10870-รพ.อรัญประเทศ",ROW('ค่าเสื่อม 2563'!$E$3:$E$252)-ROW('ค่าเสื่อม 2563'!$E$3)+1),$A77)))</f>
        <v>0</v>
      </c>
      <c r="Q77" s="10">
        <f t="array" ref="Q77">IF(COUNTIF('ค่าเสื่อม 2563'!$E$3:$E$252,"10870-รพ.อรัญประเทศ")&lt;$A77,"",INDEX('ค่าเสื่อม 2563'!Q$3:Q$252,SMALL(IF('ค่าเสื่อม 2563'!$E$3:$E$252="10870-รพ.อรัญประเทศ",ROW('ค่าเสื่อม 2563'!$E$3:$E$252)-ROW('ค่าเสื่อม 2563'!$E$3)+1),$A77)))</f>
        <v>220000</v>
      </c>
      <c r="R77" s="7" t="str">
        <f t="array" ref="R77">IF(COUNTIF('ค่าเสื่อม 2563'!$E$3:$E$252,"10870-รพ.อรัญประเทศ")&lt;$A77,"",INDEX('ค่าเสื่อม 2563'!R$3:R$252,SMALL(IF('ค่าเสื่อม 2563'!$E$3:$E$252="10870-รพ.อรัญประเทศ",ROW('ค่าเสื่อม 2563'!$E$3:$E$252)-ROW('ค่าเสื่อม 2563'!$E$3)+1),$A77)))</f>
        <v>1/2563 (วันที่ 16/01/2563)</v>
      </c>
      <c r="S77" s="4" t="str">
        <f t="array" ref="S77">IF(COUNTIF('ค่าเสื่อม 2563'!$E$3:$E$252,"10870-รพ.อรัญประเทศ")&lt;$A77,"",INDEX('ค่าเสื่อม 2563'!S$3:S$252,SMALL(IF('ค่าเสื่อม 2563'!$E$3:$E$252="10870-รพ.อรัญประเทศ",ROW('ค่าเสื่อม 2563'!$E$3:$E$252)-ROW('ค่าเสื่อม 2563'!$E$3)+1),$A77)))</f>
        <v>5-</v>
      </c>
      <c r="T77" s="10">
        <f t="array" ref="T77">IF(COUNTIF('ค่าเสื่อม 2563'!$E$3:$E$252,"10870-รพ.อรัญประเทศ")&lt;$A77,"",INDEX('ค่าเสื่อม 2563'!T$3:T$252,SMALL(IF('ค่าเสื่อม 2563'!$E$3:$E$252="10870-รพ.อรัญประเทศ",ROW('ค่าเสื่อม 2563'!$E$3:$E$252)-ROW('ค่าเสื่อม 2563'!$E$3)+1),$A77)))</f>
        <v>196000</v>
      </c>
      <c r="U77" s="10">
        <f t="array" ref="U77">IF(COUNTIF('ค่าเสื่อม 2563'!$E$3:$E$252,"10870-รพ.อรัญประเทศ")&lt;$A77,"",INDEX('ค่าเสื่อม 2563'!U$3:U$252,SMALL(IF('ค่าเสื่อม 2563'!$E$3:$E$252="10870-รพ.อรัญประเทศ",ROW('ค่าเสื่อม 2563'!$E$3:$E$252)-ROW('ค่าเสื่อม 2563'!$E$3)+1),$A77)))</f>
        <v>0</v>
      </c>
      <c r="V77" s="7">
        <f t="array" ref="V77">IF(COUNTIF('ค่าเสื่อม 2563'!$E$3:$E$252,"10870-รพ.อรัญประเทศ")&lt;$A77,"",INDEX('ค่าเสื่อม 2563'!V$3:V$252,SMALL(IF('ค่าเสื่อม 2563'!$E$3:$E$252="10870-รพ.อรัญประเทศ",ROW('ค่าเสื่อม 2563'!$E$3:$E$252)-ROW('ค่าเสื่อม 2563'!$E$3)+1),$A77)))</f>
        <v>0</v>
      </c>
      <c r="W77" s="7">
        <f t="array" ref="W77">IF(COUNTIF('ค่าเสื่อม 2563'!$E$3:$E$252,"10870-รพ.อรัญประเทศ")&lt;$A77,"",INDEX('ค่าเสื่อม 2563'!W$3:W$252,SMALL(IF('ค่าเสื่อม 2563'!$E$3:$E$252="10870-รพ.อรัญประเทศ",ROW('ค่าเสื่อม 2563'!$E$3:$E$252)-ROW('ค่าเสื่อม 2563'!$E$3)+1),$A77)))</f>
        <v>377012</v>
      </c>
    </row>
    <row r="78" spans="1:23" ht="43.5" customHeight="1">
      <c r="A78" s="3">
        <v>75</v>
      </c>
      <c r="B78" s="7" t="str">
        <f t="array" ref="B78">IF(COUNTIF('ค่าเสื่อม 2563'!$E$3:$E$252,"10870-รพ.อรัญประเทศ")&lt;$A78,"",INDEX('ค่าเสื่อม 2563'!B$3:B$252,SMALL(IF('ค่าเสื่อม 2563'!$E$3:$E$252="10870-รพ.อรัญประเทศ",ROW('ค่าเสื่อม 2563'!$E$3:$E$252)-ROW('ค่าเสื่อม 2563'!$E$3)+1),$A78)))</f>
        <v/>
      </c>
      <c r="C78" s="7" t="str">
        <f t="array" ref="C78">IF(COUNTIF('ค่าเสื่อม 2563'!$E$3:$E$252,"10870-รพ.อรัญประเทศ")&lt;$A78,"",INDEX('ค่าเสื่อม 2563'!C$3:C$252,SMALL(IF('ค่าเสื่อม 2563'!$E$3:$E$252="10870-รพ.อรัญประเทศ",ROW('ค่าเสื่อม 2563'!$E$3:$E$252)-ROW('ค่าเสื่อม 2563'!$E$3)+1),$A78)))</f>
        <v/>
      </c>
      <c r="D78" s="7" t="str">
        <f t="array" ref="D78">IF(COUNTIF('ค่าเสื่อม 2563'!$E$3:$E$252,"10870-รพ.อรัญประเทศ")&lt;$A78,"",INDEX('ค่าเสื่อม 2563'!D$3:D$252,SMALL(IF('ค่าเสื่อม 2563'!$E$3:$E$252="10870-รพ.อรัญประเทศ",ROW('ค่าเสื่อม 2563'!$E$3:$E$252)-ROW('ค่าเสื่อม 2563'!$E$3)+1),$A78)))</f>
        <v/>
      </c>
      <c r="E78" s="7" t="str">
        <f t="array" ref="E78">IF(COUNTIF('ค่าเสื่อม 2563'!$E$3:$E$252,"10870-รพ.อรัญประเทศ")&lt;$A78,"",INDEX('ค่าเสื่อม 2563'!E$3:E$252,SMALL(IF('ค่าเสื่อม 2563'!$E$3:$E$252="10870-รพ.อรัญประเทศ",ROW('ค่าเสื่อม 2563'!$E$3:$E$252)-ROW('ค่าเสื่อม 2563'!$E$3)+1),$A78)))</f>
        <v/>
      </c>
      <c r="F78" s="7" t="str">
        <f t="array" ref="F78">IF(COUNTIF('ค่าเสื่อม 2563'!$E$3:$E$252,"10870-รพ.อรัญประเทศ")&lt;$A78,"",INDEX('ค่าเสื่อม 2563'!F$3:F$252,SMALL(IF('ค่าเสื่อม 2563'!$E$3:$E$252="10870-รพ.อรัญประเทศ",ROW('ค่าเสื่อม 2563'!$E$3:$E$252)-ROW('ค่าเสื่อม 2563'!$E$3)+1),$A78)))</f>
        <v/>
      </c>
      <c r="G78" s="7" t="str">
        <f t="array" ref="G78">IF(COUNTIF('ค่าเสื่อม 2563'!$E$3:$E$252,"10870-รพ.อรัญประเทศ")&lt;$A78,"",INDEX('ค่าเสื่อม 2563'!G$3:G$252,SMALL(IF('ค่าเสื่อม 2563'!$E$3:$E$252="10870-รพ.อรัญประเทศ",ROW('ค่าเสื่อม 2563'!$E$3:$E$252)-ROW('ค่าเสื่อม 2563'!$E$3)+1),$A78)))</f>
        <v/>
      </c>
      <c r="H78" s="7" t="str">
        <f t="array" ref="H78">IF(COUNTIF('ค่าเสื่อม 2563'!$E$3:$E$252,"10870-รพ.อรัญประเทศ")&lt;$A78,"",INDEX('ค่าเสื่อม 2563'!H$3:H$252,SMALL(IF('ค่าเสื่อม 2563'!$E$3:$E$252="10870-รพ.อรัญประเทศ",ROW('ค่าเสื่อม 2563'!$E$3:$E$252)-ROW('ค่าเสื่อม 2563'!$E$3)+1),$A78)))</f>
        <v/>
      </c>
      <c r="I78" s="7" t="str">
        <f t="array" ref="I78">IF(COUNTIF('ค่าเสื่อม 2563'!$E$3:$E$252,"10870-รพ.อรัญประเทศ")&lt;$A78,"",INDEX('ค่าเสื่อม 2563'!I$3:I$252,SMALL(IF('ค่าเสื่อม 2563'!$E$3:$E$252="10870-รพ.อรัญประเทศ",ROW('ค่าเสื่อม 2563'!$E$3:$E$252)-ROW('ค่าเสื่อม 2563'!$E$3)+1),$A78)))</f>
        <v/>
      </c>
      <c r="J78" s="7" t="str">
        <f t="array" ref="J78">IF(COUNTIF('ค่าเสื่อม 2563'!$E$3:$E$252,"10870-รพ.อรัญประเทศ")&lt;$A78,"",INDEX('ค่าเสื่อม 2563'!J$3:J$252,SMALL(IF('ค่าเสื่อม 2563'!$E$3:$E$252="10870-รพ.อรัญประเทศ",ROW('ค่าเสื่อม 2563'!$E$3:$E$252)-ROW('ค่าเสื่อม 2563'!$E$3)+1),$A78)))</f>
        <v/>
      </c>
      <c r="K78" s="7" t="str">
        <f t="array" ref="K78">IF(COUNTIF('ค่าเสื่อม 2563'!$E$3:$E$252,"10870-รพ.อรัญประเทศ")&lt;$A78,"",INDEX('ค่าเสื่อม 2563'!K$3:K$252,SMALL(IF('ค่าเสื่อม 2563'!$E$3:$E$252="10870-รพ.อรัญประเทศ",ROW('ค่าเสื่อม 2563'!$E$3:$E$252)-ROW('ค่าเสื่อม 2563'!$E$3)+1),$A78)))</f>
        <v/>
      </c>
      <c r="L78" s="4" t="str">
        <f t="array" ref="L78">IF(COUNTIF('ค่าเสื่อม 2563'!$E$3:$E$252,"10870-รพ.อรัญประเทศ")&lt;$A78,"",INDEX('ค่าเสื่อม 2563'!L$3:L$252,SMALL(IF('ค่าเสื่อม 2563'!$E$3:$E$252="10870-รพ.อรัญประเทศ",ROW('ค่าเสื่อม 2563'!$E$3:$E$252)-ROW('ค่าเสื่อม 2563'!$E$3)+1),$A78)))</f>
        <v/>
      </c>
      <c r="M78" s="7" t="str">
        <f t="array" ref="M78">IF(COUNTIF('ค่าเสื่อม 2563'!$E$3:$E$252,"10870-รพ.อรัญประเทศ")&lt;$A78,"",INDEX('ค่าเสื่อม 2563'!M$3:M$252,SMALL(IF('ค่าเสื่อม 2563'!$E$3:$E$252="10870-รพ.อรัญประเทศ",ROW('ค่าเสื่อม 2563'!$E$3:$E$252)-ROW('ค่าเสื่อม 2563'!$E$3)+1),$A78)))</f>
        <v/>
      </c>
      <c r="N78" s="10" t="str">
        <f t="array" ref="N78">IF(COUNTIF('ค่าเสื่อม 2563'!$E$3:$E$252,"10870-รพ.อรัญประเทศ")&lt;$A78,"",INDEX('ค่าเสื่อม 2563'!N$3:N$252,SMALL(IF('ค่าเสื่อม 2563'!$E$3:$E$252="10870-รพ.อรัญประเทศ",ROW('ค่าเสื่อม 2563'!$E$3:$E$252)-ROW('ค่าเสื่อม 2563'!$E$3)+1),$A78)))</f>
        <v/>
      </c>
      <c r="O78" s="10" t="str">
        <f t="array" ref="O78">IF(COUNTIF('ค่าเสื่อม 2563'!$E$3:$E$252,"10870-รพ.อรัญประเทศ")&lt;$A78,"",INDEX('ค่าเสื่อม 2563'!O$3:O$252,SMALL(IF('ค่าเสื่อม 2563'!$E$3:$E$252="10870-รพ.อรัญประเทศ",ROW('ค่าเสื่อม 2563'!$E$3:$E$252)-ROW('ค่าเสื่อม 2563'!$E$3)+1),$A78)))</f>
        <v/>
      </c>
      <c r="P78" s="10" t="str">
        <f t="array" ref="P78">IF(COUNTIF('ค่าเสื่อม 2563'!$E$3:$E$252,"10870-รพ.อรัญประเทศ")&lt;$A78,"",INDEX('ค่าเสื่อม 2563'!P$3:P$252,SMALL(IF('ค่าเสื่อม 2563'!$E$3:$E$252="10870-รพ.อรัญประเทศ",ROW('ค่าเสื่อม 2563'!$E$3:$E$252)-ROW('ค่าเสื่อม 2563'!$E$3)+1),$A78)))</f>
        <v/>
      </c>
      <c r="Q78" s="10" t="str">
        <f t="array" ref="Q78">IF(COUNTIF('ค่าเสื่อม 2563'!$E$3:$E$252,"10870-รพ.อรัญประเทศ")&lt;$A78,"",INDEX('ค่าเสื่อม 2563'!Q$3:Q$252,SMALL(IF('ค่าเสื่อม 2563'!$E$3:$E$252="10870-รพ.อรัญประเทศ",ROW('ค่าเสื่อม 2563'!$E$3:$E$252)-ROW('ค่าเสื่อม 2563'!$E$3)+1),$A78)))</f>
        <v/>
      </c>
      <c r="R78" s="7" t="str">
        <f t="array" ref="R78">IF(COUNTIF('ค่าเสื่อม 2563'!$E$3:$E$252,"10870-รพ.อรัญประเทศ")&lt;$A78,"",INDEX('ค่าเสื่อม 2563'!R$3:R$252,SMALL(IF('ค่าเสื่อม 2563'!$E$3:$E$252="10870-รพ.อรัญประเทศ",ROW('ค่าเสื่อม 2563'!$E$3:$E$252)-ROW('ค่าเสื่อม 2563'!$E$3)+1),$A78)))</f>
        <v/>
      </c>
      <c r="S78" s="4" t="str">
        <f t="array" ref="S78">IF(COUNTIF('ค่าเสื่อม 2563'!$E$3:$E$252,"10870-รพ.อรัญประเทศ")&lt;$A78,"",INDEX('ค่าเสื่อม 2563'!S$3:S$252,SMALL(IF('ค่าเสื่อม 2563'!$E$3:$E$252="10870-รพ.อรัญประเทศ",ROW('ค่าเสื่อม 2563'!$E$3:$E$252)-ROW('ค่าเสื่อม 2563'!$E$3)+1),$A78)))</f>
        <v/>
      </c>
      <c r="T78" s="10" t="str">
        <f t="array" ref="T78">IF(COUNTIF('ค่าเสื่อม 2563'!$E$3:$E$252,"10870-รพ.อรัญประเทศ")&lt;$A78,"",INDEX('ค่าเสื่อม 2563'!T$3:T$252,SMALL(IF('ค่าเสื่อม 2563'!$E$3:$E$252="10870-รพ.อรัญประเทศ",ROW('ค่าเสื่อม 2563'!$E$3:$E$252)-ROW('ค่าเสื่อม 2563'!$E$3)+1),$A78)))</f>
        <v/>
      </c>
      <c r="U78" s="10" t="str">
        <f t="array" ref="U78">IF(COUNTIF('ค่าเสื่อม 2563'!$E$3:$E$252,"10870-รพ.อรัญประเทศ")&lt;$A78,"",INDEX('ค่าเสื่อม 2563'!U$3:U$252,SMALL(IF('ค่าเสื่อม 2563'!$E$3:$E$252="10870-รพ.อรัญประเทศ",ROW('ค่าเสื่อม 2563'!$E$3:$E$252)-ROW('ค่าเสื่อม 2563'!$E$3)+1),$A78)))</f>
        <v/>
      </c>
      <c r="V78" s="7" t="str">
        <f t="array" ref="V78">IF(COUNTIF('ค่าเสื่อม 2563'!$E$3:$E$252,"10870-รพ.อรัญประเทศ")&lt;$A78,"",INDEX('ค่าเสื่อม 2563'!V$3:V$252,SMALL(IF('ค่าเสื่อม 2563'!$E$3:$E$252="10870-รพ.อรัญประเทศ",ROW('ค่าเสื่อม 2563'!$E$3:$E$252)-ROW('ค่าเสื่อม 2563'!$E$3)+1),$A78)))</f>
        <v/>
      </c>
      <c r="W78" s="7" t="str">
        <f t="array" ref="W78">IF(COUNTIF('ค่าเสื่อม 2563'!$E$3:$E$252,"10870-รพ.อรัญประเทศ")&lt;$A78,"",INDEX('ค่าเสื่อม 2563'!W$3:W$252,SMALL(IF('ค่าเสื่อม 2563'!$E$3:$E$252="10870-รพ.อรัญประเทศ",ROW('ค่าเสื่อม 2563'!$E$3:$E$252)-ROW('ค่าเสื่อม 2563'!$E$3)+1),$A78)))</f>
        <v/>
      </c>
    </row>
    <row r="79" spans="1:23" ht="43.5" customHeight="1">
      <c r="A79" s="3">
        <v>76</v>
      </c>
      <c r="B79" s="7" t="str">
        <f t="array" ref="B79">IF(COUNTIF('ค่าเสื่อม 2563'!$E$3:$E$252,"10870-รพ.อรัญประเทศ")&lt;$A79,"",INDEX('ค่าเสื่อม 2563'!B$3:B$252,SMALL(IF('ค่าเสื่อม 2563'!$E$3:$E$252="10870-รพ.อรัญประเทศ",ROW('ค่าเสื่อม 2563'!$E$3:$E$252)-ROW('ค่าเสื่อม 2563'!$E$3)+1),$A79)))</f>
        <v/>
      </c>
      <c r="C79" s="7" t="str">
        <f t="array" ref="C79">IF(COUNTIF('ค่าเสื่อม 2563'!$E$3:$E$252,"10870-รพ.อรัญประเทศ")&lt;$A79,"",INDEX('ค่าเสื่อม 2563'!C$3:C$252,SMALL(IF('ค่าเสื่อม 2563'!$E$3:$E$252="10870-รพ.อรัญประเทศ",ROW('ค่าเสื่อม 2563'!$E$3:$E$252)-ROW('ค่าเสื่อม 2563'!$E$3)+1),$A79)))</f>
        <v/>
      </c>
      <c r="D79" s="7" t="str">
        <f t="array" ref="D79">IF(COUNTIF('ค่าเสื่อม 2563'!$E$3:$E$252,"10870-รพ.อรัญประเทศ")&lt;$A79,"",INDEX('ค่าเสื่อม 2563'!D$3:D$252,SMALL(IF('ค่าเสื่อม 2563'!$E$3:$E$252="10870-รพ.อรัญประเทศ",ROW('ค่าเสื่อม 2563'!$E$3:$E$252)-ROW('ค่าเสื่อม 2563'!$E$3)+1),$A79)))</f>
        <v/>
      </c>
      <c r="E79" s="7" t="str">
        <f t="array" ref="E79">IF(COUNTIF('ค่าเสื่อม 2563'!$E$3:$E$252,"10870-รพ.อรัญประเทศ")&lt;$A79,"",INDEX('ค่าเสื่อม 2563'!E$3:E$252,SMALL(IF('ค่าเสื่อม 2563'!$E$3:$E$252="10870-รพ.อรัญประเทศ",ROW('ค่าเสื่อม 2563'!$E$3:$E$252)-ROW('ค่าเสื่อม 2563'!$E$3)+1),$A79)))</f>
        <v/>
      </c>
      <c r="F79" s="7" t="str">
        <f t="array" ref="F79">IF(COUNTIF('ค่าเสื่อม 2563'!$E$3:$E$252,"10870-รพ.อรัญประเทศ")&lt;$A79,"",INDEX('ค่าเสื่อม 2563'!F$3:F$252,SMALL(IF('ค่าเสื่อม 2563'!$E$3:$E$252="10870-รพ.อรัญประเทศ",ROW('ค่าเสื่อม 2563'!$E$3:$E$252)-ROW('ค่าเสื่อม 2563'!$E$3)+1),$A79)))</f>
        <v/>
      </c>
      <c r="G79" s="7" t="str">
        <f t="array" ref="G79">IF(COUNTIF('ค่าเสื่อม 2563'!$E$3:$E$252,"10870-รพ.อรัญประเทศ")&lt;$A79,"",INDEX('ค่าเสื่อม 2563'!G$3:G$252,SMALL(IF('ค่าเสื่อม 2563'!$E$3:$E$252="10870-รพ.อรัญประเทศ",ROW('ค่าเสื่อม 2563'!$E$3:$E$252)-ROW('ค่าเสื่อม 2563'!$E$3)+1),$A79)))</f>
        <v/>
      </c>
      <c r="H79" s="7" t="str">
        <f t="array" ref="H79">IF(COUNTIF('ค่าเสื่อม 2563'!$E$3:$E$252,"10870-รพ.อรัญประเทศ")&lt;$A79,"",INDEX('ค่าเสื่อม 2563'!H$3:H$252,SMALL(IF('ค่าเสื่อม 2563'!$E$3:$E$252="10870-รพ.อรัญประเทศ",ROW('ค่าเสื่อม 2563'!$E$3:$E$252)-ROW('ค่าเสื่อม 2563'!$E$3)+1),$A79)))</f>
        <v/>
      </c>
      <c r="I79" s="7" t="str">
        <f t="array" ref="I79">IF(COUNTIF('ค่าเสื่อม 2563'!$E$3:$E$252,"10870-รพ.อรัญประเทศ")&lt;$A79,"",INDEX('ค่าเสื่อม 2563'!I$3:I$252,SMALL(IF('ค่าเสื่อม 2563'!$E$3:$E$252="10870-รพ.อรัญประเทศ",ROW('ค่าเสื่อม 2563'!$E$3:$E$252)-ROW('ค่าเสื่อม 2563'!$E$3)+1),$A79)))</f>
        <v/>
      </c>
      <c r="J79" s="7" t="str">
        <f t="array" ref="J79">IF(COUNTIF('ค่าเสื่อม 2563'!$E$3:$E$252,"10870-รพ.อรัญประเทศ")&lt;$A79,"",INDEX('ค่าเสื่อม 2563'!J$3:J$252,SMALL(IF('ค่าเสื่อม 2563'!$E$3:$E$252="10870-รพ.อรัญประเทศ",ROW('ค่าเสื่อม 2563'!$E$3:$E$252)-ROW('ค่าเสื่อม 2563'!$E$3)+1),$A79)))</f>
        <v/>
      </c>
      <c r="K79" s="7" t="str">
        <f t="array" ref="K79">IF(COUNTIF('ค่าเสื่อม 2563'!$E$3:$E$252,"10870-รพ.อรัญประเทศ")&lt;$A79,"",INDEX('ค่าเสื่อม 2563'!K$3:K$252,SMALL(IF('ค่าเสื่อม 2563'!$E$3:$E$252="10870-รพ.อรัญประเทศ",ROW('ค่าเสื่อม 2563'!$E$3:$E$252)-ROW('ค่าเสื่อม 2563'!$E$3)+1),$A79)))</f>
        <v/>
      </c>
      <c r="L79" s="4" t="str">
        <f t="array" ref="L79">IF(COUNTIF('ค่าเสื่อม 2563'!$E$3:$E$252,"10870-รพ.อรัญประเทศ")&lt;$A79,"",INDEX('ค่าเสื่อม 2563'!L$3:L$252,SMALL(IF('ค่าเสื่อม 2563'!$E$3:$E$252="10870-รพ.อรัญประเทศ",ROW('ค่าเสื่อม 2563'!$E$3:$E$252)-ROW('ค่าเสื่อม 2563'!$E$3)+1),$A79)))</f>
        <v/>
      </c>
      <c r="M79" s="7" t="str">
        <f t="array" ref="M79">IF(COUNTIF('ค่าเสื่อม 2563'!$E$3:$E$252,"10870-รพ.อรัญประเทศ")&lt;$A79,"",INDEX('ค่าเสื่อม 2563'!M$3:M$252,SMALL(IF('ค่าเสื่อม 2563'!$E$3:$E$252="10870-รพ.อรัญประเทศ",ROW('ค่าเสื่อม 2563'!$E$3:$E$252)-ROW('ค่าเสื่อม 2563'!$E$3)+1),$A79)))</f>
        <v/>
      </c>
      <c r="N79" s="10" t="str">
        <f t="array" ref="N79">IF(COUNTIF('ค่าเสื่อม 2563'!$E$3:$E$252,"10870-รพ.อรัญประเทศ")&lt;$A79,"",INDEX('ค่าเสื่อม 2563'!N$3:N$252,SMALL(IF('ค่าเสื่อม 2563'!$E$3:$E$252="10870-รพ.อรัญประเทศ",ROW('ค่าเสื่อม 2563'!$E$3:$E$252)-ROW('ค่าเสื่อม 2563'!$E$3)+1),$A79)))</f>
        <v/>
      </c>
      <c r="O79" s="10" t="str">
        <f t="array" ref="O79">IF(COUNTIF('ค่าเสื่อม 2563'!$E$3:$E$252,"10870-รพ.อรัญประเทศ")&lt;$A79,"",INDEX('ค่าเสื่อม 2563'!O$3:O$252,SMALL(IF('ค่าเสื่อม 2563'!$E$3:$E$252="10870-รพ.อรัญประเทศ",ROW('ค่าเสื่อม 2563'!$E$3:$E$252)-ROW('ค่าเสื่อม 2563'!$E$3)+1),$A79)))</f>
        <v/>
      </c>
      <c r="P79" s="10" t="str">
        <f t="array" ref="P79">IF(COUNTIF('ค่าเสื่อม 2563'!$E$3:$E$252,"10870-รพ.อรัญประเทศ")&lt;$A79,"",INDEX('ค่าเสื่อม 2563'!P$3:P$252,SMALL(IF('ค่าเสื่อม 2563'!$E$3:$E$252="10870-รพ.อรัญประเทศ",ROW('ค่าเสื่อม 2563'!$E$3:$E$252)-ROW('ค่าเสื่อม 2563'!$E$3)+1),$A79)))</f>
        <v/>
      </c>
      <c r="Q79" s="10" t="str">
        <f t="array" ref="Q79">IF(COUNTIF('ค่าเสื่อม 2563'!$E$3:$E$252,"10870-รพ.อรัญประเทศ")&lt;$A79,"",INDEX('ค่าเสื่อม 2563'!Q$3:Q$252,SMALL(IF('ค่าเสื่อม 2563'!$E$3:$E$252="10870-รพ.อรัญประเทศ",ROW('ค่าเสื่อม 2563'!$E$3:$E$252)-ROW('ค่าเสื่อม 2563'!$E$3)+1),$A79)))</f>
        <v/>
      </c>
      <c r="R79" s="7" t="str">
        <f t="array" ref="R79">IF(COUNTIF('ค่าเสื่อม 2563'!$E$3:$E$252,"10870-รพ.อรัญประเทศ")&lt;$A79,"",INDEX('ค่าเสื่อม 2563'!R$3:R$252,SMALL(IF('ค่าเสื่อม 2563'!$E$3:$E$252="10870-รพ.อรัญประเทศ",ROW('ค่าเสื่อม 2563'!$E$3:$E$252)-ROW('ค่าเสื่อม 2563'!$E$3)+1),$A79)))</f>
        <v/>
      </c>
      <c r="S79" s="4" t="str">
        <f t="array" ref="S79">IF(COUNTIF('ค่าเสื่อม 2563'!$E$3:$E$252,"10870-รพ.อรัญประเทศ")&lt;$A79,"",INDEX('ค่าเสื่อม 2563'!S$3:S$252,SMALL(IF('ค่าเสื่อม 2563'!$E$3:$E$252="10870-รพ.อรัญประเทศ",ROW('ค่าเสื่อม 2563'!$E$3:$E$252)-ROW('ค่าเสื่อม 2563'!$E$3)+1),$A79)))</f>
        <v/>
      </c>
      <c r="T79" s="10" t="str">
        <f t="array" ref="T79">IF(COUNTIF('ค่าเสื่อม 2563'!$E$3:$E$252,"10870-รพ.อรัญประเทศ")&lt;$A79,"",INDEX('ค่าเสื่อม 2563'!T$3:T$252,SMALL(IF('ค่าเสื่อม 2563'!$E$3:$E$252="10870-รพ.อรัญประเทศ",ROW('ค่าเสื่อม 2563'!$E$3:$E$252)-ROW('ค่าเสื่อม 2563'!$E$3)+1),$A79)))</f>
        <v/>
      </c>
      <c r="U79" s="10" t="str">
        <f t="array" ref="U79">IF(COUNTIF('ค่าเสื่อม 2563'!$E$3:$E$252,"10870-รพ.อรัญประเทศ")&lt;$A79,"",INDEX('ค่าเสื่อม 2563'!U$3:U$252,SMALL(IF('ค่าเสื่อม 2563'!$E$3:$E$252="10870-รพ.อรัญประเทศ",ROW('ค่าเสื่อม 2563'!$E$3:$E$252)-ROW('ค่าเสื่อม 2563'!$E$3)+1),$A79)))</f>
        <v/>
      </c>
      <c r="V79" s="7" t="str">
        <f t="array" ref="V79">IF(COUNTIF('ค่าเสื่อม 2563'!$E$3:$E$252,"10870-รพ.อรัญประเทศ")&lt;$A79,"",INDEX('ค่าเสื่อม 2563'!V$3:V$252,SMALL(IF('ค่าเสื่อม 2563'!$E$3:$E$252="10870-รพ.อรัญประเทศ",ROW('ค่าเสื่อม 2563'!$E$3:$E$252)-ROW('ค่าเสื่อม 2563'!$E$3)+1),$A79)))</f>
        <v/>
      </c>
      <c r="W79" s="7" t="str">
        <f t="array" ref="W79">IF(COUNTIF('ค่าเสื่อม 2563'!$E$3:$E$252,"10870-รพ.อรัญประเทศ")&lt;$A79,"",INDEX('ค่าเสื่อม 2563'!W$3:W$252,SMALL(IF('ค่าเสื่อม 2563'!$E$3:$E$252="10870-รพ.อรัญประเทศ",ROW('ค่าเสื่อม 2563'!$E$3:$E$252)-ROW('ค่าเสื่อม 2563'!$E$3)+1),$A79)))</f>
        <v/>
      </c>
    </row>
    <row r="80" spans="1:23" ht="43.5" customHeight="1">
      <c r="A80" s="3">
        <v>77</v>
      </c>
      <c r="B80" s="7" t="str">
        <f t="array" ref="B80">IF(COUNTIF('ค่าเสื่อม 2563'!$E$3:$E$252,"10870-รพ.อรัญประเทศ")&lt;$A80,"",INDEX('ค่าเสื่อม 2563'!B$3:B$252,SMALL(IF('ค่าเสื่อม 2563'!$E$3:$E$252="10870-รพ.อรัญประเทศ",ROW('ค่าเสื่อม 2563'!$E$3:$E$252)-ROW('ค่าเสื่อม 2563'!$E$3)+1),$A80)))</f>
        <v/>
      </c>
      <c r="C80" s="7" t="str">
        <f t="array" ref="C80">IF(COUNTIF('ค่าเสื่อม 2563'!$E$3:$E$252,"10870-รพ.อรัญประเทศ")&lt;$A80,"",INDEX('ค่าเสื่อม 2563'!C$3:C$252,SMALL(IF('ค่าเสื่อม 2563'!$E$3:$E$252="10870-รพ.อรัญประเทศ",ROW('ค่าเสื่อม 2563'!$E$3:$E$252)-ROW('ค่าเสื่อม 2563'!$E$3)+1),$A80)))</f>
        <v/>
      </c>
      <c r="D80" s="7" t="str">
        <f t="array" ref="D80">IF(COUNTIF('ค่าเสื่อม 2563'!$E$3:$E$252,"10870-รพ.อรัญประเทศ")&lt;$A80,"",INDEX('ค่าเสื่อม 2563'!D$3:D$252,SMALL(IF('ค่าเสื่อม 2563'!$E$3:$E$252="10870-รพ.อรัญประเทศ",ROW('ค่าเสื่อม 2563'!$E$3:$E$252)-ROW('ค่าเสื่อม 2563'!$E$3)+1),$A80)))</f>
        <v/>
      </c>
      <c r="E80" s="7" t="str">
        <f t="array" ref="E80">IF(COUNTIF('ค่าเสื่อม 2563'!$E$3:$E$252,"10870-รพ.อรัญประเทศ")&lt;$A80,"",INDEX('ค่าเสื่อม 2563'!E$3:E$252,SMALL(IF('ค่าเสื่อม 2563'!$E$3:$E$252="10870-รพ.อรัญประเทศ",ROW('ค่าเสื่อม 2563'!$E$3:$E$252)-ROW('ค่าเสื่อม 2563'!$E$3)+1),$A80)))</f>
        <v/>
      </c>
      <c r="F80" s="7" t="str">
        <f t="array" ref="F80">IF(COUNTIF('ค่าเสื่อม 2563'!$E$3:$E$252,"10870-รพ.อรัญประเทศ")&lt;$A80,"",INDEX('ค่าเสื่อม 2563'!F$3:F$252,SMALL(IF('ค่าเสื่อม 2563'!$E$3:$E$252="10870-รพ.อรัญประเทศ",ROW('ค่าเสื่อม 2563'!$E$3:$E$252)-ROW('ค่าเสื่อม 2563'!$E$3)+1),$A80)))</f>
        <v/>
      </c>
      <c r="G80" s="7" t="str">
        <f t="array" ref="G80">IF(COUNTIF('ค่าเสื่อม 2563'!$E$3:$E$252,"10870-รพ.อรัญประเทศ")&lt;$A80,"",INDEX('ค่าเสื่อม 2563'!G$3:G$252,SMALL(IF('ค่าเสื่อม 2563'!$E$3:$E$252="10870-รพ.อรัญประเทศ",ROW('ค่าเสื่อม 2563'!$E$3:$E$252)-ROW('ค่าเสื่อม 2563'!$E$3)+1),$A80)))</f>
        <v/>
      </c>
      <c r="H80" s="7" t="str">
        <f t="array" ref="H80">IF(COUNTIF('ค่าเสื่อม 2563'!$E$3:$E$252,"10870-รพ.อรัญประเทศ")&lt;$A80,"",INDEX('ค่าเสื่อม 2563'!H$3:H$252,SMALL(IF('ค่าเสื่อม 2563'!$E$3:$E$252="10870-รพ.อรัญประเทศ",ROW('ค่าเสื่อม 2563'!$E$3:$E$252)-ROW('ค่าเสื่อม 2563'!$E$3)+1),$A80)))</f>
        <v/>
      </c>
      <c r="I80" s="7" t="str">
        <f t="array" ref="I80">IF(COUNTIF('ค่าเสื่อม 2563'!$E$3:$E$252,"10870-รพ.อรัญประเทศ")&lt;$A80,"",INDEX('ค่าเสื่อม 2563'!I$3:I$252,SMALL(IF('ค่าเสื่อม 2563'!$E$3:$E$252="10870-รพ.อรัญประเทศ",ROW('ค่าเสื่อม 2563'!$E$3:$E$252)-ROW('ค่าเสื่อม 2563'!$E$3)+1),$A80)))</f>
        <v/>
      </c>
      <c r="J80" s="7" t="str">
        <f t="array" ref="J80">IF(COUNTIF('ค่าเสื่อม 2563'!$E$3:$E$252,"10870-รพ.อรัญประเทศ")&lt;$A80,"",INDEX('ค่าเสื่อม 2563'!J$3:J$252,SMALL(IF('ค่าเสื่อม 2563'!$E$3:$E$252="10870-รพ.อรัญประเทศ",ROW('ค่าเสื่อม 2563'!$E$3:$E$252)-ROW('ค่าเสื่อม 2563'!$E$3)+1),$A80)))</f>
        <v/>
      </c>
      <c r="K80" s="7" t="str">
        <f t="array" ref="K80">IF(COUNTIF('ค่าเสื่อม 2563'!$E$3:$E$252,"10870-รพ.อรัญประเทศ")&lt;$A80,"",INDEX('ค่าเสื่อม 2563'!K$3:K$252,SMALL(IF('ค่าเสื่อม 2563'!$E$3:$E$252="10870-รพ.อรัญประเทศ",ROW('ค่าเสื่อม 2563'!$E$3:$E$252)-ROW('ค่าเสื่อม 2563'!$E$3)+1),$A80)))</f>
        <v/>
      </c>
      <c r="L80" s="4" t="str">
        <f t="array" ref="L80">IF(COUNTIF('ค่าเสื่อม 2563'!$E$3:$E$252,"10870-รพ.อรัญประเทศ")&lt;$A80,"",INDEX('ค่าเสื่อม 2563'!L$3:L$252,SMALL(IF('ค่าเสื่อม 2563'!$E$3:$E$252="10870-รพ.อรัญประเทศ",ROW('ค่าเสื่อม 2563'!$E$3:$E$252)-ROW('ค่าเสื่อม 2563'!$E$3)+1),$A80)))</f>
        <v/>
      </c>
      <c r="M80" s="7" t="str">
        <f t="array" ref="M80">IF(COUNTIF('ค่าเสื่อม 2563'!$E$3:$E$252,"10870-รพ.อรัญประเทศ")&lt;$A80,"",INDEX('ค่าเสื่อม 2563'!M$3:M$252,SMALL(IF('ค่าเสื่อม 2563'!$E$3:$E$252="10870-รพ.อรัญประเทศ",ROW('ค่าเสื่อม 2563'!$E$3:$E$252)-ROW('ค่าเสื่อม 2563'!$E$3)+1),$A80)))</f>
        <v/>
      </c>
      <c r="N80" s="10" t="str">
        <f t="array" ref="N80">IF(COUNTIF('ค่าเสื่อม 2563'!$E$3:$E$252,"10870-รพ.อรัญประเทศ")&lt;$A80,"",INDEX('ค่าเสื่อม 2563'!N$3:N$252,SMALL(IF('ค่าเสื่อม 2563'!$E$3:$E$252="10870-รพ.อรัญประเทศ",ROW('ค่าเสื่อม 2563'!$E$3:$E$252)-ROW('ค่าเสื่อม 2563'!$E$3)+1),$A80)))</f>
        <v/>
      </c>
      <c r="O80" s="10" t="str">
        <f t="array" ref="O80">IF(COUNTIF('ค่าเสื่อม 2563'!$E$3:$E$252,"10870-รพ.อรัญประเทศ")&lt;$A80,"",INDEX('ค่าเสื่อม 2563'!O$3:O$252,SMALL(IF('ค่าเสื่อม 2563'!$E$3:$E$252="10870-รพ.อรัญประเทศ",ROW('ค่าเสื่อม 2563'!$E$3:$E$252)-ROW('ค่าเสื่อม 2563'!$E$3)+1),$A80)))</f>
        <v/>
      </c>
      <c r="P80" s="10" t="str">
        <f t="array" ref="P80">IF(COUNTIF('ค่าเสื่อม 2563'!$E$3:$E$252,"10870-รพ.อรัญประเทศ")&lt;$A80,"",INDEX('ค่าเสื่อม 2563'!P$3:P$252,SMALL(IF('ค่าเสื่อม 2563'!$E$3:$E$252="10870-รพ.อรัญประเทศ",ROW('ค่าเสื่อม 2563'!$E$3:$E$252)-ROW('ค่าเสื่อม 2563'!$E$3)+1),$A80)))</f>
        <v/>
      </c>
      <c r="Q80" s="10" t="str">
        <f t="array" ref="Q80">IF(COUNTIF('ค่าเสื่อม 2563'!$E$3:$E$252,"10870-รพ.อรัญประเทศ")&lt;$A80,"",INDEX('ค่าเสื่อม 2563'!Q$3:Q$252,SMALL(IF('ค่าเสื่อม 2563'!$E$3:$E$252="10870-รพ.อรัญประเทศ",ROW('ค่าเสื่อม 2563'!$E$3:$E$252)-ROW('ค่าเสื่อม 2563'!$E$3)+1),$A80)))</f>
        <v/>
      </c>
      <c r="R80" s="7" t="str">
        <f t="array" ref="R80">IF(COUNTIF('ค่าเสื่อม 2563'!$E$3:$E$252,"10870-รพ.อรัญประเทศ")&lt;$A80,"",INDEX('ค่าเสื่อม 2563'!R$3:R$252,SMALL(IF('ค่าเสื่อม 2563'!$E$3:$E$252="10870-รพ.อรัญประเทศ",ROW('ค่าเสื่อม 2563'!$E$3:$E$252)-ROW('ค่าเสื่อม 2563'!$E$3)+1),$A80)))</f>
        <v/>
      </c>
      <c r="S80" s="4" t="str">
        <f t="array" ref="S80">IF(COUNTIF('ค่าเสื่อม 2563'!$E$3:$E$252,"10870-รพ.อรัญประเทศ")&lt;$A80,"",INDEX('ค่าเสื่อม 2563'!S$3:S$252,SMALL(IF('ค่าเสื่อม 2563'!$E$3:$E$252="10870-รพ.อรัญประเทศ",ROW('ค่าเสื่อม 2563'!$E$3:$E$252)-ROW('ค่าเสื่อม 2563'!$E$3)+1),$A80)))</f>
        <v/>
      </c>
      <c r="T80" s="10" t="str">
        <f t="array" ref="T80">IF(COUNTIF('ค่าเสื่อม 2563'!$E$3:$E$252,"10870-รพ.อรัญประเทศ")&lt;$A80,"",INDEX('ค่าเสื่อม 2563'!T$3:T$252,SMALL(IF('ค่าเสื่อม 2563'!$E$3:$E$252="10870-รพ.อรัญประเทศ",ROW('ค่าเสื่อม 2563'!$E$3:$E$252)-ROW('ค่าเสื่อม 2563'!$E$3)+1),$A80)))</f>
        <v/>
      </c>
      <c r="U80" s="10" t="str">
        <f t="array" ref="U80">IF(COUNTIF('ค่าเสื่อม 2563'!$E$3:$E$252,"10870-รพ.อรัญประเทศ")&lt;$A80,"",INDEX('ค่าเสื่อม 2563'!U$3:U$252,SMALL(IF('ค่าเสื่อม 2563'!$E$3:$E$252="10870-รพ.อรัญประเทศ",ROW('ค่าเสื่อม 2563'!$E$3:$E$252)-ROW('ค่าเสื่อม 2563'!$E$3)+1),$A80)))</f>
        <v/>
      </c>
      <c r="V80" s="7" t="str">
        <f t="array" ref="V80">IF(COUNTIF('ค่าเสื่อม 2563'!$E$3:$E$252,"10870-รพ.อรัญประเทศ")&lt;$A80,"",INDEX('ค่าเสื่อม 2563'!V$3:V$252,SMALL(IF('ค่าเสื่อม 2563'!$E$3:$E$252="10870-รพ.อรัญประเทศ",ROW('ค่าเสื่อม 2563'!$E$3:$E$252)-ROW('ค่าเสื่อม 2563'!$E$3)+1),$A80)))</f>
        <v/>
      </c>
      <c r="W80" s="7" t="str">
        <f t="array" ref="W80">IF(COUNTIF('ค่าเสื่อม 2563'!$E$3:$E$252,"10870-รพ.อรัญประเทศ")&lt;$A80,"",INDEX('ค่าเสื่อม 2563'!W$3:W$252,SMALL(IF('ค่าเสื่อม 2563'!$E$3:$E$252="10870-รพ.อรัญประเทศ",ROW('ค่าเสื่อม 2563'!$E$3:$E$252)-ROW('ค่าเสื่อม 2563'!$E$3)+1),$A80)))</f>
        <v/>
      </c>
    </row>
    <row r="81" spans="1:24" ht="43.5" customHeight="1">
      <c r="A81" s="3">
        <v>78</v>
      </c>
      <c r="B81" s="7" t="str">
        <f t="array" ref="B81">IF(COUNTIF('ค่าเสื่อม 2563'!$E$3:$E$252,"10870-รพ.อรัญประเทศ")&lt;$A81,"",INDEX('ค่าเสื่อม 2563'!B$3:B$252,SMALL(IF('ค่าเสื่อม 2563'!$E$3:$E$252="10870-รพ.อรัญประเทศ",ROW('ค่าเสื่อม 2563'!$E$3:$E$252)-ROW('ค่าเสื่อม 2563'!$E$3)+1),$A81)))</f>
        <v/>
      </c>
      <c r="C81" s="7" t="str">
        <f t="array" ref="C81">IF(COUNTIF('ค่าเสื่อม 2563'!$E$3:$E$252,"10870-รพ.อรัญประเทศ")&lt;$A81,"",INDEX('ค่าเสื่อม 2563'!C$3:C$252,SMALL(IF('ค่าเสื่อม 2563'!$E$3:$E$252="10870-รพ.อรัญประเทศ",ROW('ค่าเสื่อม 2563'!$E$3:$E$252)-ROW('ค่าเสื่อม 2563'!$E$3)+1),$A81)))</f>
        <v/>
      </c>
      <c r="D81" s="7" t="str">
        <f t="array" ref="D81">IF(COUNTIF('ค่าเสื่อม 2563'!$E$3:$E$252,"10870-รพ.อรัญประเทศ")&lt;$A81,"",INDEX('ค่าเสื่อม 2563'!D$3:D$252,SMALL(IF('ค่าเสื่อม 2563'!$E$3:$E$252="10870-รพ.อรัญประเทศ",ROW('ค่าเสื่อม 2563'!$E$3:$E$252)-ROW('ค่าเสื่อม 2563'!$E$3)+1),$A81)))</f>
        <v/>
      </c>
      <c r="E81" s="7" t="str">
        <f t="array" ref="E81">IF(COUNTIF('ค่าเสื่อม 2563'!$E$3:$E$252,"10870-รพ.อรัญประเทศ")&lt;$A81,"",INDEX('ค่าเสื่อม 2563'!E$3:E$252,SMALL(IF('ค่าเสื่อม 2563'!$E$3:$E$252="10870-รพ.อรัญประเทศ",ROW('ค่าเสื่อม 2563'!$E$3:$E$252)-ROW('ค่าเสื่อม 2563'!$E$3)+1),$A81)))</f>
        <v/>
      </c>
      <c r="F81" s="7" t="str">
        <f t="array" ref="F81">IF(COUNTIF('ค่าเสื่อม 2563'!$E$3:$E$252,"10870-รพ.อรัญประเทศ")&lt;$A81,"",INDEX('ค่าเสื่อม 2563'!F$3:F$252,SMALL(IF('ค่าเสื่อม 2563'!$E$3:$E$252="10870-รพ.อรัญประเทศ",ROW('ค่าเสื่อม 2563'!$E$3:$E$252)-ROW('ค่าเสื่อม 2563'!$E$3)+1),$A81)))</f>
        <v/>
      </c>
      <c r="G81" s="7" t="str">
        <f t="array" ref="G81">IF(COUNTIF('ค่าเสื่อม 2563'!$E$3:$E$252,"10870-รพ.อรัญประเทศ")&lt;$A81,"",INDEX('ค่าเสื่อม 2563'!G$3:G$252,SMALL(IF('ค่าเสื่อม 2563'!$E$3:$E$252="10870-รพ.อรัญประเทศ",ROW('ค่าเสื่อม 2563'!$E$3:$E$252)-ROW('ค่าเสื่อม 2563'!$E$3)+1),$A81)))</f>
        <v/>
      </c>
      <c r="H81" s="7" t="str">
        <f t="array" ref="H81">IF(COUNTIF('ค่าเสื่อม 2563'!$E$3:$E$252,"10870-รพ.อรัญประเทศ")&lt;$A81,"",INDEX('ค่าเสื่อม 2563'!H$3:H$252,SMALL(IF('ค่าเสื่อม 2563'!$E$3:$E$252="10870-รพ.อรัญประเทศ",ROW('ค่าเสื่อม 2563'!$E$3:$E$252)-ROW('ค่าเสื่อม 2563'!$E$3)+1),$A81)))</f>
        <v/>
      </c>
      <c r="I81" s="7" t="str">
        <f t="array" ref="I81">IF(COUNTIF('ค่าเสื่อม 2563'!$E$3:$E$252,"10870-รพ.อรัญประเทศ")&lt;$A81,"",INDEX('ค่าเสื่อม 2563'!I$3:I$252,SMALL(IF('ค่าเสื่อม 2563'!$E$3:$E$252="10870-รพ.อรัญประเทศ",ROW('ค่าเสื่อม 2563'!$E$3:$E$252)-ROW('ค่าเสื่อม 2563'!$E$3)+1),$A81)))</f>
        <v/>
      </c>
      <c r="J81" s="7" t="str">
        <f t="array" ref="J81">IF(COUNTIF('ค่าเสื่อม 2563'!$E$3:$E$252,"10870-รพ.อรัญประเทศ")&lt;$A81,"",INDEX('ค่าเสื่อม 2563'!J$3:J$252,SMALL(IF('ค่าเสื่อม 2563'!$E$3:$E$252="10870-รพ.อรัญประเทศ",ROW('ค่าเสื่อม 2563'!$E$3:$E$252)-ROW('ค่าเสื่อม 2563'!$E$3)+1),$A81)))</f>
        <v/>
      </c>
      <c r="K81" s="7" t="str">
        <f t="array" ref="K81">IF(COUNTIF('ค่าเสื่อม 2563'!$E$3:$E$252,"10870-รพ.อรัญประเทศ")&lt;$A81,"",INDEX('ค่าเสื่อม 2563'!K$3:K$252,SMALL(IF('ค่าเสื่อม 2563'!$E$3:$E$252="10870-รพ.อรัญประเทศ",ROW('ค่าเสื่อม 2563'!$E$3:$E$252)-ROW('ค่าเสื่อม 2563'!$E$3)+1),$A81)))</f>
        <v/>
      </c>
      <c r="L81" s="4" t="str">
        <f t="array" ref="L81">IF(COUNTIF('ค่าเสื่อม 2563'!$E$3:$E$252,"10870-รพ.อรัญประเทศ")&lt;$A81,"",INDEX('ค่าเสื่อม 2563'!L$3:L$252,SMALL(IF('ค่าเสื่อม 2563'!$E$3:$E$252="10870-รพ.อรัญประเทศ",ROW('ค่าเสื่อม 2563'!$E$3:$E$252)-ROW('ค่าเสื่อม 2563'!$E$3)+1),$A81)))</f>
        <v/>
      </c>
      <c r="M81" s="7" t="str">
        <f t="array" ref="M81">IF(COUNTIF('ค่าเสื่อม 2563'!$E$3:$E$252,"10870-รพ.อรัญประเทศ")&lt;$A81,"",INDEX('ค่าเสื่อม 2563'!M$3:M$252,SMALL(IF('ค่าเสื่อม 2563'!$E$3:$E$252="10870-รพ.อรัญประเทศ",ROW('ค่าเสื่อม 2563'!$E$3:$E$252)-ROW('ค่าเสื่อม 2563'!$E$3)+1),$A81)))</f>
        <v/>
      </c>
      <c r="N81" s="10" t="str">
        <f t="array" ref="N81">IF(COUNTIF('ค่าเสื่อม 2563'!$E$3:$E$252,"10870-รพ.อรัญประเทศ")&lt;$A81,"",INDEX('ค่าเสื่อม 2563'!N$3:N$252,SMALL(IF('ค่าเสื่อม 2563'!$E$3:$E$252="10870-รพ.อรัญประเทศ",ROW('ค่าเสื่อม 2563'!$E$3:$E$252)-ROW('ค่าเสื่อม 2563'!$E$3)+1),$A81)))</f>
        <v/>
      </c>
      <c r="O81" s="10" t="str">
        <f t="array" ref="O81">IF(COUNTIF('ค่าเสื่อม 2563'!$E$3:$E$252,"10870-รพ.อรัญประเทศ")&lt;$A81,"",INDEX('ค่าเสื่อม 2563'!O$3:O$252,SMALL(IF('ค่าเสื่อม 2563'!$E$3:$E$252="10870-รพ.อรัญประเทศ",ROW('ค่าเสื่อม 2563'!$E$3:$E$252)-ROW('ค่าเสื่อม 2563'!$E$3)+1),$A81)))</f>
        <v/>
      </c>
      <c r="P81" s="10" t="str">
        <f t="array" ref="P81">IF(COUNTIF('ค่าเสื่อม 2563'!$E$3:$E$252,"10870-รพ.อรัญประเทศ")&lt;$A81,"",INDEX('ค่าเสื่อม 2563'!P$3:P$252,SMALL(IF('ค่าเสื่อม 2563'!$E$3:$E$252="10870-รพ.อรัญประเทศ",ROW('ค่าเสื่อม 2563'!$E$3:$E$252)-ROW('ค่าเสื่อม 2563'!$E$3)+1),$A81)))</f>
        <v/>
      </c>
      <c r="Q81" s="10" t="str">
        <f t="array" ref="Q81">IF(COUNTIF('ค่าเสื่อม 2563'!$E$3:$E$252,"10870-รพ.อรัญประเทศ")&lt;$A81,"",INDEX('ค่าเสื่อม 2563'!Q$3:Q$252,SMALL(IF('ค่าเสื่อม 2563'!$E$3:$E$252="10870-รพ.อรัญประเทศ",ROW('ค่าเสื่อม 2563'!$E$3:$E$252)-ROW('ค่าเสื่อม 2563'!$E$3)+1),$A81)))</f>
        <v/>
      </c>
      <c r="R81" s="7" t="str">
        <f t="array" ref="R81">IF(COUNTIF('ค่าเสื่อม 2563'!$E$3:$E$252,"10870-รพ.อรัญประเทศ")&lt;$A81,"",INDEX('ค่าเสื่อม 2563'!R$3:R$252,SMALL(IF('ค่าเสื่อม 2563'!$E$3:$E$252="10870-รพ.อรัญประเทศ",ROW('ค่าเสื่อม 2563'!$E$3:$E$252)-ROW('ค่าเสื่อม 2563'!$E$3)+1),$A81)))</f>
        <v/>
      </c>
      <c r="S81" s="4" t="str">
        <f t="array" ref="S81">IF(COUNTIF('ค่าเสื่อม 2563'!$E$3:$E$252,"10870-รพ.อรัญประเทศ")&lt;$A81,"",INDEX('ค่าเสื่อม 2563'!S$3:S$252,SMALL(IF('ค่าเสื่อม 2563'!$E$3:$E$252="10870-รพ.อรัญประเทศ",ROW('ค่าเสื่อม 2563'!$E$3:$E$252)-ROW('ค่าเสื่อม 2563'!$E$3)+1),$A81)))</f>
        <v/>
      </c>
      <c r="T81" s="10" t="str">
        <f t="array" ref="T81">IF(COUNTIF('ค่าเสื่อม 2563'!$E$3:$E$252,"10870-รพ.อรัญประเทศ")&lt;$A81,"",INDEX('ค่าเสื่อม 2563'!T$3:T$252,SMALL(IF('ค่าเสื่อม 2563'!$E$3:$E$252="10870-รพ.อรัญประเทศ",ROW('ค่าเสื่อม 2563'!$E$3:$E$252)-ROW('ค่าเสื่อม 2563'!$E$3)+1),$A81)))</f>
        <v/>
      </c>
      <c r="U81" s="10" t="str">
        <f t="array" ref="U81">IF(COUNTIF('ค่าเสื่อม 2563'!$E$3:$E$252,"10870-รพ.อรัญประเทศ")&lt;$A81,"",INDEX('ค่าเสื่อม 2563'!U$3:U$252,SMALL(IF('ค่าเสื่อม 2563'!$E$3:$E$252="10870-รพ.อรัญประเทศ",ROW('ค่าเสื่อม 2563'!$E$3:$E$252)-ROW('ค่าเสื่อม 2563'!$E$3)+1),$A81)))</f>
        <v/>
      </c>
      <c r="V81" s="7" t="str">
        <f t="array" ref="V81">IF(COUNTIF('ค่าเสื่อม 2563'!$E$3:$E$252,"10870-รพ.อรัญประเทศ")&lt;$A81,"",INDEX('ค่าเสื่อม 2563'!V$3:V$252,SMALL(IF('ค่าเสื่อม 2563'!$E$3:$E$252="10870-รพ.อรัญประเทศ",ROW('ค่าเสื่อม 2563'!$E$3:$E$252)-ROW('ค่าเสื่อม 2563'!$E$3)+1),$A81)))</f>
        <v/>
      </c>
      <c r="W81" s="7" t="str">
        <f t="array" ref="W81">IF(COUNTIF('ค่าเสื่อม 2563'!$E$3:$E$252,"10870-รพ.อรัญประเทศ")&lt;$A81,"",INDEX('ค่าเสื่อม 2563'!W$3:W$252,SMALL(IF('ค่าเสื่อม 2563'!$E$3:$E$252="10870-รพ.อรัญประเทศ",ROW('ค่าเสื่อม 2563'!$E$3:$E$252)-ROW('ค่าเสื่อม 2563'!$E$3)+1),$A81)))</f>
        <v/>
      </c>
    </row>
    <row r="82" spans="1:24" ht="43.5" customHeight="1">
      <c r="A82" s="3">
        <v>79</v>
      </c>
      <c r="B82" s="7" t="str">
        <f t="array" ref="B82">IF(COUNTIF('ค่าเสื่อม 2563'!$E$3:$E$252,"10870-รพ.อรัญประเทศ")&lt;$A82,"",INDEX('ค่าเสื่อม 2563'!B$3:B$252,SMALL(IF('ค่าเสื่อม 2563'!$E$3:$E$252="10870-รพ.อรัญประเทศ",ROW('ค่าเสื่อม 2563'!$E$3:$E$252)-ROW('ค่าเสื่อม 2563'!$E$3)+1),$A82)))</f>
        <v/>
      </c>
      <c r="C82" s="7" t="str">
        <f t="array" ref="C82">IF(COUNTIF('ค่าเสื่อม 2563'!$E$3:$E$252,"10870-รพ.อรัญประเทศ")&lt;$A82,"",INDEX('ค่าเสื่อม 2563'!C$3:C$252,SMALL(IF('ค่าเสื่อม 2563'!$E$3:$E$252="10870-รพ.อรัญประเทศ",ROW('ค่าเสื่อม 2563'!$E$3:$E$252)-ROW('ค่าเสื่อม 2563'!$E$3)+1),$A82)))</f>
        <v/>
      </c>
      <c r="D82" s="7" t="str">
        <f t="array" ref="D82">IF(COUNTIF('ค่าเสื่อม 2563'!$E$3:$E$252,"10870-รพ.อรัญประเทศ")&lt;$A82,"",INDEX('ค่าเสื่อม 2563'!D$3:D$252,SMALL(IF('ค่าเสื่อม 2563'!$E$3:$E$252="10870-รพ.อรัญประเทศ",ROW('ค่าเสื่อม 2563'!$E$3:$E$252)-ROW('ค่าเสื่อม 2563'!$E$3)+1),$A82)))</f>
        <v/>
      </c>
      <c r="E82" s="7" t="str">
        <f t="array" ref="E82">IF(COUNTIF('ค่าเสื่อม 2563'!$E$3:$E$252,"10870-รพ.อรัญประเทศ")&lt;$A82,"",INDEX('ค่าเสื่อม 2563'!E$3:E$252,SMALL(IF('ค่าเสื่อม 2563'!$E$3:$E$252="10870-รพ.อรัญประเทศ",ROW('ค่าเสื่อม 2563'!$E$3:$E$252)-ROW('ค่าเสื่อม 2563'!$E$3)+1),$A82)))</f>
        <v/>
      </c>
      <c r="F82" s="7" t="str">
        <f t="array" ref="F82">IF(COUNTIF('ค่าเสื่อม 2563'!$E$3:$E$252,"10870-รพ.อรัญประเทศ")&lt;$A82,"",INDEX('ค่าเสื่อม 2563'!F$3:F$252,SMALL(IF('ค่าเสื่อม 2563'!$E$3:$E$252="10870-รพ.อรัญประเทศ",ROW('ค่าเสื่อม 2563'!$E$3:$E$252)-ROW('ค่าเสื่อม 2563'!$E$3)+1),$A82)))</f>
        <v/>
      </c>
      <c r="G82" s="7" t="str">
        <f t="array" ref="G82">IF(COUNTIF('ค่าเสื่อม 2563'!$E$3:$E$252,"10870-รพ.อรัญประเทศ")&lt;$A82,"",INDEX('ค่าเสื่อม 2563'!G$3:G$252,SMALL(IF('ค่าเสื่อม 2563'!$E$3:$E$252="10870-รพ.อรัญประเทศ",ROW('ค่าเสื่อม 2563'!$E$3:$E$252)-ROW('ค่าเสื่อม 2563'!$E$3)+1),$A82)))</f>
        <v/>
      </c>
      <c r="H82" s="7" t="str">
        <f t="array" ref="H82">IF(COUNTIF('ค่าเสื่อม 2563'!$E$3:$E$252,"10870-รพ.อรัญประเทศ")&lt;$A82,"",INDEX('ค่าเสื่อม 2563'!H$3:H$252,SMALL(IF('ค่าเสื่อม 2563'!$E$3:$E$252="10870-รพ.อรัญประเทศ",ROW('ค่าเสื่อม 2563'!$E$3:$E$252)-ROW('ค่าเสื่อม 2563'!$E$3)+1),$A82)))</f>
        <v/>
      </c>
      <c r="I82" s="7" t="str">
        <f t="array" ref="I82">IF(COUNTIF('ค่าเสื่อม 2563'!$E$3:$E$252,"10870-รพ.อรัญประเทศ")&lt;$A82,"",INDEX('ค่าเสื่อม 2563'!I$3:I$252,SMALL(IF('ค่าเสื่อม 2563'!$E$3:$E$252="10870-รพ.อรัญประเทศ",ROW('ค่าเสื่อม 2563'!$E$3:$E$252)-ROW('ค่าเสื่อม 2563'!$E$3)+1),$A82)))</f>
        <v/>
      </c>
      <c r="J82" s="7" t="str">
        <f t="array" ref="J82">IF(COUNTIF('ค่าเสื่อม 2563'!$E$3:$E$252,"10870-รพ.อรัญประเทศ")&lt;$A82,"",INDEX('ค่าเสื่อม 2563'!J$3:J$252,SMALL(IF('ค่าเสื่อม 2563'!$E$3:$E$252="10870-รพ.อรัญประเทศ",ROW('ค่าเสื่อม 2563'!$E$3:$E$252)-ROW('ค่าเสื่อม 2563'!$E$3)+1),$A82)))</f>
        <v/>
      </c>
      <c r="K82" s="7" t="str">
        <f t="array" ref="K82">IF(COUNTIF('ค่าเสื่อม 2563'!$E$3:$E$252,"10870-รพ.อรัญประเทศ")&lt;$A82,"",INDEX('ค่าเสื่อม 2563'!K$3:K$252,SMALL(IF('ค่าเสื่อม 2563'!$E$3:$E$252="10870-รพ.อรัญประเทศ",ROW('ค่าเสื่อม 2563'!$E$3:$E$252)-ROW('ค่าเสื่อม 2563'!$E$3)+1),$A82)))</f>
        <v/>
      </c>
      <c r="L82" s="4" t="str">
        <f t="array" ref="L82">IF(COUNTIF('ค่าเสื่อม 2563'!$E$3:$E$252,"10870-รพ.อรัญประเทศ")&lt;$A82,"",INDEX('ค่าเสื่อม 2563'!L$3:L$252,SMALL(IF('ค่าเสื่อม 2563'!$E$3:$E$252="10870-รพ.อรัญประเทศ",ROW('ค่าเสื่อม 2563'!$E$3:$E$252)-ROW('ค่าเสื่อม 2563'!$E$3)+1),$A82)))</f>
        <v/>
      </c>
      <c r="M82" s="7" t="str">
        <f t="array" ref="M82">IF(COUNTIF('ค่าเสื่อม 2563'!$E$3:$E$252,"10870-รพ.อรัญประเทศ")&lt;$A82,"",INDEX('ค่าเสื่อม 2563'!M$3:M$252,SMALL(IF('ค่าเสื่อม 2563'!$E$3:$E$252="10870-รพ.อรัญประเทศ",ROW('ค่าเสื่อม 2563'!$E$3:$E$252)-ROW('ค่าเสื่อม 2563'!$E$3)+1),$A82)))</f>
        <v/>
      </c>
      <c r="N82" s="10" t="str">
        <f t="array" ref="N82">IF(COUNTIF('ค่าเสื่อม 2563'!$E$3:$E$252,"10870-รพ.อรัญประเทศ")&lt;$A82,"",INDEX('ค่าเสื่อม 2563'!N$3:N$252,SMALL(IF('ค่าเสื่อม 2563'!$E$3:$E$252="10870-รพ.อรัญประเทศ",ROW('ค่าเสื่อม 2563'!$E$3:$E$252)-ROW('ค่าเสื่อม 2563'!$E$3)+1),$A82)))</f>
        <v/>
      </c>
      <c r="O82" s="10" t="str">
        <f t="array" ref="O82">IF(COUNTIF('ค่าเสื่อม 2563'!$E$3:$E$252,"10870-รพ.อรัญประเทศ")&lt;$A82,"",INDEX('ค่าเสื่อม 2563'!O$3:O$252,SMALL(IF('ค่าเสื่อม 2563'!$E$3:$E$252="10870-รพ.อรัญประเทศ",ROW('ค่าเสื่อม 2563'!$E$3:$E$252)-ROW('ค่าเสื่อม 2563'!$E$3)+1),$A82)))</f>
        <v/>
      </c>
      <c r="P82" s="10" t="str">
        <f t="array" ref="P82">IF(COUNTIF('ค่าเสื่อม 2563'!$E$3:$E$252,"10870-รพ.อรัญประเทศ")&lt;$A82,"",INDEX('ค่าเสื่อม 2563'!P$3:P$252,SMALL(IF('ค่าเสื่อม 2563'!$E$3:$E$252="10870-รพ.อรัญประเทศ",ROW('ค่าเสื่อม 2563'!$E$3:$E$252)-ROW('ค่าเสื่อม 2563'!$E$3)+1),$A82)))</f>
        <v/>
      </c>
      <c r="Q82" s="10" t="str">
        <f t="array" ref="Q82">IF(COUNTIF('ค่าเสื่อม 2563'!$E$3:$E$252,"10870-รพ.อรัญประเทศ")&lt;$A82,"",INDEX('ค่าเสื่อม 2563'!Q$3:Q$252,SMALL(IF('ค่าเสื่อม 2563'!$E$3:$E$252="10870-รพ.อรัญประเทศ",ROW('ค่าเสื่อม 2563'!$E$3:$E$252)-ROW('ค่าเสื่อม 2563'!$E$3)+1),$A82)))</f>
        <v/>
      </c>
      <c r="R82" s="7" t="str">
        <f t="array" ref="R82">IF(COUNTIF('ค่าเสื่อม 2563'!$E$3:$E$252,"10870-รพ.อรัญประเทศ")&lt;$A82,"",INDEX('ค่าเสื่อม 2563'!R$3:R$252,SMALL(IF('ค่าเสื่อม 2563'!$E$3:$E$252="10870-รพ.อรัญประเทศ",ROW('ค่าเสื่อม 2563'!$E$3:$E$252)-ROW('ค่าเสื่อม 2563'!$E$3)+1),$A82)))</f>
        <v/>
      </c>
      <c r="S82" s="4" t="str">
        <f t="array" ref="S82">IF(COUNTIF('ค่าเสื่อม 2563'!$E$3:$E$252,"10870-รพ.อรัญประเทศ")&lt;$A82,"",INDEX('ค่าเสื่อม 2563'!S$3:S$252,SMALL(IF('ค่าเสื่อม 2563'!$E$3:$E$252="10870-รพ.อรัญประเทศ",ROW('ค่าเสื่อม 2563'!$E$3:$E$252)-ROW('ค่าเสื่อม 2563'!$E$3)+1),$A82)))</f>
        <v/>
      </c>
      <c r="T82" s="10" t="str">
        <f t="array" ref="T82">IF(COUNTIF('ค่าเสื่อม 2563'!$E$3:$E$252,"10870-รพ.อรัญประเทศ")&lt;$A82,"",INDEX('ค่าเสื่อม 2563'!T$3:T$252,SMALL(IF('ค่าเสื่อม 2563'!$E$3:$E$252="10870-รพ.อรัญประเทศ",ROW('ค่าเสื่อม 2563'!$E$3:$E$252)-ROW('ค่าเสื่อม 2563'!$E$3)+1),$A82)))</f>
        <v/>
      </c>
      <c r="U82" s="10" t="str">
        <f t="array" ref="U82">IF(COUNTIF('ค่าเสื่อม 2563'!$E$3:$E$252,"10870-รพ.อรัญประเทศ")&lt;$A82,"",INDEX('ค่าเสื่อม 2563'!U$3:U$252,SMALL(IF('ค่าเสื่อม 2563'!$E$3:$E$252="10870-รพ.อรัญประเทศ",ROW('ค่าเสื่อม 2563'!$E$3:$E$252)-ROW('ค่าเสื่อม 2563'!$E$3)+1),$A82)))</f>
        <v/>
      </c>
      <c r="V82" s="7" t="str">
        <f t="array" ref="V82">IF(COUNTIF('ค่าเสื่อม 2563'!$E$3:$E$252,"10870-รพ.อรัญประเทศ")&lt;$A82,"",INDEX('ค่าเสื่อม 2563'!V$3:V$252,SMALL(IF('ค่าเสื่อม 2563'!$E$3:$E$252="10870-รพ.อรัญประเทศ",ROW('ค่าเสื่อม 2563'!$E$3:$E$252)-ROW('ค่าเสื่อม 2563'!$E$3)+1),$A82)))</f>
        <v/>
      </c>
      <c r="W82" s="7" t="str">
        <f t="array" ref="W82">IF(COUNTIF('ค่าเสื่อม 2563'!$E$3:$E$252,"10870-รพ.อรัญประเทศ")&lt;$A82,"",INDEX('ค่าเสื่อม 2563'!W$3:W$252,SMALL(IF('ค่าเสื่อม 2563'!$E$3:$E$252="10870-รพ.อรัญประเทศ",ROW('ค่าเสื่อม 2563'!$E$3:$E$252)-ROW('ค่าเสื่อม 2563'!$E$3)+1),$A82)))</f>
        <v/>
      </c>
    </row>
    <row r="83" spans="1:24" s="65" customFormat="1" ht="63">
      <c r="A83" s="58"/>
      <c r="B83" s="59"/>
      <c r="C83" s="59"/>
      <c r="D83" s="59"/>
      <c r="E83" s="59"/>
      <c r="F83" s="59"/>
      <c r="G83" s="59"/>
      <c r="H83" s="60"/>
      <c r="I83" s="61"/>
      <c r="J83" s="59"/>
      <c r="K83" s="60"/>
      <c r="L83" s="62"/>
      <c r="M83" s="60"/>
      <c r="N83" s="60">
        <f>SUM(N3:N82)</f>
        <v>6679702.2699999996</v>
      </c>
      <c r="O83" s="60">
        <f t="shared" ref="O83:U83" si="0">SUM(O4:O82)</f>
        <v>136080.54999999999</v>
      </c>
      <c r="P83" s="60">
        <f t="shared" si="0"/>
        <v>0</v>
      </c>
      <c r="Q83" s="60">
        <f t="shared" si="0"/>
        <v>6815782.8200000003</v>
      </c>
      <c r="R83" s="60">
        <f t="shared" si="0"/>
        <v>0</v>
      </c>
      <c r="S83" s="62">
        <f t="shared" si="0"/>
        <v>0</v>
      </c>
      <c r="T83" s="60">
        <f t="shared" si="0"/>
        <v>6494529.4500000002</v>
      </c>
      <c r="U83" s="60">
        <f t="shared" si="0"/>
        <v>185172.82</v>
      </c>
      <c r="V83" s="63"/>
      <c r="W83" s="61"/>
      <c r="X83" s="64"/>
    </row>
    <row r="84" spans="1:24" ht="12.75" customHeight="1">
      <c r="B84" s="8"/>
    </row>
    <row r="85" spans="1:24">
      <c r="E85" s="6" t="s">
        <v>123</v>
      </c>
    </row>
    <row r="86" spans="1:24">
      <c r="E8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8D8D-7881-465F-98BD-EEC531B06A38}">
  <sheetPr>
    <pageSetUpPr fitToPage="1"/>
  </sheetPr>
  <dimension ref="A1:X27"/>
  <sheetViews>
    <sheetView showGridLines="0" topLeftCell="A18" zoomScaleNormal="100" workbookViewId="0">
      <selection activeCell="A24" sqref="A24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125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2563'!$E$3:$E$252,"10866-รพ.คลองหาด")&lt;$A4,"",INDEX('ค่าเสื่อม 2563'!B$3:B$252,SMALL(IF('ค่าเสื่อม 2563'!$E$3:$E$252="10866-รพ.คลองหาด",ROW('ค่าเสื่อม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2563'!$E$3:$E$252,"10866-รพ.คลองหาด")&lt;$A4,"",INDEX('ค่าเสื่อม 2563'!C$3:C$252,SMALL(IF('ค่าเสื่อม 2563'!$E$3:$E$252="10866-รพ.คลองหาด",ROW('ค่าเสื่อม 2563'!$E$3:$E$252)-ROW('ค่าเสื่อม 2563'!$E$3)+1),$A4)))</f>
        <v>2700</v>
      </c>
      <c r="D4" s="7" t="str">
        <f t="array" ref="D4">IF(COUNTIF('ค่าเสื่อม 2563'!$E$3:$E$252,"10866-รพ.คลองหาด")&lt;$A4,"",INDEX('ค่าเสื่อม 2563'!D$3:D$252,SMALL(IF('ค่าเสื่อม 2563'!$E$3:$E$252="10866-รพ.คลองหาด",ROW('ค่าเสื่อม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2563'!$E$3:$E$252,"10866-รพ.คลองหาด")&lt;$A4,"",INDEX('ค่าเสื่อม 2563'!E$3:E$252,SMALL(IF('ค่าเสื่อม 2563'!$E$3:$E$252="10866-รพ.คลองหาด",ROW('ค่าเสื่อม 2563'!$E$3:$E$252)-ROW('ค่าเสื่อม 2563'!$E$3)+1),$A4)))</f>
        <v>10866-รพ.คลองหาด</v>
      </c>
      <c r="F4" s="7" t="str">
        <f t="array" ref="F4">IF(COUNTIF('ค่าเสื่อม 2563'!$E$3:$E$252,"10866-รพ.คลองหาด")&lt;$A4,"",INDEX('ค่าเสื่อม 2563'!F$3:F$252,SMALL(IF('ค่าเสื่อม 2563'!$E$3:$E$252="10866-รพ.คลองหาด",ROW('ค่าเสื่อม 2563'!$E$3:$E$252)-ROW('ค่าเสื่อม 2563'!$E$3)+1),$A4)))</f>
        <v>02453-รพ.สต.ราชันย์ หมู่ที่ 02 ตำบลไทยอุดม</v>
      </c>
      <c r="G4" s="7" t="str">
        <f t="array" ref="G4">IF(COUNTIF('ค่าเสื่อม 2563'!$E$3:$E$252,"10866-รพ.คลองหาด")&lt;$A4,"",INDEX('ค่าเสื่อม 2563'!G$3:G$252,SMALL(IF('ค่าเสื่อม 2563'!$E$3:$E$252="10866-รพ.คลองหาด",ROW('ค่าเสื่อม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2563'!$E$3:$E$252,"10866-รพ.คลองหาด")&lt;$A4,"",INDEX('ค่าเสื่อม 2563'!H$3:H$252,SMALL(IF('ค่าเสื่อม 2563'!$E$3:$E$252="10866-รพ.คลองหาด",ROW('ค่าเสื่อม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2563'!$E$3:$E$252,"10866-รพ.คลองหาด")&lt;$A4,"",INDEX('ค่าเสื่อม 2563'!I$3:I$252,SMALL(IF('ค่าเสื่อม 2563'!$E$3:$E$252="10866-รพ.คลองหาด",ROW('ค่าเสื่อม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2563'!$E$3:$E$252,"10866-รพ.คลองหาด")&lt;$A4,"",INDEX('ค่าเสื่อม 2563'!J$3:J$252,SMALL(IF('ค่าเสื่อม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K4" s="7" t="str">
        <f t="array" ref="K4">IF(COUNTIF('ค่าเสื่อม 2563'!$E$3:$E$252,"10866-รพ.คลองหาด")&lt;$A4,"",INDEX('ค่าเสื่อม 2563'!K$3:K$252,SMALL(IF('ค่าเสื่อม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L4" s="4">
        <f t="array" ref="L4">IF(COUNTIF('ค่าเสื่อม 2563'!$E$3:$E$252,"10866-รพ.คลองหาด")&lt;$A4,"",INDEX('ค่าเสื่อม 2563'!L$3:L$252,SMALL(IF('ค่าเสื่อม 2563'!$E$3:$E$252="10866-รพ.คลองหาด",ROW('ค่าเสื่อม 2563'!$E$3:$E$252)-ROW('ค่าเสื่อม 2563'!$E$3)+1),$A4)))</f>
        <v>1</v>
      </c>
      <c r="M4" s="7" t="str">
        <f t="array" ref="M4">IF(COUNTIF('ค่าเสื่อม 2563'!$E$3:$E$252,"10866-รพ.คลองหาด")&lt;$A4,"",INDEX('ค่าเสื่อม 2563'!M$3:M$252,SMALL(IF('ค่าเสื่อม 2563'!$E$3:$E$252="10866-รพ.คลองหาด",ROW('ค่าเสื่อม 2563'!$E$3:$E$252)-ROW('ค่าเสื่อม 2563'!$E$3)+1),$A4)))</f>
        <v>สอ.6520-009-0001/1</v>
      </c>
      <c r="N4" s="10">
        <f t="array" ref="N4">IF(COUNTIF('ค่าเสื่อม 2563'!$E$3:$E$252,"10866-รพ.คลองหาด")&lt;$A4,"",INDEX('ค่าเสื่อม 2563'!N$3:N$252,SMALL(IF('ค่าเสื่อม 2563'!$E$3:$E$252="10866-รพ.คลองหาด",ROW('ค่าเสื่อม 2563'!$E$3:$E$252)-ROW('ค่าเสื่อม 2563'!$E$3)+1),$A4)))</f>
        <v>25000</v>
      </c>
      <c r="O4" s="10">
        <f t="array" ref="O4">IF(COUNTIF('ค่าเสื่อม 2563'!$E$3:$E$252,"10866-รพ.คลองหาด")&lt;$A4,"",INDEX('ค่าเสื่อม 2563'!O$3:O$252,SMALL(IF('ค่าเสื่อม 2563'!$E$3:$E$252="10866-รพ.คลองหาด",ROW('ค่าเสื่อม 2563'!$E$3:$E$252)-ROW('ค่าเสื่อม 2563'!$E$3)+1),$A4)))</f>
        <v>0</v>
      </c>
      <c r="P4" s="10">
        <f t="array" ref="P4">IF(COUNTIF('ค่าเสื่อม 2563'!$E$3:$E$252,"10866-รพ.คลองหาด")&lt;$A4,"",INDEX('ค่าเสื่อม 2563'!P$3:P$252,SMALL(IF('ค่าเสื่อม 2563'!$E$3:$E$252="10866-รพ.คลองหาด",ROW('ค่าเสื่อม 2563'!$E$3:$E$252)-ROW('ค่าเสื่อม 2563'!$E$3)+1),$A4)))</f>
        <v>0</v>
      </c>
      <c r="Q4" s="10">
        <f t="array" ref="Q4">IF(COUNTIF('ค่าเสื่อม 2563'!$E$3:$E$252,"10866-รพ.คลองหาด")&lt;$A4,"",INDEX('ค่าเสื่อม 2563'!Q$3:Q$252,SMALL(IF('ค่าเสื่อม 2563'!$E$3:$E$252="10866-รพ.คลองหาด",ROW('ค่าเสื่อม 2563'!$E$3:$E$252)-ROW('ค่าเสื่อม 2563'!$E$3)+1),$A4)))</f>
        <v>25000</v>
      </c>
      <c r="R4" s="7" t="str">
        <f t="array" ref="R4">IF(COUNTIF('ค่าเสื่อม 2563'!$E$3:$E$252,"10866-รพ.คลองหาด")&lt;$A4,"",INDEX('ค่าเสื่อม 2563'!R$3:R$252,SMALL(IF('ค่าเสื่อม 2563'!$E$3:$E$252="10866-รพ.คลองหาด",ROW('ค่าเสื่อม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2563'!$E$3:$E$252,"10866-รพ.คลองหาด")&lt;$A4,"",INDEX('ค่าเสื่อม 2563'!S$3:S$252,SMALL(IF('ค่าเสื่อม 2563'!$E$3:$E$252="10866-รพ.คลองหาด",ROW('ค่าเสื่อม 2563'!$E$3:$E$252)-ROW('ค่าเสื่อม 2563'!$E$3)+1),$A4)))</f>
        <v>5-</v>
      </c>
      <c r="T4" s="10">
        <f t="array" ref="T4">IF(COUNTIF('ค่าเสื่อม 2563'!$E$3:$E$252,"10866-รพ.คลองหาด")&lt;$A4,"",INDEX('ค่าเสื่อม 2563'!T$3:T$252,SMALL(IF('ค่าเสื่อม 2563'!$E$3:$E$252="10866-รพ.คลองหาด",ROW('ค่าเสื่อม 2563'!$E$3:$E$252)-ROW('ค่าเสื่อม 2563'!$E$3)+1),$A4)))</f>
        <v>25000</v>
      </c>
      <c r="U4" s="10">
        <f t="array" ref="U4">IF(COUNTIF('ค่าเสื่อม 2563'!$E$3:$E$252,"10866-รพ.คลองหาด")&lt;$A4,"",INDEX('ค่าเสื่อม 2563'!U$3:U$252,SMALL(IF('ค่าเสื่อม 2563'!$E$3:$E$252="10866-รพ.คลองหาด",ROW('ค่าเสื่อม 2563'!$E$3:$E$252)-ROW('ค่าเสื่อม 2563'!$E$3)+1),$A4)))</f>
        <v>0</v>
      </c>
      <c r="V4" s="7">
        <f t="array" ref="V4">IF(COUNTIF('ค่าเสื่อม 2563'!$E$3:$E$252,"10866-รพ.คลองหาด")&lt;$A4,"",INDEX('ค่าเสื่อม 2563'!V$3:V$252,SMALL(IF('ค่าเสื่อม 2563'!$E$3:$E$252="10866-รพ.คลองหาด",ROW('ค่าเสื่อม 2563'!$E$3:$E$252)-ROW('ค่าเสื่อม 2563'!$E$3)+1),$A4)))</f>
        <v>0</v>
      </c>
      <c r="W4" s="7">
        <f t="array" ref="W4">IF(COUNTIF('ค่าเสื่อม 2563'!$E$3:$E$252,"10866-รพ.คลองหาด")&lt;$A4,"",INDEX('ค่าเสื่อม 2563'!W$3:W$252,SMALL(IF('ค่าเสื่อม 2563'!$E$3:$E$252="10866-รพ.คลองหาด",ROW('ค่าเสื่อม 2563'!$E$3:$E$252)-ROW('ค่าเสื่อม 2563'!$E$3)+1),$A4)))</f>
        <v>326854</v>
      </c>
    </row>
    <row r="5" spans="1:23" ht="43.5" customHeight="1">
      <c r="A5" s="3">
        <v>2</v>
      </c>
      <c r="B5" s="7" t="str">
        <f t="array" ref="B5">IF(COUNTIF('ค่าเสื่อม 2563'!$E$3:$E$252,"10866-รพ.คลองหาด")&lt;$A5,"",INDEX('ค่าเสื่อม 2563'!B$3:B$252,SMALL(IF('ค่าเสื่อม 2563'!$E$3:$E$252="10866-รพ.คลองหาด",ROW('ค่าเสื่อม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2563'!$E$3:$E$252,"10866-รพ.คลองหาด")&lt;$A5,"",INDEX('ค่าเสื่อม 2563'!C$3:C$252,SMALL(IF('ค่าเสื่อม 2563'!$E$3:$E$252="10866-รพ.คลองหาด",ROW('ค่าเสื่อม 2563'!$E$3:$E$252)-ROW('ค่าเสื่อม 2563'!$E$3)+1),$A5)))</f>
        <v>2700</v>
      </c>
      <c r="D5" s="7" t="str">
        <f t="array" ref="D5">IF(COUNTIF('ค่าเสื่อม 2563'!$E$3:$E$252,"10866-รพ.คลองหาด")&lt;$A5,"",INDEX('ค่าเสื่อม 2563'!D$3:D$252,SMALL(IF('ค่าเสื่อม 2563'!$E$3:$E$252="10866-รพ.คลองหาด",ROW('ค่าเสื่อม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2563'!$E$3:$E$252,"10866-รพ.คลองหาด")&lt;$A5,"",INDEX('ค่าเสื่อม 2563'!E$3:E$252,SMALL(IF('ค่าเสื่อม 2563'!$E$3:$E$252="10866-รพ.คลองหาด",ROW('ค่าเสื่อม 2563'!$E$3:$E$252)-ROW('ค่าเสื่อม 2563'!$E$3)+1),$A5)))</f>
        <v>10866-รพ.คลองหาด</v>
      </c>
      <c r="F5" s="7" t="str">
        <f t="array" ref="F5">IF(COUNTIF('ค่าเสื่อม 2563'!$E$3:$E$252,"10866-รพ.คลองหาด")&lt;$A5,"",INDEX('ค่าเสื่อม 2563'!F$3:F$252,SMALL(IF('ค่าเสื่อม 2563'!$E$3:$E$252="10866-รพ.คลองหาด",ROW('ค่าเสื่อม 2563'!$E$3:$E$252)-ROW('ค่าเสื่อม 2563'!$E$3)+1),$A5)))</f>
        <v>02454-รพ.สต.บ้านนาดี หมู่ที่ 03 ตำบลซับมะกรูด</v>
      </c>
      <c r="G5" s="7" t="str">
        <f t="array" ref="G5">IF(COUNTIF('ค่าเสื่อม 2563'!$E$3:$E$252,"10866-รพ.คลองหาด")&lt;$A5,"",INDEX('ค่าเสื่อม 2563'!G$3:G$252,SMALL(IF('ค่าเสื่อม 2563'!$E$3:$E$252="10866-รพ.คลองหาด",ROW('ค่าเสื่อม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2563'!$E$3:$E$252,"10866-รพ.คลองหาด")&lt;$A5,"",INDEX('ค่าเสื่อม 2563'!H$3:H$252,SMALL(IF('ค่าเสื่อม 2563'!$E$3:$E$252="10866-รพ.คลองหาด",ROW('ค่าเสื่อม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2563'!$E$3:$E$252,"10866-รพ.คลองหาด")&lt;$A5,"",INDEX('ค่าเสื่อม 2563'!I$3:I$252,SMALL(IF('ค่าเสื่อม 2563'!$E$3:$E$252="10866-รพ.คลองหาด",ROW('ค่าเสื่อม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2563'!$E$3:$E$252,"10866-รพ.คลองหาด")&lt;$A5,"",INDEX('ค่าเสื่อม 2563'!J$3:J$252,SMALL(IF('ค่าเสื่อม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K5" s="7" t="str">
        <f t="array" ref="K5">IF(COUNTIF('ค่าเสื่อม 2563'!$E$3:$E$252,"10866-รพ.คลองหาด")&lt;$A5,"",INDEX('ค่าเสื่อม 2563'!K$3:K$252,SMALL(IF('ค่าเสื่อม 2563'!$E$3:$E$252="10866-รพ.คลองหาด",ROW('ค่าเสื่อม 2563'!$E$3:$E$252)-ROW('ค่าเสื่อม 2563'!$E$3)+1),$A5)))</f>
        <v>เครื่องปั่นและผสมสารอุดฟัน</v>
      </c>
      <c r="L5" s="4">
        <f t="array" ref="L5">IF(COUNTIF('ค่าเสื่อม 2563'!$E$3:$E$252,"10866-รพ.คลองหาด")&lt;$A5,"",INDEX('ค่าเสื่อม 2563'!L$3:L$252,SMALL(IF('ค่าเสื่อม 2563'!$E$3:$E$252="10866-รพ.คลองหาด",ROW('ค่าเสื่อม 2563'!$E$3:$E$252)-ROW('ค่าเสื่อม 2563'!$E$3)+1),$A5)))</f>
        <v>1</v>
      </c>
      <c r="M5" s="7" t="str">
        <f t="array" ref="M5">IF(COUNTIF('ค่าเสื่อม 2563'!$E$3:$E$252,"10866-รพ.คลองหาด")&lt;$A5,"",INDEX('ค่าเสื่อม 2563'!M$3:M$252,SMALL(IF('ค่าเสื่อม 2563'!$E$3:$E$252="10866-รพ.คลองหาด",ROW('ค่าเสื่อม 2563'!$E$3:$E$252)-ROW('ค่าเสื่อม 2563'!$E$3)+1),$A5)))</f>
        <v>สอ.6520-012-0001/1</v>
      </c>
      <c r="N5" s="10">
        <f t="array" ref="N5">IF(COUNTIF('ค่าเสื่อม 2563'!$E$3:$E$252,"10866-รพ.คลองหาด")&lt;$A5,"",INDEX('ค่าเสื่อม 2563'!N$3:N$252,SMALL(IF('ค่าเสื่อม 2563'!$E$3:$E$252="10866-รพ.คลองหาด",ROW('ค่าเสื่อม 2563'!$E$3:$E$252)-ROW('ค่าเสื่อม 2563'!$E$3)+1),$A5)))</f>
        <v>12000</v>
      </c>
      <c r="O5" s="10">
        <f t="array" ref="O5">IF(COUNTIF('ค่าเสื่อม 2563'!$E$3:$E$252,"10866-รพ.คลองหาด")&lt;$A5,"",INDEX('ค่าเสื่อม 2563'!O$3:O$252,SMALL(IF('ค่าเสื่อม 2563'!$E$3:$E$252="10866-รพ.คลองหาด",ROW('ค่าเสื่อม 2563'!$E$3:$E$252)-ROW('ค่าเสื่อม 2563'!$E$3)+1),$A5)))</f>
        <v>0</v>
      </c>
      <c r="P5" s="10">
        <f t="array" ref="P5">IF(COUNTIF('ค่าเสื่อม 2563'!$E$3:$E$252,"10866-รพ.คลองหาด")&lt;$A5,"",INDEX('ค่าเสื่อม 2563'!P$3:P$252,SMALL(IF('ค่าเสื่อม 2563'!$E$3:$E$252="10866-รพ.คลองหาด",ROW('ค่าเสื่อม 2563'!$E$3:$E$252)-ROW('ค่าเสื่อม 2563'!$E$3)+1),$A5)))</f>
        <v>0</v>
      </c>
      <c r="Q5" s="10">
        <f t="array" ref="Q5">IF(COUNTIF('ค่าเสื่อม 2563'!$E$3:$E$252,"10866-รพ.คลองหาด")&lt;$A5,"",INDEX('ค่าเสื่อม 2563'!Q$3:Q$252,SMALL(IF('ค่าเสื่อม 2563'!$E$3:$E$252="10866-รพ.คลองหาด",ROW('ค่าเสื่อม 2563'!$E$3:$E$252)-ROW('ค่าเสื่อม 2563'!$E$3)+1),$A5)))</f>
        <v>12000</v>
      </c>
      <c r="R5" s="7" t="str">
        <f t="array" ref="R5">IF(COUNTIF('ค่าเสื่อม 2563'!$E$3:$E$252,"10866-รพ.คลองหาด")&lt;$A5,"",INDEX('ค่าเสื่อม 2563'!R$3:R$252,SMALL(IF('ค่าเสื่อม 2563'!$E$3:$E$252="10866-รพ.คลองหาด",ROW('ค่าเสื่อม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2563'!$E$3:$E$252,"10866-รพ.คลองหาด")&lt;$A5,"",INDEX('ค่าเสื่อม 2563'!S$3:S$252,SMALL(IF('ค่าเสื่อม 2563'!$E$3:$E$252="10866-รพ.คลองหาด",ROW('ค่าเสื่อม 2563'!$E$3:$E$252)-ROW('ค่าเสื่อม 2563'!$E$3)+1),$A5)))</f>
        <v>5-</v>
      </c>
      <c r="T5" s="10">
        <f t="array" ref="T5">IF(COUNTIF('ค่าเสื่อม 2563'!$E$3:$E$252,"10866-รพ.คลองหาด")&lt;$A5,"",INDEX('ค่าเสื่อม 2563'!T$3:T$252,SMALL(IF('ค่าเสื่อม 2563'!$E$3:$E$252="10866-รพ.คลองหาด",ROW('ค่าเสื่อม 2563'!$E$3:$E$252)-ROW('ค่าเสื่อม 2563'!$E$3)+1),$A5)))</f>
        <v>12000</v>
      </c>
      <c r="U5" s="10">
        <f t="array" ref="U5">IF(COUNTIF('ค่าเสื่อม 2563'!$E$3:$E$252,"10866-รพ.คลองหาด")&lt;$A5,"",INDEX('ค่าเสื่อม 2563'!U$3:U$252,SMALL(IF('ค่าเสื่อม 2563'!$E$3:$E$252="10866-รพ.คลองหาด",ROW('ค่าเสื่อม 2563'!$E$3:$E$252)-ROW('ค่าเสื่อม 2563'!$E$3)+1),$A5)))</f>
        <v>0</v>
      </c>
      <c r="V5" s="7">
        <f t="array" ref="V5">IF(COUNTIF('ค่าเสื่อม 2563'!$E$3:$E$252,"10866-รพ.คลองหาด")&lt;$A5,"",INDEX('ค่าเสื่อม 2563'!V$3:V$252,SMALL(IF('ค่าเสื่อม 2563'!$E$3:$E$252="10866-รพ.คลองหาด",ROW('ค่าเสื่อม 2563'!$E$3:$E$252)-ROW('ค่าเสื่อม 2563'!$E$3)+1),$A5)))</f>
        <v>0</v>
      </c>
      <c r="W5" s="7">
        <f t="array" ref="W5">IF(COUNTIF('ค่าเสื่อม 2563'!$E$3:$E$252,"10866-รพ.คลองหาด")&lt;$A5,"",INDEX('ค่าเสื่อม 2563'!W$3:W$252,SMALL(IF('ค่าเสื่อม 2563'!$E$3:$E$252="10866-รพ.คลองหาด",ROW('ค่าเสื่อม 2563'!$E$3:$E$252)-ROW('ค่าเสื่อม 2563'!$E$3)+1),$A5)))</f>
        <v>326852</v>
      </c>
    </row>
    <row r="6" spans="1:23" ht="43.5" customHeight="1">
      <c r="A6" s="3">
        <v>3</v>
      </c>
      <c r="B6" s="7" t="str">
        <f t="array" ref="B6">IF(COUNTIF('ค่าเสื่อม 2563'!$E$3:$E$252,"10866-รพ.คลองหาด")&lt;$A6,"",INDEX('ค่าเสื่อม 2563'!B$3:B$252,SMALL(IF('ค่าเสื่อม 2563'!$E$3:$E$252="10866-รพ.คลองหาด",ROW('ค่าเสื่อม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2563'!$E$3:$E$252,"10866-รพ.คลองหาด")&lt;$A6,"",INDEX('ค่าเสื่อม 2563'!C$3:C$252,SMALL(IF('ค่าเสื่อม 2563'!$E$3:$E$252="10866-รพ.คลองหาด",ROW('ค่าเสื่อม 2563'!$E$3:$E$252)-ROW('ค่าเสื่อม 2563'!$E$3)+1),$A6)))</f>
        <v>2700</v>
      </c>
      <c r="D6" s="7" t="str">
        <f t="array" ref="D6">IF(COUNTIF('ค่าเสื่อม 2563'!$E$3:$E$252,"10866-รพ.คลองหาด")&lt;$A6,"",INDEX('ค่าเสื่อม 2563'!D$3:D$252,SMALL(IF('ค่าเสื่อม 2563'!$E$3:$E$252="10866-รพ.คลองหาด",ROW('ค่าเสื่อม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2563'!$E$3:$E$252,"10866-รพ.คลองหาด")&lt;$A6,"",INDEX('ค่าเสื่อม 2563'!E$3:E$252,SMALL(IF('ค่าเสื่อม 2563'!$E$3:$E$252="10866-รพ.คลองหาด",ROW('ค่าเสื่อม 2563'!$E$3:$E$252)-ROW('ค่าเสื่อม 2563'!$E$3)+1),$A6)))</f>
        <v>10866-รพ.คลองหาด</v>
      </c>
      <c r="F6" s="7" t="str">
        <f t="array" ref="F6">IF(COUNTIF('ค่าเสื่อม 2563'!$E$3:$E$252,"10866-รพ.คลองหาด")&lt;$A6,"",INDEX('ค่าเสื่อม 2563'!F$3:F$252,SMALL(IF('ค่าเสื่อม 2563'!$E$3:$E$252="10866-รพ.คลองหาด",ROW('ค่าเสื่อม 2563'!$E$3:$E$252)-ROW('ค่าเสื่อม 2563'!$E$3)+1),$A6)))</f>
        <v>02454-รพ.สต.บ้านนาดี หมู่ที่ 03 ตำบลซับมะกรูด</v>
      </c>
      <c r="G6" s="7" t="str">
        <f t="array" ref="G6">IF(COUNTIF('ค่าเสื่อม 2563'!$E$3:$E$252,"10866-รพ.คลองหาด")&lt;$A6,"",INDEX('ค่าเสื่อม 2563'!G$3:G$252,SMALL(IF('ค่าเสื่อม 2563'!$E$3:$E$252="10866-รพ.คลองหาด",ROW('ค่าเสื่อม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2563'!$E$3:$E$252,"10866-รพ.คลองหาด")&lt;$A6,"",INDEX('ค่าเสื่อม 2563'!H$3:H$252,SMALL(IF('ค่าเสื่อม 2563'!$E$3:$E$252="10866-รพ.คลองหาด",ROW('ค่าเสื่อม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2563'!$E$3:$E$252,"10866-รพ.คลองหาด")&lt;$A6,"",INDEX('ค่าเสื่อม 2563'!I$3:I$252,SMALL(IF('ค่าเสื่อม 2563'!$E$3:$E$252="10866-รพ.คลองหาด",ROW('ค่าเสื่อม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2563'!$E$3:$E$252,"10866-รพ.คลองหาด")&lt;$A6,"",INDEX('ค่าเสื่อม 2563'!J$3:J$252,SMALL(IF('ค่าเสื่อม 2563'!$E$3:$E$252="10866-รพ.คลองหาด",ROW('ค่าเสื่อม 2563'!$E$3:$E$252)-ROW('ค่าเสื่อม 2563'!$E$3)+1),$A6)))</f>
        <v>ระบบกรองน้ำบาดาล</v>
      </c>
      <c r="K6" s="7" t="str">
        <f t="array" ref="K6">IF(COUNTIF('ค่าเสื่อม 2563'!$E$3:$E$252,"10866-รพ.คลองหาด")&lt;$A6,"",INDEX('ค่าเสื่อม 2563'!K$3:K$252,SMALL(IF('ค่าเสื่อม 2563'!$E$3:$E$252="10866-รพ.คลองหาด",ROW('ค่าเสื่อม 2563'!$E$3:$E$252)-ROW('ค่าเสื่อม 2563'!$E$3)+1),$A6)))</f>
        <v>ซ่อมแซมระบบกรองน้ำบาดาล</v>
      </c>
      <c r="L6" s="4">
        <f t="array" ref="L6">IF(COUNTIF('ค่าเสื่อม 2563'!$E$3:$E$252,"10866-รพ.คลองหาด")&lt;$A6,"",INDEX('ค่าเสื่อม 2563'!L$3:L$252,SMALL(IF('ค่าเสื่อม 2563'!$E$3:$E$252="10866-รพ.คลองหาด",ROW('ค่าเสื่อม 2563'!$E$3:$E$252)-ROW('ค่าเสื่อม 2563'!$E$3)+1),$A6)))</f>
        <v>1</v>
      </c>
      <c r="M6" s="7" t="str">
        <f t="array" ref="M6">IF(COUNTIF('ค่าเสื่อม 2563'!$E$3:$E$252,"10866-รพ.คลองหาด")&lt;$A6,"",INDEX('ค่าเสื่อม 2563'!M$3:M$252,SMALL(IF('ค่าเสื่อม 2563'!$E$3:$E$252="10866-รพ.คลองหาด",ROW('ค่าเสื่อม 2563'!$E$3:$E$252)-ROW('ค่าเสื่อม 2563'!$E$3)+1),$A6)))</f>
        <v>ซ่อมแซมระบบน้ำใช้ในอาคาร รพ.สต.บ้านนาดี</v>
      </c>
      <c r="N6" s="10">
        <f t="array" ref="N6">IF(COUNTIF('ค่าเสื่อม 2563'!$E$3:$E$252,"10866-รพ.คลองหาด")&lt;$A6,"",INDEX('ค่าเสื่อม 2563'!N$3:N$252,SMALL(IF('ค่าเสื่อม 2563'!$E$3:$E$252="10866-รพ.คลองหาด",ROW('ค่าเสื่อม 2563'!$E$3:$E$252)-ROW('ค่าเสื่อม 2563'!$E$3)+1),$A6)))</f>
        <v>50000</v>
      </c>
      <c r="O6" s="10">
        <f t="array" ref="O6">IF(COUNTIF('ค่าเสื่อม 2563'!$E$3:$E$252,"10866-รพ.คลองหาด")&lt;$A6,"",INDEX('ค่าเสื่อม 2563'!O$3:O$252,SMALL(IF('ค่าเสื่อม 2563'!$E$3:$E$252="10866-รพ.คลองหาด",ROW('ค่าเสื่อม 2563'!$E$3:$E$252)-ROW('ค่าเสื่อม 2563'!$E$3)+1),$A6)))</f>
        <v>0</v>
      </c>
      <c r="P6" s="10">
        <f t="array" ref="P6">IF(COUNTIF('ค่าเสื่อม 2563'!$E$3:$E$252,"10866-รพ.คลองหาด")&lt;$A6,"",INDEX('ค่าเสื่อม 2563'!P$3:P$252,SMALL(IF('ค่าเสื่อม 2563'!$E$3:$E$252="10866-รพ.คลองหาด",ROW('ค่าเสื่อม 2563'!$E$3:$E$252)-ROW('ค่าเสื่อม 2563'!$E$3)+1),$A6)))</f>
        <v>0</v>
      </c>
      <c r="Q6" s="10">
        <f t="array" ref="Q6">IF(COUNTIF('ค่าเสื่อม 2563'!$E$3:$E$252,"10866-รพ.คลองหาด")&lt;$A6,"",INDEX('ค่าเสื่อม 2563'!Q$3:Q$252,SMALL(IF('ค่าเสื่อม 2563'!$E$3:$E$252="10866-รพ.คลองหาด",ROW('ค่าเสื่อม 2563'!$E$3:$E$252)-ROW('ค่าเสื่อม 2563'!$E$3)+1),$A6)))</f>
        <v>50000</v>
      </c>
      <c r="R6" s="7" t="str">
        <f t="array" ref="R6">IF(COUNTIF('ค่าเสื่อม 2563'!$E$3:$E$252,"10866-รพ.คลองหาด")&lt;$A6,"",INDEX('ค่าเสื่อม 2563'!R$3:R$252,SMALL(IF('ค่าเสื่อม 2563'!$E$3:$E$252="10866-รพ.คลองหาด",ROW('ค่าเสื่อม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2563'!$E$3:$E$252,"10866-รพ.คลองหาด")&lt;$A6,"",INDEX('ค่าเสื่อม 2563'!S$3:S$252,SMALL(IF('ค่าเสื่อม 2563'!$E$3:$E$252="10866-รพ.คลองหาด",ROW('ค่าเสื่อม 2563'!$E$3:$E$252)-ROW('ค่าเสื่อม 2563'!$E$3)+1),$A6)))</f>
        <v>5-</v>
      </c>
      <c r="T6" s="10">
        <f t="array" ref="T6">IF(COUNTIF('ค่าเสื่อม 2563'!$E$3:$E$252,"10866-รพ.คลองหาด")&lt;$A6,"",INDEX('ค่าเสื่อม 2563'!T$3:T$252,SMALL(IF('ค่าเสื่อม 2563'!$E$3:$E$252="10866-รพ.คลองหาด",ROW('ค่าเสื่อม 2563'!$E$3:$E$252)-ROW('ค่าเสื่อม 2563'!$E$3)+1),$A6)))</f>
        <v>50000</v>
      </c>
      <c r="U6" s="10">
        <f t="array" ref="U6">IF(COUNTIF('ค่าเสื่อม 2563'!$E$3:$E$252,"10866-รพ.คลองหาด")&lt;$A6,"",INDEX('ค่าเสื่อม 2563'!U$3:U$252,SMALL(IF('ค่าเสื่อม 2563'!$E$3:$E$252="10866-รพ.คลองหาด",ROW('ค่าเสื่อม 2563'!$E$3:$E$252)-ROW('ค่าเสื่อม 2563'!$E$3)+1),$A6)))</f>
        <v>0</v>
      </c>
      <c r="V6" s="7">
        <f t="array" ref="V6">IF(COUNTIF('ค่าเสื่อม 2563'!$E$3:$E$252,"10866-รพ.คลองหาด")&lt;$A6,"",INDEX('ค่าเสื่อม 2563'!V$3:V$252,SMALL(IF('ค่าเสื่อม 2563'!$E$3:$E$252="10866-รพ.คลองหาด",ROW('ค่าเสื่อม 2563'!$E$3:$E$252)-ROW('ค่าเสื่อม 2563'!$E$3)+1),$A6)))</f>
        <v>0</v>
      </c>
      <c r="W6" s="7">
        <f t="array" ref="W6">IF(COUNTIF('ค่าเสื่อม 2563'!$E$3:$E$252,"10866-รพ.คลองหาด")&lt;$A6,"",INDEX('ค่าเสื่อม 2563'!W$3:W$252,SMALL(IF('ค่าเสื่อม 2563'!$E$3:$E$252="10866-รพ.คลองหาด",ROW('ค่าเสื่อม 2563'!$E$3:$E$252)-ROW('ค่าเสื่อม 2563'!$E$3)+1),$A6)))</f>
        <v>326525</v>
      </c>
    </row>
    <row r="7" spans="1:23" ht="43.5" customHeight="1">
      <c r="A7" s="3">
        <v>4</v>
      </c>
      <c r="B7" s="7" t="str">
        <f t="array" ref="B7">IF(COUNTIF('ค่าเสื่อม 2563'!$E$3:$E$252,"10866-รพ.คลองหาด")&lt;$A7,"",INDEX('ค่าเสื่อม 2563'!B$3:B$252,SMALL(IF('ค่าเสื่อม 2563'!$E$3:$E$252="10866-รพ.คลองหาด",ROW('ค่าเสื่อม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2563'!$E$3:$E$252,"10866-รพ.คลองหาด")&lt;$A7,"",INDEX('ค่าเสื่อม 2563'!C$3:C$252,SMALL(IF('ค่าเสื่อม 2563'!$E$3:$E$252="10866-รพ.คลองหาด",ROW('ค่าเสื่อม 2563'!$E$3:$E$252)-ROW('ค่าเสื่อม 2563'!$E$3)+1),$A7)))</f>
        <v>2700</v>
      </c>
      <c r="D7" s="7" t="str">
        <f t="array" ref="D7">IF(COUNTIF('ค่าเสื่อม 2563'!$E$3:$E$252,"10866-รพ.คลองหาด")&lt;$A7,"",INDEX('ค่าเสื่อม 2563'!D$3:D$252,SMALL(IF('ค่าเสื่อม 2563'!$E$3:$E$252="10866-รพ.คลองหาด",ROW('ค่าเสื่อม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2563'!$E$3:$E$252,"10866-รพ.คลองหาด")&lt;$A7,"",INDEX('ค่าเสื่อม 2563'!E$3:E$252,SMALL(IF('ค่าเสื่อม 2563'!$E$3:$E$252="10866-รพ.คลองหาด",ROW('ค่าเสื่อม 2563'!$E$3:$E$252)-ROW('ค่าเสื่อม 2563'!$E$3)+1),$A7)))</f>
        <v>10866-รพ.คลองหาด</v>
      </c>
      <c r="F7" s="7" t="str">
        <f t="array" ref="F7">IF(COUNTIF('ค่าเสื่อม 2563'!$E$3:$E$252,"10866-รพ.คลองหาด")&lt;$A7,"",INDEX('ค่าเสื่อม 2563'!F$3:F$252,SMALL(IF('ค่าเสื่อม 2563'!$E$3:$E$252="10866-รพ.คลองหาด",ROW('ค่าเสื่อม 2563'!$E$3:$E$252)-ROW('ค่าเสื่อม 2563'!$E$3)+1),$A7)))</f>
        <v>02454-รพ.สต.บ้านนาดี หมู่ที่ 03 ตำบลซับมะกรูด</v>
      </c>
      <c r="G7" s="7" t="str">
        <f t="array" ref="G7">IF(COUNTIF('ค่าเสื่อม 2563'!$E$3:$E$252,"10866-รพ.คลองหาด")&lt;$A7,"",INDEX('ค่าเสื่อม 2563'!G$3:G$252,SMALL(IF('ค่าเสื่อม 2563'!$E$3:$E$252="10866-รพ.คลองหาด",ROW('ค่าเสื่อม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2563'!$E$3:$E$252,"10866-รพ.คลองหาด")&lt;$A7,"",INDEX('ค่าเสื่อม 2563'!H$3:H$252,SMALL(IF('ค่าเสื่อม 2563'!$E$3:$E$252="10866-รพ.คลองหาด",ROW('ค่าเสื่อม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2563'!$E$3:$E$252,"10866-รพ.คลองหาด")&lt;$A7,"",INDEX('ค่าเสื่อม 2563'!I$3:I$252,SMALL(IF('ค่าเสื่อม 2563'!$E$3:$E$252="10866-รพ.คลองหาด",ROW('ค่าเสื่อม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2563'!$E$3:$E$252,"10866-รพ.คลองหาด")&lt;$A7,"",INDEX('ค่าเสื่อม 2563'!J$3:J$252,SMALL(IF('ค่าเสื่อม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K7" s="7" t="str">
        <f t="array" ref="K7">IF(COUNTIF('ค่าเสื่อม 2563'!$E$3:$E$252,"10866-รพ.คลองหาด")&lt;$A7,"",INDEX('ค่าเสื่อม 2563'!K$3:K$252,SMALL(IF('ค่าเสื่อม 2563'!$E$3:$E$252="10866-รพ.คลองหาด",ROW('ค่าเสื่อม 2563'!$E$3:$E$252)-ROW('ค่าเสื่อม 2563'!$E$3)+1),$A7)))</f>
        <v>เครื่องชั่งน้ำหนักเด็กแบบนอน (ดิจิตอล)</v>
      </c>
      <c r="L7" s="4">
        <f t="array" ref="L7">IF(COUNTIF('ค่าเสื่อม 2563'!$E$3:$E$252,"10866-รพ.คลองหาด")&lt;$A7,"",INDEX('ค่าเสื่อม 2563'!L$3:L$252,SMALL(IF('ค่าเสื่อม 2563'!$E$3:$E$252="10866-รพ.คลองหาด",ROW('ค่าเสื่อม 2563'!$E$3:$E$252)-ROW('ค่าเสื่อม 2563'!$E$3)+1),$A7)))</f>
        <v>1</v>
      </c>
      <c r="M7" s="7" t="str">
        <f t="array" ref="M7">IF(COUNTIF('ค่าเสื่อม 2563'!$E$3:$E$252,"10866-รพ.คลองหาด")&lt;$A7,"",INDEX('ค่าเสื่อม 2563'!M$3:M$252,SMALL(IF('ค่าเสื่อม 2563'!$E$3:$E$252="10866-รพ.คลองหาด",ROW('ค่าเสื่อม 2563'!$E$3:$E$252)-ROW('ค่าเสื่อม 2563'!$E$3)+1),$A7)))</f>
        <v>สอ.6530-008-1112/1</v>
      </c>
      <c r="N7" s="10">
        <f t="array" ref="N7">IF(COUNTIF('ค่าเสื่อม 2563'!$E$3:$E$252,"10866-รพ.คลองหาด")&lt;$A7,"",INDEX('ค่าเสื่อม 2563'!N$3:N$252,SMALL(IF('ค่าเสื่อม 2563'!$E$3:$E$252="10866-รพ.คลองหาด",ROW('ค่าเสื่อม 2563'!$E$3:$E$252)-ROW('ค่าเสื่อม 2563'!$E$3)+1),$A7)))</f>
        <v>12000</v>
      </c>
      <c r="O7" s="10">
        <f t="array" ref="O7">IF(COUNTIF('ค่าเสื่อม 2563'!$E$3:$E$252,"10866-รพ.คลองหาด")&lt;$A7,"",INDEX('ค่าเสื่อม 2563'!O$3:O$252,SMALL(IF('ค่าเสื่อม 2563'!$E$3:$E$252="10866-รพ.คลองหาด",ROW('ค่าเสื่อม 2563'!$E$3:$E$252)-ROW('ค่าเสื่อม 2563'!$E$3)+1),$A7)))</f>
        <v>0</v>
      </c>
      <c r="P7" s="10">
        <f t="array" ref="P7">IF(COUNTIF('ค่าเสื่อม 2563'!$E$3:$E$252,"10866-รพ.คลองหาด")&lt;$A7,"",INDEX('ค่าเสื่อม 2563'!P$3:P$252,SMALL(IF('ค่าเสื่อม 2563'!$E$3:$E$252="10866-รพ.คลองหาด",ROW('ค่าเสื่อม 2563'!$E$3:$E$252)-ROW('ค่าเสื่อม 2563'!$E$3)+1),$A7)))</f>
        <v>0</v>
      </c>
      <c r="Q7" s="10">
        <f t="array" ref="Q7">IF(COUNTIF('ค่าเสื่อม 2563'!$E$3:$E$252,"10866-รพ.คลองหาด")&lt;$A7,"",INDEX('ค่าเสื่อม 2563'!Q$3:Q$252,SMALL(IF('ค่าเสื่อม 2563'!$E$3:$E$252="10866-รพ.คลองหาด",ROW('ค่าเสื่อม 2563'!$E$3:$E$252)-ROW('ค่าเสื่อม 2563'!$E$3)+1),$A7)))</f>
        <v>12000</v>
      </c>
      <c r="R7" s="7" t="str">
        <f t="array" ref="R7">IF(COUNTIF('ค่าเสื่อม 2563'!$E$3:$E$252,"10866-รพ.คลองหาด")&lt;$A7,"",INDEX('ค่าเสื่อม 2563'!R$3:R$252,SMALL(IF('ค่าเสื่อม 2563'!$E$3:$E$252="10866-รพ.คลองหาด",ROW('ค่าเสื่อม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2563'!$E$3:$E$252,"10866-รพ.คลองหาด")&lt;$A7,"",INDEX('ค่าเสื่อม 2563'!S$3:S$252,SMALL(IF('ค่าเสื่อม 2563'!$E$3:$E$252="10866-รพ.คลองหาด",ROW('ค่าเสื่อม 2563'!$E$3:$E$252)-ROW('ค่าเสื่อม 2563'!$E$3)+1),$A7)))</f>
        <v>5-</v>
      </c>
      <c r="T7" s="10">
        <f t="array" ref="T7">IF(COUNTIF('ค่าเสื่อม 2563'!$E$3:$E$252,"10866-รพ.คลองหาด")&lt;$A7,"",INDEX('ค่าเสื่อม 2563'!T$3:T$252,SMALL(IF('ค่าเสื่อม 2563'!$E$3:$E$252="10866-รพ.คลองหาด",ROW('ค่าเสื่อม 2563'!$E$3:$E$252)-ROW('ค่าเสื่อม 2563'!$E$3)+1),$A7)))</f>
        <v>12000</v>
      </c>
      <c r="U7" s="10">
        <f t="array" ref="U7">IF(COUNTIF('ค่าเสื่อม 2563'!$E$3:$E$252,"10866-รพ.คลองหาด")&lt;$A7,"",INDEX('ค่าเสื่อม 2563'!U$3:U$252,SMALL(IF('ค่าเสื่อม 2563'!$E$3:$E$252="10866-รพ.คลองหาด",ROW('ค่าเสื่อม 2563'!$E$3:$E$252)-ROW('ค่าเสื่อม 2563'!$E$3)+1),$A7)))</f>
        <v>0</v>
      </c>
      <c r="V7" s="7">
        <f t="array" ref="V7">IF(COUNTIF('ค่าเสื่อม 2563'!$E$3:$E$252,"10866-รพ.คลองหาด")&lt;$A7,"",INDEX('ค่าเสื่อม 2563'!V$3:V$252,SMALL(IF('ค่าเสื่อม 2563'!$E$3:$E$252="10866-รพ.คลองหาด",ROW('ค่าเสื่อม 2563'!$E$3:$E$252)-ROW('ค่าเสื่อม 2563'!$E$3)+1),$A7)))</f>
        <v>0</v>
      </c>
      <c r="W7" s="7">
        <f t="array" ref="W7">IF(COUNTIF('ค่าเสื่อม 2563'!$E$3:$E$252,"10866-รพ.คลองหาด")&lt;$A7,"",INDEX('ค่าเสื่อม 2563'!W$3:W$252,SMALL(IF('ค่าเสื่อม 2563'!$E$3:$E$252="10866-รพ.คลองหาด",ROW('ค่าเสื่อม 2563'!$E$3:$E$252)-ROW('ค่าเสื่อม 2563'!$E$3)+1),$A7)))</f>
        <v>326857</v>
      </c>
    </row>
    <row r="8" spans="1:23" ht="43.5" customHeight="1">
      <c r="A8" s="3">
        <v>5</v>
      </c>
      <c r="B8" s="7" t="str">
        <f t="array" ref="B8">IF(COUNTIF('ค่าเสื่อม 2563'!$E$3:$E$252,"10866-รพ.คลองหาด")&lt;$A8,"",INDEX('ค่าเสื่อม 2563'!B$3:B$252,SMALL(IF('ค่าเสื่อม 2563'!$E$3:$E$252="10866-รพ.คลองหาด",ROW('ค่าเสื่อม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2563'!$E$3:$E$252,"10866-รพ.คลองหาด")&lt;$A8,"",INDEX('ค่าเสื่อม 2563'!C$3:C$252,SMALL(IF('ค่าเสื่อม 2563'!$E$3:$E$252="10866-รพ.คลองหาด",ROW('ค่าเสื่อม 2563'!$E$3:$E$252)-ROW('ค่าเสื่อม 2563'!$E$3)+1),$A8)))</f>
        <v>2700</v>
      </c>
      <c r="D8" s="7" t="str">
        <f t="array" ref="D8">IF(COUNTIF('ค่าเสื่อม 2563'!$E$3:$E$252,"10866-รพ.คลองหาด")&lt;$A8,"",INDEX('ค่าเสื่อม 2563'!D$3:D$252,SMALL(IF('ค่าเสื่อม 2563'!$E$3:$E$252="10866-รพ.คลองหาด",ROW('ค่าเสื่อม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2563'!$E$3:$E$252,"10866-รพ.คลองหาด")&lt;$A8,"",INDEX('ค่าเสื่อม 2563'!E$3:E$252,SMALL(IF('ค่าเสื่อม 2563'!$E$3:$E$252="10866-รพ.คลองหาด",ROW('ค่าเสื่อม 2563'!$E$3:$E$252)-ROW('ค่าเสื่อม 2563'!$E$3)+1),$A8)))</f>
        <v>10866-รพ.คลองหาด</v>
      </c>
      <c r="F8" s="7" t="str">
        <f t="array" ref="F8">IF(COUNTIF('ค่าเสื่อม 2563'!$E$3:$E$252,"10866-รพ.คลองหาด")&lt;$A8,"",INDEX('ค่าเสื่อม 2563'!F$3:F$252,SMALL(IF('ค่าเสื่อม 2563'!$E$3:$E$252="10866-รพ.คลองหาด",ROW('ค่าเสื่อม 2563'!$E$3:$E$252)-ROW('ค่าเสื่อม 2563'!$E$3)+1),$A8)))</f>
        <v>02456-รพ.สต.บ้านทับทิมสยาม 05 หมู่ที่ 10 ตำบลคลองไก่เถื่อน</v>
      </c>
      <c r="G8" s="7" t="str">
        <f t="array" ref="G8">IF(COUNTIF('ค่าเสื่อม 2563'!$E$3:$E$252,"10866-รพ.คลองหาด")&lt;$A8,"",INDEX('ค่าเสื่อม 2563'!G$3:G$252,SMALL(IF('ค่าเสื่อม 2563'!$E$3:$E$252="10866-รพ.คลองหาด",ROW('ค่าเสื่อม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2563'!$E$3:$E$252,"10866-รพ.คลองหาด")&lt;$A8,"",INDEX('ค่าเสื่อม 2563'!H$3:H$252,SMALL(IF('ค่าเสื่อม 2563'!$E$3:$E$252="10866-รพ.คลองหาด",ROW('ค่าเสื่อม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2563'!$E$3:$E$252,"10866-รพ.คลองหาด")&lt;$A8,"",INDEX('ค่าเสื่อม 2563'!I$3:I$252,SMALL(IF('ค่าเสื่อม 2563'!$E$3:$E$252="10866-รพ.คลองหาด",ROW('ค่าเสื่อม 2563'!$E$3:$E$252)-ROW('ค่าเสื่อม 2563'!$E$3)+1),$A8)))</f>
        <v>-</v>
      </c>
      <c r="J8" s="7" t="str">
        <f t="array" ref="J8">IF(COUNTIF('ค่าเสื่อม 2563'!$E$3:$E$252,"10866-รพ.คลองหาด")&lt;$A8,"",INDEX('ค่าเสื่อม 2563'!J$3:J$252,SMALL(IF('ค่าเสื่อม 2563'!$E$3:$E$252="10866-รพ.คลองหาด",ROW('ค่าเสื่อม 2563'!$E$3:$E$252)-ROW('ค่าเสื่อม 2563'!$E$3)+1),$A8)))</f>
        <v>ระบบกรองน้ำบาดาล</v>
      </c>
      <c r="K8" s="7" t="str">
        <f t="array" ref="K8">IF(COUNTIF('ค่าเสื่อม 2563'!$E$3:$E$252,"10866-รพ.คลองหาด")&lt;$A8,"",INDEX('ค่าเสื่อม 2563'!K$3:K$252,SMALL(IF('ค่าเสื่อม 2563'!$E$3:$E$252="10866-รพ.คลองหาด",ROW('ค่าเสื่อม 2563'!$E$3:$E$252)-ROW('ค่าเสื่อม 2563'!$E$3)+1),$A8)))</f>
        <v>ซ่อมแซมระบบกรองน้ำบาดาล</v>
      </c>
      <c r="L8" s="4">
        <f t="array" ref="L8">IF(COUNTIF('ค่าเสื่อม 2563'!$E$3:$E$252,"10866-รพ.คลองหาด")&lt;$A8,"",INDEX('ค่าเสื่อม 2563'!L$3:L$252,SMALL(IF('ค่าเสื่อม 2563'!$E$3:$E$252="10866-รพ.คลองหาด",ROW('ค่าเสื่อม 2563'!$E$3:$E$252)-ROW('ค่าเสื่อม 2563'!$E$3)+1),$A8)))</f>
        <v>1</v>
      </c>
      <c r="M8" s="7" t="str">
        <f t="array" ref="M8">IF(COUNTIF('ค่าเสื่อม 2563'!$E$3:$E$252,"10866-รพ.คลองหาด")&lt;$A8,"",INDEX('ค่าเสื่อม 2563'!M$3:M$252,SMALL(IF('ค่าเสื่อม 2563'!$E$3:$E$252="10866-รพ.คลองหาด",ROW('ค่าเสื่อม 2563'!$E$3:$E$252)-ROW('ค่าเสื่อม 2563'!$E$3)+1),$A8)))</f>
        <v>ซ่อมแซมระบบน้ำใช้ในอาคาร รพ.สต.บ้านทับทิมสยาม 05</v>
      </c>
      <c r="N8" s="10">
        <f t="array" ref="N8">IF(COUNTIF('ค่าเสื่อม 2563'!$E$3:$E$252,"10866-รพ.คลองหาด")&lt;$A8,"",INDEX('ค่าเสื่อม 2563'!N$3:N$252,SMALL(IF('ค่าเสื่อม 2563'!$E$3:$E$252="10866-รพ.คลองหาด",ROW('ค่าเสื่อม 2563'!$E$3:$E$252)-ROW('ค่าเสื่อม 2563'!$E$3)+1),$A8)))</f>
        <v>50000</v>
      </c>
      <c r="O8" s="10">
        <f t="array" ref="O8">IF(COUNTIF('ค่าเสื่อม 2563'!$E$3:$E$252,"10866-รพ.คลองหาด")&lt;$A8,"",INDEX('ค่าเสื่อม 2563'!O$3:O$252,SMALL(IF('ค่าเสื่อม 2563'!$E$3:$E$252="10866-รพ.คลองหาด",ROW('ค่าเสื่อม 2563'!$E$3:$E$252)-ROW('ค่าเสื่อม 2563'!$E$3)+1),$A8)))</f>
        <v>0</v>
      </c>
      <c r="P8" s="10">
        <f t="array" ref="P8">IF(COUNTIF('ค่าเสื่อม 2563'!$E$3:$E$252,"10866-รพ.คลองหาด")&lt;$A8,"",INDEX('ค่าเสื่อม 2563'!P$3:P$252,SMALL(IF('ค่าเสื่อม 2563'!$E$3:$E$252="10866-รพ.คลองหาด",ROW('ค่าเสื่อม 2563'!$E$3:$E$252)-ROW('ค่าเสื่อม 2563'!$E$3)+1),$A8)))</f>
        <v>0</v>
      </c>
      <c r="Q8" s="10">
        <f t="array" ref="Q8">IF(COUNTIF('ค่าเสื่อม 2563'!$E$3:$E$252,"10866-รพ.คลองหาด")&lt;$A8,"",INDEX('ค่าเสื่อม 2563'!Q$3:Q$252,SMALL(IF('ค่าเสื่อม 2563'!$E$3:$E$252="10866-รพ.คลองหาด",ROW('ค่าเสื่อม 2563'!$E$3:$E$252)-ROW('ค่าเสื่อม 2563'!$E$3)+1),$A8)))</f>
        <v>50000</v>
      </c>
      <c r="R8" s="7" t="str">
        <f t="array" ref="R8">IF(COUNTIF('ค่าเสื่อม 2563'!$E$3:$E$252,"10866-รพ.คลองหาด")&lt;$A8,"",INDEX('ค่าเสื่อม 2563'!R$3:R$252,SMALL(IF('ค่าเสื่อม 2563'!$E$3:$E$252="10866-รพ.คลองหาด",ROW('ค่าเสื่อม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2563'!$E$3:$E$252,"10866-รพ.คลองหาด")&lt;$A8,"",INDEX('ค่าเสื่อม 2563'!S$3:S$252,SMALL(IF('ค่าเสื่อม 2563'!$E$3:$E$252="10866-รพ.คลองหาด",ROW('ค่าเสื่อม 2563'!$E$3:$E$252)-ROW('ค่าเสื่อม 2563'!$E$3)+1),$A8)))</f>
        <v>5-</v>
      </c>
      <c r="T8" s="10">
        <f t="array" ref="T8">IF(COUNTIF('ค่าเสื่อม 2563'!$E$3:$E$252,"10866-รพ.คลองหาด")&lt;$A8,"",INDEX('ค่าเสื่อม 2563'!T$3:T$252,SMALL(IF('ค่าเสื่อม 2563'!$E$3:$E$252="10866-รพ.คลองหาด",ROW('ค่าเสื่อม 2563'!$E$3:$E$252)-ROW('ค่าเสื่อม 2563'!$E$3)+1),$A8)))</f>
        <v>50000</v>
      </c>
      <c r="U8" s="10">
        <f t="array" ref="U8">IF(COUNTIF('ค่าเสื่อม 2563'!$E$3:$E$252,"10866-รพ.คลองหาด")&lt;$A8,"",INDEX('ค่าเสื่อม 2563'!U$3:U$252,SMALL(IF('ค่าเสื่อม 2563'!$E$3:$E$252="10866-รพ.คลองหาด",ROW('ค่าเสื่อม 2563'!$E$3:$E$252)-ROW('ค่าเสื่อม 2563'!$E$3)+1),$A8)))</f>
        <v>0</v>
      </c>
      <c r="V8" s="7">
        <f t="array" ref="V8">IF(COUNTIF('ค่าเสื่อม 2563'!$E$3:$E$252,"10866-รพ.คลองหาด")&lt;$A8,"",INDEX('ค่าเสื่อม 2563'!V$3:V$252,SMALL(IF('ค่าเสื่อม 2563'!$E$3:$E$252="10866-รพ.คลองหาด",ROW('ค่าเสื่อม 2563'!$E$3:$E$252)-ROW('ค่าเสื่อม 2563'!$E$3)+1),$A8)))</f>
        <v>0</v>
      </c>
      <c r="W8" s="7">
        <f t="array" ref="W8">IF(COUNTIF('ค่าเสื่อม 2563'!$E$3:$E$252,"10866-รพ.คลองหาด")&lt;$A8,"",INDEX('ค่าเสื่อม 2563'!W$3:W$252,SMALL(IF('ค่าเสื่อม 2563'!$E$3:$E$252="10866-รพ.คลองหาด",ROW('ค่าเสื่อม 2563'!$E$3:$E$252)-ROW('ค่าเสื่อม 2563'!$E$3)+1),$A8)))</f>
        <v>326534</v>
      </c>
    </row>
    <row r="9" spans="1:23" ht="43.5" customHeight="1">
      <c r="A9" s="3">
        <v>6</v>
      </c>
      <c r="B9" s="7" t="str">
        <f t="array" ref="B9">IF(COUNTIF('ค่าเสื่อม 2563'!$E$3:$E$252,"10866-รพ.คลองหาด")&lt;$A9,"",INDEX('ค่าเสื่อม 2563'!B$3:B$252,SMALL(IF('ค่าเสื่อม 2563'!$E$3:$E$252="10866-รพ.คลองหาด",ROW('ค่าเสื่อม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2563'!$E$3:$E$252,"10866-รพ.คลองหาด")&lt;$A9,"",INDEX('ค่าเสื่อม 2563'!C$3:C$252,SMALL(IF('ค่าเสื่อม 2563'!$E$3:$E$252="10866-รพ.คลองหาด",ROW('ค่าเสื่อม 2563'!$E$3:$E$252)-ROW('ค่าเสื่อม 2563'!$E$3)+1),$A9)))</f>
        <v>2700</v>
      </c>
      <c r="D9" s="7" t="str">
        <f t="array" ref="D9">IF(COUNTIF('ค่าเสื่อม 2563'!$E$3:$E$252,"10866-รพ.คลองหาด")&lt;$A9,"",INDEX('ค่าเสื่อม 2563'!D$3:D$252,SMALL(IF('ค่าเสื่อม 2563'!$E$3:$E$252="10866-รพ.คลองหาด",ROW('ค่าเสื่อม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2563'!$E$3:$E$252,"10866-รพ.คลองหาด")&lt;$A9,"",INDEX('ค่าเสื่อม 2563'!E$3:E$252,SMALL(IF('ค่าเสื่อม 2563'!$E$3:$E$252="10866-รพ.คลองหาด",ROW('ค่าเสื่อม 2563'!$E$3:$E$252)-ROW('ค่าเสื่อม 2563'!$E$3)+1),$A9)))</f>
        <v>10866-รพ.คลองหาด</v>
      </c>
      <c r="F9" s="7" t="str">
        <f t="array" ref="F9">IF(COUNTIF('ค่าเสื่อม 2563'!$E$3:$E$252,"10866-รพ.คลองหาด")&lt;$A9,"",INDEX('ค่าเสื่อม 2563'!F$3:F$252,SMALL(IF('ค่าเสื่อม 2563'!$E$3:$E$252="10866-รพ.คลองหาด",ROW('ค่าเสื่อม 2563'!$E$3:$E$252)-ROW('ค่าเสื่อม 2563'!$E$3)+1),$A9)))</f>
        <v>02456-รพ.สต.บ้านทับทิมสยาม 05 หมู่ที่ 10 ตำบลคลองไก่เถื่อน</v>
      </c>
      <c r="G9" s="7" t="str">
        <f t="array" ref="G9">IF(COUNTIF('ค่าเสื่อม 2563'!$E$3:$E$252,"10866-รพ.คลองหาด")&lt;$A9,"",INDEX('ค่าเสื่อม 2563'!G$3:G$252,SMALL(IF('ค่าเสื่อม 2563'!$E$3:$E$252="10866-รพ.คลองหาด",ROW('ค่าเสื่อม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2563'!$E$3:$E$252,"10866-รพ.คลองหาด")&lt;$A9,"",INDEX('ค่าเสื่อม 2563'!H$3:H$252,SMALL(IF('ค่าเสื่อม 2563'!$E$3:$E$252="10866-รพ.คลองหาด",ROW('ค่าเสื่อม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2563'!$E$3:$E$252,"10866-รพ.คลองหาด")&lt;$A9,"",INDEX('ค่าเสื่อม 2563'!I$3:I$252,SMALL(IF('ค่าเสื่อม 2563'!$E$3:$E$252="10866-รพ.คลองหาด",ROW('ค่าเสื่อม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2563'!$E$3:$E$252,"10866-รพ.คลองหาด")&lt;$A9,"",INDEX('ค่าเสื่อม 2563'!J$3:J$252,SMALL(IF('ค่าเสื่อม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K9" s="7" t="str">
        <f t="array" ref="K9">IF(COUNTIF('ค่าเสื่อม 2563'!$E$3:$E$252,"10866-รพ.คลองหาด")&lt;$A9,"",INDEX('ค่าเสื่อม 2563'!K$3:K$252,SMALL(IF('ค่าเสื่อม 2563'!$E$3:$E$252="10866-รพ.คลองหาด",ROW('ค่าเสื่อม 2563'!$E$3:$E$252)-ROW('ค่าเสื่อม 2563'!$E$3)+1),$A9)))</f>
        <v>เครื่องชั่งน้ำหนักเด็กแบบนอน (ดิจิตอล)</v>
      </c>
      <c r="L9" s="4">
        <f t="array" ref="L9">IF(COUNTIF('ค่าเสื่อม 2563'!$E$3:$E$252,"10866-รพ.คลองหาด")&lt;$A9,"",INDEX('ค่าเสื่อม 2563'!L$3:L$252,SMALL(IF('ค่าเสื่อม 2563'!$E$3:$E$252="10866-รพ.คลองหาด",ROW('ค่าเสื่อม 2563'!$E$3:$E$252)-ROW('ค่าเสื่อม 2563'!$E$3)+1),$A9)))</f>
        <v>1</v>
      </c>
      <c r="M9" s="7" t="str">
        <f t="array" ref="M9">IF(COUNTIF('ค่าเสื่อม 2563'!$E$3:$E$252,"10866-รพ.คลองหาด")&lt;$A9,"",INDEX('ค่าเสื่อม 2563'!M$3:M$252,SMALL(IF('ค่าเสื่อม 2563'!$E$3:$E$252="10866-รพ.คลองหาด",ROW('ค่าเสื่อม 2563'!$E$3:$E$252)-ROW('ค่าเสื่อม 2563'!$E$3)+1),$A9)))</f>
        <v>สอ.6520-009-0001/1</v>
      </c>
      <c r="N9" s="10">
        <f t="array" ref="N9">IF(COUNTIF('ค่าเสื่อม 2563'!$E$3:$E$252,"10866-รพ.คลองหาด")&lt;$A9,"",INDEX('ค่าเสื่อม 2563'!N$3:N$252,SMALL(IF('ค่าเสื่อม 2563'!$E$3:$E$252="10866-รพ.คลองหาด",ROW('ค่าเสื่อม 2563'!$E$3:$E$252)-ROW('ค่าเสื่อม 2563'!$E$3)+1),$A9)))</f>
        <v>12000</v>
      </c>
      <c r="O9" s="10">
        <f t="array" ref="O9">IF(COUNTIF('ค่าเสื่อม 2563'!$E$3:$E$252,"10866-รพ.คลองหาด")&lt;$A9,"",INDEX('ค่าเสื่อม 2563'!O$3:O$252,SMALL(IF('ค่าเสื่อม 2563'!$E$3:$E$252="10866-รพ.คลองหาด",ROW('ค่าเสื่อม 2563'!$E$3:$E$252)-ROW('ค่าเสื่อม 2563'!$E$3)+1),$A9)))</f>
        <v>0</v>
      </c>
      <c r="P9" s="10">
        <f t="array" ref="P9">IF(COUNTIF('ค่าเสื่อม 2563'!$E$3:$E$252,"10866-รพ.คลองหาด")&lt;$A9,"",INDEX('ค่าเสื่อม 2563'!P$3:P$252,SMALL(IF('ค่าเสื่อม 2563'!$E$3:$E$252="10866-รพ.คลองหาด",ROW('ค่าเสื่อม 2563'!$E$3:$E$252)-ROW('ค่าเสื่อม 2563'!$E$3)+1),$A9)))</f>
        <v>0</v>
      </c>
      <c r="Q9" s="10">
        <f t="array" ref="Q9">IF(COUNTIF('ค่าเสื่อม 2563'!$E$3:$E$252,"10866-รพ.คลองหาด")&lt;$A9,"",INDEX('ค่าเสื่อม 2563'!Q$3:Q$252,SMALL(IF('ค่าเสื่อม 2563'!$E$3:$E$252="10866-รพ.คลองหาด",ROW('ค่าเสื่อม 2563'!$E$3:$E$252)-ROW('ค่าเสื่อม 2563'!$E$3)+1),$A9)))</f>
        <v>12000</v>
      </c>
      <c r="R9" s="7" t="str">
        <f t="array" ref="R9">IF(COUNTIF('ค่าเสื่อม 2563'!$E$3:$E$252,"10866-รพ.คลองหาด")&lt;$A9,"",INDEX('ค่าเสื่อม 2563'!R$3:R$252,SMALL(IF('ค่าเสื่อม 2563'!$E$3:$E$252="10866-รพ.คลองหาด",ROW('ค่าเสื่อม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2563'!$E$3:$E$252,"10866-รพ.คลองหาด")&lt;$A9,"",INDEX('ค่าเสื่อม 2563'!S$3:S$252,SMALL(IF('ค่าเสื่อม 2563'!$E$3:$E$252="10866-รพ.คลองหาด",ROW('ค่าเสื่อม 2563'!$E$3:$E$252)-ROW('ค่าเสื่อม 2563'!$E$3)+1),$A9)))</f>
        <v>5-</v>
      </c>
      <c r="T9" s="10">
        <f t="array" ref="T9">IF(COUNTIF('ค่าเสื่อม 2563'!$E$3:$E$252,"10866-รพ.คลองหาด")&lt;$A9,"",INDEX('ค่าเสื่อม 2563'!T$3:T$252,SMALL(IF('ค่าเสื่อม 2563'!$E$3:$E$252="10866-รพ.คลองหาด",ROW('ค่าเสื่อม 2563'!$E$3:$E$252)-ROW('ค่าเสื่อม 2563'!$E$3)+1),$A9)))</f>
        <v>12000</v>
      </c>
      <c r="U9" s="10">
        <f t="array" ref="U9">IF(COUNTIF('ค่าเสื่อม 2563'!$E$3:$E$252,"10866-รพ.คลองหาด")&lt;$A9,"",INDEX('ค่าเสื่อม 2563'!U$3:U$252,SMALL(IF('ค่าเสื่อม 2563'!$E$3:$E$252="10866-รพ.คลองหาด",ROW('ค่าเสื่อม 2563'!$E$3:$E$252)-ROW('ค่าเสื่อม 2563'!$E$3)+1),$A9)))</f>
        <v>0</v>
      </c>
      <c r="V9" s="7">
        <f t="array" ref="V9">IF(COUNTIF('ค่าเสื่อม 2563'!$E$3:$E$252,"10866-รพ.คลองหาด")&lt;$A9,"",INDEX('ค่าเสื่อม 2563'!V$3:V$252,SMALL(IF('ค่าเสื่อม 2563'!$E$3:$E$252="10866-รพ.คลองหาด",ROW('ค่าเสื่อม 2563'!$E$3:$E$252)-ROW('ค่าเสื่อม 2563'!$E$3)+1),$A9)))</f>
        <v>0</v>
      </c>
      <c r="W9" s="7">
        <f t="array" ref="W9">IF(COUNTIF('ค่าเสื่อม 2563'!$E$3:$E$252,"10866-รพ.คลองหาด")&lt;$A9,"",INDEX('ค่าเสื่อม 2563'!W$3:W$252,SMALL(IF('ค่าเสื่อม 2563'!$E$3:$E$252="10866-รพ.คลองหาด",ROW('ค่าเสื่อม 2563'!$E$3:$E$252)-ROW('ค่าเสื่อม 2563'!$E$3)+1),$A9)))</f>
        <v>326859</v>
      </c>
    </row>
    <row r="10" spans="1:23" ht="43.5" customHeight="1">
      <c r="A10" s="3">
        <v>7</v>
      </c>
      <c r="B10" s="7" t="str">
        <f t="array" ref="B10">IF(COUNTIF('ค่าเสื่อม 2563'!$E$3:$E$252,"10866-รพ.คลองหาด")&lt;$A10,"",INDEX('ค่าเสื่อม 2563'!B$3:B$252,SMALL(IF('ค่าเสื่อม 2563'!$E$3:$E$252="10866-รพ.คลองหาด",ROW('ค่าเสื่อม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2563'!$E$3:$E$252,"10866-รพ.คลองหาด")&lt;$A10,"",INDEX('ค่าเสื่อม 2563'!C$3:C$252,SMALL(IF('ค่าเสื่อม 2563'!$E$3:$E$252="10866-รพ.คลองหาด",ROW('ค่าเสื่อม 2563'!$E$3:$E$252)-ROW('ค่าเสื่อม 2563'!$E$3)+1),$A10)))</f>
        <v>2700</v>
      </c>
      <c r="D10" s="7" t="str">
        <f t="array" ref="D10">IF(COUNTIF('ค่าเสื่อม 2563'!$E$3:$E$252,"10866-รพ.คลองหาด")&lt;$A10,"",INDEX('ค่าเสื่อม 2563'!D$3:D$252,SMALL(IF('ค่าเสื่อม 2563'!$E$3:$E$252="10866-รพ.คลองหาด",ROW('ค่าเสื่อม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2563'!$E$3:$E$252,"10866-รพ.คลองหาด")&lt;$A10,"",INDEX('ค่าเสื่อม 2563'!E$3:E$252,SMALL(IF('ค่าเสื่อม 2563'!$E$3:$E$252="10866-รพ.คลองหาด",ROW('ค่าเสื่อม 2563'!$E$3:$E$252)-ROW('ค่าเสื่อม 2563'!$E$3)+1),$A10)))</f>
        <v>10866-รพ.คลองหาด</v>
      </c>
      <c r="F10" s="7" t="str">
        <f t="array" ref="F10">IF(COUNTIF('ค่าเสื่อม 2563'!$E$3:$E$252,"10866-รพ.คลองหาด")&lt;$A10,"",INDEX('ค่าเสื่อม 2563'!F$3:F$252,SMALL(IF('ค่าเสื่อม 2563'!$E$3:$E$252="10866-รพ.คลองหาด",ROW('ค่าเสื่อม 2563'!$E$3:$E$252)-ROW('ค่าเสื่อม 2563'!$E$3)+1),$A10)))</f>
        <v>02456-รพ.สต.บ้านทับทิมสยาม 05 หมู่ที่ 10 ตำบลคลองไก่เถื่อน</v>
      </c>
      <c r="G10" s="7" t="str">
        <f t="array" ref="G10">IF(COUNTIF('ค่าเสื่อม 2563'!$E$3:$E$252,"10866-รพ.คลองหาด")&lt;$A10,"",INDEX('ค่าเสื่อม 2563'!G$3:G$252,SMALL(IF('ค่าเสื่อม 2563'!$E$3:$E$252="10866-รพ.คลองหาด",ROW('ค่าเสื่อม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2563'!$E$3:$E$252,"10866-รพ.คลองหาด")&lt;$A10,"",INDEX('ค่าเสื่อม 2563'!H$3:H$252,SMALL(IF('ค่าเสื่อม 2563'!$E$3:$E$252="10866-รพ.คลองหาด",ROW('ค่าเสื่อม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2563'!$E$3:$E$252,"10866-รพ.คลองหาด")&lt;$A10,"",INDEX('ค่าเสื่อม 2563'!I$3:I$252,SMALL(IF('ค่าเสื่อม 2563'!$E$3:$E$252="10866-รพ.คลองหาด",ROW('ค่าเสื่อม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2563'!$E$3:$E$252,"10866-รพ.คลองหาด")&lt;$A10,"",INDEX('ค่าเสื่อม 2563'!J$3:J$252,SMALL(IF('ค่าเสื่อม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K10" s="7" t="str">
        <f t="array" ref="K10">IF(COUNTIF('ค่าเสื่อม 2563'!$E$3:$E$252,"10866-รพ.คลองหาด")&lt;$A10,"",INDEX('ค่าเสื่อม 2563'!K$3:K$252,SMALL(IF('ค่าเสื่อม 2563'!$E$3:$E$252="10866-รพ.คลองหาด",ROW('ค่าเสื่อม 2563'!$E$3:$E$252)-ROW('ค่าเสื่อม 2563'!$E$3)+1),$A10)))</f>
        <v>เครื่องวัดความดันโลหิตอัตโนมัติชนิดสอดแขน พร้อมเครื่องพิมพ์</v>
      </c>
      <c r="L10" s="4">
        <f t="array" ref="L10">IF(COUNTIF('ค่าเสื่อม 2563'!$E$3:$E$252,"10866-รพ.คลองหาด")&lt;$A10,"",INDEX('ค่าเสื่อม 2563'!L$3:L$252,SMALL(IF('ค่าเสื่อม 2563'!$E$3:$E$252="10866-รพ.คลองหาด",ROW('ค่าเสื่อม 2563'!$E$3:$E$252)-ROW('ค่าเสื่อม 2563'!$E$3)+1),$A10)))</f>
        <v>1</v>
      </c>
      <c r="M10" s="7" t="str">
        <f t="array" ref="M10">IF(COUNTIF('ค่าเสื่อม 2563'!$E$3:$E$252,"10866-รพ.คลองหาด")&lt;$A10,"",INDEX('ค่าเสื่อม 2563'!M$3:M$252,SMALL(IF('ค่าเสื่อม 2563'!$E$3:$E$252="10866-รพ.คลองหาด",ROW('ค่าเสื่อม 2563'!$E$3:$E$252)-ROW('ค่าเสื่อม 2563'!$E$3)+1),$A10)))</f>
        <v>สอ.6515-069-1201/2</v>
      </c>
      <c r="N10" s="10">
        <f t="array" ref="N10">IF(COUNTIF('ค่าเสื่อม 2563'!$E$3:$E$252,"10866-รพ.คลองหาด")&lt;$A10,"",INDEX('ค่าเสื่อม 2563'!N$3:N$252,SMALL(IF('ค่าเสื่อม 2563'!$E$3:$E$252="10866-รพ.คลองหาด",ROW('ค่าเสื่อม 2563'!$E$3:$E$252)-ROW('ค่าเสื่อม 2563'!$E$3)+1),$A10)))</f>
        <v>70000</v>
      </c>
      <c r="O10" s="10">
        <f t="array" ref="O10">IF(COUNTIF('ค่าเสื่อม 2563'!$E$3:$E$252,"10866-รพ.คลองหาด")&lt;$A10,"",INDEX('ค่าเสื่อม 2563'!O$3:O$252,SMALL(IF('ค่าเสื่อม 2563'!$E$3:$E$252="10866-รพ.คลองหาด",ROW('ค่าเสื่อม 2563'!$E$3:$E$252)-ROW('ค่าเสื่อม 2563'!$E$3)+1),$A10)))</f>
        <v>0</v>
      </c>
      <c r="P10" s="10">
        <f t="array" ref="P10">IF(COUNTIF('ค่าเสื่อม 2563'!$E$3:$E$252,"10866-รพ.คลองหาด")&lt;$A10,"",INDEX('ค่าเสื่อม 2563'!P$3:P$252,SMALL(IF('ค่าเสื่อม 2563'!$E$3:$E$252="10866-รพ.คลองหาด",ROW('ค่าเสื่อม 2563'!$E$3:$E$252)-ROW('ค่าเสื่อม 2563'!$E$3)+1),$A10)))</f>
        <v>0</v>
      </c>
      <c r="Q10" s="10">
        <f t="array" ref="Q10">IF(COUNTIF('ค่าเสื่อม 2563'!$E$3:$E$252,"10866-รพ.คลองหาด")&lt;$A10,"",INDEX('ค่าเสื่อม 2563'!Q$3:Q$252,SMALL(IF('ค่าเสื่อม 2563'!$E$3:$E$252="10866-รพ.คลองหาด",ROW('ค่าเสื่อม 2563'!$E$3:$E$252)-ROW('ค่าเสื่อม 2563'!$E$3)+1),$A10)))</f>
        <v>70000</v>
      </c>
      <c r="R10" s="7" t="str">
        <f t="array" ref="R10">IF(COUNTIF('ค่าเสื่อม 2563'!$E$3:$E$252,"10866-รพ.คลองหาด")&lt;$A10,"",INDEX('ค่าเสื่อม 2563'!R$3:R$252,SMALL(IF('ค่าเสื่อม 2563'!$E$3:$E$252="10866-รพ.คลองหาด",ROW('ค่าเสื่อม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2563'!$E$3:$E$252,"10866-รพ.คลองหาด")&lt;$A10,"",INDEX('ค่าเสื่อม 2563'!S$3:S$252,SMALL(IF('ค่าเสื่อม 2563'!$E$3:$E$252="10866-รพ.คลองหาด",ROW('ค่าเสื่อม 2563'!$E$3:$E$252)-ROW('ค่าเสื่อม 2563'!$E$3)+1),$A10)))</f>
        <v>5-</v>
      </c>
      <c r="T10" s="10">
        <f t="array" ref="T10">IF(COUNTIF('ค่าเสื่อม 2563'!$E$3:$E$252,"10866-รพ.คลองหาด")&lt;$A10,"",INDEX('ค่าเสื่อม 2563'!T$3:T$252,SMALL(IF('ค่าเสื่อม 2563'!$E$3:$E$252="10866-รพ.คลองหาด",ROW('ค่าเสื่อม 2563'!$E$3:$E$252)-ROW('ค่าเสื่อม 2563'!$E$3)+1),$A10)))</f>
        <v>55000</v>
      </c>
      <c r="U10" s="10">
        <f t="array" ref="U10">IF(COUNTIF('ค่าเสื่อม 2563'!$E$3:$E$252,"10866-รพ.คลองหาด")&lt;$A10,"",INDEX('ค่าเสื่อม 2563'!U$3:U$252,SMALL(IF('ค่าเสื่อม 2563'!$E$3:$E$252="10866-รพ.คลองหาด",ROW('ค่าเสื่อม 2563'!$E$3:$E$252)-ROW('ค่าเสื่อม 2563'!$E$3)+1),$A10)))</f>
        <v>15000</v>
      </c>
      <c r="V10" s="7">
        <f t="array" ref="V10">IF(COUNTIF('ค่าเสื่อม 2563'!$E$3:$E$252,"10866-รพ.คลองหาด")&lt;$A10,"",INDEX('ค่าเสื่อม 2563'!V$3:V$252,SMALL(IF('ค่าเสื่อม 2563'!$E$3:$E$252="10866-รพ.คลองหาด",ROW('ค่าเสื่อม 2563'!$E$3:$E$252)-ROW('ค่าเสื่อม 2563'!$E$3)+1),$A10)))</f>
        <v>21.43</v>
      </c>
      <c r="W10" s="7">
        <f t="array" ref="W10">IF(COUNTIF('ค่าเสื่อม 2563'!$E$3:$E$252,"10866-รพ.คลองหาด")&lt;$A10,"",INDEX('ค่าเสื่อม 2563'!W$3:W$252,SMALL(IF('ค่าเสื่อม 2563'!$E$3:$E$252="10866-รพ.คลองหาด",ROW('ค่าเสื่อม 2563'!$E$3:$E$252)-ROW('ค่าเสื่อม 2563'!$E$3)+1),$A10)))</f>
        <v>326848</v>
      </c>
    </row>
    <row r="11" spans="1:23" ht="43.5" customHeight="1">
      <c r="A11" s="3">
        <v>8</v>
      </c>
      <c r="B11" s="7" t="str">
        <f t="array" ref="B11">IF(COUNTIF('ค่าเสื่อม 2563'!$E$3:$E$252,"10866-รพ.คลองหาด")&lt;$A11,"",INDEX('ค่าเสื่อม 2563'!B$3:B$252,SMALL(IF('ค่าเสื่อม 2563'!$E$3:$E$252="10866-รพ.คลองหาด",ROW('ค่าเสื่อม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2563'!$E$3:$E$252,"10866-รพ.คลองหาด")&lt;$A11,"",INDEX('ค่าเสื่อม 2563'!C$3:C$252,SMALL(IF('ค่าเสื่อม 2563'!$E$3:$E$252="10866-รพ.คลองหาด",ROW('ค่าเสื่อม 2563'!$E$3:$E$252)-ROW('ค่าเสื่อม 2563'!$E$3)+1),$A11)))</f>
        <v>2700</v>
      </c>
      <c r="D11" s="7" t="str">
        <f t="array" ref="D11">IF(COUNTIF('ค่าเสื่อม 2563'!$E$3:$E$252,"10866-รพ.คลองหาด")&lt;$A11,"",INDEX('ค่าเสื่อม 2563'!D$3:D$252,SMALL(IF('ค่าเสื่อม 2563'!$E$3:$E$252="10866-รพ.คลองหาด",ROW('ค่าเสื่อม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2563'!$E$3:$E$252,"10866-รพ.คลองหาด")&lt;$A11,"",INDEX('ค่าเสื่อม 2563'!E$3:E$252,SMALL(IF('ค่าเสื่อม 2563'!$E$3:$E$252="10866-รพ.คลองหาด",ROW('ค่าเสื่อม 2563'!$E$3:$E$252)-ROW('ค่าเสื่อม 2563'!$E$3)+1),$A11)))</f>
        <v>10866-รพ.คลองหาด</v>
      </c>
      <c r="F11" s="7" t="str">
        <f t="array" ref="F11">IF(COUNTIF('ค่าเสื่อม 2563'!$E$3:$E$252,"10866-รพ.คลองหาด")&lt;$A11,"",INDEX('ค่าเสื่อม 2563'!F$3:F$252,SMALL(IF('ค่าเสื่อม 2563'!$E$3:$E$252="10866-รพ.คลองหาด",ROW('ค่าเสื่อม 2563'!$E$3:$E$252)-ROW('ค่าเสื่อม 2563'!$E$3)+1),$A11)))</f>
        <v>02457-รพ.สต.บ้านเขาตาง๊อก หมู่ที่ 03 ตำบลคลองไก่เถื่อน</v>
      </c>
      <c r="G11" s="7" t="str">
        <f t="array" ref="G11">IF(COUNTIF('ค่าเสื่อม 2563'!$E$3:$E$252,"10866-รพ.คลองหาด")&lt;$A11,"",INDEX('ค่าเสื่อม 2563'!G$3:G$252,SMALL(IF('ค่าเสื่อม 2563'!$E$3:$E$252="10866-รพ.คลองหาด",ROW('ค่าเสื่อม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2563'!$E$3:$E$252,"10866-รพ.คลองหาด")&lt;$A11,"",INDEX('ค่าเสื่อม 2563'!H$3:H$252,SMALL(IF('ค่าเสื่อม 2563'!$E$3:$E$252="10866-รพ.คลองหาด",ROW('ค่าเสื่อม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2563'!$E$3:$E$252,"10866-รพ.คลองหาด")&lt;$A11,"",INDEX('ค่าเสื่อม 2563'!I$3:I$252,SMALL(IF('ค่าเสื่อม 2563'!$E$3:$E$252="10866-รพ.คลองหาด",ROW('ค่าเสื่อม 2563'!$E$3:$E$252)-ROW('ค่าเสื่อม 2563'!$E$3)+1),$A11)))</f>
        <v>-</v>
      </c>
      <c r="J11" s="7" t="str">
        <f t="array" ref="J11">IF(COUNTIF('ค่าเสื่อม 2563'!$E$3:$E$252,"10866-รพ.คลองหาด")&lt;$A11,"",INDEX('ค่าเสื่อม 2563'!J$3:J$252,SMALL(IF('ค่าเสื่อม 2563'!$E$3:$E$252="10866-รพ.คลองหาด",ROW('ค่าเสื่อม 2563'!$E$3:$E$252)-ROW('ค่าเสื่อม 2563'!$E$3)+1),$A11)))</f>
        <v>ระบบกรองน้ำบาดาล</v>
      </c>
      <c r="K11" s="7" t="str">
        <f t="array" ref="K11">IF(COUNTIF('ค่าเสื่อม 2563'!$E$3:$E$252,"10866-รพ.คลองหาด")&lt;$A11,"",INDEX('ค่าเสื่อม 2563'!K$3:K$252,SMALL(IF('ค่าเสื่อม 2563'!$E$3:$E$252="10866-รพ.คลองหาด",ROW('ค่าเสื่อม 2563'!$E$3:$E$252)-ROW('ค่าเสื่อม 2563'!$E$3)+1),$A11)))</f>
        <v>ซ่อมแซมระบบกรองน้ำบาดาล</v>
      </c>
      <c r="L11" s="4">
        <f t="array" ref="L11">IF(COUNTIF('ค่าเสื่อม 2563'!$E$3:$E$252,"10866-รพ.คลองหาด")&lt;$A11,"",INDEX('ค่าเสื่อม 2563'!L$3:L$252,SMALL(IF('ค่าเสื่อม 2563'!$E$3:$E$252="10866-รพ.คลองหาด",ROW('ค่าเสื่อม 2563'!$E$3:$E$252)-ROW('ค่าเสื่อม 2563'!$E$3)+1),$A11)))</f>
        <v>1</v>
      </c>
      <c r="M11" s="7" t="str">
        <f t="array" ref="M11">IF(COUNTIF('ค่าเสื่อม 2563'!$E$3:$E$252,"10866-รพ.คลองหาด")&lt;$A11,"",INDEX('ค่าเสื่อม 2563'!M$3:M$252,SMALL(IF('ค่าเสื่อม 2563'!$E$3:$E$252="10866-รพ.คลองหาด",ROW('ค่าเสื่อม 2563'!$E$3:$E$252)-ROW('ค่าเสื่อม 2563'!$E$3)+1),$A11)))</f>
        <v>ซ่อมแซมระบบน้ำใช้ในอาคาร รพ.สต.บ้านเขาตาง๊อก</v>
      </c>
      <c r="N11" s="10">
        <f t="array" ref="N11">IF(COUNTIF('ค่าเสื่อม 2563'!$E$3:$E$252,"10866-รพ.คลองหาด")&lt;$A11,"",INDEX('ค่าเสื่อม 2563'!N$3:N$252,SMALL(IF('ค่าเสื่อม 2563'!$E$3:$E$252="10866-รพ.คลองหาด",ROW('ค่าเสื่อม 2563'!$E$3:$E$252)-ROW('ค่าเสื่อม 2563'!$E$3)+1),$A11)))</f>
        <v>50000</v>
      </c>
      <c r="O11" s="10">
        <f t="array" ref="O11">IF(COUNTIF('ค่าเสื่อม 2563'!$E$3:$E$252,"10866-รพ.คลองหาด")&lt;$A11,"",INDEX('ค่าเสื่อม 2563'!O$3:O$252,SMALL(IF('ค่าเสื่อม 2563'!$E$3:$E$252="10866-รพ.คลองหาด",ROW('ค่าเสื่อม 2563'!$E$3:$E$252)-ROW('ค่าเสื่อม 2563'!$E$3)+1),$A11)))</f>
        <v>0</v>
      </c>
      <c r="P11" s="10">
        <f t="array" ref="P11">IF(COUNTIF('ค่าเสื่อม 2563'!$E$3:$E$252,"10866-รพ.คลองหาด")&lt;$A11,"",INDEX('ค่าเสื่อม 2563'!P$3:P$252,SMALL(IF('ค่าเสื่อม 2563'!$E$3:$E$252="10866-รพ.คลองหาด",ROW('ค่าเสื่อม 2563'!$E$3:$E$252)-ROW('ค่าเสื่อม 2563'!$E$3)+1),$A11)))</f>
        <v>0</v>
      </c>
      <c r="Q11" s="10">
        <f t="array" ref="Q11">IF(COUNTIF('ค่าเสื่อม 2563'!$E$3:$E$252,"10866-รพ.คลองหาด")&lt;$A11,"",INDEX('ค่าเสื่อม 2563'!Q$3:Q$252,SMALL(IF('ค่าเสื่อม 2563'!$E$3:$E$252="10866-รพ.คลองหาด",ROW('ค่าเสื่อม 2563'!$E$3:$E$252)-ROW('ค่าเสื่อม 2563'!$E$3)+1),$A11)))</f>
        <v>50000</v>
      </c>
      <c r="R11" s="7" t="str">
        <f t="array" ref="R11">IF(COUNTIF('ค่าเสื่อม 2563'!$E$3:$E$252,"10866-รพ.คลองหาด")&lt;$A11,"",INDEX('ค่าเสื่อม 2563'!R$3:R$252,SMALL(IF('ค่าเสื่อม 2563'!$E$3:$E$252="10866-รพ.คลองหาด",ROW('ค่าเสื่อม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2563'!$E$3:$E$252,"10866-รพ.คลองหาด")&lt;$A11,"",INDEX('ค่าเสื่อม 2563'!S$3:S$252,SMALL(IF('ค่าเสื่อม 2563'!$E$3:$E$252="10866-รพ.คลองหาด",ROW('ค่าเสื่อม 2563'!$E$3:$E$252)-ROW('ค่าเสื่อม 2563'!$E$3)+1),$A11)))</f>
        <v>5-</v>
      </c>
      <c r="T11" s="10">
        <f t="array" ref="T11">IF(COUNTIF('ค่าเสื่อม 2563'!$E$3:$E$252,"10866-รพ.คลองหาด")&lt;$A11,"",INDEX('ค่าเสื่อม 2563'!T$3:T$252,SMALL(IF('ค่าเสื่อม 2563'!$E$3:$E$252="10866-รพ.คลองหาด",ROW('ค่าเสื่อม 2563'!$E$3:$E$252)-ROW('ค่าเสื่อม 2563'!$E$3)+1),$A11)))</f>
        <v>50000</v>
      </c>
      <c r="U11" s="10">
        <f t="array" ref="U11">IF(COUNTIF('ค่าเสื่อม 2563'!$E$3:$E$252,"10866-รพ.คลองหาด")&lt;$A11,"",INDEX('ค่าเสื่อม 2563'!U$3:U$252,SMALL(IF('ค่าเสื่อม 2563'!$E$3:$E$252="10866-รพ.คลองหาด",ROW('ค่าเสื่อม 2563'!$E$3:$E$252)-ROW('ค่าเสื่อม 2563'!$E$3)+1),$A11)))</f>
        <v>0</v>
      </c>
      <c r="V11" s="7">
        <f t="array" ref="V11">IF(COUNTIF('ค่าเสื่อม 2563'!$E$3:$E$252,"10866-รพ.คลองหาด")&lt;$A11,"",INDEX('ค่าเสื่อม 2563'!V$3:V$252,SMALL(IF('ค่าเสื่อม 2563'!$E$3:$E$252="10866-รพ.คลองหาด",ROW('ค่าเสื่อม 2563'!$E$3:$E$252)-ROW('ค่าเสื่อม 2563'!$E$3)+1),$A11)))</f>
        <v>0</v>
      </c>
      <c r="W11" s="7">
        <f t="array" ref="W11">IF(COUNTIF('ค่าเสื่อม 2563'!$E$3:$E$252,"10866-รพ.คลองหาด")&lt;$A11,"",INDEX('ค่าเสื่อม 2563'!W$3:W$252,SMALL(IF('ค่าเสื่อม 2563'!$E$3:$E$252="10866-รพ.คลองหาด",ROW('ค่าเสื่อม 2563'!$E$3:$E$252)-ROW('ค่าเสื่อม 2563'!$E$3)+1),$A11)))</f>
        <v>326528</v>
      </c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2563'!$E$3:$E$252,"10866-รพ.คลองหาด")&lt;$A12,"",INDEX('ค่าเสื่อม 2563'!E$3:E$252,SMALL(IF('ค่าเสื่อม 2563'!$E$3:$E$252="10866-รพ.คลองหาด",ROW('ค่าเสื่อม 2563'!$E$3:$E$252)-ROW('ค่าเสื่อม 2563'!$E$3)+1),$A12)))</f>
        <v>10866-รพ.คลองหาด</v>
      </c>
      <c r="F12" s="7" t="str">
        <f t="array" ref="F12">IF(COUNTIF('ค่าเสื่อม 2563'!$E$3:$E$252,"10866-รพ.คลองหาด")&lt;$A12,"",INDEX('ค่าเสื่อม 2563'!F$3:F$252,SMALL(IF('ค่าเสื่อม 2563'!$E$3:$E$252="10866-รพ.คลองหาด",ROW('ค่าเสื่อม 2563'!$E$3:$E$252)-ROW('ค่าเสื่อม 2563'!$E$3)+1),$A12)))</f>
        <v>02459-รพ.สต.บ้านน้ำคำ หมู่ที่ 01 ตำบลเบญจขร</v>
      </c>
      <c r="G12" s="7" t="str">
        <f t="array" ref="G12">IF(COUNTIF('ค่าเสื่อม 2563'!$E$3:$E$252,"10866-รพ.คลองหาด")&lt;$A12,"",INDEX('ค่าเสื่อม 2563'!G$3:G$252,SMALL(IF('ค่าเสื่อม 2563'!$E$3:$E$252="10866-รพ.คลองหาด",ROW('ค่าเสื่อม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2563'!$E$3:$E$252,"10866-รพ.คลองหาด")&lt;$A12,"",INDEX('ค่าเสื่อม 2563'!H$3:H$252,SMALL(IF('ค่าเสื่อม 2563'!$E$3:$E$252="10866-รพ.คลองหาด",ROW('ค่าเสื่อม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2563'!$E$3:$E$252,"10866-รพ.คลองหาด")&lt;$A12,"",INDEX('ค่าเสื่อม 2563'!I$3:I$252,SMALL(IF('ค่าเสื่อม 2563'!$E$3:$E$252="10866-รพ.คลองหาด",ROW('ค่าเสื่อม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2563'!$E$3:$E$252,"10866-รพ.คลองหาด")&lt;$A12,"",INDEX('ค่าเสื่อม 2563'!J$3:J$252,SMALL(IF('ค่าเสื่อม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K12" s="7" t="str">
        <f t="array" ref="K12">IF(COUNTIF('ค่าเสื่อม 2563'!$E$3:$E$252,"10866-รพ.คลองหาด")&lt;$A12,"",INDEX('ค่าเสื่อม 2563'!K$3:K$252,SMALL(IF('ค่าเสื่อม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L12" s="4">
        <f t="array" ref="L12">IF(COUNTIF('ค่าเสื่อม 2563'!$E$3:$E$252,"10866-รพ.คลองหาด")&lt;$A12,"",INDEX('ค่าเสื่อม 2563'!L$3:L$252,SMALL(IF('ค่าเสื่อม 2563'!$E$3:$E$252="10866-รพ.คลองหาด",ROW('ค่าเสื่อม 2563'!$E$3:$E$252)-ROW('ค่าเสื่อม 2563'!$E$3)+1),$A12)))</f>
        <v>1</v>
      </c>
      <c r="M12" s="7" t="str">
        <f t="array" ref="M12">IF(COUNTIF('ค่าเสื่อม 2563'!$E$3:$E$252,"10866-รพ.คลองหาด")&lt;$A12,"",INDEX('ค่าเสื่อม 2563'!M$3:M$252,SMALL(IF('ค่าเสื่อม 2563'!$E$3:$E$252="10866-รพ.คลองหาด",ROW('ค่าเสื่อม 2563'!$E$3:$E$252)-ROW('ค่าเสื่อม 2563'!$E$3)+1),$A12)))</f>
        <v>สอ.6530-004-0711/1</v>
      </c>
      <c r="N12" s="10">
        <f t="array" ref="N12">IF(COUNTIF('ค่าเสื่อม 2563'!$E$3:$E$252,"10866-รพ.คลองหาด")&lt;$A12,"",INDEX('ค่าเสื่อม 2563'!N$3:N$252,SMALL(IF('ค่าเสื่อม 2563'!$E$3:$E$252="10866-รพ.คลองหาด",ROW('ค่าเสื่อม 2563'!$E$3:$E$252)-ROW('ค่าเสื่อม 2563'!$E$3)+1),$A12)))</f>
        <v>12000</v>
      </c>
      <c r="O12" s="10">
        <f t="array" ref="O12">IF(COUNTIF('ค่าเสื่อม 2563'!$E$3:$E$252,"10866-รพ.คลองหาด")&lt;$A12,"",INDEX('ค่าเสื่อม 2563'!O$3:O$252,SMALL(IF('ค่าเสื่อม 2563'!$E$3:$E$252="10866-รพ.คลองหาด",ROW('ค่าเสื่อม 2563'!$E$3:$E$252)-ROW('ค่าเสื่อม 2563'!$E$3)+1),$A12)))</f>
        <v>0</v>
      </c>
      <c r="P12" s="10">
        <f t="array" ref="P12">IF(COUNTIF('ค่าเสื่อม 2563'!$E$3:$E$252,"10866-รพ.คลองหาด")&lt;$A12,"",INDEX('ค่าเสื่อม 2563'!P$3:P$252,SMALL(IF('ค่าเสื่อม 2563'!$E$3:$E$252="10866-รพ.คลองหาด",ROW('ค่าเสื่อม 2563'!$E$3:$E$252)-ROW('ค่าเสื่อม 2563'!$E$3)+1),$A12)))</f>
        <v>0</v>
      </c>
      <c r="Q12" s="10">
        <f t="array" ref="Q12">IF(COUNTIF('ค่าเสื่อม 2563'!$E$3:$E$252,"10866-รพ.คลองหาด")&lt;$A12,"",INDEX('ค่าเสื่อม 2563'!Q$3:Q$252,SMALL(IF('ค่าเสื่อม 2563'!$E$3:$E$252="10866-รพ.คลองหาด",ROW('ค่าเสื่อม 2563'!$E$3:$E$252)-ROW('ค่าเสื่อม 2563'!$E$3)+1),$A12)))</f>
        <v>12000</v>
      </c>
      <c r="R12" s="7" t="str">
        <f t="array" ref="R12">IF(COUNTIF('ค่าเสื่อม 2563'!$E$3:$E$252,"10866-รพ.คลองหาด")&lt;$A12,"",INDEX('ค่าเสื่อม 2563'!R$3:R$252,SMALL(IF('ค่าเสื่อม 2563'!$E$3:$E$252="10866-รพ.คลองหาด",ROW('ค่าเสื่อม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2563'!$E$3:$E$252,"10866-รพ.คลองหาด")&lt;$A12,"",INDEX('ค่าเสื่อม 2563'!S$3:S$252,SMALL(IF('ค่าเสื่อม 2563'!$E$3:$E$252="10866-รพ.คลองหาด",ROW('ค่าเสื่อม 2563'!$E$3:$E$252)-ROW('ค่าเสื่อม 2563'!$E$3)+1),$A12)))</f>
        <v>5-</v>
      </c>
      <c r="T12" s="10">
        <f t="array" ref="T12">IF(COUNTIF('ค่าเสื่อม 2563'!$E$3:$E$252,"10866-รพ.คลองหาด")&lt;$A12,"",INDEX('ค่าเสื่อม 2563'!T$3:T$252,SMALL(IF('ค่าเสื่อม 2563'!$E$3:$E$252="10866-รพ.คลองหาด",ROW('ค่าเสื่อม 2563'!$E$3:$E$252)-ROW('ค่าเสื่อม 2563'!$E$3)+1),$A12)))</f>
        <v>12000</v>
      </c>
      <c r="U12" s="10">
        <f t="array" ref="U12">IF(COUNTIF('ค่าเสื่อม 2563'!$E$3:$E$252,"10866-รพ.คลองหาด")&lt;$A12,"",INDEX('ค่าเสื่อม 2563'!U$3:U$252,SMALL(IF('ค่าเสื่อม 2563'!$E$3:$E$252="10866-รพ.คลองหาด",ROW('ค่าเสื่อม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2563'!$E$3:$E$252,"10866-รพ.คลองหาด")&lt;$A13,"",INDEX('ค่าเสื่อม 2563'!E$3:E$252,SMALL(IF('ค่าเสื่อม 2563'!$E$3:$E$252="10866-รพ.คลองหาด",ROW('ค่าเสื่อม 2563'!$E$3:$E$252)-ROW('ค่าเสื่อม 2563'!$E$3)+1),$A13)))</f>
        <v>10866-รพ.คลองหาด</v>
      </c>
      <c r="F13" s="7" t="str">
        <f t="array" ref="F13">IF(COUNTIF('ค่าเสื่อม 2563'!$E$3:$E$252,"10866-รพ.คลองหาด")&lt;$A13,"",INDEX('ค่าเสื่อม 2563'!F$3:F$252,SMALL(IF('ค่าเสื่อม 2563'!$E$3:$E$252="10866-รพ.คลองหาด",ROW('ค่าเสื่อม 2563'!$E$3:$E$252)-ROW('ค่าเสื่อม 2563'!$E$3)+1),$A13)))</f>
        <v>02461-รพ.สต.บ้านหินกอง หมู่ที่ 01 ตำบลไทรทอง</v>
      </c>
      <c r="G13" s="7" t="str">
        <f t="array" ref="G13">IF(COUNTIF('ค่าเสื่อม 2563'!$E$3:$E$252,"10866-รพ.คลองหาด")&lt;$A13,"",INDEX('ค่าเสื่อม 2563'!G$3:G$252,SMALL(IF('ค่าเสื่อม 2563'!$E$3:$E$252="10866-รพ.คลองหาด",ROW('ค่าเสื่อม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2563'!$E$3:$E$252,"10866-รพ.คลองหาด")&lt;$A13,"",INDEX('ค่าเสื่อม 2563'!H$3:H$252,SMALL(IF('ค่าเสื่อม 2563'!$E$3:$E$252="10866-รพ.คลองหาด",ROW('ค่าเสื่อม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2563'!$E$3:$E$252,"10866-รพ.คลองหาด")&lt;$A13,"",INDEX('ค่าเสื่อม 2563'!I$3:I$252,SMALL(IF('ค่าเสื่อม 2563'!$E$3:$E$252="10866-รพ.คลองหาด",ROW('ค่าเสื่อม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2563'!$E$3:$E$252,"10866-รพ.คลองหาด")&lt;$A13,"",INDEX('ค่าเสื่อม 2563'!J$3:J$252,SMALL(IF('ค่าเสื่อม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K13" s="7" t="str">
        <f t="array" ref="K13">IF(COUNTIF('ค่าเสื่อม 2563'!$E$3:$E$252,"10866-รพ.คลองหาด")&lt;$A13,"",INDEX('ค่าเสื่อม 2563'!K$3:K$252,SMALL(IF('ค่าเสื่อม 2563'!$E$3:$E$252="10866-รพ.คลองหาด",ROW('ค่าเสื่อม 2563'!$E$3:$E$252)-ROW('ค่าเสื่อม 2563'!$E$3)+1),$A13)))</f>
        <v>เครื่องชั่งน้ำหนักเด็กแบบนอน (ดิจิตอล)</v>
      </c>
      <c r="L13" s="4">
        <f t="array" ref="L13">IF(COUNTIF('ค่าเสื่อม 2563'!$E$3:$E$252,"10866-รพ.คลองหาด")&lt;$A13,"",INDEX('ค่าเสื่อม 2563'!L$3:L$252,SMALL(IF('ค่าเสื่อม 2563'!$E$3:$E$252="10866-รพ.คลองหาด",ROW('ค่าเสื่อม 2563'!$E$3:$E$252)-ROW('ค่าเสื่อม 2563'!$E$3)+1),$A13)))</f>
        <v>1</v>
      </c>
      <c r="M13" s="7" t="str">
        <f t="array" ref="M13">IF(COUNTIF('ค่าเสื่อม 2563'!$E$3:$E$252,"10866-รพ.คลองหาด")&lt;$A13,"",INDEX('ค่าเสื่อม 2563'!M$3:M$252,SMALL(IF('ค่าเสื่อม 2563'!$E$3:$E$252="10866-รพ.คลองหาด",ROW('ค่าเสื่อม 2563'!$E$3:$E$252)-ROW('ค่าเสื่อม 2563'!$E$3)+1),$A13)))</f>
        <v>สอ.6530-008-0711/4</v>
      </c>
      <c r="N13" s="10">
        <f t="array" ref="N13">IF(COUNTIF('ค่าเสื่อม 2563'!$E$3:$E$252,"10866-รพ.คลองหาด")&lt;$A13,"",INDEX('ค่าเสื่อม 2563'!N$3:N$252,SMALL(IF('ค่าเสื่อม 2563'!$E$3:$E$252="10866-รพ.คลองหาด",ROW('ค่าเสื่อม 2563'!$E$3:$E$252)-ROW('ค่าเสื่อม 2563'!$E$3)+1),$A13)))</f>
        <v>12000</v>
      </c>
      <c r="O13" s="10">
        <f t="array" ref="O13">IF(COUNTIF('ค่าเสื่อม 2563'!$E$3:$E$252,"10866-รพ.คลองหาด")&lt;$A13,"",INDEX('ค่าเสื่อม 2563'!O$3:O$252,SMALL(IF('ค่าเสื่อม 2563'!$E$3:$E$252="10866-รพ.คลองหาด",ROW('ค่าเสื่อม 2563'!$E$3:$E$252)-ROW('ค่าเสื่อม 2563'!$E$3)+1),$A13)))</f>
        <v>0</v>
      </c>
      <c r="P13" s="10">
        <f t="array" ref="P13">IF(COUNTIF('ค่าเสื่อม 2563'!$E$3:$E$252,"10866-รพ.คลองหาด")&lt;$A13,"",INDEX('ค่าเสื่อม 2563'!P$3:P$252,SMALL(IF('ค่าเสื่อม 2563'!$E$3:$E$252="10866-รพ.คลองหาด",ROW('ค่าเสื่อม 2563'!$E$3:$E$252)-ROW('ค่าเสื่อม 2563'!$E$3)+1),$A13)))</f>
        <v>0</v>
      </c>
      <c r="Q13" s="10">
        <f t="array" ref="Q13">IF(COUNTIF('ค่าเสื่อม 2563'!$E$3:$E$252,"10866-รพ.คลองหาด")&lt;$A13,"",INDEX('ค่าเสื่อม 2563'!Q$3:Q$252,SMALL(IF('ค่าเสื่อม 2563'!$E$3:$E$252="10866-รพ.คลองหาด",ROW('ค่าเสื่อม 2563'!$E$3:$E$252)-ROW('ค่าเสื่อม 2563'!$E$3)+1),$A13)))</f>
        <v>12000</v>
      </c>
      <c r="R13" s="7" t="str">
        <f t="array" ref="R13">IF(COUNTIF('ค่าเสื่อม 2563'!$E$3:$E$252,"10866-รพ.คลองหาด")&lt;$A13,"",INDEX('ค่าเสื่อม 2563'!R$3:R$252,SMALL(IF('ค่าเสื่อม 2563'!$E$3:$E$252="10866-รพ.คลองหาด",ROW('ค่าเสื่อม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2563'!$E$3:$E$252,"10866-รพ.คลองหาด")&lt;$A13,"",INDEX('ค่าเสื่อม 2563'!S$3:S$252,SMALL(IF('ค่าเสื่อม 2563'!$E$3:$E$252="10866-รพ.คลองหาด",ROW('ค่าเสื่อม 2563'!$E$3:$E$252)-ROW('ค่าเสื่อม 2563'!$E$3)+1),$A13)))</f>
        <v>5-</v>
      </c>
      <c r="T13" s="10">
        <f t="array" ref="T13">IF(COUNTIF('ค่าเสื่อม 2563'!$E$3:$E$252,"10866-รพ.คลองหาด")&lt;$A13,"",INDEX('ค่าเสื่อม 2563'!T$3:T$252,SMALL(IF('ค่าเสื่อม 2563'!$E$3:$E$252="10866-รพ.คลองหาด",ROW('ค่าเสื่อม 2563'!$E$3:$E$252)-ROW('ค่าเสื่อม 2563'!$E$3)+1),$A13)))</f>
        <v>12000</v>
      </c>
      <c r="U13" s="10">
        <f t="array" ref="U13">IF(COUNTIF('ค่าเสื่อม 2563'!$E$3:$E$252,"10866-รพ.คลองหาด")&lt;$A13,"",INDEX('ค่าเสื่อม 2563'!U$3:U$252,SMALL(IF('ค่าเสื่อม 2563'!$E$3:$E$252="10866-รพ.คลองหาด",ROW('ค่าเสื่อม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2563'!$E$3:$E$252,"10866-รพ.คลองหาด")&lt;$A14,"",INDEX('ค่าเสื่อม 2563'!E$3:E$252,SMALL(IF('ค่าเสื่อม 2563'!$E$3:$E$252="10866-รพ.คลองหาด",ROW('ค่าเสื่อม 2563'!$E$3:$E$252)-ROW('ค่าเสื่อม 2563'!$E$3)+1),$A14)))</f>
        <v>10866-รพ.คลองหาด</v>
      </c>
      <c r="F14" s="7" t="str">
        <f t="array" ref="F14">IF(COUNTIF('ค่าเสื่อม 2563'!$E$3:$E$252,"10866-รพ.คลองหาด")&lt;$A14,"",INDEX('ค่าเสื่อม 2563'!F$3:F$252,SMALL(IF('ค่าเสื่อม 2563'!$E$3:$E$252="10866-รพ.คลองหาด",ROW('ค่าเสื่อม 2563'!$E$3:$E$252)-ROW('ค่าเสื่อม 2563'!$E$3)+1),$A14)))</f>
        <v>02461-รพ.สต.บ้านหินกอง หมู่ที่ 01 ตำบลไทรทอง</v>
      </c>
      <c r="G14" s="7" t="str">
        <f t="array" ref="G14">IF(COUNTIF('ค่าเสื่อม 2563'!$E$3:$E$252,"10866-รพ.คลองหาด")&lt;$A14,"",INDEX('ค่าเสื่อม 2563'!G$3:G$252,SMALL(IF('ค่าเสื่อม 2563'!$E$3:$E$252="10866-รพ.คลองหาด",ROW('ค่าเสื่อม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2563'!$E$3:$E$252,"10866-รพ.คลองหาด")&lt;$A14,"",INDEX('ค่าเสื่อม 2563'!H$3:H$252,SMALL(IF('ค่าเสื่อม 2563'!$E$3:$E$252="10866-รพ.คลองหาด",ROW('ค่าเสื่อม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2563'!$E$3:$E$252,"10866-รพ.คลองหาด")&lt;$A14,"",INDEX('ค่าเสื่อม 2563'!I$3:I$252,SMALL(IF('ค่าเสื่อม 2563'!$E$3:$E$252="10866-รพ.คลองหาด",ROW('ค่าเสื่อม 2563'!$E$3:$E$252)-ROW('ค่าเสื่อม 2563'!$E$3)+1),$A14)))</f>
        <v>-</v>
      </c>
      <c r="J14" s="7" t="str">
        <f t="array" ref="J14">IF(COUNTIF('ค่าเสื่อม 2563'!$E$3:$E$252,"10866-รพ.คลองหาด")&lt;$A14,"",INDEX('ค่าเสื่อม 2563'!J$3:J$252,SMALL(IF('ค่าเสื่อม 2563'!$E$3:$E$252="10866-รพ.คลองหาด",ROW('ค่าเสื่อม 2563'!$E$3:$E$252)-ROW('ค่าเสื่อม 2563'!$E$3)+1),$A14)))</f>
        <v>ระบบกรองน้ำบาดาล</v>
      </c>
      <c r="K14" s="7" t="str">
        <f t="array" ref="K14">IF(COUNTIF('ค่าเสื่อม 2563'!$E$3:$E$252,"10866-รพ.คลองหาด")&lt;$A14,"",INDEX('ค่าเสื่อม 2563'!K$3:K$252,SMALL(IF('ค่าเสื่อม 2563'!$E$3:$E$252="10866-รพ.คลองหาด",ROW('ค่าเสื่อม 2563'!$E$3:$E$252)-ROW('ค่าเสื่อม 2563'!$E$3)+1),$A14)))</f>
        <v>ซ่อมแซมระบบกรองน้ำบาดาล</v>
      </c>
      <c r="L14" s="4">
        <f t="array" ref="L14">IF(COUNTIF('ค่าเสื่อม 2563'!$E$3:$E$252,"10866-รพ.คลองหาด")&lt;$A14,"",INDEX('ค่าเสื่อม 2563'!L$3:L$252,SMALL(IF('ค่าเสื่อม 2563'!$E$3:$E$252="10866-รพ.คลองหาด",ROW('ค่าเสื่อม 2563'!$E$3:$E$252)-ROW('ค่าเสื่อม 2563'!$E$3)+1),$A14)))</f>
        <v>1</v>
      </c>
      <c r="M14" s="7" t="str">
        <f t="array" ref="M14">IF(COUNTIF('ค่าเสื่อม 2563'!$E$3:$E$252,"10866-รพ.คลองหาด")&lt;$A14,"",INDEX('ค่าเสื่อม 2563'!M$3:M$252,SMALL(IF('ค่าเสื่อม 2563'!$E$3:$E$252="10866-รพ.คลองหาด",ROW('ค่าเสื่อม 2563'!$E$3:$E$252)-ROW('ค่าเสื่อม 2563'!$E$3)+1),$A14)))</f>
        <v>ซ่อมแซมระบบน้ำใช้ในอาคาร รพ.สต.บ้านหินกอง</v>
      </c>
      <c r="N14" s="10">
        <f t="array" ref="N14">IF(COUNTIF('ค่าเสื่อม 2563'!$E$3:$E$252,"10866-รพ.คลองหาด")&lt;$A14,"",INDEX('ค่าเสื่อม 2563'!N$3:N$252,SMALL(IF('ค่าเสื่อม 2563'!$E$3:$E$252="10866-รพ.คลองหาด",ROW('ค่าเสื่อม 2563'!$E$3:$E$252)-ROW('ค่าเสื่อม 2563'!$E$3)+1),$A14)))</f>
        <v>50000</v>
      </c>
      <c r="O14" s="10">
        <f t="array" ref="O14">IF(COUNTIF('ค่าเสื่อม 2563'!$E$3:$E$252,"10866-รพ.คลองหาด")&lt;$A14,"",INDEX('ค่าเสื่อม 2563'!O$3:O$252,SMALL(IF('ค่าเสื่อม 2563'!$E$3:$E$252="10866-รพ.คลองหาด",ROW('ค่าเสื่อม 2563'!$E$3:$E$252)-ROW('ค่าเสื่อม 2563'!$E$3)+1),$A14)))</f>
        <v>0</v>
      </c>
      <c r="P14" s="10">
        <f t="array" ref="P14">IF(COUNTIF('ค่าเสื่อม 2563'!$E$3:$E$252,"10866-รพ.คลองหาด")&lt;$A14,"",INDEX('ค่าเสื่อม 2563'!P$3:P$252,SMALL(IF('ค่าเสื่อม 2563'!$E$3:$E$252="10866-รพ.คลองหาด",ROW('ค่าเสื่อม 2563'!$E$3:$E$252)-ROW('ค่าเสื่อม 2563'!$E$3)+1),$A14)))</f>
        <v>0</v>
      </c>
      <c r="Q14" s="10">
        <f t="array" ref="Q14">IF(COUNTIF('ค่าเสื่อม 2563'!$E$3:$E$252,"10866-รพ.คลองหาด")&lt;$A14,"",INDEX('ค่าเสื่อม 2563'!Q$3:Q$252,SMALL(IF('ค่าเสื่อม 2563'!$E$3:$E$252="10866-รพ.คลองหาด",ROW('ค่าเสื่อม 2563'!$E$3:$E$252)-ROW('ค่าเสื่อม 2563'!$E$3)+1),$A14)))</f>
        <v>50000</v>
      </c>
      <c r="R14" s="7" t="str">
        <f t="array" ref="R14">IF(COUNTIF('ค่าเสื่อม 2563'!$E$3:$E$252,"10866-รพ.คลองหาด")&lt;$A14,"",INDEX('ค่าเสื่อม 2563'!R$3:R$252,SMALL(IF('ค่าเสื่อม 2563'!$E$3:$E$252="10866-รพ.คลองหาด",ROW('ค่าเสื่อม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2563'!$E$3:$E$252,"10866-รพ.คลองหาด")&lt;$A14,"",INDEX('ค่าเสื่อม 2563'!S$3:S$252,SMALL(IF('ค่าเสื่อม 2563'!$E$3:$E$252="10866-รพ.คลองหาด",ROW('ค่าเสื่อม 2563'!$E$3:$E$252)-ROW('ค่าเสื่อม 2563'!$E$3)+1),$A14)))</f>
        <v>5-</v>
      </c>
      <c r="T14" s="10">
        <f t="array" ref="T14">IF(COUNTIF('ค่าเสื่อม 2563'!$E$3:$E$252,"10866-รพ.คลองหาด")&lt;$A14,"",INDEX('ค่าเสื่อม 2563'!T$3:T$252,SMALL(IF('ค่าเสื่อม 2563'!$E$3:$E$252="10866-รพ.คลองหาด",ROW('ค่าเสื่อม 2563'!$E$3:$E$252)-ROW('ค่าเสื่อม 2563'!$E$3)+1),$A14)))</f>
        <v>50000</v>
      </c>
      <c r="U14" s="10">
        <f t="array" ref="U14">IF(COUNTIF('ค่าเสื่อม 2563'!$E$3:$E$252,"10866-รพ.คลองหาด")&lt;$A14,"",INDEX('ค่าเสื่อม 2563'!U$3:U$252,SMALL(IF('ค่าเสื่อม 2563'!$E$3:$E$252="10866-รพ.คลองหาด",ROW('ค่าเสื่อม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2563'!$E$3:$E$252,"10866-รพ.คลองหาด")&lt;$A15,"",INDEX('ค่าเสื่อม 2563'!E$3:E$252,SMALL(IF('ค่าเสื่อม 2563'!$E$3:$E$252="10866-รพ.คลองหาด",ROW('ค่าเสื่อม 2563'!$E$3:$E$252)-ROW('ค่าเสื่อม 2563'!$E$3)+1),$A15)))</f>
        <v>10866-รพ.คลองหาด</v>
      </c>
      <c r="F15" s="7" t="str">
        <f t="array" ref="F15">IF(COUNTIF('ค่าเสื่อม 2563'!$E$3:$E$252,"10866-รพ.คลองหาด")&lt;$A15,"",INDEX('ค่าเสื่อม 2563'!F$3:F$252,SMALL(IF('ค่าเสื่อม 2563'!$E$3:$E$252="10866-รพ.คลองหาด",ROW('ค่าเสื่อม 2563'!$E$3:$E$252)-ROW('ค่าเสื่อม 2563'!$E$3)+1),$A15)))</f>
        <v>02461-รพ.สต.บ้านหินกอง หมู่ที่ 01 ตำบลไทรทอง</v>
      </c>
      <c r="G15" s="7" t="str">
        <f t="array" ref="G15">IF(COUNTIF('ค่าเสื่อม 2563'!$E$3:$E$252,"10866-รพ.คลองหาด")&lt;$A15,"",INDEX('ค่าเสื่อม 2563'!G$3:G$252,SMALL(IF('ค่าเสื่อม 2563'!$E$3:$E$252="10866-รพ.คลองหาด",ROW('ค่าเสื่อม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2563'!$E$3:$E$252,"10866-รพ.คลองหาด")&lt;$A15,"",INDEX('ค่าเสื่อม 2563'!H$3:H$252,SMALL(IF('ค่าเสื่อม 2563'!$E$3:$E$252="10866-รพ.คลองหาด",ROW('ค่าเสื่อม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2563'!$E$3:$E$252,"10866-รพ.คลองหาด")&lt;$A15,"",INDEX('ค่าเสื่อม 2563'!I$3:I$252,SMALL(IF('ค่าเสื่อม 2563'!$E$3:$E$252="10866-รพ.คลองหาด",ROW('ค่าเสื่อม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2563'!$E$3:$E$252,"10866-รพ.คลองหาด")&lt;$A15,"",INDEX('ค่าเสื่อม 2563'!J$3:J$252,SMALL(IF('ค่าเสื่อม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K15" s="7" t="str">
        <f t="array" ref="K15">IF(COUNTIF('ค่าเสื่อม 2563'!$E$3:$E$252,"10866-รพ.คลองหาด")&lt;$A15,"",INDEX('ค่าเสื่อม 2563'!K$3:K$252,SMALL(IF('ค่าเสื่อม 2563'!$E$3:$E$252="10866-รพ.คลองหาด",ROW('ค่าเสื่อม 2563'!$E$3:$E$252)-ROW('ค่าเสื่อม 2563'!$E$3)+1),$A15)))</f>
        <v>เครื่องพ่นเคมีชนิดฝอยละออง (ULV) ชนิดสะพายหลัง</v>
      </c>
      <c r="L15" s="4">
        <f t="array" ref="L15">IF(COUNTIF('ค่าเสื่อม 2563'!$E$3:$E$252,"10866-รพ.คลองหาด")&lt;$A15,"",INDEX('ค่าเสื่อม 2563'!L$3:L$252,SMALL(IF('ค่าเสื่อม 2563'!$E$3:$E$252="10866-รพ.คลองหาด",ROW('ค่าเสื่อม 2563'!$E$3:$E$252)-ROW('ค่าเสื่อม 2563'!$E$3)+1),$A15)))</f>
        <v>1</v>
      </c>
      <c r="M15" s="7" t="str">
        <f t="array" ref="M15">IF(COUNTIF('ค่าเสื่อม 2563'!$E$3:$E$252,"10866-รพ.คลองหาด")&lt;$A15,"",INDEX('ค่าเสื่อม 2563'!M$3:M$252,SMALL(IF('ค่าเสื่อม 2563'!$E$3:$E$252="10866-รพ.คลองหาด",ROW('ค่าเสื่อม 2563'!$E$3:$E$252)-ROW('ค่าเสื่อม 2563'!$E$3)+1),$A15)))</f>
        <v>สอ.3740-002-0002</v>
      </c>
      <c r="N15" s="10">
        <f t="array" ref="N15">IF(COUNTIF('ค่าเสื่อม 2563'!$E$3:$E$252,"10866-รพ.คลองหาด")&lt;$A15,"",INDEX('ค่าเสื่อม 2563'!N$3:N$252,SMALL(IF('ค่าเสื่อม 2563'!$E$3:$E$252="10866-รพ.คลองหาด",ROW('ค่าเสื่อม 2563'!$E$3:$E$252)-ROW('ค่าเสื่อม 2563'!$E$3)+1),$A15)))</f>
        <v>95000</v>
      </c>
      <c r="O15" s="10">
        <f t="array" ref="O15">IF(COUNTIF('ค่าเสื่อม 2563'!$E$3:$E$252,"10866-รพ.คลองหาด")&lt;$A15,"",INDEX('ค่าเสื่อม 2563'!O$3:O$252,SMALL(IF('ค่าเสื่อม 2563'!$E$3:$E$252="10866-รพ.คลองหาด",ROW('ค่าเสื่อม 2563'!$E$3:$E$252)-ROW('ค่าเสื่อม 2563'!$E$3)+1),$A15)))</f>
        <v>0</v>
      </c>
      <c r="P15" s="10">
        <f t="array" ref="P15">IF(COUNTIF('ค่าเสื่อม 2563'!$E$3:$E$252,"10866-รพ.คลองหาด")&lt;$A15,"",INDEX('ค่าเสื่อม 2563'!P$3:P$252,SMALL(IF('ค่าเสื่อม 2563'!$E$3:$E$252="10866-รพ.คลองหาด",ROW('ค่าเสื่อม 2563'!$E$3:$E$252)-ROW('ค่าเสื่อม 2563'!$E$3)+1),$A15)))</f>
        <v>0</v>
      </c>
      <c r="Q15" s="10">
        <f t="array" ref="Q15">IF(COUNTIF('ค่าเสื่อม 2563'!$E$3:$E$252,"10866-รพ.คลองหาด")&lt;$A15,"",INDEX('ค่าเสื่อม 2563'!Q$3:Q$252,SMALL(IF('ค่าเสื่อม 2563'!$E$3:$E$252="10866-รพ.คลองหาด",ROW('ค่าเสื่อม 2563'!$E$3:$E$252)-ROW('ค่าเสื่อม 2563'!$E$3)+1),$A15)))</f>
        <v>95000</v>
      </c>
      <c r="R15" s="7" t="str">
        <f t="array" ref="R15">IF(COUNTIF('ค่าเสื่อม 2563'!$E$3:$E$252,"10866-รพ.คลองหาด")&lt;$A15,"",INDEX('ค่าเสื่อม 2563'!R$3:R$252,SMALL(IF('ค่าเสื่อม 2563'!$E$3:$E$252="10866-รพ.คลองหาด",ROW('ค่าเสื่อม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2563'!$E$3:$E$252,"10866-รพ.คลองหาด")&lt;$A15,"",INDEX('ค่าเสื่อม 2563'!S$3:S$252,SMALL(IF('ค่าเสื่อม 2563'!$E$3:$E$252="10866-รพ.คลองหาด",ROW('ค่าเสื่อม 2563'!$E$3:$E$252)-ROW('ค่าเสื่อม 2563'!$E$3)+1),$A15)))</f>
        <v>5-</v>
      </c>
      <c r="T15" s="10">
        <f t="array" ref="T15">IF(COUNTIF('ค่าเสื่อม 2563'!$E$3:$E$252,"10866-รพ.คลองหาด")&lt;$A15,"",INDEX('ค่าเสื่อม 2563'!T$3:T$252,SMALL(IF('ค่าเสื่อม 2563'!$E$3:$E$252="10866-รพ.คลองหาด",ROW('ค่าเสื่อม 2563'!$E$3:$E$252)-ROW('ค่าเสื่อม 2563'!$E$3)+1),$A15)))</f>
        <v>95000</v>
      </c>
      <c r="U15" s="10">
        <f t="array" ref="U15">IF(COUNTIF('ค่าเสื่อม 2563'!$E$3:$E$252,"10866-รพ.คลองหาด")&lt;$A15,"",INDEX('ค่าเสื่อม 2563'!U$3:U$252,SMALL(IF('ค่าเสื่อม 2563'!$E$3:$E$252="10866-รพ.คลองหาด",ROW('ค่าเสื่อม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2563'!$E$3:$E$252,"10866-รพ.คลองหาด")&lt;$A16,"",INDEX('ค่าเสื่อม 2563'!E$3:E$252,SMALL(IF('ค่าเสื่อม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F16" s="7" t="str">
        <f t="array" ref="F16">IF(COUNTIF('ค่าเสื่อม 2563'!$E$3:$E$252,"10866-รพ.คลองหาด")&lt;$A16,"",INDEX('ค่าเสื่อม 2563'!F$3:F$252,SMALL(IF('ค่าเสื่อม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G16" s="7" t="str">
        <f t="array" ref="G16">IF(COUNTIF('ค่าเสื่อม 2563'!$E$3:$E$252,"10866-รพ.คลองหาด")&lt;$A16,"",INDEX('ค่าเสื่อม 2563'!G$3:G$252,SMALL(IF('ค่าเสื่อม 2563'!$E$3:$E$252="10866-รพ.คลองหาด",ROW('ค่าเสื่อม 2563'!$E$3:$E$252)-ROW('ค่าเสื่อม 2563'!$E$3)+1),$A16)))</f>
        <v>วงเงินระดับเขต</v>
      </c>
      <c r="H16" s="7" t="str">
        <f t="array" ref="H16">IF(COUNTIF('ค่าเสื่อม 2563'!$E$3:$E$252,"10866-รพ.คลองหาด")&lt;$A16,"",INDEX('ค่าเสื่อม 2563'!H$3:H$252,SMALL(IF('ค่าเสื่อม 2563'!$E$3:$E$252="10866-รพ.คลองหาด",ROW('ค่าเสื่อม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2563'!$E$3:$E$252,"10866-รพ.คลองหาด")&lt;$A16,"",INDEX('ค่าเสื่อม 2563'!I$3:I$252,SMALL(IF('ค่าเสื่อม 2563'!$E$3:$E$252="10866-รพ.คลองหาด",ROW('ค่าเสื่อม 2563'!$E$3:$E$252)-ROW('ค่าเสื่อม 2563'!$E$3)+1),$A16)))</f>
        <v>-</v>
      </c>
      <c r="J16" s="7" t="str">
        <f t="array" ref="J16">IF(COUNTIF('ค่าเสื่อม 2563'!$E$3:$E$252,"10866-รพ.คลองหาด")&lt;$A16,"",INDEX('ค่าเสื่อม 2563'!J$3:J$252,SMALL(IF('ค่าเสื่อม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K16" s="7" t="str">
        <f t="array" ref="K16">IF(COUNTIF('ค่าเสื่อม 2563'!$E$3:$E$252,"10866-รพ.คลองหาด")&lt;$A16,"",INDEX('ค่าเสื่อม 2563'!K$3:K$252,SMALL(IF('ค่าเสื่อม 2563'!$E$3:$E$252="10866-รพ.คลองหาด",ROW('ค่าเสื่อม 2563'!$E$3:$E$252)-ROW('ค่าเสื่อม 2563'!$E$3)+1),$A16)))</f>
        <v>ปร.4 ปร.5 แบบแปลน</v>
      </c>
      <c r="L16" s="4">
        <f t="array" ref="L16">IF(COUNTIF('ค่าเสื่อม 2563'!$E$3:$E$252,"10866-รพ.คลองหาด")&lt;$A16,"",INDEX('ค่าเสื่อม 2563'!L$3:L$252,SMALL(IF('ค่าเสื่อม 2563'!$E$3:$E$252="10866-รพ.คลองหาด",ROW('ค่าเสื่อม 2563'!$E$3:$E$252)-ROW('ค่าเสื่อม 2563'!$E$3)+1),$A16)))</f>
        <v>1</v>
      </c>
      <c r="M16" s="7" t="str">
        <f t="array" ref="M16">IF(COUNTIF('ค่าเสื่อม 2563'!$E$3:$E$252,"10866-รพ.คลองหาด")&lt;$A16,"",INDEX('ค่าเสื่อม 2563'!M$3:M$252,SMALL(IF('ค่าเสื่อม 2563'!$E$3:$E$252="10866-รพ.คลองหาด",ROW('ค่าเสื่อม 2563'!$E$3:$E$252)-ROW('ค่าเสื่อม 2563'!$E$3)+1),$A16)))</f>
        <v>ซ่อมแซมแผนกงานผู้ป่วยนอกเพื่อรองรัรบมาตรฐาน QSC(Qulity Sevice Clean)</v>
      </c>
      <c r="N16" s="10">
        <f t="array" ref="N16">IF(COUNTIF('ค่าเสื่อม 2563'!$E$3:$E$252,"10866-รพ.คลองหาด")&lt;$A16,"",INDEX('ค่าเสื่อม 2563'!N$3:N$252,SMALL(IF('ค่าเสื่อม 2563'!$E$3:$E$252="10866-รพ.คลองหาด",ROW('ค่าเสื่อม 2563'!$E$3:$E$252)-ROW('ค่าเสื่อม 2563'!$E$3)+1),$A16)))</f>
        <v>437000</v>
      </c>
      <c r="O16" s="10">
        <f t="array" ref="O16">IF(COUNTIF('ค่าเสื่อม 2563'!$E$3:$E$252,"10866-รพ.คลองหาด")&lt;$A16,"",INDEX('ค่าเสื่อม 2563'!O$3:O$252,SMALL(IF('ค่าเสื่อม 2563'!$E$3:$E$252="10866-รพ.คลองหาด",ROW('ค่าเสื่อม 2563'!$E$3:$E$252)-ROW('ค่าเสื่อม 2563'!$E$3)+1),$A16)))</f>
        <v>15800</v>
      </c>
      <c r="P16" s="10">
        <f t="array" ref="P16">IF(COUNTIF('ค่าเสื่อม 2563'!$E$3:$E$252,"10866-รพ.คลองหาด")&lt;$A16,"",INDEX('ค่าเสื่อม 2563'!P$3:P$252,SMALL(IF('ค่าเสื่อม 2563'!$E$3:$E$252="10866-รพ.คลองหาด",ROW('ค่าเสื่อม 2563'!$E$3:$E$252)-ROW('ค่าเสื่อม 2563'!$E$3)+1),$A16)))</f>
        <v>0</v>
      </c>
      <c r="Q16" s="10">
        <f t="array" ref="Q16">IF(COUNTIF('ค่าเสื่อม 2563'!$E$3:$E$252,"10866-รพ.คลองหาด")&lt;$A16,"",INDEX('ค่าเสื่อม 2563'!Q$3:Q$252,SMALL(IF('ค่าเสื่อม 2563'!$E$3:$E$252="10866-รพ.คลองหาด",ROW('ค่าเสื่อม 2563'!$E$3:$E$252)-ROW('ค่าเสื่อม 2563'!$E$3)+1),$A16)))</f>
        <v>452800</v>
      </c>
      <c r="R16" s="7" t="str">
        <f t="array" ref="R16">IF(COUNTIF('ค่าเสื่อม 2563'!$E$3:$E$252,"10866-รพ.คลองหาด")&lt;$A16,"",INDEX('ค่าเสื่อม 2563'!R$3:R$252,SMALL(IF('ค่าเสื่อม 2563'!$E$3:$E$252="10866-รพ.คลองหาด",ROW('ค่าเสื่อม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2563'!$E$3:$E$252,"10866-รพ.คลองหาด")&lt;$A16,"",INDEX('ค่าเสื่อม 2563'!S$3:S$252,SMALL(IF('ค่าเสื่อม 2563'!$E$3:$E$252="10866-รพ.คลองหาด",ROW('ค่าเสื่อม 2563'!$E$3:$E$252)-ROW('ค่าเสื่อม 2563'!$E$3)+1),$A16)))</f>
        <v>5-</v>
      </c>
      <c r="T16" s="10">
        <f t="array" ref="T16">IF(COUNTIF('ค่าเสื่อม 2563'!$E$3:$E$252,"10866-รพ.คลองหาด")&lt;$A16,"",INDEX('ค่าเสื่อม 2563'!T$3:T$252,SMALL(IF('ค่าเสื่อม 2563'!$E$3:$E$252="10866-รพ.คลองหาด",ROW('ค่าเสื่อม 2563'!$E$3:$E$252)-ROW('ค่าเสื่อม 2563'!$E$3)+1),$A16)))</f>
        <v>437000</v>
      </c>
      <c r="U16" s="10">
        <f t="array" ref="U16">IF(COUNTIF('ค่าเสื่อม 2563'!$E$3:$E$252,"10866-รพ.คลองหาด")&lt;$A16,"",INDEX('ค่าเสื่อม 2563'!U$3:U$252,SMALL(IF('ค่าเสื่อม 2563'!$E$3:$E$252="10866-รพ.คลองหาด",ROW('ค่าเสื่อม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2563'!$E$3:$E$252,"10866-รพ.คลองหาด")&lt;$A17,"",INDEX('ค่าเสื่อม 2563'!E$3:E$252,SMALL(IF('ค่าเสื่อม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F17" s="7" t="str">
        <f t="array" ref="F17">IF(COUNTIF('ค่าเสื่อม 2563'!$E$3:$E$252,"10866-รพ.คลองหาด")&lt;$A17,"",INDEX('ค่าเสื่อม 2563'!F$3:F$252,SMALL(IF('ค่าเสื่อม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G17" s="7" t="str">
        <f t="array" ref="G17">IF(COUNTIF('ค่าเสื่อม 2563'!$E$3:$E$252,"10866-รพ.คลองหาด")&lt;$A17,"",INDEX('ค่าเสื่อม 2563'!G$3:G$252,SMALL(IF('ค่าเสื่อม 2563'!$E$3:$E$252="10866-รพ.คลองหาด",ROW('ค่าเสื่อม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2563'!$E$3:$E$252,"10866-รพ.คลองหาด")&lt;$A17,"",INDEX('ค่าเสื่อม 2563'!H$3:H$252,SMALL(IF('ค่าเสื่อม 2563'!$E$3:$E$252="10866-รพ.คลองหาด",ROW('ค่าเสื่อม 2563'!$E$3:$E$252)-ROW('ค่าเสื่อม 2563'!$E$3)+1),$A17)))</f>
        <v>สิ่งก่อสร้าง</v>
      </c>
      <c r="I17" s="7" t="str">
        <f t="array" ref="I17">IF(COUNTIF('ค่าเสื่อม 2563'!$E$3:$E$252,"10866-รพ.คลองหาด")&lt;$A17,"",INDEX('ค่าเสื่อม 2563'!I$3:I$252,SMALL(IF('ค่าเสื่อม 2563'!$E$3:$E$252="10866-รพ.คลองหาด",ROW('ค่าเสื่อม 2563'!$E$3:$E$252)-ROW('ค่าเสื่อม 2563'!$E$3)+1),$A17)))</f>
        <v>-</v>
      </c>
      <c r="J17" s="7" t="str">
        <f t="array" ref="J17">IF(COUNTIF('ค่าเสื่อม 2563'!$E$3:$E$252,"10866-รพ.คลองหาด")&lt;$A17,"",INDEX('ค่าเสื่อม 2563'!J$3:J$252,SMALL(IF('ค่าเสื่อม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K17" s="7" t="str">
        <f t="array" ref="K17">IF(COUNTIF('ค่าเสื่อม 2563'!$E$3:$E$252,"10866-รพ.คลองหาด")&lt;$A17,"",INDEX('ค่าเสื่อม 2563'!K$3:K$252,SMALL(IF('ค่าเสื่อม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v>
      </c>
      <c r="L17" s="4">
        <f t="array" ref="L17">IF(COUNTIF('ค่าเสื่อม 2563'!$E$3:$E$252,"10866-รพ.คลองหาด")&lt;$A17,"",INDEX('ค่าเสื่อม 2563'!L$3:L$252,SMALL(IF('ค่าเสื่อม 2563'!$E$3:$E$252="10866-รพ.คลองหาด",ROW('ค่าเสื่อม 2563'!$E$3:$E$252)-ROW('ค่าเสื่อม 2563'!$E$3)+1),$A17)))</f>
        <v>1</v>
      </c>
      <c r="M17" s="7" t="str">
        <f t="array" ref="M17">IF(COUNTIF('ค่าเสื่อม 2563'!$E$3:$E$252,"10866-รพ.คลองหาด")&lt;$A17,"",INDEX('ค่าเสื่อม 2563'!M$3:M$252,SMALL(IF('ค่าเสื่อม 2563'!$E$3:$E$252="10866-รพ.คลองหาด",ROW('ค่าเสื่อม 2563'!$E$3:$E$252)-ROW('ค่าเสื่อม 2563'!$E$3)+1),$A17)))</f>
        <v>ถนนคอนกรีตเสริมเหล็กรวมบ่อพัก คสล. และวางท่อ</v>
      </c>
      <c r="N17" s="10">
        <f t="array" ref="N17">IF(COUNTIF('ค่าเสื่อม 2563'!$E$3:$E$252,"10866-รพ.คลองหาด")&lt;$A17,"",INDEX('ค่าเสื่อม 2563'!N$3:N$252,SMALL(IF('ค่าเสื่อม 2563'!$E$3:$E$252="10866-รพ.คลองหาด",ROW('ค่าเสื่อม 2563'!$E$3:$E$252)-ROW('ค่าเสื่อม 2563'!$E$3)+1),$A17)))</f>
        <v>714076.74</v>
      </c>
      <c r="O17" s="10">
        <f t="array" ref="O17">IF(COUNTIF('ค่าเสื่อม 2563'!$E$3:$E$252,"10866-รพ.คลองหาด")&lt;$A17,"",INDEX('ค่าเสื่อม 2563'!O$3:O$252,SMALL(IF('ค่าเสื่อม 2563'!$E$3:$E$252="10866-รพ.คลองหาด",ROW('ค่าเสื่อม 2563'!$E$3:$E$252)-ROW('ค่าเสื่อม 2563'!$E$3)+1),$A17)))</f>
        <v>251923.26</v>
      </c>
      <c r="P17" s="10">
        <f t="array" ref="P17">IF(COUNTIF('ค่าเสื่อม 2563'!$E$3:$E$252,"10866-รพ.คลองหาด")&lt;$A17,"",INDEX('ค่าเสื่อม 2563'!P$3:P$252,SMALL(IF('ค่าเสื่อม 2563'!$E$3:$E$252="10866-รพ.คลองหาด",ROW('ค่าเสื่อม 2563'!$E$3:$E$252)-ROW('ค่าเสื่อม 2563'!$E$3)+1),$A17)))</f>
        <v>0</v>
      </c>
      <c r="Q17" s="10">
        <f t="array" ref="Q17">IF(COUNTIF('ค่าเสื่อม 2563'!$E$3:$E$252,"10866-รพ.คลองหาด")&lt;$A17,"",INDEX('ค่าเสื่อม 2563'!Q$3:Q$252,SMALL(IF('ค่าเสื่อม 2563'!$E$3:$E$252="10866-รพ.คลองหาด",ROW('ค่าเสื่อม 2563'!$E$3:$E$252)-ROW('ค่าเสื่อม 2563'!$E$3)+1),$A17)))</f>
        <v>966000</v>
      </c>
      <c r="R17" s="7" t="str">
        <f t="array" ref="R17">IF(COUNTIF('ค่าเสื่อม 2563'!$E$3:$E$252,"10866-รพ.คลองหาด")&lt;$A17,"",INDEX('ค่าเสื่อม 2563'!R$3:R$252,SMALL(IF('ค่าเสื่อม 2563'!$E$3:$E$252="10866-รพ.คลองหาด",ROW('ค่าเสื่อม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2563'!$E$3:$E$252,"10866-รพ.คลองหาด")&lt;$A17,"",INDEX('ค่าเสื่อม 2563'!S$3:S$252,SMALL(IF('ค่าเสื่อม 2563'!$E$3:$E$252="10866-รพ.คลองหาด",ROW('ค่าเสื่อม 2563'!$E$3:$E$252)-ROW('ค่าเสื่อม 2563'!$E$3)+1),$A17)))</f>
        <v>5-</v>
      </c>
      <c r="T17" s="10">
        <f t="array" ref="T17">IF(COUNTIF('ค่าเสื่อม 2563'!$E$3:$E$252,"10866-รพ.คลองหาด")&lt;$A17,"",INDEX('ค่าเสื่อม 2563'!T$3:T$252,SMALL(IF('ค่าเสื่อม 2563'!$E$3:$E$252="10866-รพ.คลองหาด",ROW('ค่าเสื่อม 2563'!$E$3:$E$252)-ROW('ค่าเสื่อม 2563'!$E$3)+1),$A17)))</f>
        <v>714076.74</v>
      </c>
      <c r="U17" s="10">
        <f t="array" ref="U17">IF(COUNTIF('ค่าเสื่อม 2563'!$E$3:$E$252,"10866-รพ.คลองหาด")&lt;$A17,"",INDEX('ค่าเสื่อม 2563'!U$3:U$252,SMALL(IF('ค่าเสื่อม 2563'!$E$3:$E$252="10866-รพ.คลองหาด",ROW('ค่าเสื่อม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2563'!$E$3:$E$252,"10866-รพ.คลองหาด")&lt;$A18,"",INDEX('ค่าเสื่อม 2563'!E$3:E$252,SMALL(IF('ค่าเสื่อม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F18" s="7" t="str">
        <f t="array" ref="F18">IF(COUNTIF('ค่าเสื่อม 2563'!$E$3:$E$252,"10866-รพ.คลองหาด")&lt;$A18,"",INDEX('ค่าเสื่อม 2563'!F$3:F$252,SMALL(IF('ค่าเสื่อม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G18" s="7" t="str">
        <f t="array" ref="G18">IF(COUNTIF('ค่าเสื่อม 2563'!$E$3:$E$252,"10866-รพ.คลองหาด")&lt;$A18,"",INDEX('ค่าเสื่อม 2563'!G$3:G$252,SMALL(IF('ค่าเสื่อม 2563'!$E$3:$E$252="10866-รพ.คลองหาด",ROW('ค่าเสื่อม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2563'!$E$3:$E$252,"10866-รพ.คลองหาด")&lt;$A18,"",INDEX('ค่าเสื่อม 2563'!H$3:H$252,SMALL(IF('ค่าเสื่อม 2563'!$E$3:$E$252="10866-รพ.คลองหาด",ROW('ค่าเสื่อม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2563'!$E$3:$E$252,"10866-รพ.คลองหาด")&lt;$A18,"",INDEX('ค่าเสื่อม 2563'!I$3:I$252,SMALL(IF('ค่าเสื่อม 2563'!$E$3:$E$252="10866-รพ.คลองหาด",ROW('ค่าเสื่อม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2563'!$E$3:$E$252,"10866-รพ.คลองหาด")&lt;$A18,"",INDEX('ค่าเสื่อม 2563'!J$3:J$252,SMALL(IF('ค่าเสื่อม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K18" s="7" t="str">
        <f t="array" ref="K18">IF(COUNTIF('ค่าเสื่อม 2563'!$E$3:$E$252,"10866-รพ.คลองหาด")&lt;$A18,"",INDEX('ค่าเสื่อม 2563'!K$3:K$252,SMALL(IF('ค่าเสื่อม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L18" s="4">
        <f t="array" ref="L18">IF(COUNTIF('ค่าเสื่อม 2563'!$E$3:$E$252,"10866-รพ.คลองหาด")&lt;$A18,"",INDEX('ค่าเสื่อม 2563'!L$3:L$252,SMALL(IF('ค่าเสื่อม 2563'!$E$3:$E$252="10866-รพ.คลองหาด",ROW('ค่าเสื่อม 2563'!$E$3:$E$252)-ROW('ค่าเสื่อม 2563'!$E$3)+1),$A18)))</f>
        <v>1</v>
      </c>
      <c r="M18" s="7" t="str">
        <f t="array" ref="M18">IF(COUNTIF('ค่าเสื่อม 2563'!$E$3:$E$252,"10866-รพ.คลองหาด")&lt;$A18,"",INDEX('ค่าเสื่อม 2563'!M$3:M$252,SMALL(IF('ค่าเสื่อม 2563'!$E$3:$E$252="10866-รพ.คลองหาด",ROW('ค่าเสื่อม 2563'!$E$3:$E$252)-ROW('ค่าเสื่อม 2563'!$E$3)+1),$A18)))</f>
        <v>6525-008-2101/3</v>
      </c>
      <c r="N18" s="10">
        <f t="array" ref="N18">IF(COUNTIF('ค่าเสื่อม 2563'!$E$3:$E$252,"10866-รพ.คลองหาด")&lt;$A18,"",INDEX('ค่าเสื่อม 2563'!N$3:N$252,SMALL(IF('ค่าเสื่อม 2563'!$E$3:$E$252="10866-รพ.คลองหาด",ROW('ค่าเสื่อม 2563'!$E$3:$E$252)-ROW('ค่าเสื่อม 2563'!$E$3)+1),$A18)))</f>
        <v>930000</v>
      </c>
      <c r="O18" s="10">
        <f t="array" ref="O18">IF(COUNTIF('ค่าเสื่อม 2563'!$E$3:$E$252,"10866-รพ.คลองหาด")&lt;$A18,"",INDEX('ค่าเสื่อม 2563'!O$3:O$252,SMALL(IF('ค่าเสื่อม 2563'!$E$3:$E$252="10866-รพ.คลองหาด",ROW('ค่าเสื่อม 2563'!$E$3:$E$252)-ROW('ค่าเสื่อม 2563'!$E$3)+1),$A18)))</f>
        <v>0</v>
      </c>
      <c r="P18" s="10">
        <f t="array" ref="P18">IF(COUNTIF('ค่าเสื่อม 2563'!$E$3:$E$252,"10866-รพ.คลองหาด")&lt;$A18,"",INDEX('ค่าเสื่อม 2563'!P$3:P$252,SMALL(IF('ค่าเสื่อม 2563'!$E$3:$E$252="10866-รพ.คลองหาด",ROW('ค่าเสื่อม 2563'!$E$3:$E$252)-ROW('ค่าเสื่อม 2563'!$E$3)+1),$A18)))</f>
        <v>0</v>
      </c>
      <c r="Q18" s="10">
        <f t="array" ref="Q18">IF(COUNTIF('ค่าเสื่อม 2563'!$E$3:$E$252,"10866-รพ.คลองหาด")&lt;$A18,"",INDEX('ค่าเสื่อม 2563'!Q$3:Q$252,SMALL(IF('ค่าเสื่อม 2563'!$E$3:$E$252="10866-รพ.คลองหาด",ROW('ค่าเสื่อม 2563'!$E$3:$E$252)-ROW('ค่าเสื่อม 2563'!$E$3)+1),$A18)))</f>
        <v>930000</v>
      </c>
      <c r="R18" s="7" t="str">
        <f t="array" ref="R18">IF(COUNTIF('ค่าเสื่อม 2563'!$E$3:$E$252,"10866-รพ.คลองหาด")&lt;$A18,"",INDEX('ค่าเสื่อม 2563'!R$3:R$252,SMALL(IF('ค่าเสื่อม 2563'!$E$3:$E$252="10866-รพ.คลองหาด",ROW('ค่าเสื่อม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2563'!$E$3:$E$252,"10866-รพ.คลองหาด")&lt;$A18,"",INDEX('ค่าเสื่อม 2563'!S$3:S$252,SMALL(IF('ค่าเสื่อม 2563'!$E$3:$E$252="10866-รพ.คลองหาด",ROW('ค่าเสื่อม 2563'!$E$3:$E$252)-ROW('ค่าเสื่อม 2563'!$E$3)+1),$A18)))</f>
        <v>5-</v>
      </c>
      <c r="T18" s="10">
        <f t="array" ref="T18">IF(COUNTIF('ค่าเสื่อม 2563'!$E$3:$E$252,"10866-รพ.คลองหาด")&lt;$A18,"",INDEX('ค่าเสื่อม 2563'!T$3:T$252,SMALL(IF('ค่าเสื่อม 2563'!$E$3:$E$252="10866-รพ.คลองหาด",ROW('ค่าเสื่อม 2563'!$E$3:$E$252)-ROW('ค่าเสื่อม 2563'!$E$3)+1),$A18)))</f>
        <v>924000</v>
      </c>
      <c r="U18" s="10">
        <f t="array" ref="U18">IF(COUNTIF('ค่าเสื่อม 2563'!$E$3:$E$252,"10866-รพ.คลองหาด")&lt;$A18,"",INDEX('ค่าเสื่อม 2563'!U$3:U$252,SMALL(IF('ค่าเสื่อม 2563'!$E$3:$E$252="10866-รพ.คลองหาด",ROW('ค่าเสื่อม 2563'!$E$3:$E$252)-ROW('ค่าเสื่อม 2563'!$E$3)+1),$A18)))</f>
        <v>6000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2563'!$E$3:$E$252,"10866-รพ.คลองหาด")&lt;$A19,"",INDEX('ค่าเสื่อม 2563'!E$3:E$252,SMALL(IF('ค่าเสื่อม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F19" s="7" t="str">
        <f t="array" ref="F19">IF(COUNTIF('ค่าเสื่อม 2563'!$E$3:$E$252,"10866-รพ.คลองหาด")&lt;$A19,"",INDEX('ค่าเสื่อม 2563'!F$3:F$252,SMALL(IF('ค่าเสื่อม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G19" s="7" t="str">
        <f t="array" ref="G19">IF(COUNTIF('ค่าเสื่อม 2563'!$E$3:$E$252,"10866-รพ.คลองหาด")&lt;$A19,"",INDEX('ค่าเสื่อม 2563'!G$3:G$252,SMALL(IF('ค่าเสื่อม 2563'!$E$3:$E$252="10866-รพ.คลองหาด",ROW('ค่าเสื่อม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2563'!$E$3:$E$252,"10866-รพ.คลองหาด")&lt;$A19,"",INDEX('ค่าเสื่อม 2563'!H$3:H$252,SMALL(IF('ค่าเสื่อม 2563'!$E$3:$E$252="10866-รพ.คลองหาด",ROW('ค่าเสื่อม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2563'!$E$3:$E$252,"10866-รพ.คลองหาด")&lt;$A19,"",INDEX('ค่าเสื่อม 2563'!I$3:I$252,SMALL(IF('ค่าเสื่อม 2563'!$E$3:$E$252="10866-รพ.คลองหาด",ROW('ค่าเสื่อม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2563'!$E$3:$E$252,"10866-รพ.คลองหาด")&lt;$A19,"",INDEX('ค่าเสื่อม 2563'!J$3:J$252,SMALL(IF('ค่าเสื่อม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K19" s="7" t="str">
        <f t="array" ref="K19">IF(COUNTIF('ค่าเสื่อม 2563'!$E$3:$E$252,"10866-รพ.คลองหาด")&lt;$A19,"",INDEX('ค่าเสื่อม 2563'!K$3:K$252,SMALL(IF('ค่าเสื่อม 2563'!$E$3:$E$252="10866-รพ.คลองหาด",ROW('ค่าเสื่อม 2563'!$E$3:$E$252)-ROW('ค่าเสื่อม 2563'!$E$3)+1),$A19)))</f>
        <v>เครื่องคอมพิวเตอร์แม่ข่าย</v>
      </c>
      <c r="L19" s="4">
        <f t="array" ref="L19">IF(COUNTIF('ค่าเสื่อม 2563'!$E$3:$E$252,"10866-รพ.คลองหาด")&lt;$A19,"",INDEX('ค่าเสื่อม 2563'!L$3:L$252,SMALL(IF('ค่าเสื่อม 2563'!$E$3:$E$252="10866-รพ.คลองหาด",ROW('ค่าเสื่อม 2563'!$E$3:$E$252)-ROW('ค่าเสื่อม 2563'!$E$3)+1),$A19)))</f>
        <v>1</v>
      </c>
      <c r="M19" s="7" t="str">
        <f t="array" ref="M19">IF(COUNTIF('ค่าเสื่อม 2563'!$E$3:$E$252,"10866-รพ.คลองหาด")&lt;$A19,"",INDEX('ค่าเสื่อม 2563'!M$3:M$252,SMALL(IF('ค่าเสื่อม 2563'!$E$3:$E$252="10866-รพ.คลองหาด",ROW('ค่าเสื่อม 2563'!$E$3:$E$252)-ROW('ค่าเสื่อม 2563'!$E$3)+1),$A19)))</f>
        <v>7440-001-0002/1</v>
      </c>
      <c r="N19" s="10">
        <f t="array" ref="N19">IF(COUNTIF('ค่าเสื่อม 2563'!$E$3:$E$252,"10866-รพ.คลองหาด")&lt;$A19,"",INDEX('ค่าเสื่อม 2563'!N$3:N$252,SMALL(IF('ค่าเสื่อม 2563'!$E$3:$E$252="10866-รพ.คลองหาด",ROW('ค่าเสื่อม 2563'!$E$3:$E$252)-ROW('ค่าเสื่อม 2563'!$E$3)+1),$A19)))</f>
        <v>130000</v>
      </c>
      <c r="O19" s="10">
        <f t="array" ref="O19">IF(COUNTIF('ค่าเสื่อม 2563'!$E$3:$E$252,"10866-รพ.คลองหาด")&lt;$A19,"",INDEX('ค่าเสื่อม 2563'!O$3:O$252,SMALL(IF('ค่าเสื่อม 2563'!$E$3:$E$252="10866-รพ.คลองหาด",ROW('ค่าเสื่อม 2563'!$E$3:$E$252)-ROW('ค่าเสื่อม 2563'!$E$3)+1),$A19)))</f>
        <v>0</v>
      </c>
      <c r="P19" s="10">
        <f t="array" ref="P19">IF(COUNTIF('ค่าเสื่อม 2563'!$E$3:$E$252,"10866-รพ.คลองหาด")&lt;$A19,"",INDEX('ค่าเสื่อม 2563'!P$3:P$252,SMALL(IF('ค่าเสื่อม 2563'!$E$3:$E$252="10866-รพ.คลองหาด",ROW('ค่าเสื่อม 2563'!$E$3:$E$252)-ROW('ค่าเสื่อม 2563'!$E$3)+1),$A19)))</f>
        <v>0</v>
      </c>
      <c r="Q19" s="10">
        <f t="array" ref="Q19">IF(COUNTIF('ค่าเสื่อม 2563'!$E$3:$E$252,"10866-รพ.คลองหาด")&lt;$A19,"",INDEX('ค่าเสื่อม 2563'!Q$3:Q$252,SMALL(IF('ค่าเสื่อม 2563'!$E$3:$E$252="10866-รพ.คลองหาด",ROW('ค่าเสื่อม 2563'!$E$3:$E$252)-ROW('ค่าเสื่อม 2563'!$E$3)+1),$A19)))</f>
        <v>130000</v>
      </c>
      <c r="R19" s="7" t="str">
        <f t="array" ref="R19">IF(COUNTIF('ค่าเสื่อม 2563'!$E$3:$E$252,"10866-รพ.คลองหาด")&lt;$A19,"",INDEX('ค่าเสื่อม 2563'!R$3:R$252,SMALL(IF('ค่าเสื่อม 2563'!$E$3:$E$252="10866-รพ.คลองหาด",ROW('ค่าเสื่อม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2563'!$E$3:$E$252,"10866-รพ.คลองหาด")&lt;$A19,"",INDEX('ค่าเสื่อม 2563'!S$3:S$252,SMALL(IF('ค่าเสื่อม 2563'!$E$3:$E$252="10866-รพ.คลองหาด",ROW('ค่าเสื่อม 2563'!$E$3:$E$252)-ROW('ค่าเสื่อม 2563'!$E$3)+1),$A19)))</f>
        <v>5-</v>
      </c>
      <c r="T19" s="10">
        <f t="array" ref="T19">IF(COUNTIF('ค่าเสื่อม 2563'!$E$3:$E$252,"10866-รพ.คลองหาด")&lt;$A19,"",INDEX('ค่าเสื่อม 2563'!T$3:T$252,SMALL(IF('ค่าเสื่อม 2563'!$E$3:$E$252="10866-รพ.คลองหาด",ROW('ค่าเสื่อม 2563'!$E$3:$E$252)-ROW('ค่าเสื่อม 2563'!$E$3)+1),$A19)))</f>
        <v>129800</v>
      </c>
      <c r="U19" s="10">
        <f t="array" ref="U19">IF(COUNTIF('ค่าเสื่อม 2563'!$E$3:$E$252,"10866-รพ.คลองหาด")&lt;$A19,"",INDEX('ค่าเสื่อม 2563'!U$3:U$252,SMALL(IF('ค่าเสื่อม 2563'!$E$3:$E$252="10866-รพ.คลองหาด",ROW('ค่าเสื่อม 2563'!$E$3:$E$252)-ROW('ค่าเสื่อม 2563'!$E$3)+1),$A19)))</f>
        <v>200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2563'!$E$3:$E$252,"10866-รพ.คลองหาด")&lt;$A20,"",INDEX('ค่าเสื่อม 2563'!E$3:E$252,SMALL(IF('ค่าเสื่อม 2563'!$E$3:$E$252="10866-รพ.คลองหาด",ROW('ค่าเสื่อม 2563'!$E$3:$E$252)-ROW('ค่าเสื่อม 2563'!$E$3)+1),$A20)))</f>
        <v/>
      </c>
      <c r="F20" s="7" t="str">
        <f t="array" ref="F20">IF(COUNTIF('ค่าเสื่อม 2563'!$E$3:$E$252,"10866-รพ.คลองหาด")&lt;$A20,"",INDEX('ค่าเสื่อม 2563'!F$3:F$252,SMALL(IF('ค่าเสื่อม 2563'!$E$3:$E$252="10866-รพ.คลองหาด",ROW('ค่าเสื่อม 2563'!$E$3:$E$252)-ROW('ค่าเสื่อม 2563'!$E$3)+1),$A20)))</f>
        <v/>
      </c>
      <c r="G20" s="7" t="str">
        <f t="array" ref="G20">IF(COUNTIF('ค่าเสื่อม 2563'!$E$3:$E$252,"10866-รพ.คลองหาด")&lt;$A20,"",INDEX('ค่าเสื่อม 2563'!G$3:G$252,SMALL(IF('ค่าเสื่อม 2563'!$E$3:$E$252="10866-รพ.คลองหาด",ROW('ค่าเสื่อม 2563'!$E$3:$E$252)-ROW('ค่าเสื่อม 2563'!$E$3)+1),$A20)))</f>
        <v/>
      </c>
      <c r="H20" s="7" t="str">
        <f t="array" ref="H20">IF(COUNTIF('ค่าเสื่อม 2563'!$E$3:$E$252,"10866-รพ.คลองหาด")&lt;$A20,"",INDEX('ค่าเสื่อม 2563'!H$3:H$252,SMALL(IF('ค่าเสื่อม 2563'!$E$3:$E$252="10866-รพ.คลองหาด",ROW('ค่าเสื่อม 2563'!$E$3:$E$252)-ROW('ค่าเสื่อม 2563'!$E$3)+1),$A20)))</f>
        <v/>
      </c>
      <c r="I20" s="7" t="str">
        <f t="array" ref="I20">IF(COUNTIF('ค่าเสื่อม 2563'!$E$3:$E$252,"10866-รพ.คลองหาด")&lt;$A20,"",INDEX('ค่าเสื่อม 2563'!I$3:I$252,SMALL(IF('ค่าเสื่อม 2563'!$E$3:$E$252="10866-รพ.คลองหาด",ROW('ค่าเสื่อม 2563'!$E$3:$E$252)-ROW('ค่าเสื่อม 2563'!$E$3)+1),$A20)))</f>
        <v/>
      </c>
      <c r="J20" s="7" t="str">
        <f t="array" ref="J20">IF(COUNTIF('ค่าเสื่อม 2563'!$E$3:$E$252,"10866-รพ.คลองหาด")&lt;$A20,"",INDEX('ค่าเสื่อม 2563'!J$3:J$252,SMALL(IF('ค่าเสื่อม 2563'!$E$3:$E$252="10866-รพ.คลองหาด",ROW('ค่าเสื่อม 2563'!$E$3:$E$252)-ROW('ค่าเสื่อม 2563'!$E$3)+1),$A20)))</f>
        <v/>
      </c>
      <c r="K20" s="7" t="str">
        <f t="array" ref="K20">IF(COUNTIF('ค่าเสื่อม 2563'!$E$3:$E$252,"10866-รพ.คลองหาด")&lt;$A20,"",INDEX('ค่าเสื่อม 2563'!K$3:K$252,SMALL(IF('ค่าเสื่อม 2563'!$E$3:$E$252="10866-รพ.คลองหาด",ROW('ค่าเสื่อม 2563'!$E$3:$E$252)-ROW('ค่าเสื่อม 2563'!$E$3)+1),$A20)))</f>
        <v/>
      </c>
      <c r="L20" s="4" t="str">
        <f t="array" ref="L20">IF(COUNTIF('ค่าเสื่อม 2563'!$E$3:$E$252,"10866-รพ.คลองหาด")&lt;$A20,"",INDEX('ค่าเสื่อม 2563'!L$3:L$252,SMALL(IF('ค่าเสื่อม 2563'!$E$3:$E$252="10866-รพ.คลองหาด",ROW('ค่าเสื่อม 2563'!$E$3:$E$252)-ROW('ค่าเสื่อม 2563'!$E$3)+1),$A20)))</f>
        <v/>
      </c>
      <c r="M20" s="7" t="str">
        <f t="array" ref="M20">IF(COUNTIF('ค่าเสื่อม 2563'!$E$3:$E$252,"10866-รพ.คลองหาด")&lt;$A20,"",INDEX('ค่าเสื่อม 2563'!M$3:M$252,SMALL(IF('ค่าเสื่อม 2563'!$E$3:$E$252="10866-รพ.คลองหาด",ROW('ค่าเสื่อม 2563'!$E$3:$E$252)-ROW('ค่าเสื่อม 2563'!$E$3)+1),$A20)))</f>
        <v/>
      </c>
      <c r="N20" s="10" t="str">
        <f t="array" ref="N20">IF(COUNTIF('ค่าเสื่อม 2563'!$E$3:$E$252,"10866-รพ.คลองหาด")&lt;$A20,"",INDEX('ค่าเสื่อม 2563'!N$3:N$252,SMALL(IF('ค่าเสื่อม 2563'!$E$3:$E$252="10866-รพ.คลองหาด",ROW('ค่าเสื่อม 2563'!$E$3:$E$252)-ROW('ค่าเสื่อม 2563'!$E$3)+1),$A20)))</f>
        <v/>
      </c>
      <c r="O20" s="10" t="str">
        <f t="array" ref="O20">IF(COUNTIF('ค่าเสื่อม 2563'!$E$3:$E$252,"10866-รพ.คลองหาด")&lt;$A20,"",INDEX('ค่าเสื่อม 2563'!O$3:O$252,SMALL(IF('ค่าเสื่อม 2563'!$E$3:$E$252="10866-รพ.คลองหาด",ROW('ค่าเสื่อม 2563'!$E$3:$E$252)-ROW('ค่าเสื่อม 2563'!$E$3)+1),$A20)))</f>
        <v/>
      </c>
      <c r="P20" s="10" t="str">
        <f t="array" ref="P20">IF(COUNTIF('ค่าเสื่อม 2563'!$E$3:$E$252,"10866-รพ.คลองหาด")&lt;$A20,"",INDEX('ค่าเสื่อม 2563'!P$3:P$252,SMALL(IF('ค่าเสื่อม 2563'!$E$3:$E$252="10866-รพ.คลองหาด",ROW('ค่าเสื่อม 2563'!$E$3:$E$252)-ROW('ค่าเสื่อม 2563'!$E$3)+1),$A20)))</f>
        <v/>
      </c>
      <c r="Q20" s="10" t="str">
        <f t="array" ref="Q20">IF(COUNTIF('ค่าเสื่อม 2563'!$E$3:$E$252,"10866-รพ.คลองหาด")&lt;$A20,"",INDEX('ค่าเสื่อม 2563'!Q$3:Q$252,SMALL(IF('ค่าเสื่อม 2563'!$E$3:$E$252="10866-รพ.คลองหาด",ROW('ค่าเสื่อม 2563'!$E$3:$E$252)-ROW('ค่าเสื่อม 2563'!$E$3)+1),$A20)))</f>
        <v/>
      </c>
      <c r="R20" s="7" t="str">
        <f t="array" ref="R20">IF(COUNTIF('ค่าเสื่อม 2563'!$E$3:$E$252,"10866-รพ.คลองหาด")&lt;$A20,"",INDEX('ค่าเสื่อม 2563'!R$3:R$252,SMALL(IF('ค่าเสื่อม 2563'!$E$3:$E$252="10866-รพ.คลองหาด",ROW('ค่าเสื่อม 2563'!$E$3:$E$252)-ROW('ค่าเสื่อม 2563'!$E$3)+1),$A20)))</f>
        <v/>
      </c>
      <c r="S20" s="4" t="str">
        <f t="array" ref="S20">IF(COUNTIF('ค่าเสื่อม 2563'!$E$3:$E$252,"10866-รพ.คลองหาด")&lt;$A20,"",INDEX('ค่าเสื่อม 2563'!S$3:S$252,SMALL(IF('ค่าเสื่อม 2563'!$E$3:$E$252="10866-รพ.คลองหาด",ROW('ค่าเสื่อม 2563'!$E$3:$E$252)-ROW('ค่าเสื่อม 2563'!$E$3)+1),$A20)))</f>
        <v/>
      </c>
      <c r="T20" s="10" t="str">
        <f t="array" ref="T20">IF(COUNTIF('ค่าเสื่อม 2563'!$E$3:$E$252,"10866-รพ.คลองหาด")&lt;$A20,"",INDEX('ค่าเสื่อม 2563'!T$3:T$252,SMALL(IF('ค่าเสื่อม 2563'!$E$3:$E$252="10866-รพ.คลองหาด",ROW('ค่าเสื่อม 2563'!$E$3:$E$252)-ROW('ค่าเสื่อม 2563'!$E$3)+1),$A20)))</f>
        <v/>
      </c>
      <c r="U20" s="10" t="str">
        <f t="array" ref="U20">IF(COUNTIF('ค่าเสื่อม 2563'!$E$3:$E$252,"10866-รพ.คลองหาด")&lt;$A20,"",INDEX('ค่าเสื่อม 2563'!U$3:U$252,SMALL(IF('ค่าเสื่อม 2563'!$E$3:$E$252="10866-รพ.คลองหาด",ROW('ค่าเสื่อม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2563'!$E$3:$E$252,"10866-รพ.คลองหาด")&lt;$A21,"",INDEX('ค่าเสื่อม 2563'!E$3:E$252,SMALL(IF('ค่าเสื่อม 2563'!$E$3:$E$252="10866-รพ.คลองหาด",ROW('ค่าเสื่อม 2563'!$E$3:$E$252)-ROW('ค่าเสื่อม 2563'!$E$3)+1),$A21)))</f>
        <v/>
      </c>
      <c r="F21" s="7" t="str">
        <f t="array" ref="F21">IF(COUNTIF('ค่าเสื่อม 2563'!$E$3:$E$252,"10866-รพ.คลองหาด")&lt;$A21,"",INDEX('ค่าเสื่อม 2563'!F$3:F$252,SMALL(IF('ค่าเสื่อม 2563'!$E$3:$E$252="10866-รพ.คลองหาด",ROW('ค่าเสื่อม 2563'!$E$3:$E$252)-ROW('ค่าเสื่อม 2563'!$E$3)+1),$A21)))</f>
        <v/>
      </c>
      <c r="G21" s="7" t="str">
        <f t="array" ref="G21">IF(COUNTIF('ค่าเสื่อม 2563'!$E$3:$E$252,"10866-รพ.คลองหาด")&lt;$A21,"",INDEX('ค่าเสื่อม 2563'!G$3:G$252,SMALL(IF('ค่าเสื่อม 2563'!$E$3:$E$252="10866-รพ.คลองหาด",ROW('ค่าเสื่อม 2563'!$E$3:$E$252)-ROW('ค่าเสื่อม 2563'!$E$3)+1),$A21)))</f>
        <v/>
      </c>
      <c r="H21" s="7" t="str">
        <f t="array" ref="H21">IF(COUNTIF('ค่าเสื่อม 2563'!$E$3:$E$252,"10866-รพ.คลองหาด")&lt;$A21,"",INDEX('ค่าเสื่อม 2563'!H$3:H$252,SMALL(IF('ค่าเสื่อม 2563'!$E$3:$E$252="10866-รพ.คลองหาด",ROW('ค่าเสื่อม 2563'!$E$3:$E$252)-ROW('ค่าเสื่อม 2563'!$E$3)+1),$A21)))</f>
        <v/>
      </c>
      <c r="I21" s="7" t="str">
        <f t="array" ref="I21">IF(COUNTIF('ค่าเสื่อม 2563'!$E$3:$E$252,"10866-รพ.คลองหาด")&lt;$A21,"",INDEX('ค่าเสื่อม 2563'!I$3:I$252,SMALL(IF('ค่าเสื่อม 2563'!$E$3:$E$252="10866-รพ.คลองหาด",ROW('ค่าเสื่อม 2563'!$E$3:$E$252)-ROW('ค่าเสื่อม 2563'!$E$3)+1),$A21)))</f>
        <v/>
      </c>
      <c r="J21" s="7" t="str">
        <f t="array" ref="J21">IF(COUNTIF('ค่าเสื่อม 2563'!$E$3:$E$252,"10866-รพ.คลองหาด")&lt;$A21,"",INDEX('ค่าเสื่อม 2563'!J$3:J$252,SMALL(IF('ค่าเสื่อม 2563'!$E$3:$E$252="10866-รพ.คลองหาด",ROW('ค่าเสื่อม 2563'!$E$3:$E$252)-ROW('ค่าเสื่อม 2563'!$E$3)+1),$A21)))</f>
        <v/>
      </c>
      <c r="K21" s="7" t="str">
        <f t="array" ref="K21">IF(COUNTIF('ค่าเสื่อม 2563'!$E$3:$E$252,"10866-รพ.คลองหาด")&lt;$A21,"",INDEX('ค่าเสื่อม 2563'!K$3:K$252,SMALL(IF('ค่าเสื่อม 2563'!$E$3:$E$252="10866-รพ.คลองหาด",ROW('ค่าเสื่อม 2563'!$E$3:$E$252)-ROW('ค่าเสื่อม 2563'!$E$3)+1),$A21)))</f>
        <v/>
      </c>
      <c r="L21" s="4" t="str">
        <f t="array" ref="L21">IF(COUNTIF('ค่าเสื่อม 2563'!$E$3:$E$252,"10866-รพ.คลองหาด")&lt;$A21,"",INDEX('ค่าเสื่อม 2563'!L$3:L$252,SMALL(IF('ค่าเสื่อม 2563'!$E$3:$E$252="10866-รพ.คลองหาด",ROW('ค่าเสื่อม 2563'!$E$3:$E$252)-ROW('ค่าเสื่อม 2563'!$E$3)+1),$A21)))</f>
        <v/>
      </c>
      <c r="M21" s="7" t="str">
        <f t="array" ref="M21">IF(COUNTIF('ค่าเสื่อม 2563'!$E$3:$E$252,"10866-รพ.คลองหาด")&lt;$A21,"",INDEX('ค่าเสื่อม 2563'!M$3:M$252,SMALL(IF('ค่าเสื่อม 2563'!$E$3:$E$252="10866-รพ.คลองหาด",ROW('ค่าเสื่อม 2563'!$E$3:$E$252)-ROW('ค่าเสื่อม 2563'!$E$3)+1),$A21)))</f>
        <v/>
      </c>
      <c r="N21" s="10" t="str">
        <f t="array" ref="N21">IF(COUNTIF('ค่าเสื่อม 2563'!$E$3:$E$252,"10866-รพ.คลองหาด")&lt;$A21,"",INDEX('ค่าเสื่อม 2563'!N$3:N$252,SMALL(IF('ค่าเสื่อม 2563'!$E$3:$E$252="10866-รพ.คลองหาด",ROW('ค่าเสื่อม 2563'!$E$3:$E$252)-ROW('ค่าเสื่อม 2563'!$E$3)+1),$A21)))</f>
        <v/>
      </c>
      <c r="O21" s="10" t="str">
        <f t="array" ref="O21">IF(COUNTIF('ค่าเสื่อม 2563'!$E$3:$E$252,"10866-รพ.คลองหาด")&lt;$A21,"",INDEX('ค่าเสื่อม 2563'!O$3:O$252,SMALL(IF('ค่าเสื่อม 2563'!$E$3:$E$252="10866-รพ.คลองหาด",ROW('ค่าเสื่อม 2563'!$E$3:$E$252)-ROW('ค่าเสื่อม 2563'!$E$3)+1),$A21)))</f>
        <v/>
      </c>
      <c r="P21" s="10" t="str">
        <f t="array" ref="P21">IF(COUNTIF('ค่าเสื่อม 2563'!$E$3:$E$252,"10866-รพ.คลองหาด")&lt;$A21,"",INDEX('ค่าเสื่อม 2563'!P$3:P$252,SMALL(IF('ค่าเสื่อม 2563'!$E$3:$E$252="10866-รพ.คลองหาด",ROW('ค่าเสื่อม 2563'!$E$3:$E$252)-ROW('ค่าเสื่อม 2563'!$E$3)+1),$A21)))</f>
        <v/>
      </c>
      <c r="Q21" s="10" t="str">
        <f t="array" ref="Q21">IF(COUNTIF('ค่าเสื่อม 2563'!$E$3:$E$252,"10866-รพ.คลองหาด")&lt;$A21,"",INDEX('ค่าเสื่อม 2563'!Q$3:Q$252,SMALL(IF('ค่าเสื่อม 2563'!$E$3:$E$252="10866-รพ.คลองหาด",ROW('ค่าเสื่อม 2563'!$E$3:$E$252)-ROW('ค่าเสื่อม 2563'!$E$3)+1),$A21)))</f>
        <v/>
      </c>
      <c r="R21" s="7" t="str">
        <f t="array" ref="R21">IF(COUNTIF('ค่าเสื่อม 2563'!$E$3:$E$252,"10866-รพ.คลองหาด")&lt;$A21,"",INDEX('ค่าเสื่อม 2563'!R$3:R$252,SMALL(IF('ค่าเสื่อม 2563'!$E$3:$E$252="10866-รพ.คลองหาด",ROW('ค่าเสื่อม 2563'!$E$3:$E$252)-ROW('ค่าเสื่อม 2563'!$E$3)+1),$A21)))</f>
        <v/>
      </c>
      <c r="S21" s="4" t="str">
        <f t="array" ref="S21">IF(COUNTIF('ค่าเสื่อม 2563'!$E$3:$E$252,"10866-รพ.คลองหาด")&lt;$A21,"",INDEX('ค่าเสื่อม 2563'!S$3:S$252,SMALL(IF('ค่าเสื่อม 2563'!$E$3:$E$252="10866-รพ.คลองหาด",ROW('ค่าเสื่อม 2563'!$E$3:$E$252)-ROW('ค่าเสื่อม 2563'!$E$3)+1),$A21)))</f>
        <v/>
      </c>
      <c r="T21" s="10" t="str">
        <f t="array" ref="T21">IF(COUNTIF('ค่าเสื่อม 2563'!$E$3:$E$252,"10866-รพ.คลองหาด")&lt;$A21,"",INDEX('ค่าเสื่อม 2563'!T$3:T$252,SMALL(IF('ค่าเสื่อม 2563'!$E$3:$E$252="10866-รพ.คลองหาด",ROW('ค่าเสื่อม 2563'!$E$3:$E$252)-ROW('ค่าเสื่อม 2563'!$E$3)+1),$A21)))</f>
        <v/>
      </c>
      <c r="U21" s="10" t="str">
        <f t="array" ref="U21">IF(COUNTIF('ค่าเสื่อม 2563'!$E$3:$E$252,"10866-รพ.คลองหาด")&lt;$A21,"",INDEX('ค่าเสื่อม 2563'!U$3:U$252,SMALL(IF('ค่าเสื่อม 2563'!$E$3:$E$252="10866-รพ.คลองหาด",ROW('ค่าเสื่อม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2563'!$E$3:$E$252,"10866-รพ.คลองหาด")&lt;$A22,"",INDEX('ค่าเสื่อม 2563'!E$3:E$252,SMALL(IF('ค่าเสื่อม 2563'!$E$3:$E$252="10866-รพ.คลองหาด",ROW('ค่าเสื่อม 2563'!$E$3:$E$252)-ROW('ค่าเสื่อม 2563'!$E$3)+1),$A22)))</f>
        <v/>
      </c>
      <c r="F22" s="7" t="str">
        <f t="array" ref="F22">IF(COUNTIF('ค่าเสื่อม 2563'!$E$3:$E$252,"10866-รพ.คลองหาด")&lt;$A22,"",INDEX('ค่าเสื่อม 2563'!F$3:F$252,SMALL(IF('ค่าเสื่อม 2563'!$E$3:$E$252="10866-รพ.คลองหาด",ROW('ค่าเสื่อม 2563'!$E$3:$E$252)-ROW('ค่าเสื่อม 2563'!$E$3)+1),$A22)))</f>
        <v/>
      </c>
      <c r="G22" s="7" t="str">
        <f t="array" ref="G22">IF(COUNTIF('ค่าเสื่อม 2563'!$E$3:$E$252,"10866-รพ.คลองหาด")&lt;$A22,"",INDEX('ค่าเสื่อม 2563'!G$3:G$252,SMALL(IF('ค่าเสื่อม 2563'!$E$3:$E$252="10866-รพ.คลองหาด",ROW('ค่าเสื่อม 2563'!$E$3:$E$252)-ROW('ค่าเสื่อม 2563'!$E$3)+1),$A22)))</f>
        <v/>
      </c>
      <c r="H22" s="7" t="str">
        <f t="array" ref="H22">IF(COUNTIF('ค่าเสื่อม 2563'!$E$3:$E$252,"10866-รพ.คลองหาด")&lt;$A22,"",INDEX('ค่าเสื่อม 2563'!H$3:H$252,SMALL(IF('ค่าเสื่อม 2563'!$E$3:$E$252="10866-รพ.คลองหาด",ROW('ค่าเสื่อม 2563'!$E$3:$E$252)-ROW('ค่าเสื่อม 2563'!$E$3)+1),$A22)))</f>
        <v/>
      </c>
      <c r="I22" s="7" t="str">
        <f t="array" ref="I22">IF(COUNTIF('ค่าเสื่อม 2563'!$E$3:$E$252,"10866-รพ.คลองหาด")&lt;$A22,"",INDEX('ค่าเสื่อม 2563'!I$3:I$252,SMALL(IF('ค่าเสื่อม 2563'!$E$3:$E$252="10866-รพ.คลองหาด",ROW('ค่าเสื่อม 2563'!$E$3:$E$252)-ROW('ค่าเสื่อม 2563'!$E$3)+1),$A22)))</f>
        <v/>
      </c>
      <c r="J22" s="7" t="str">
        <f t="array" ref="J22">IF(COUNTIF('ค่าเสื่อม 2563'!$E$3:$E$252,"10866-รพ.คลองหาด")&lt;$A22,"",INDEX('ค่าเสื่อม 2563'!J$3:J$252,SMALL(IF('ค่าเสื่อม 2563'!$E$3:$E$252="10866-รพ.คลองหาด",ROW('ค่าเสื่อม 2563'!$E$3:$E$252)-ROW('ค่าเสื่อม 2563'!$E$3)+1),$A22)))</f>
        <v/>
      </c>
      <c r="K22" s="7" t="str">
        <f t="array" ref="K22">IF(COUNTIF('ค่าเสื่อม 2563'!$E$3:$E$252,"10866-รพ.คลองหาด")&lt;$A22,"",INDEX('ค่าเสื่อม 2563'!K$3:K$252,SMALL(IF('ค่าเสื่อม 2563'!$E$3:$E$252="10866-รพ.คลองหาด",ROW('ค่าเสื่อม 2563'!$E$3:$E$252)-ROW('ค่าเสื่อม 2563'!$E$3)+1),$A22)))</f>
        <v/>
      </c>
      <c r="L22" s="4" t="str">
        <f t="array" ref="L22">IF(COUNTIF('ค่าเสื่อม 2563'!$E$3:$E$252,"10866-รพ.คลองหาด")&lt;$A22,"",INDEX('ค่าเสื่อม 2563'!L$3:L$252,SMALL(IF('ค่าเสื่อม 2563'!$E$3:$E$252="10866-รพ.คลองหาด",ROW('ค่าเสื่อม 2563'!$E$3:$E$252)-ROW('ค่าเสื่อม 2563'!$E$3)+1),$A22)))</f>
        <v/>
      </c>
      <c r="M22" s="7" t="str">
        <f t="array" ref="M22">IF(COUNTIF('ค่าเสื่อม 2563'!$E$3:$E$252,"10866-รพ.คลองหาด")&lt;$A22,"",INDEX('ค่าเสื่อม 2563'!M$3:M$252,SMALL(IF('ค่าเสื่อม 2563'!$E$3:$E$252="10866-รพ.คลองหาด",ROW('ค่าเสื่อม 2563'!$E$3:$E$252)-ROW('ค่าเสื่อม 2563'!$E$3)+1),$A22)))</f>
        <v/>
      </c>
      <c r="N22" s="10" t="str">
        <f t="array" ref="N22">IF(COUNTIF('ค่าเสื่อม 2563'!$E$3:$E$252,"10866-รพ.คลองหาด")&lt;$A22,"",INDEX('ค่าเสื่อม 2563'!N$3:N$252,SMALL(IF('ค่าเสื่อม 2563'!$E$3:$E$252="10866-รพ.คลองหาด",ROW('ค่าเสื่อม 2563'!$E$3:$E$252)-ROW('ค่าเสื่อม 2563'!$E$3)+1),$A22)))</f>
        <v/>
      </c>
      <c r="O22" s="10" t="str">
        <f t="array" ref="O22">IF(COUNTIF('ค่าเสื่อม 2563'!$E$3:$E$252,"10866-รพ.คลองหาด")&lt;$A22,"",INDEX('ค่าเสื่อม 2563'!O$3:O$252,SMALL(IF('ค่าเสื่อม 2563'!$E$3:$E$252="10866-รพ.คลองหาด",ROW('ค่าเสื่อม 2563'!$E$3:$E$252)-ROW('ค่าเสื่อม 2563'!$E$3)+1),$A22)))</f>
        <v/>
      </c>
      <c r="P22" s="10" t="str">
        <f t="array" ref="P22">IF(COUNTIF('ค่าเสื่อม 2563'!$E$3:$E$252,"10866-รพ.คลองหาด")&lt;$A22,"",INDEX('ค่าเสื่อม 2563'!P$3:P$252,SMALL(IF('ค่าเสื่อม 2563'!$E$3:$E$252="10866-รพ.คลองหาด",ROW('ค่าเสื่อม 2563'!$E$3:$E$252)-ROW('ค่าเสื่อม 2563'!$E$3)+1),$A22)))</f>
        <v/>
      </c>
      <c r="Q22" s="10" t="str">
        <f t="array" ref="Q22">IF(COUNTIF('ค่าเสื่อม 2563'!$E$3:$E$252,"10866-รพ.คลองหาด")&lt;$A22,"",INDEX('ค่าเสื่อม 2563'!Q$3:Q$252,SMALL(IF('ค่าเสื่อม 2563'!$E$3:$E$252="10866-รพ.คลองหาด",ROW('ค่าเสื่อม 2563'!$E$3:$E$252)-ROW('ค่าเสื่อม 2563'!$E$3)+1),$A22)))</f>
        <v/>
      </c>
      <c r="R22" s="7" t="str">
        <f t="array" ref="R22">IF(COUNTIF('ค่าเสื่อม 2563'!$E$3:$E$252,"10866-รพ.คลองหาด")&lt;$A22,"",INDEX('ค่าเสื่อม 2563'!R$3:R$252,SMALL(IF('ค่าเสื่อม 2563'!$E$3:$E$252="10866-รพ.คลองหาด",ROW('ค่าเสื่อม 2563'!$E$3:$E$252)-ROW('ค่าเสื่อม 2563'!$E$3)+1),$A22)))</f>
        <v/>
      </c>
      <c r="S22" s="4" t="str">
        <f t="array" ref="S22">IF(COUNTIF('ค่าเสื่อม 2563'!$E$3:$E$252,"10866-รพ.คลองหาด")&lt;$A22,"",INDEX('ค่าเสื่อม 2563'!S$3:S$252,SMALL(IF('ค่าเสื่อม 2563'!$E$3:$E$252="10866-รพ.คลองหาด",ROW('ค่าเสื่อม 2563'!$E$3:$E$252)-ROW('ค่าเสื่อม 2563'!$E$3)+1),$A22)))</f>
        <v/>
      </c>
      <c r="T22" s="10" t="str">
        <f t="array" ref="T22">IF(COUNTIF('ค่าเสื่อม 2563'!$E$3:$E$252,"10866-รพ.คลองหาด")&lt;$A22,"",INDEX('ค่าเสื่อม 2563'!T$3:T$252,SMALL(IF('ค่าเสื่อม 2563'!$E$3:$E$252="10866-รพ.คลองหาด",ROW('ค่าเสื่อม 2563'!$E$3:$E$252)-ROW('ค่าเสื่อม 2563'!$E$3)+1),$A22)))</f>
        <v/>
      </c>
      <c r="U22" s="10" t="str">
        <f t="array" ref="U22">IF(COUNTIF('ค่าเสื่อม 2563'!$E$3:$E$252,"10866-รพ.คลองหาด")&lt;$A22,"",INDEX('ค่าเสื่อม 2563'!U$3:U$252,SMALL(IF('ค่าเสื่อม 2563'!$E$3:$E$252="10866-รพ.คลองหาด",ROW('ค่าเสื่อม 2563'!$E$3:$E$252)-ROW('ค่าเสื่อม 2563'!$E$3)+1),$A22)))</f>
        <v/>
      </c>
      <c r="V22" s="7"/>
      <c r="W22" s="7"/>
    </row>
    <row r="23" spans="1:24" ht="43.5" customHeight="1">
      <c r="A23" s="3">
        <v>20</v>
      </c>
      <c r="B23" s="7" t="str">
        <f t="array" ref="B23">IF(COUNTIF('ค่าเสื่อม 2563'!$E$3:$E$252,"10866-รพ.คลองหาด")&lt;$A23,"",INDEX('ค่าเสื่อม 2563'!B$3:B$252,SMALL(IF('ค่าเสื่อม 2563'!$E$3:$E$252="10866-รพ.คลองหาด",ROW('ค่าเสื่อม 2563'!$E$3:$E$252)-ROW('ค่าเสื่อม 2563'!$E$3)+1),$A23)))</f>
        <v/>
      </c>
      <c r="C23" s="7" t="str">
        <f t="array" ref="C23">IF(COUNTIF('ค่าเสื่อม 2563'!$E$3:$E$252,"10866-รพ.คลองหาด")&lt;$A23,"",INDEX('ค่าเสื่อม 2563'!C$3:C$252,SMALL(IF('ค่าเสื่อม 2563'!$E$3:$E$252="10866-รพ.คลองหาด",ROW('ค่าเสื่อม 2563'!$E$3:$E$252)-ROW('ค่าเสื่อม 2563'!$E$3)+1),$A23)))</f>
        <v/>
      </c>
      <c r="D23" s="7" t="str">
        <f t="array" ref="D23">IF(COUNTIF('ค่าเสื่อม 2563'!$E$3:$E$252,"10866-รพ.คลองหาด")&lt;$A23,"",INDEX('ค่าเสื่อม 2563'!D$3:D$252,SMALL(IF('ค่าเสื่อม 2563'!$E$3:$E$252="10866-รพ.คลองหาด",ROW('ค่าเสื่อม 2563'!$E$3:$E$252)-ROW('ค่าเสื่อม 2563'!$E$3)+1),$A23)))</f>
        <v/>
      </c>
      <c r="E23" s="7" t="str">
        <f t="array" ref="E23">IF(COUNTIF('ค่าเสื่อม 2563'!$E$3:$E$252,"10866-รพ.คลองหาด")&lt;$A23,"",INDEX('ค่าเสื่อม 2563'!E$3:E$252,SMALL(IF('ค่าเสื่อม 2563'!$E$3:$E$252="10866-รพ.คลองหาด",ROW('ค่าเสื่อม 2563'!$E$3:$E$252)-ROW('ค่าเสื่อม 2563'!$E$3)+1),$A23)))</f>
        <v/>
      </c>
      <c r="F23" s="7" t="str">
        <f t="array" ref="F23">IF(COUNTIF('ค่าเสื่อม 2563'!$E$3:$E$252,"10866-รพ.คลองหาด")&lt;$A23,"",INDEX('ค่าเสื่อม 2563'!F$3:F$252,SMALL(IF('ค่าเสื่อม 2563'!$E$3:$E$252="10866-รพ.คลองหาด",ROW('ค่าเสื่อม 2563'!$E$3:$E$252)-ROW('ค่าเสื่อม 2563'!$E$3)+1),$A23)))</f>
        <v/>
      </c>
      <c r="G23" s="7" t="str">
        <f t="array" ref="G23">IF(COUNTIF('ค่าเสื่อม 2563'!$E$3:$E$252,"10866-รพ.คลองหาด")&lt;$A23,"",INDEX('ค่าเสื่อม 2563'!G$3:G$252,SMALL(IF('ค่าเสื่อม 2563'!$E$3:$E$252="10866-รพ.คลองหาด",ROW('ค่าเสื่อม 2563'!$E$3:$E$252)-ROW('ค่าเสื่อม 2563'!$E$3)+1),$A23)))</f>
        <v/>
      </c>
      <c r="H23" s="7" t="str">
        <f t="array" ref="H23">IF(COUNTIF('ค่าเสื่อม 2563'!$E$3:$E$252,"10866-รพ.คลองหาด")&lt;$A23,"",INDEX('ค่าเสื่อม 2563'!H$3:H$252,SMALL(IF('ค่าเสื่อม 2563'!$E$3:$E$252="10866-รพ.คลองหาด",ROW('ค่าเสื่อม 2563'!$E$3:$E$252)-ROW('ค่าเสื่อม 2563'!$E$3)+1),$A23)))</f>
        <v/>
      </c>
      <c r="I23" s="7" t="str">
        <f t="array" ref="I23">IF(COUNTIF('ค่าเสื่อม 2563'!$E$3:$E$252,"10866-รพ.คลองหาด")&lt;$A23,"",INDEX('ค่าเสื่อม 2563'!I$3:I$252,SMALL(IF('ค่าเสื่อม 2563'!$E$3:$E$252="10866-รพ.คลองหาด",ROW('ค่าเสื่อม 2563'!$E$3:$E$252)-ROW('ค่าเสื่อม 2563'!$E$3)+1),$A23)))</f>
        <v/>
      </c>
      <c r="J23" s="7" t="str">
        <f t="array" ref="J23">IF(COUNTIF('ค่าเสื่อม 2563'!$E$3:$E$252,"10866-รพ.คลองหาด")&lt;$A23,"",INDEX('ค่าเสื่อม 2563'!J$3:J$252,SMALL(IF('ค่าเสื่อม 2563'!$E$3:$E$252="10866-รพ.คลองหาด",ROW('ค่าเสื่อม 2563'!$E$3:$E$252)-ROW('ค่าเสื่อม 2563'!$E$3)+1),$A23)))</f>
        <v/>
      </c>
      <c r="K23" s="7" t="str">
        <f t="array" ref="K23">IF(COUNTIF('ค่าเสื่อม 2563'!$E$3:$E$252,"10866-รพ.คลองหาด")&lt;$A23,"",INDEX('ค่าเสื่อม 2563'!K$3:K$252,SMALL(IF('ค่าเสื่อม 2563'!$E$3:$E$252="10866-รพ.คลองหาด",ROW('ค่าเสื่อม 2563'!$E$3:$E$252)-ROW('ค่าเสื่อม 2563'!$E$3)+1),$A23)))</f>
        <v/>
      </c>
      <c r="L23" s="4" t="str">
        <f t="array" ref="L23">IF(COUNTIF('ค่าเสื่อม 2563'!$E$3:$E$252,"10866-รพ.คลองหาด")&lt;$A23,"",INDEX('ค่าเสื่อม 2563'!L$3:L$252,SMALL(IF('ค่าเสื่อม 2563'!$E$3:$E$252="10866-รพ.คลองหาด",ROW('ค่าเสื่อม 2563'!$E$3:$E$252)-ROW('ค่าเสื่อม 2563'!$E$3)+1),$A23)))</f>
        <v/>
      </c>
      <c r="M23" s="7" t="str">
        <f t="array" ref="M23">IF(COUNTIF('ค่าเสื่อม 2563'!$E$3:$E$252,"10866-รพ.คลองหาด")&lt;$A23,"",INDEX('ค่าเสื่อม 2563'!M$3:M$252,SMALL(IF('ค่าเสื่อม 2563'!$E$3:$E$252="10866-รพ.คลองหาด",ROW('ค่าเสื่อม 2563'!$E$3:$E$252)-ROW('ค่าเสื่อม 2563'!$E$3)+1),$A23)))</f>
        <v/>
      </c>
      <c r="N23" s="10" t="str">
        <f t="array" ref="N23">IF(COUNTIF('ค่าเสื่อม 2563'!$E$3:$E$252,"10866-รพ.คลองหาด")&lt;$A23,"",INDEX('ค่าเสื่อม 2563'!N$3:N$252,SMALL(IF('ค่าเสื่อม 2563'!$E$3:$E$252="10866-รพ.คลองหาด",ROW('ค่าเสื่อม 2563'!$E$3:$E$252)-ROW('ค่าเสื่อม 2563'!$E$3)+1),$A23)))</f>
        <v/>
      </c>
      <c r="O23" s="10" t="str">
        <f t="array" ref="O23">IF(COUNTIF('ค่าเสื่อม 2563'!$E$3:$E$252,"10866-รพ.คลองหาด")&lt;$A23,"",INDEX('ค่าเสื่อม 2563'!O$3:O$252,SMALL(IF('ค่าเสื่อม 2563'!$E$3:$E$252="10866-รพ.คลองหาด",ROW('ค่าเสื่อม 2563'!$E$3:$E$252)-ROW('ค่าเสื่อม 2563'!$E$3)+1),$A23)))</f>
        <v/>
      </c>
      <c r="P23" s="10" t="str">
        <f t="array" ref="P23">IF(COUNTIF('ค่าเสื่อม 2563'!$E$3:$E$252,"10866-รพ.คลองหาด")&lt;$A23,"",INDEX('ค่าเสื่อม 2563'!P$3:P$252,SMALL(IF('ค่าเสื่อม 2563'!$E$3:$E$252="10866-รพ.คลองหาด",ROW('ค่าเสื่อม 2563'!$E$3:$E$252)-ROW('ค่าเสื่อม 2563'!$E$3)+1),$A23)))</f>
        <v/>
      </c>
      <c r="Q23" s="10" t="str">
        <f t="array" ref="Q23">IF(COUNTIF('ค่าเสื่อม 2563'!$E$3:$E$252,"10866-รพ.คลองหาด")&lt;$A23,"",INDEX('ค่าเสื่อม 2563'!Q$3:Q$252,SMALL(IF('ค่าเสื่อม 2563'!$E$3:$E$252="10866-รพ.คลองหาด",ROW('ค่าเสื่อม 2563'!$E$3:$E$252)-ROW('ค่าเสื่อม 2563'!$E$3)+1),$A23)))</f>
        <v/>
      </c>
      <c r="R23" s="7" t="str">
        <f t="array" ref="R23">IF(COUNTIF('ค่าเสื่อม 2563'!$E$3:$E$252,"10866-รพ.คลองหาด")&lt;$A23,"",INDEX('ค่าเสื่อม 2563'!R$3:R$252,SMALL(IF('ค่าเสื่อม 2563'!$E$3:$E$252="10866-รพ.คลองหาด",ROW('ค่าเสื่อม 2563'!$E$3:$E$252)-ROW('ค่าเสื่อม 2563'!$E$3)+1),$A23)))</f>
        <v/>
      </c>
      <c r="S23" s="4" t="str">
        <f t="array" ref="S23">IF(COUNTIF('ค่าเสื่อม 2563'!$E$3:$E$252,"10866-รพ.คลองหาด")&lt;$A23,"",INDEX('ค่าเสื่อม 2563'!S$3:S$252,SMALL(IF('ค่าเสื่อม 2563'!$E$3:$E$252="10866-รพ.คลองหาด",ROW('ค่าเสื่อม 2563'!$E$3:$E$252)-ROW('ค่าเสื่อม 2563'!$E$3)+1),$A23)))</f>
        <v/>
      </c>
      <c r="T23" s="10" t="str">
        <f t="array" ref="T23">IF(COUNTIF('ค่าเสื่อม 2563'!$E$3:$E$252,"10866-รพ.คลองหาด")&lt;$A23,"",INDEX('ค่าเสื่อม 2563'!T$3:T$252,SMALL(IF('ค่าเสื่อม 2563'!$E$3:$E$252="10866-รพ.คลองหาด",ROW('ค่าเสื่อม 2563'!$E$3:$E$252)-ROW('ค่าเสื่อม 2563'!$E$3)+1),$A23)))</f>
        <v/>
      </c>
      <c r="U23" s="10" t="str">
        <f t="array" ref="U23">IF(COUNTIF('ค่าเสื่อม 2563'!$E$3:$E$252,"10866-รพ.คลองหาด")&lt;$A23,"",INDEX('ค่าเสื่อม 2563'!U$3:U$252,SMALL(IF('ค่าเสื่อม 2563'!$E$3:$E$252="10866-รพ.คลองหาด",ROW('ค่าเสื่อม 2563'!$E$3:$E$252)-ROW('ค่าเสื่อม 2563'!$E$3)+1),$A23)))</f>
        <v/>
      </c>
      <c r="V23" s="7" t="str">
        <f t="array" ref="V23">IF(COUNTIF('ค่าเสื่อม 2563'!$E$3:$E$252,"10866-รพ.คลองหาด")&lt;$A23,"",INDEX('ค่าเสื่อม 2563'!V$3:V$252,SMALL(IF('ค่าเสื่อม 2563'!$E$3:$E$252="10866-รพ.คลองหาด",ROW('ค่าเสื่อม 2563'!$E$3:$E$252)-ROW('ค่าเสื่อม 2563'!$E$3)+1),$A23)))</f>
        <v/>
      </c>
      <c r="W23" s="7" t="str">
        <f t="array" ref="W23">IF(COUNTIF('ค่าเสื่อม 2563'!$E$3:$E$252,"10866-รพ.คลองหาด")&lt;$A23,"",INDEX('ค่าเสื่อม 2563'!W$3:W$252,SMALL(IF('ค่าเสื่อม 2563'!$E$3:$E$252="10866-รพ.คลองหาด",ROW('ค่าเสื่อม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2661076.7400000002</v>
      </c>
      <c r="O24" s="60">
        <f t="shared" ref="O24:U24" si="0">SUM(O4:O23)</f>
        <v>267723.26</v>
      </c>
      <c r="P24" s="60">
        <f t="shared" si="0"/>
        <v>0</v>
      </c>
      <c r="Q24" s="60">
        <f t="shared" si="0"/>
        <v>2928800</v>
      </c>
      <c r="R24" s="60">
        <f t="shared" si="0"/>
        <v>0</v>
      </c>
      <c r="S24" s="62">
        <f t="shared" si="0"/>
        <v>0</v>
      </c>
      <c r="T24" s="60">
        <f t="shared" si="0"/>
        <v>2639876.7400000002</v>
      </c>
      <c r="U24" s="60">
        <f t="shared" si="0"/>
        <v>21200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4B8-521E-4D8B-938A-889EFB0A908C}">
  <sheetPr>
    <pageSetUpPr fitToPage="1"/>
  </sheetPr>
  <dimension ref="A1:X17"/>
  <sheetViews>
    <sheetView showGridLines="0" zoomScaleNormal="100" workbookViewId="0">
      <selection activeCell="E11" sqref="E1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4" ht="23.25">
      <c r="A1" s="66" t="s">
        <v>80</v>
      </c>
    </row>
    <row r="2" spans="1:24" ht="23.25">
      <c r="A2" s="66" t="s">
        <v>126</v>
      </c>
    </row>
    <row r="3" spans="1:24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4" ht="43.5" customHeight="1">
      <c r="A4" s="3">
        <v>1</v>
      </c>
      <c r="B4" s="7" t="str">
        <f t="array" ref="B4">IF(COUNTIF('ค่าเสื่อม 2563'!$E$3:$E$252,"10867-รพ.ตาพระยา")&lt;$A4,"",INDEX('ค่าเสื่อม 2563'!B$3:B$252,SMALL(IF('ค่าเสื่อม 2563'!$E$3:$E$252="10867-รพ.ตาพระยา",ROW('ค่าเสื่อม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2563'!$E$3:$E$252,"10867-รพ.ตาพระยา")&lt;$A4,"",INDEX('ค่าเสื่อม 2563'!C$3:C$252,SMALL(IF('ค่าเสื่อม 2563'!$E$3:$E$252="10867-รพ.ตาพระยา",ROW('ค่าเสื่อม 2563'!$E$3:$E$252)-ROW('ค่าเสื่อม 2563'!$E$3)+1),$A4)))</f>
        <v>2700</v>
      </c>
      <c r="D4" s="7" t="str">
        <f t="array" ref="D4">IF(COUNTIF('ค่าเสื่อม 2563'!$E$3:$E$252,"10867-รพ.ตาพระยา")&lt;$A4,"",INDEX('ค่าเสื่อม 2563'!D$3:D$252,SMALL(IF('ค่าเสื่อม 2563'!$E$3:$E$252="10867-รพ.ตาพระยา",ROW('ค่าเสื่อม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2563'!$E$3:$E$252,"10867-รพ.ตาพระยา")&lt;$A4,"",INDEX('ค่าเสื่อม 2563'!E$3:E$252,SMALL(IF('ค่าเสื่อม 2563'!$E$3:$E$252="10867-รพ.ตาพระยา",ROW('ค่าเสื่อม 2563'!$E$3:$E$252)-ROW('ค่าเสื่อม 2563'!$E$3)+1),$A4)))</f>
        <v>10867-รพ.ตาพระยา</v>
      </c>
      <c r="F4" s="7" t="str">
        <f t="array" ref="F4">IF(COUNTIF('ค่าเสื่อม 2563'!$E$3:$E$252,"10867-รพ.ตาพระยา")&lt;$A4,"",INDEX('ค่าเสื่อม 2563'!F$3:F$252,SMALL(IF('ค่าเสื่อม 2563'!$E$3:$E$252="10867-รพ.ตาพระยา",ROW('ค่าเสื่อม 2563'!$E$3:$E$252)-ROW('ค่าเสื่อม 2563'!$E$3)+1),$A4)))</f>
        <v>02465-รพ.สต.แสง์ หมู่ที่ 02 ตำบลทัพเสด็จ</v>
      </c>
      <c r="G4" s="7" t="str">
        <f t="array" ref="G4">IF(COUNTIF('ค่าเสื่อม 2563'!$E$3:$E$252,"10867-รพ.ตาพระยา")&lt;$A4,"",INDEX('ค่าเสื่อม 2563'!G$3:G$252,SMALL(IF('ค่าเสื่อม 2563'!$E$3:$E$252="10867-รพ.ตาพระยา",ROW('ค่าเสื่อม 2563'!$E$3:$E$252)-ROW('ค่าเสื่อม 2563'!$E$3)+1),$A4)))</f>
        <v>วงเงินระดับเขต</v>
      </c>
      <c r="H4" s="7" t="str">
        <f t="array" ref="H4">IF(COUNTIF('ค่าเสื่อม 2563'!$E$3:$E$252,"10867-รพ.ตาพระยา")&lt;$A4,"",INDEX('ค่าเสื่อม 2563'!H$3:H$252,SMALL(IF('ค่าเสื่อม 2563'!$E$3:$E$252="10867-รพ.ตาพระยา",ROW('ค่าเสื่อม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2563'!$E$3:$E$252,"10867-รพ.ตาพระยา")&lt;$A4,"",INDEX('ค่าเสื่อม 2563'!I$3:I$252,SMALL(IF('ค่าเสื่อม 2563'!$E$3:$E$252="10867-รพ.ตาพระยา",ROW('ค่าเสื่อม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2563'!$E$3:$E$252,"10867-รพ.ตาพระยา")&lt;$A4,"",INDEX('ค่าเสื่อม 2563'!J$3:J$252,SMALL(IF('ค่าเสื่อม 2563'!$E$3:$E$252="10867-รพ.ตาพระยา",ROW('ค่าเสื่อม 2563'!$E$3:$E$252)-ROW('ค่าเสื่อม 2563'!$E$3)+1),$A4)))</f>
        <v>ยูนิตทำฟัน</v>
      </c>
      <c r="K4" s="7" t="str">
        <f t="array" ref="K4">IF(COUNTIF('ค่าเสื่อม 2563'!$E$3:$E$252,"10867-รพ.ตาพระยา")&lt;$A4,"",INDEX('ค่าเสื่อม 2563'!K$3:K$252,SMALL(IF('ค่าเสื่อม 2563'!$E$3:$E$252="10867-รพ.ตาพระยา",ROW('ค่าเสื่อม 2563'!$E$3:$E$252)-ROW('ค่าเสื่อม 2563'!$E$3)+1),$A4)))</f>
        <v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v>
      </c>
      <c r="L4" s="4">
        <f t="array" ref="L4">IF(COUNTIF('ค่าเสื่อม 2563'!$E$3:$E$252,"10867-รพ.ตาพระยา")&lt;$A4,"",INDEX('ค่าเสื่อม 2563'!L$3:L$252,SMALL(IF('ค่าเสื่อม 2563'!$E$3:$E$252="10867-รพ.ตาพระยา",ROW('ค่าเสื่อม 2563'!$E$3:$E$252)-ROW('ค่าเสื่อม 2563'!$E$3)+1),$A4)))</f>
        <v>1</v>
      </c>
      <c r="M4" s="7" t="str">
        <f t="array" ref="M4">IF(COUNTIF('ค่าเสื่อม 2563'!$E$3:$E$252,"10867-รพ.ตาพระยา")&lt;$A4,"",INDEX('ค่าเสื่อม 2563'!M$3:M$252,SMALL(IF('ค่าเสื่อม 2563'!$E$3:$E$252="10867-รพ.ตาพระยา",ROW('ค่าเสื่อม 2563'!$E$3:$E$252)-ROW('ค่าเสื่อม 2563'!$E$3)+1),$A4)))</f>
        <v>6520-007-0001</v>
      </c>
      <c r="N4" s="10">
        <f t="array" ref="N4">IF(COUNTIF('ค่าเสื่อม 2563'!$E$3:$E$252,"10867-รพ.ตาพระยา")&lt;$A4,"",INDEX('ค่าเสื่อม 2563'!N$3:N$252,SMALL(IF('ค่าเสื่อม 2563'!$E$3:$E$252="10867-รพ.ตาพระยา",ROW('ค่าเสื่อม 2563'!$E$3:$E$252)-ROW('ค่าเสื่อม 2563'!$E$3)+1),$A4)))</f>
        <v>460000</v>
      </c>
      <c r="O4" s="10">
        <f t="array" ref="O4">IF(COUNTIF('ค่าเสื่อม 2563'!$E$3:$E$252,"10867-รพ.ตาพระยา")&lt;$A4,"",INDEX('ค่าเสื่อม 2563'!O$3:O$252,SMALL(IF('ค่าเสื่อม 2563'!$E$3:$E$252="10867-รพ.ตาพระยา",ROW('ค่าเสื่อม 2563'!$E$3:$E$252)-ROW('ค่าเสื่อม 2563'!$E$3)+1),$A4)))</f>
        <v>0</v>
      </c>
      <c r="P4" s="10">
        <f t="array" ref="P4">IF(COUNTIF('ค่าเสื่อม 2563'!$E$3:$E$252,"10867-รพ.ตาพระยา")&lt;$A4,"",INDEX('ค่าเสื่อม 2563'!P$3:P$252,SMALL(IF('ค่าเสื่อม 2563'!$E$3:$E$252="10867-รพ.ตาพระยา",ROW('ค่าเสื่อม 2563'!$E$3:$E$252)-ROW('ค่าเสื่อม 2563'!$E$3)+1),$A4)))</f>
        <v>0</v>
      </c>
      <c r="Q4" s="10">
        <f t="array" ref="Q4">IF(COUNTIF('ค่าเสื่อม 2563'!$E$3:$E$252,"10867-รพ.ตาพระยา")&lt;$A4,"",INDEX('ค่าเสื่อม 2563'!Q$3:Q$252,SMALL(IF('ค่าเสื่อม 2563'!$E$3:$E$252="10867-รพ.ตาพระยา",ROW('ค่าเสื่อม 2563'!$E$3:$E$252)-ROW('ค่าเสื่อม 2563'!$E$3)+1),$A4)))</f>
        <v>460000</v>
      </c>
      <c r="R4" s="7" t="str">
        <f t="array" ref="R4">IF(COUNTIF('ค่าเสื่อม 2563'!$E$3:$E$252,"10867-รพ.ตาพระยา")&lt;$A4,"",INDEX('ค่าเสื่อม 2563'!R$3:R$252,SMALL(IF('ค่าเสื่อม 2563'!$E$3:$E$252="10867-รพ.ตาพระยา",ROW('ค่าเสื่อม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2563'!$E$3:$E$252,"10867-รพ.ตาพระยา")&lt;$A4,"",INDEX('ค่าเสื่อม 2563'!S$3:S$252,SMALL(IF('ค่าเสื่อม 2563'!$E$3:$E$252="10867-รพ.ตาพระยา",ROW('ค่าเสื่อม 2563'!$E$3:$E$252)-ROW('ค่าเสื่อม 2563'!$E$3)+1),$A4)))</f>
        <v>5-</v>
      </c>
      <c r="T4" s="10">
        <f t="array" ref="T4">IF(COUNTIF('ค่าเสื่อม 2563'!$E$3:$E$252,"10867-รพ.ตาพระยา")&lt;$A4,"",INDEX('ค่าเสื่อม 2563'!T$3:T$252,SMALL(IF('ค่าเสื่อม 2563'!$E$3:$E$252="10867-รพ.ตาพระยา",ROW('ค่าเสื่อม 2563'!$E$3:$E$252)-ROW('ค่าเสื่อม 2563'!$E$3)+1),$A4)))</f>
        <v>460000</v>
      </c>
      <c r="U4" s="10">
        <f t="array" ref="U4">IF(COUNTIF('ค่าเสื่อม 2563'!$E$3:$E$252,"10867-รพ.ตาพระยา")&lt;$A4,"",INDEX('ค่าเสื่อม 2563'!U$3:U$252,SMALL(IF('ค่าเสื่อม 2563'!$E$3:$E$252="10867-รพ.ตาพระยา",ROW('ค่าเสื่อม 2563'!$E$3:$E$252)-ROW('ค่าเสื่อม 2563'!$E$3)+1),$A4)))</f>
        <v>0</v>
      </c>
      <c r="V4" s="7">
        <f t="array" ref="V4">IF(COUNTIF('ค่าเสื่อม 2563'!$E$3:$E$252,"10867-รพ.ตาพระยา")&lt;$A4,"",INDEX('ค่าเสื่อม 2563'!V$3:V$252,SMALL(IF('ค่าเสื่อม 2563'!$E$3:$E$252="10867-รพ.ตาพระยา",ROW('ค่าเสื่อม 2563'!$E$3:$E$252)-ROW('ค่าเสื่อม 2563'!$E$3)+1),$A4)))</f>
        <v>0</v>
      </c>
      <c r="W4" s="7">
        <f t="array" ref="W4">IF(COUNTIF('ค่าเสื่อม 2563'!$E$3:$E$252,"10867-รพ.ตาพระยา")&lt;$A4,"",INDEX('ค่าเสื่อม 2563'!W$3:W$252,SMALL(IF('ค่าเสื่อม 2563'!$E$3:$E$252="10867-รพ.ตาพระยา",ROW('ค่าเสื่อม 2563'!$E$3:$E$252)-ROW('ค่าเสื่อม 2563'!$E$3)+1),$A4)))</f>
        <v>333116</v>
      </c>
    </row>
    <row r="5" spans="1:24" ht="43.5" customHeight="1">
      <c r="A5" s="3">
        <v>2</v>
      </c>
      <c r="B5" s="7"/>
      <c r="C5" s="7"/>
      <c r="D5" s="7"/>
      <c r="E5" s="7" t="str">
        <f t="array" ref="E5">IF(COUNTIF('ค่าเสื่อม 2563'!$E$3:$E$252,"10867-รพ.ตาพระยา")&lt;$A5,"",INDEX('ค่าเสื่อม 2563'!E$3:E$252,SMALL(IF('ค่าเสื่อม 2563'!$E$3:$E$252="10867-รพ.ตาพระยา",ROW('ค่าเสื่อม 2563'!$E$3:$E$252)-ROW('ค่าเสื่อม 2563'!$E$3)+1),$A5)))</f>
        <v>10867-รพ.ตาพระยา</v>
      </c>
      <c r="F5" s="7" t="str">
        <f t="array" ref="F5">IF(COUNTIF('ค่าเสื่อม 2563'!$E$3:$E$252,"10867-รพ.ตาพระยา")&lt;$A5,"",INDEX('ค่าเสื่อม 2563'!F$3:F$252,SMALL(IF('ค่าเสื่อม 2563'!$E$3:$E$252="10867-รพ.ตาพระยา",ROW('ค่าเสื่อม 2563'!$E$3:$E$252)-ROW('ค่าเสื่อม 2563'!$E$3)+1),$A5)))</f>
        <v>02471-รพ.สต.ทับทิมสยาม หมู่ที่ 09 ตำบลทัพไทย</v>
      </c>
      <c r="G5" s="7" t="str">
        <f t="array" ref="G5">IF(COUNTIF('ค่าเสื่อม 2563'!$E$3:$E$252,"10867-รพ.ตาพระยา")&lt;$A5,"",INDEX('ค่าเสื่อม 2563'!G$3:G$252,SMALL(IF('ค่าเสื่อม 2563'!$E$3:$E$252="10867-รพ.ตาพระยา",ROW('ค่าเสื่อม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2563'!$E$3:$E$252,"10867-รพ.ตาพระยา")&lt;$A5,"",INDEX('ค่าเสื่อม 2563'!H$3:H$252,SMALL(IF('ค่าเสื่อม 2563'!$E$3:$E$252="10867-รพ.ตาพระยา",ROW('ค่าเสื่อม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2563'!$E$3:$E$252,"10867-รพ.ตาพระยา")&lt;$A5,"",INDEX('ค่าเสื่อม 2563'!I$3:I$252,SMALL(IF('ค่าเสื่อม 2563'!$E$3:$E$252="10867-รพ.ตาพระยา",ROW('ค่าเสื่อม 2563'!$E$3:$E$252)-ROW('ค่าเสื่อม 2563'!$E$3)+1),$A5)))</f>
        <v>-</v>
      </c>
      <c r="J5" s="7" t="str">
        <f t="array" ref="J5">IF(COUNTIF('ค่าเสื่อม 2563'!$E$3:$E$252,"10867-รพ.ตาพระยา")&lt;$A5,"",INDEX('ค่าเสื่อม 2563'!J$3:J$252,SMALL(IF('ค่าเสื่อม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K5" s="7" t="str">
        <f t="array" ref="K5">IF(COUNTIF('ค่าเสื่อม 2563'!$E$3:$E$252,"10867-รพ.ตาพระยา")&lt;$A5,"",INDEX('ค่าเสื่อม 2563'!K$3:K$252,SMALL(IF('ค่าเสื่อม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L5" s="4">
        <f t="array" ref="L5">IF(COUNTIF('ค่าเสื่อม 2563'!$E$3:$E$252,"10867-รพ.ตาพระยา")&lt;$A5,"",INDEX('ค่าเสื่อม 2563'!L$3:L$252,SMALL(IF('ค่าเสื่อม 2563'!$E$3:$E$252="10867-รพ.ตาพระยา",ROW('ค่าเสื่อม 2563'!$E$3:$E$252)-ROW('ค่าเสื่อม 2563'!$E$3)+1),$A5)))</f>
        <v>1350</v>
      </c>
      <c r="M5" s="7" t="str">
        <f t="array" ref="M5">IF(COUNTIF('ค่าเสื่อม 2563'!$E$3:$E$252,"10867-รพ.ตาพระยา")&lt;$A5,"",INDEX('ค่าเสื่อม 2563'!M$3:M$252,SMALL(IF('ค่าเสื่อม 2563'!$E$3:$E$252="10867-รพ.ตาพระยา",ROW('ค่าเสื่อม 2563'!$E$3:$E$252)-ROW('ค่าเสื่อม 2563'!$E$3)+1),$A5)))</f>
        <v>-</v>
      </c>
      <c r="N5" s="10">
        <f t="array" ref="N5">IF(COUNTIF('ค่าเสื่อม 2563'!$E$3:$E$252,"10867-รพ.ตาพระยา")&lt;$A5,"",INDEX('ค่าเสื่อม 2563'!N$3:N$252,SMALL(IF('ค่าเสื่อม 2563'!$E$3:$E$252="10867-รพ.ตาพระยา",ROW('ค่าเสื่อม 2563'!$E$3:$E$252)-ROW('ค่าเสื่อม 2563'!$E$3)+1),$A5)))</f>
        <v>67280.460000000006</v>
      </c>
      <c r="O5" s="10">
        <f t="array" ref="O5">IF(COUNTIF('ค่าเสื่อม 2563'!$E$3:$E$252,"10867-รพ.ตาพระยา")&lt;$A5,"",INDEX('ค่าเสื่อม 2563'!O$3:O$252,SMALL(IF('ค่าเสื่อม 2563'!$E$3:$E$252="10867-รพ.ตาพระยา",ROW('ค่าเสื่อม 2563'!$E$3:$E$252)-ROW('ค่าเสื่อม 2563'!$E$3)+1),$A5)))</f>
        <v>29919.54</v>
      </c>
      <c r="P5" s="10">
        <f t="array" ref="P5">IF(COUNTIF('ค่าเสื่อม 2563'!$E$3:$E$252,"10867-รพ.ตาพระยา")&lt;$A5,"",INDEX('ค่าเสื่อม 2563'!P$3:P$252,SMALL(IF('ค่าเสื่อม 2563'!$E$3:$E$252="10867-รพ.ตาพระยา",ROW('ค่าเสื่อม 2563'!$E$3:$E$252)-ROW('ค่าเสื่อม 2563'!$E$3)+1),$A5)))</f>
        <v>0</v>
      </c>
      <c r="Q5" s="10">
        <f t="array" ref="Q5">IF(COUNTIF('ค่าเสื่อม 2563'!$E$3:$E$252,"10867-รพ.ตาพระยา")&lt;$A5,"",INDEX('ค่าเสื่อม 2563'!Q$3:Q$252,SMALL(IF('ค่าเสื่อม 2563'!$E$3:$E$252="10867-รพ.ตาพระยา",ROW('ค่าเสื่อม 2563'!$E$3:$E$252)-ROW('ค่าเสื่อม 2563'!$E$3)+1),$A5)))</f>
        <v>97200</v>
      </c>
      <c r="R5" s="7" t="str">
        <f t="array" ref="R5">IF(COUNTIF('ค่าเสื่อม 2563'!$E$3:$E$252,"10867-รพ.ตาพระยา")&lt;$A5,"",INDEX('ค่าเสื่อม 2563'!R$3:R$252,SMALL(IF('ค่าเสื่อม 2563'!$E$3:$E$252="10867-รพ.ตาพระยา",ROW('ค่าเสื่อม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2563'!$E$3:$E$252,"10867-รพ.ตาพระยา")&lt;$A5,"",INDEX('ค่าเสื่อม 2563'!S$3:S$252,SMALL(IF('ค่าเสื่อม 2563'!$E$3:$E$252="10867-รพ.ตาพระยา",ROW('ค่าเสื่อม 2563'!$E$3:$E$252)-ROW('ค่าเสื่อม 2563'!$E$3)+1),$A5)))</f>
        <v>5-</v>
      </c>
      <c r="T5" s="10">
        <f t="array" ref="T5">IF(COUNTIF('ค่าเสื่อม 2563'!$E$3:$E$252,"10867-รพ.ตาพระยา")&lt;$A5,"",INDEX('ค่าเสื่อม 2563'!T$3:T$252,SMALL(IF('ค่าเสื่อม 2563'!$E$3:$E$252="10867-รพ.ตาพระยา",ROW('ค่าเสื่อม 2563'!$E$3:$E$252)-ROW('ค่าเสื่อม 2563'!$E$3)+1),$A5)))</f>
        <v>67280.460000000006</v>
      </c>
      <c r="U5" s="10">
        <f t="array" ref="U5">IF(COUNTIF('ค่าเสื่อม 2563'!$E$3:$E$252,"10867-รพ.ตาพระยา")&lt;$A5,"",INDEX('ค่าเสื่อม 2563'!U$3:U$252,SMALL(IF('ค่าเสื่อม 2563'!$E$3:$E$252="10867-รพ.ตาพระยา",ROW('ค่าเสื่อม 2563'!$E$3:$E$252)-ROW('ค่าเสื่อม 2563'!$E$3)+1),$A5)))</f>
        <v>0</v>
      </c>
      <c r="V5" s="7"/>
      <c r="W5" s="7"/>
    </row>
    <row r="6" spans="1:24" ht="43.5" customHeight="1">
      <c r="A6" s="3">
        <v>3</v>
      </c>
      <c r="B6" s="7"/>
      <c r="C6" s="7"/>
      <c r="D6" s="7"/>
      <c r="E6" s="7" t="str">
        <f t="array" ref="E6">IF(COUNTIF('ค่าเสื่อม 2563'!$E$3:$E$252,"10867-รพ.ตาพระยา")&lt;$A6,"",INDEX('ค่าเสื่อม 2563'!E$3:E$252,SMALL(IF('ค่าเสื่อม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F6" s="7" t="str">
        <f t="array" ref="F6">IF(COUNTIF('ค่าเสื่อม 2563'!$E$3:$E$252,"10867-รพ.ตาพระยา")&lt;$A6,"",INDEX('ค่าเสื่อม 2563'!F$3:F$252,SMALL(IF('ค่าเสื่อม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G6" s="7" t="str">
        <f t="array" ref="G6">IF(COUNTIF('ค่าเสื่อม 2563'!$E$3:$E$252,"10867-รพ.ตาพระยา")&lt;$A6,"",INDEX('ค่าเสื่อม 2563'!G$3:G$252,SMALL(IF('ค่าเสื่อม 2563'!$E$3:$E$252="10867-รพ.ตาพระยา",ROW('ค่าเสื่อม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2563'!$E$3:$E$252,"10867-รพ.ตาพระยา")&lt;$A6,"",INDEX('ค่าเสื่อม 2563'!H$3:H$252,SMALL(IF('ค่าเสื่อม 2563'!$E$3:$E$252="10867-รพ.ตาพระยา",ROW('ค่าเสื่อม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2563'!$E$3:$E$252,"10867-รพ.ตาพระยา")&lt;$A6,"",INDEX('ค่าเสื่อม 2563'!I$3:I$252,SMALL(IF('ค่าเสื่อม 2563'!$E$3:$E$252="10867-รพ.ตาพระยา",ROW('ค่าเสื่อม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2563'!$E$3:$E$252,"10867-รพ.ตาพระยา")&lt;$A6,"",INDEX('ค่าเสื่อม 2563'!J$3:J$252,SMALL(IF('ค่าเสื่อม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</v>
      </c>
      <c r="K6" s="7" t="str">
        <f t="array" ref="K6">IF(COUNTIF('ค่าเสื่อม 2563'!$E$3:$E$252,"10867-รพ.ตาพระยา")&lt;$A6,"",INDEX('ค่าเสื่อม 2563'!K$3:K$252,SMALL(IF('ค่าเสื่อม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 ความจุห้องอบไม่ต่ำกว่า 160 ลิตร</v>
      </c>
      <c r="L6" s="4">
        <f t="array" ref="L6">IF(COUNTIF('ค่าเสื่อม 2563'!$E$3:$E$252,"10867-รพ.ตาพระยา")&lt;$A6,"",INDEX('ค่าเสื่อม 2563'!L$3:L$252,SMALL(IF('ค่าเสื่อม 2563'!$E$3:$E$252="10867-รพ.ตาพระยา",ROW('ค่าเสื่อม 2563'!$E$3:$E$252)-ROW('ค่าเสื่อม 2563'!$E$3)+1),$A6)))</f>
        <v>1</v>
      </c>
      <c r="M6" s="7" t="str">
        <f t="array" ref="M6">IF(COUNTIF('ค่าเสื่อม 2563'!$E$3:$E$252,"10867-รพ.ตาพระยา")&lt;$A6,"",INDEX('ค่าเสื่อม 2563'!M$3:M$252,SMALL(IF('ค่าเสื่อม 2563'!$E$3:$E$252="10867-รพ.ตาพระยา",ROW('ค่าเสื่อม 2563'!$E$3:$E$252)-ROW('ค่าเสื่อม 2563'!$E$3)+1),$A6)))</f>
        <v>6530-003-2311/1</v>
      </c>
      <c r="N6" s="10">
        <f t="array" ref="N6">IF(COUNTIF('ค่าเสื่อม 2563'!$E$3:$E$252,"10867-รพ.ตาพระยา")&lt;$A6,"",INDEX('ค่าเสื่อม 2563'!N$3:N$252,SMALL(IF('ค่าเสื่อม 2563'!$E$3:$E$252="10867-รพ.ตาพระยา",ROW('ค่าเสื่อม 2563'!$E$3:$E$252)-ROW('ค่าเสื่อม 2563'!$E$3)+1),$A6)))</f>
        <v>1860000</v>
      </c>
      <c r="O6" s="10">
        <f t="array" ref="O6">IF(COUNTIF('ค่าเสื่อม 2563'!$E$3:$E$252,"10867-รพ.ตาพระยา")&lt;$A6,"",INDEX('ค่าเสื่อม 2563'!O$3:O$252,SMALL(IF('ค่าเสื่อม 2563'!$E$3:$E$252="10867-รพ.ตาพระยา",ROW('ค่าเสื่อม 2563'!$E$3:$E$252)-ROW('ค่าเสื่อม 2563'!$E$3)+1),$A6)))</f>
        <v>0</v>
      </c>
      <c r="P6" s="10">
        <f t="array" ref="P6">IF(COUNTIF('ค่าเสื่อม 2563'!$E$3:$E$252,"10867-รพ.ตาพระยา")&lt;$A6,"",INDEX('ค่าเสื่อม 2563'!P$3:P$252,SMALL(IF('ค่าเสื่อม 2563'!$E$3:$E$252="10867-รพ.ตาพระยา",ROW('ค่าเสื่อม 2563'!$E$3:$E$252)-ROW('ค่าเสื่อม 2563'!$E$3)+1),$A6)))</f>
        <v>0</v>
      </c>
      <c r="Q6" s="10">
        <f t="array" ref="Q6">IF(COUNTIF('ค่าเสื่อม 2563'!$E$3:$E$252,"10867-รพ.ตาพระยา")&lt;$A6,"",INDEX('ค่าเสื่อม 2563'!Q$3:Q$252,SMALL(IF('ค่าเสื่อม 2563'!$E$3:$E$252="10867-รพ.ตาพระยา",ROW('ค่าเสื่อม 2563'!$E$3:$E$252)-ROW('ค่าเสื่อม 2563'!$E$3)+1),$A6)))</f>
        <v>1860000</v>
      </c>
      <c r="R6" s="7" t="str">
        <f t="array" ref="R6">IF(COUNTIF('ค่าเสื่อม 2563'!$E$3:$E$252,"10867-รพ.ตาพระยา")&lt;$A6,"",INDEX('ค่าเสื่อม 2563'!R$3:R$252,SMALL(IF('ค่าเสื่อม 2563'!$E$3:$E$252="10867-รพ.ตาพระยา",ROW('ค่าเสื่อม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2563'!$E$3:$E$252,"10867-รพ.ตาพระยา")&lt;$A6,"",INDEX('ค่าเสื่อม 2563'!S$3:S$252,SMALL(IF('ค่าเสื่อม 2563'!$E$3:$E$252="10867-รพ.ตาพระยา",ROW('ค่าเสื่อม 2563'!$E$3:$E$252)-ROW('ค่าเสื่อม 2563'!$E$3)+1),$A6)))</f>
        <v>5-</v>
      </c>
      <c r="T6" s="10">
        <f t="array" ref="T6">IF(COUNTIF('ค่าเสื่อม 2563'!$E$3:$E$252,"10867-รพ.ตาพระยา")&lt;$A6,"",INDEX('ค่าเสื่อม 2563'!T$3:T$252,SMALL(IF('ค่าเสื่อม 2563'!$E$3:$E$252="10867-รพ.ตาพระยา",ROW('ค่าเสื่อม 2563'!$E$3:$E$252)-ROW('ค่าเสื่อม 2563'!$E$3)+1),$A6)))</f>
        <v>1600000</v>
      </c>
      <c r="U6" s="10">
        <f t="array" ref="U6">IF(COUNTIF('ค่าเสื่อม 2563'!$E$3:$E$252,"10867-รพ.ตาพระยา")&lt;$A6,"",INDEX('ค่าเสื่อม 2563'!U$3:U$252,SMALL(IF('ค่าเสื่อม 2563'!$E$3:$E$252="10867-รพ.ตาพระยา",ROW('ค่าเสื่อม 2563'!$E$3:$E$252)-ROW('ค่าเสื่อม 2563'!$E$3)+1),$A6)))</f>
        <v>260000</v>
      </c>
      <c r="V6" s="7"/>
      <c r="W6" s="7"/>
    </row>
    <row r="7" spans="1:24" ht="43.5" customHeight="1">
      <c r="A7" s="3">
        <v>4</v>
      </c>
      <c r="B7" s="7"/>
      <c r="C7" s="7"/>
      <c r="D7" s="7"/>
      <c r="E7" s="7" t="str">
        <f t="array" ref="E7">IF(COUNTIF('ค่าเสื่อม 2563'!$E$3:$E$252,"10867-รพ.ตาพระยา")&lt;$A7,"",INDEX('ค่าเสื่อม 2563'!E$3:E$252,SMALL(IF('ค่าเสื่อม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F7" s="7" t="str">
        <f t="array" ref="F7">IF(COUNTIF('ค่าเสื่อม 2563'!$E$3:$E$252,"10867-รพ.ตาพระยา")&lt;$A7,"",INDEX('ค่าเสื่อม 2563'!F$3:F$252,SMALL(IF('ค่าเสื่อม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G7" s="7" t="str">
        <f t="array" ref="G7">IF(COUNTIF('ค่าเสื่อม 2563'!$E$3:$E$252,"10867-รพ.ตาพระยา")&lt;$A7,"",INDEX('ค่าเสื่อม 2563'!G$3:G$252,SMALL(IF('ค่าเสื่อม 2563'!$E$3:$E$252="10867-รพ.ตาพระยา",ROW('ค่าเสื่อม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2563'!$E$3:$E$252,"10867-รพ.ตาพระยา")&lt;$A7,"",INDEX('ค่าเสื่อม 2563'!H$3:H$252,SMALL(IF('ค่าเสื่อม 2563'!$E$3:$E$252="10867-รพ.ตาพระยา",ROW('ค่าเสื่อม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2563'!$E$3:$E$252,"10867-รพ.ตาพระยา")&lt;$A7,"",INDEX('ค่าเสื่อม 2563'!I$3:I$252,SMALL(IF('ค่าเสื่อม 2563'!$E$3:$E$252="10867-รพ.ตาพระยา",ROW('ค่าเสื่อม 2563'!$E$3:$E$252)-ROW('ค่าเสื่อม 2563'!$E$3)+1),$A7)))</f>
        <v>-</v>
      </c>
      <c r="J7" s="7" t="str">
        <f t="array" ref="J7">IF(COUNTIF('ค่าเสื่อม 2563'!$E$3:$E$252,"10867-รพ.ตาพระยา")&lt;$A7,"",INDEX('ค่าเสื่อม 2563'!J$3:J$252,SMALL(IF('ค่าเสื่อม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K7" s="7" t="str">
        <f t="array" ref="K7">IF(COUNTIF('ค่าเสื่อม 2563'!$E$3:$E$252,"10867-รพ.ตาพระยา")&lt;$A7,"",INDEX('ค่าเสื่อม 2563'!K$3:K$252,SMALL(IF('ค่าเสื่อม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L7" s="4">
        <f t="array" ref="L7">IF(COUNTIF('ค่าเสื่อม 2563'!$E$3:$E$252,"10867-รพ.ตาพระยา")&lt;$A7,"",INDEX('ค่าเสื่อม 2563'!L$3:L$252,SMALL(IF('ค่าเสื่อม 2563'!$E$3:$E$252="10867-รพ.ตาพระยา",ROW('ค่าเสื่อม 2563'!$E$3:$E$252)-ROW('ค่าเสื่อม 2563'!$E$3)+1),$A7)))</f>
        <v>620</v>
      </c>
      <c r="M7" s="7" t="str">
        <f t="array" ref="M7">IF(COUNTIF('ค่าเสื่อม 2563'!$E$3:$E$252,"10867-รพ.ตาพระยา")&lt;$A7,"",INDEX('ค่าเสื่อม 2563'!M$3:M$252,SMALL(IF('ค่าเสื่อม 2563'!$E$3:$E$252="10867-รพ.ตาพระยา",ROW('ค่าเสื่อม 2563'!$E$3:$E$252)-ROW('ค่าเสื่อม 2563'!$E$3)+1),$A7)))</f>
        <v>-</v>
      </c>
      <c r="N7" s="10">
        <f t="array" ref="N7">IF(COUNTIF('ค่าเสื่อม 2563'!$E$3:$E$252,"10867-รพ.ตาพระยา")&lt;$A7,"",INDEX('ค่าเสื่อม 2563'!N$3:N$252,SMALL(IF('ค่าเสื่อม 2563'!$E$3:$E$252="10867-รพ.ตาพระยา",ROW('ค่าเสื่อม 2563'!$E$3:$E$252)-ROW('ค่าเสื่อม 2563'!$E$3)+1),$A7)))</f>
        <v>527000</v>
      </c>
      <c r="O7" s="10">
        <f t="array" ref="O7">IF(COUNTIF('ค่าเสื่อม 2563'!$E$3:$E$252,"10867-รพ.ตาพระยา")&lt;$A7,"",INDEX('ค่าเสื่อม 2563'!O$3:O$252,SMALL(IF('ค่าเสื่อม 2563'!$E$3:$E$252="10867-รพ.ตาพระยา",ROW('ค่าเสื่อม 2563'!$E$3:$E$252)-ROW('ค่าเสื่อม 2563'!$E$3)+1),$A7)))</f>
        <v>0</v>
      </c>
      <c r="P7" s="10">
        <f t="array" ref="P7">IF(COUNTIF('ค่าเสื่อม 2563'!$E$3:$E$252,"10867-รพ.ตาพระยา")&lt;$A7,"",INDEX('ค่าเสื่อม 2563'!P$3:P$252,SMALL(IF('ค่าเสื่อม 2563'!$E$3:$E$252="10867-รพ.ตาพระยา",ROW('ค่าเสื่อม 2563'!$E$3:$E$252)-ROW('ค่าเสื่อม 2563'!$E$3)+1),$A7)))</f>
        <v>0</v>
      </c>
      <c r="Q7" s="10">
        <f t="array" ref="Q7">IF(COUNTIF('ค่าเสื่อม 2563'!$E$3:$E$252,"10867-รพ.ตาพระยา")&lt;$A7,"",INDEX('ค่าเสื่อม 2563'!Q$3:Q$252,SMALL(IF('ค่าเสื่อม 2563'!$E$3:$E$252="10867-รพ.ตาพระยา",ROW('ค่าเสื่อม 2563'!$E$3:$E$252)-ROW('ค่าเสื่อม 2563'!$E$3)+1),$A7)))</f>
        <v>527000</v>
      </c>
      <c r="R7" s="7" t="str">
        <f t="array" ref="R7">IF(COUNTIF('ค่าเสื่อม 2563'!$E$3:$E$252,"10867-รพ.ตาพระยา")&lt;$A7,"",INDEX('ค่าเสื่อม 2563'!R$3:R$252,SMALL(IF('ค่าเสื่อม 2563'!$E$3:$E$252="10867-รพ.ตาพระยา",ROW('ค่าเสื่อม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2563'!$E$3:$E$252,"10867-รพ.ตาพระยา")&lt;$A7,"",INDEX('ค่าเสื่อม 2563'!S$3:S$252,SMALL(IF('ค่าเสื่อม 2563'!$E$3:$E$252="10867-รพ.ตาพระยา",ROW('ค่าเสื่อม 2563'!$E$3:$E$252)-ROW('ค่าเสื่อม 2563'!$E$3)+1),$A7)))</f>
        <v>5-</v>
      </c>
      <c r="T7" s="10">
        <f t="array" ref="T7">IF(COUNTIF('ค่าเสื่อม 2563'!$E$3:$E$252,"10867-รพ.ตาพระยา")&lt;$A7,"",INDEX('ค่าเสื่อม 2563'!T$3:T$252,SMALL(IF('ค่าเสื่อม 2563'!$E$3:$E$252="10867-รพ.ตาพระยา",ROW('ค่าเสื่อม 2563'!$E$3:$E$252)-ROW('ค่าเสื่อม 2563'!$E$3)+1),$A7)))</f>
        <v>527000</v>
      </c>
      <c r="U7" s="10">
        <f t="array" ref="U7">IF(COUNTIF('ค่าเสื่อม 2563'!$E$3:$E$252,"10867-รพ.ตาพระยา")&lt;$A7,"",INDEX('ค่าเสื่อม 2563'!U$3:U$252,SMALL(IF('ค่าเสื่อม 2563'!$E$3:$E$252="10867-รพ.ตาพระยา",ROW('ค่าเสื่อม 2563'!$E$3:$E$252)-ROW('ค่าเสื่อม 2563'!$E$3)+1),$A7)))</f>
        <v>0</v>
      </c>
      <c r="V7" s="7"/>
      <c r="W7" s="7"/>
    </row>
    <row r="8" spans="1:24" ht="43.5" customHeight="1">
      <c r="A8" s="3">
        <v>5</v>
      </c>
      <c r="B8" s="7"/>
      <c r="C8" s="7"/>
      <c r="D8" s="7"/>
      <c r="E8" s="7" t="str">
        <f t="array" ref="E8">IF(COUNTIF('ค่าเสื่อม 2563'!$E$3:$E$252,"10867-รพ.ตาพระยา")&lt;$A8,"",INDEX('ค่าเสื่อม 2563'!E$3:E$252,SMALL(IF('ค่าเสื่อม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F8" s="7" t="str">
        <f t="array" ref="F8">IF(COUNTIF('ค่าเสื่อม 2563'!$E$3:$E$252,"10867-รพ.ตาพระยา")&lt;$A8,"",INDEX('ค่าเสื่อม 2563'!F$3:F$252,SMALL(IF('ค่าเสื่อม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G8" s="7" t="str">
        <f t="array" ref="G8">IF(COUNTIF('ค่าเสื่อม 2563'!$E$3:$E$252,"10867-รพ.ตาพระยา")&lt;$A8,"",INDEX('ค่าเสื่อม 2563'!G$3:G$252,SMALL(IF('ค่าเสื่อม 2563'!$E$3:$E$252="10867-รพ.ตาพระยา",ROW('ค่าเสื่อม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2563'!$E$3:$E$252,"10867-รพ.ตาพระยา")&lt;$A8,"",INDEX('ค่าเสื่อม 2563'!H$3:H$252,SMALL(IF('ค่าเสื่อม 2563'!$E$3:$E$252="10867-รพ.ตาพระยา",ROW('ค่าเสื่อม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2563'!$E$3:$E$252,"10867-รพ.ตาพระยา")&lt;$A8,"",INDEX('ค่าเสื่อม 2563'!I$3:I$252,SMALL(IF('ค่าเสื่อม 2563'!$E$3:$E$252="10867-รพ.ตาพระยา",ROW('ค่าเสื่อม 2563'!$E$3:$E$252)-ROW('ค่าเสื่อม 2563'!$E$3)+1),$A8)))</f>
        <v>-</v>
      </c>
      <c r="J8" s="7" t="str">
        <f t="array" ref="J8">IF(COUNTIF('ค่าเสื่อม 2563'!$E$3:$E$252,"10867-รพ.ตาพระยา")&lt;$A8,"",INDEX('ค่าเสื่อม 2563'!J$3:J$252,SMALL(IF('ค่าเสื่อม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K8" s="7" t="str">
        <f t="array" ref="K8">IF(COUNTIF('ค่าเสื่อม 2563'!$E$3:$E$252,"10867-รพ.ตาพระยา")&lt;$A8,"",INDEX('ค่าเสื่อม 2563'!K$3:K$252,SMALL(IF('ค่าเสื่อม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L8" s="4">
        <f t="array" ref="L8">IF(COUNTIF('ค่าเสื่อม 2563'!$E$3:$E$252,"10867-รพ.ตาพระยา")&lt;$A8,"",INDEX('ค่าเสื่อม 2563'!L$3:L$252,SMALL(IF('ค่าเสื่อม 2563'!$E$3:$E$252="10867-รพ.ตาพระยา",ROW('ค่าเสื่อม 2563'!$E$3:$E$252)-ROW('ค่าเสื่อม 2563'!$E$3)+1),$A8)))</f>
        <v>100</v>
      </c>
      <c r="M8" s="7" t="str">
        <f t="array" ref="M8">IF(COUNTIF('ค่าเสื่อม 2563'!$E$3:$E$252,"10867-รพ.ตาพระยา")&lt;$A8,"",INDEX('ค่าเสื่อม 2563'!M$3:M$252,SMALL(IF('ค่าเสื่อม 2563'!$E$3:$E$252="10867-รพ.ตาพระยา",ROW('ค่าเสื่อม 2563'!$E$3:$E$252)-ROW('ค่าเสื่อม 2563'!$E$3)+1),$A8)))</f>
        <v>-</v>
      </c>
      <c r="N8" s="10">
        <f t="array" ref="N8">IF(COUNTIF('ค่าเสื่อม 2563'!$E$3:$E$252,"10867-รพ.ตาพระยา")&lt;$A8,"",INDEX('ค่าเสื่อม 2563'!N$3:N$252,SMALL(IF('ค่าเสื่อม 2563'!$E$3:$E$252="10867-รพ.ตาพระยา",ROW('ค่าเสื่อม 2563'!$E$3:$E$252)-ROW('ค่าเสื่อม 2563'!$E$3)+1),$A8)))</f>
        <v>250000</v>
      </c>
      <c r="O8" s="10">
        <f t="array" ref="O8">IF(COUNTIF('ค่าเสื่อม 2563'!$E$3:$E$252,"10867-รพ.ตาพระยา")&lt;$A8,"",INDEX('ค่าเสื่อม 2563'!O$3:O$252,SMALL(IF('ค่าเสื่อม 2563'!$E$3:$E$252="10867-รพ.ตาพระยา",ROW('ค่าเสื่อม 2563'!$E$3:$E$252)-ROW('ค่าเสื่อม 2563'!$E$3)+1),$A8)))</f>
        <v>0</v>
      </c>
      <c r="P8" s="10">
        <f t="array" ref="P8">IF(COUNTIF('ค่าเสื่อม 2563'!$E$3:$E$252,"10867-รพ.ตาพระยา")&lt;$A8,"",INDEX('ค่าเสื่อม 2563'!P$3:P$252,SMALL(IF('ค่าเสื่อม 2563'!$E$3:$E$252="10867-รพ.ตาพระยา",ROW('ค่าเสื่อม 2563'!$E$3:$E$252)-ROW('ค่าเสื่อม 2563'!$E$3)+1),$A8)))</f>
        <v>0</v>
      </c>
      <c r="Q8" s="10">
        <f t="array" ref="Q8">IF(COUNTIF('ค่าเสื่อม 2563'!$E$3:$E$252,"10867-รพ.ตาพระยา")&lt;$A8,"",INDEX('ค่าเสื่อม 2563'!Q$3:Q$252,SMALL(IF('ค่าเสื่อม 2563'!$E$3:$E$252="10867-รพ.ตาพระยา",ROW('ค่าเสื่อม 2563'!$E$3:$E$252)-ROW('ค่าเสื่อม 2563'!$E$3)+1),$A8)))</f>
        <v>250000</v>
      </c>
      <c r="R8" s="7" t="str">
        <f t="array" ref="R8">IF(COUNTIF('ค่าเสื่อม 2563'!$E$3:$E$252,"10867-รพ.ตาพระยา")&lt;$A8,"",INDEX('ค่าเสื่อม 2563'!R$3:R$252,SMALL(IF('ค่าเสื่อม 2563'!$E$3:$E$252="10867-รพ.ตาพระยา",ROW('ค่าเสื่อม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2563'!$E$3:$E$252,"10867-รพ.ตาพระยา")&lt;$A8,"",INDEX('ค่าเสื่อม 2563'!S$3:S$252,SMALL(IF('ค่าเสื่อม 2563'!$E$3:$E$252="10867-รพ.ตาพระยา",ROW('ค่าเสื่อม 2563'!$E$3:$E$252)-ROW('ค่าเสื่อม 2563'!$E$3)+1),$A8)))</f>
        <v>5-</v>
      </c>
      <c r="T8" s="10">
        <f t="array" ref="T8">IF(COUNTIF('ค่าเสื่อม 2563'!$E$3:$E$252,"10867-รพ.ตาพระยา")&lt;$A8,"",INDEX('ค่าเสื่อม 2563'!T$3:T$252,SMALL(IF('ค่าเสื่อม 2563'!$E$3:$E$252="10867-รพ.ตาพระยา",ROW('ค่าเสื่อม 2563'!$E$3:$E$252)-ROW('ค่าเสื่อม 2563'!$E$3)+1),$A8)))</f>
        <v>250000</v>
      </c>
      <c r="U8" s="10">
        <f t="array" ref="U8">IF(COUNTIF('ค่าเสื่อม 2563'!$E$3:$E$252,"10867-รพ.ตาพระยา")&lt;$A8,"",INDEX('ค่าเสื่อม 2563'!U$3:U$252,SMALL(IF('ค่าเสื่อม 2563'!$E$3:$E$252="10867-รพ.ตาพระยา",ROW('ค่าเสื่อม 2563'!$E$3:$E$252)-ROW('ค่าเสื่อม 2563'!$E$3)+1),$A8)))</f>
        <v>0</v>
      </c>
      <c r="V8" s="7"/>
      <c r="W8" s="7"/>
    </row>
    <row r="9" spans="1:24" ht="43.5" customHeight="1">
      <c r="A9" s="3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7"/>
      <c r="N9" s="10"/>
      <c r="O9" s="10"/>
      <c r="P9" s="10"/>
      <c r="Q9" s="10"/>
      <c r="R9" s="7"/>
      <c r="S9" s="4"/>
      <c r="T9" s="10"/>
      <c r="U9" s="10"/>
      <c r="V9" s="7"/>
      <c r="W9" s="7"/>
    </row>
    <row r="10" spans="1:24" ht="43.5" customHeight="1">
      <c r="A10" s="3">
        <v>7</v>
      </c>
      <c r="B10" s="7" t="str">
        <f t="array" ref="B10">IF(COUNTIF('ค่าเสื่อม 2563'!$E$3:$E$252,"10867-รพ.ตาพระยา")&lt;$A10,"",INDEX('ค่าเสื่อม 2563'!B$3:B$252,SMALL(IF('ค่าเสื่อม 2563'!$E$3:$E$252="10867-รพ.ตาพระยา",ROW('ค่าเสื่อม 2563'!$E$3:$E$252)-ROW('ค่าเสื่อม 2563'!$E$3)+1),$A10)))</f>
        <v/>
      </c>
      <c r="C10" s="7" t="str">
        <f t="array" ref="C10">IF(COUNTIF('ค่าเสื่อม 2563'!$E$3:$E$252,"10867-รพ.ตาพระยา")&lt;$A10,"",INDEX('ค่าเสื่อม 2563'!C$3:C$252,SMALL(IF('ค่าเสื่อม 2563'!$E$3:$E$252="10867-รพ.ตาพระยา",ROW('ค่าเสื่อม 2563'!$E$3:$E$252)-ROW('ค่าเสื่อม 2563'!$E$3)+1),$A10)))</f>
        <v/>
      </c>
      <c r="D10" s="7" t="str">
        <f t="array" ref="D10">IF(COUNTIF('ค่าเสื่อม 2563'!$E$3:$E$252,"10867-รพ.ตาพระยา")&lt;$A10,"",INDEX('ค่าเสื่อม 2563'!D$3:D$252,SMALL(IF('ค่าเสื่อม 2563'!$E$3:$E$252="10867-รพ.ตาพระยา",ROW('ค่าเสื่อม 2563'!$E$3:$E$252)-ROW('ค่าเสื่อม 2563'!$E$3)+1),$A10)))</f>
        <v/>
      </c>
      <c r="E10" s="7" t="str">
        <f t="array" ref="E10">IF(COUNTIF('ค่าเสื่อม 2563'!$E$3:$E$252,"10867-รพ.ตาพระยา")&lt;$A10,"",INDEX('ค่าเสื่อม 2563'!E$3:E$252,SMALL(IF('ค่าเสื่อม 2563'!$E$3:$E$252="10867-รพ.ตาพระยา",ROW('ค่าเสื่อม 2563'!$E$3:$E$252)-ROW('ค่าเสื่อม 2563'!$E$3)+1),$A10)))</f>
        <v/>
      </c>
      <c r="F10" s="7" t="str">
        <f t="array" ref="F10">IF(COUNTIF('ค่าเสื่อม 2563'!$E$3:$E$252,"10867-รพ.ตาพระยา")&lt;$A10,"",INDEX('ค่าเสื่อม 2563'!F$3:F$252,SMALL(IF('ค่าเสื่อม 2563'!$E$3:$E$252="10867-รพ.ตาพระยา",ROW('ค่าเสื่อม 2563'!$E$3:$E$252)-ROW('ค่าเสื่อม 2563'!$E$3)+1),$A10)))</f>
        <v/>
      </c>
      <c r="G10" s="7" t="str">
        <f t="array" ref="G10">IF(COUNTIF('ค่าเสื่อม 2563'!$E$3:$E$252,"10867-รพ.ตาพระยา")&lt;$A10,"",INDEX('ค่าเสื่อม 2563'!G$3:G$252,SMALL(IF('ค่าเสื่อม 2563'!$E$3:$E$252="10867-รพ.ตาพระยา",ROW('ค่าเสื่อม 2563'!$E$3:$E$252)-ROW('ค่าเสื่อม 2563'!$E$3)+1),$A10)))</f>
        <v/>
      </c>
      <c r="H10" s="7" t="str">
        <f t="array" ref="H10">IF(COUNTIF('ค่าเสื่อม 2563'!$E$3:$E$252,"10867-รพ.ตาพระยา")&lt;$A10,"",INDEX('ค่าเสื่อม 2563'!H$3:H$252,SMALL(IF('ค่าเสื่อม 2563'!$E$3:$E$252="10867-รพ.ตาพระยา",ROW('ค่าเสื่อม 2563'!$E$3:$E$252)-ROW('ค่าเสื่อม 2563'!$E$3)+1),$A10)))</f>
        <v/>
      </c>
      <c r="I10" s="7" t="str">
        <f t="array" ref="I10">IF(COUNTIF('ค่าเสื่อม 2563'!$E$3:$E$252,"10867-รพ.ตาพระยา")&lt;$A10,"",INDEX('ค่าเสื่อม 2563'!I$3:I$252,SMALL(IF('ค่าเสื่อม 2563'!$E$3:$E$252="10867-รพ.ตาพระยา",ROW('ค่าเสื่อม 2563'!$E$3:$E$252)-ROW('ค่าเสื่อม 2563'!$E$3)+1),$A10)))</f>
        <v/>
      </c>
      <c r="J10" s="7" t="str">
        <f t="array" ref="J10">IF(COUNTIF('ค่าเสื่อม 2563'!$E$3:$E$252,"10867-รพ.ตาพระยา")&lt;$A10,"",INDEX('ค่าเสื่อม 2563'!J$3:J$252,SMALL(IF('ค่าเสื่อม 2563'!$E$3:$E$252="10867-รพ.ตาพระยา",ROW('ค่าเสื่อม 2563'!$E$3:$E$252)-ROW('ค่าเสื่อม 2563'!$E$3)+1),$A10)))</f>
        <v/>
      </c>
      <c r="K10" s="7" t="str">
        <f t="array" ref="K10">IF(COUNTIF('ค่าเสื่อม 2563'!$E$3:$E$252,"10867-รพ.ตาพระยา")&lt;$A10,"",INDEX('ค่าเสื่อม 2563'!K$3:K$252,SMALL(IF('ค่าเสื่อม 2563'!$E$3:$E$252="10867-รพ.ตาพระยา",ROW('ค่าเสื่อม 2563'!$E$3:$E$252)-ROW('ค่าเสื่อม 2563'!$E$3)+1),$A10)))</f>
        <v/>
      </c>
      <c r="L10" s="4" t="str">
        <f t="array" ref="L10">IF(COUNTIF('ค่าเสื่อม 2563'!$E$3:$E$252,"10867-รพ.ตาพระยา")&lt;$A10,"",INDEX('ค่าเสื่อม 2563'!L$3:L$252,SMALL(IF('ค่าเสื่อม 2563'!$E$3:$E$252="10867-รพ.ตาพระยา",ROW('ค่าเสื่อม 2563'!$E$3:$E$252)-ROW('ค่าเสื่อม 2563'!$E$3)+1),$A10)))</f>
        <v/>
      </c>
      <c r="M10" s="7" t="str">
        <f t="array" ref="M10">IF(COUNTIF('ค่าเสื่อม 2563'!$E$3:$E$252,"10867-รพ.ตาพระยา")&lt;$A10,"",INDEX('ค่าเสื่อม 2563'!M$3:M$252,SMALL(IF('ค่าเสื่อม 2563'!$E$3:$E$252="10867-รพ.ตาพระยา",ROW('ค่าเสื่อม 2563'!$E$3:$E$252)-ROW('ค่าเสื่อม 2563'!$E$3)+1),$A10)))</f>
        <v/>
      </c>
      <c r="N10" s="10" t="str">
        <f t="array" ref="N10">IF(COUNTIF('ค่าเสื่อม 2563'!$E$3:$E$252,"10867-รพ.ตาพระยา")&lt;$A10,"",INDEX('ค่าเสื่อม 2563'!N$3:N$252,SMALL(IF('ค่าเสื่อม 2563'!$E$3:$E$252="10867-รพ.ตาพระยา",ROW('ค่าเสื่อม 2563'!$E$3:$E$252)-ROW('ค่าเสื่อม 2563'!$E$3)+1),$A10)))</f>
        <v/>
      </c>
      <c r="O10" s="10" t="str">
        <f t="array" ref="O10">IF(COUNTIF('ค่าเสื่อม 2563'!$E$3:$E$252,"10867-รพ.ตาพระยา")&lt;$A10,"",INDEX('ค่าเสื่อม 2563'!O$3:O$252,SMALL(IF('ค่าเสื่อม 2563'!$E$3:$E$252="10867-รพ.ตาพระยา",ROW('ค่าเสื่อม 2563'!$E$3:$E$252)-ROW('ค่าเสื่อม 2563'!$E$3)+1),$A10)))</f>
        <v/>
      </c>
      <c r="P10" s="10" t="str">
        <f t="array" ref="P10">IF(COUNTIF('ค่าเสื่อม 2563'!$E$3:$E$252,"10867-รพ.ตาพระยา")&lt;$A10,"",INDEX('ค่าเสื่อม 2563'!P$3:P$252,SMALL(IF('ค่าเสื่อม 2563'!$E$3:$E$252="10867-รพ.ตาพระยา",ROW('ค่าเสื่อม 2563'!$E$3:$E$252)-ROW('ค่าเสื่อม 2563'!$E$3)+1),$A10)))</f>
        <v/>
      </c>
      <c r="Q10" s="10" t="str">
        <f t="array" ref="Q10">IF(COUNTIF('ค่าเสื่อม 2563'!$E$3:$E$252,"10867-รพ.ตาพระยา")&lt;$A10,"",INDEX('ค่าเสื่อม 2563'!Q$3:Q$252,SMALL(IF('ค่าเสื่อม 2563'!$E$3:$E$252="10867-รพ.ตาพระยา",ROW('ค่าเสื่อม 2563'!$E$3:$E$252)-ROW('ค่าเสื่อม 2563'!$E$3)+1),$A10)))</f>
        <v/>
      </c>
      <c r="R10" s="7" t="str">
        <f t="array" ref="R10">IF(COUNTIF('ค่าเสื่อม 2563'!$E$3:$E$252,"10867-รพ.ตาพระยา")&lt;$A10,"",INDEX('ค่าเสื่อม 2563'!R$3:R$252,SMALL(IF('ค่าเสื่อม 2563'!$E$3:$E$252="10867-รพ.ตาพระยา",ROW('ค่าเสื่อม 2563'!$E$3:$E$252)-ROW('ค่าเสื่อม 2563'!$E$3)+1),$A10)))</f>
        <v/>
      </c>
      <c r="S10" s="4" t="str">
        <f t="array" ref="S10">IF(COUNTIF('ค่าเสื่อม 2563'!$E$3:$E$252,"10867-รพ.ตาพระยา")&lt;$A10,"",INDEX('ค่าเสื่อม 2563'!S$3:S$252,SMALL(IF('ค่าเสื่อม 2563'!$E$3:$E$252="10867-รพ.ตาพระยา",ROW('ค่าเสื่อม 2563'!$E$3:$E$252)-ROW('ค่าเสื่อม 2563'!$E$3)+1),$A10)))</f>
        <v/>
      </c>
      <c r="T10" s="10" t="str">
        <f t="array" ref="T10">IF(COUNTIF('ค่าเสื่อม 2563'!$E$3:$E$252,"10867-รพ.ตาพระยา")&lt;$A10,"",INDEX('ค่าเสื่อม 2563'!T$3:T$252,SMALL(IF('ค่าเสื่อม 2563'!$E$3:$E$252="10867-รพ.ตาพระยา",ROW('ค่าเสื่อม 2563'!$E$3:$E$252)-ROW('ค่าเสื่อม 2563'!$E$3)+1),$A10)))</f>
        <v/>
      </c>
      <c r="U10" s="10" t="str">
        <f t="array" ref="U10">IF(COUNTIF('ค่าเสื่อม 2563'!$E$3:$E$252,"10867-รพ.ตาพระยา")&lt;$A10,"",INDEX('ค่าเสื่อม 2563'!U$3:U$252,SMALL(IF('ค่าเสื่อม 2563'!$E$3:$E$252="10867-รพ.ตาพระยา",ROW('ค่าเสื่อม 2563'!$E$3:$E$252)-ROW('ค่าเสื่อม 2563'!$E$3)+1),$A10)))</f>
        <v/>
      </c>
      <c r="V10" s="7" t="str">
        <f t="array" ref="V10">IF(COUNTIF('ค่าเสื่อม 2563'!$E$3:$E$252,"10867-รพ.ตาพระยา")&lt;$A10,"",INDEX('ค่าเสื่อม 2563'!V$3:V$252,SMALL(IF('ค่าเสื่อม 2563'!$E$3:$E$252="10867-รพ.ตาพระยา",ROW('ค่าเสื่อม 2563'!$E$3:$E$252)-ROW('ค่าเสื่อม 2563'!$E$3)+1),$A10)))</f>
        <v/>
      </c>
      <c r="W10" s="7" t="str">
        <f t="array" ref="W10">IF(COUNTIF('ค่าเสื่อม 2563'!$E$3:$E$252,"10867-รพ.ตาพระยา")&lt;$A10,"",INDEX('ค่าเสื่อม 2563'!W$3:W$252,SMALL(IF('ค่าเสื่อม 2563'!$E$3:$E$252="10867-รพ.ตาพระยา",ROW('ค่าเสื่อม 2563'!$E$3:$E$252)-ROW('ค่าเสื่อม 2563'!$E$3)+1),$A10)))</f>
        <v/>
      </c>
    </row>
    <row r="11" spans="1:24" ht="43.5" customHeight="1">
      <c r="A11" s="3">
        <v>8</v>
      </c>
      <c r="B11" s="7" t="str">
        <f t="array" ref="B11">IF(COUNTIF('ค่าเสื่อม 2563'!$E$3:$E$252,"10867-รพ.ตาพระยา")&lt;$A11,"",INDEX('ค่าเสื่อม 2563'!B$3:B$252,SMALL(IF('ค่าเสื่อม 2563'!$E$3:$E$252="10867-รพ.ตาพระยา",ROW('ค่าเสื่อม 2563'!$E$3:$E$252)-ROW('ค่าเสื่อม 2563'!$E$3)+1),$A11)))</f>
        <v/>
      </c>
      <c r="C11" s="7" t="str">
        <f t="array" ref="C11">IF(COUNTIF('ค่าเสื่อม 2563'!$E$3:$E$252,"10867-รพ.ตาพระยา")&lt;$A11,"",INDEX('ค่าเสื่อม 2563'!C$3:C$252,SMALL(IF('ค่าเสื่อม 2563'!$E$3:$E$252="10867-รพ.ตาพระยา",ROW('ค่าเสื่อม 2563'!$E$3:$E$252)-ROW('ค่าเสื่อม 2563'!$E$3)+1),$A11)))</f>
        <v/>
      </c>
      <c r="D11" s="7" t="str">
        <f t="array" ref="D11">IF(COUNTIF('ค่าเสื่อม 2563'!$E$3:$E$252,"10867-รพ.ตาพระยา")&lt;$A11,"",INDEX('ค่าเสื่อม 2563'!D$3:D$252,SMALL(IF('ค่าเสื่อม 2563'!$E$3:$E$252="10867-รพ.ตาพระยา",ROW('ค่าเสื่อม 2563'!$E$3:$E$252)-ROW('ค่าเสื่อม 2563'!$E$3)+1),$A11)))</f>
        <v/>
      </c>
      <c r="E11" s="7" t="str">
        <f t="array" ref="E11">IF(COUNTIF('ค่าเสื่อม 2563'!$E$3:$E$252,"10867-รพ.ตาพระยา")&lt;$A11,"",INDEX('ค่าเสื่อม 2563'!E$3:E$252,SMALL(IF('ค่าเสื่อม 2563'!$E$3:$E$252="10867-รพ.ตาพระยา",ROW('ค่าเสื่อม 2563'!$E$3:$E$252)-ROW('ค่าเสื่อม 2563'!$E$3)+1),$A11)))</f>
        <v/>
      </c>
      <c r="F11" s="7" t="str">
        <f t="array" ref="F11">IF(COUNTIF('ค่าเสื่อม 2563'!$E$3:$E$252,"10867-รพ.ตาพระยา")&lt;$A11,"",INDEX('ค่าเสื่อม 2563'!F$3:F$252,SMALL(IF('ค่าเสื่อม 2563'!$E$3:$E$252="10867-รพ.ตาพระยา",ROW('ค่าเสื่อม 2563'!$E$3:$E$252)-ROW('ค่าเสื่อม 2563'!$E$3)+1),$A11)))</f>
        <v/>
      </c>
      <c r="G11" s="7" t="str">
        <f t="array" ref="G11">IF(COUNTIF('ค่าเสื่อม 2563'!$E$3:$E$252,"10867-รพ.ตาพระยา")&lt;$A11,"",INDEX('ค่าเสื่อม 2563'!G$3:G$252,SMALL(IF('ค่าเสื่อม 2563'!$E$3:$E$252="10867-รพ.ตาพระยา",ROW('ค่าเสื่อม 2563'!$E$3:$E$252)-ROW('ค่าเสื่อม 2563'!$E$3)+1),$A11)))</f>
        <v/>
      </c>
      <c r="H11" s="7" t="str">
        <f t="array" ref="H11">IF(COUNTIF('ค่าเสื่อม 2563'!$E$3:$E$252,"10867-รพ.ตาพระยา")&lt;$A11,"",INDEX('ค่าเสื่อม 2563'!H$3:H$252,SMALL(IF('ค่าเสื่อม 2563'!$E$3:$E$252="10867-รพ.ตาพระยา",ROW('ค่าเสื่อม 2563'!$E$3:$E$252)-ROW('ค่าเสื่อม 2563'!$E$3)+1),$A11)))</f>
        <v/>
      </c>
      <c r="I11" s="7" t="str">
        <f t="array" ref="I11">IF(COUNTIF('ค่าเสื่อม 2563'!$E$3:$E$252,"10867-รพ.ตาพระยา")&lt;$A11,"",INDEX('ค่าเสื่อม 2563'!I$3:I$252,SMALL(IF('ค่าเสื่อม 2563'!$E$3:$E$252="10867-รพ.ตาพระยา",ROW('ค่าเสื่อม 2563'!$E$3:$E$252)-ROW('ค่าเสื่อม 2563'!$E$3)+1),$A11)))</f>
        <v/>
      </c>
      <c r="J11" s="7" t="str">
        <f t="array" ref="J11">IF(COUNTIF('ค่าเสื่อม 2563'!$E$3:$E$252,"10867-รพ.ตาพระยา")&lt;$A11,"",INDEX('ค่าเสื่อม 2563'!J$3:J$252,SMALL(IF('ค่าเสื่อม 2563'!$E$3:$E$252="10867-รพ.ตาพระยา",ROW('ค่าเสื่อม 2563'!$E$3:$E$252)-ROW('ค่าเสื่อม 2563'!$E$3)+1),$A11)))</f>
        <v/>
      </c>
      <c r="K11" s="7" t="str">
        <f t="array" ref="K11">IF(COUNTIF('ค่าเสื่อม 2563'!$E$3:$E$252,"10867-รพ.ตาพระยา")&lt;$A11,"",INDEX('ค่าเสื่อม 2563'!K$3:K$252,SMALL(IF('ค่าเสื่อม 2563'!$E$3:$E$252="10867-รพ.ตาพระยา",ROW('ค่าเสื่อม 2563'!$E$3:$E$252)-ROW('ค่าเสื่อม 2563'!$E$3)+1),$A11)))</f>
        <v/>
      </c>
      <c r="L11" s="4" t="str">
        <f t="array" ref="L11">IF(COUNTIF('ค่าเสื่อม 2563'!$E$3:$E$252,"10867-รพ.ตาพระยา")&lt;$A11,"",INDEX('ค่าเสื่อม 2563'!L$3:L$252,SMALL(IF('ค่าเสื่อม 2563'!$E$3:$E$252="10867-รพ.ตาพระยา",ROW('ค่าเสื่อม 2563'!$E$3:$E$252)-ROW('ค่าเสื่อม 2563'!$E$3)+1),$A11)))</f>
        <v/>
      </c>
      <c r="M11" s="7" t="str">
        <f t="array" ref="M11">IF(COUNTIF('ค่าเสื่อม 2563'!$E$3:$E$252,"10867-รพ.ตาพระยา")&lt;$A11,"",INDEX('ค่าเสื่อม 2563'!M$3:M$252,SMALL(IF('ค่าเสื่อม 2563'!$E$3:$E$252="10867-รพ.ตาพระยา",ROW('ค่าเสื่อม 2563'!$E$3:$E$252)-ROW('ค่าเสื่อม 2563'!$E$3)+1),$A11)))</f>
        <v/>
      </c>
      <c r="N11" s="10" t="str">
        <f t="array" ref="N11">IF(COUNTIF('ค่าเสื่อม 2563'!$E$3:$E$252,"10867-รพ.ตาพระยา")&lt;$A11,"",INDEX('ค่าเสื่อม 2563'!N$3:N$252,SMALL(IF('ค่าเสื่อม 2563'!$E$3:$E$252="10867-รพ.ตาพระยา",ROW('ค่าเสื่อม 2563'!$E$3:$E$252)-ROW('ค่าเสื่อม 2563'!$E$3)+1),$A11)))</f>
        <v/>
      </c>
      <c r="O11" s="10" t="str">
        <f t="array" ref="O11">IF(COUNTIF('ค่าเสื่อม 2563'!$E$3:$E$252,"10867-รพ.ตาพระยา")&lt;$A11,"",INDEX('ค่าเสื่อม 2563'!O$3:O$252,SMALL(IF('ค่าเสื่อม 2563'!$E$3:$E$252="10867-รพ.ตาพระยา",ROW('ค่าเสื่อม 2563'!$E$3:$E$252)-ROW('ค่าเสื่อม 2563'!$E$3)+1),$A11)))</f>
        <v/>
      </c>
      <c r="P11" s="10" t="str">
        <f t="array" ref="P11">IF(COUNTIF('ค่าเสื่อม 2563'!$E$3:$E$252,"10867-รพ.ตาพระยา")&lt;$A11,"",INDEX('ค่าเสื่อม 2563'!P$3:P$252,SMALL(IF('ค่าเสื่อม 2563'!$E$3:$E$252="10867-รพ.ตาพระยา",ROW('ค่าเสื่อม 2563'!$E$3:$E$252)-ROW('ค่าเสื่อม 2563'!$E$3)+1),$A11)))</f>
        <v/>
      </c>
      <c r="Q11" s="10" t="str">
        <f t="array" ref="Q11">IF(COUNTIF('ค่าเสื่อม 2563'!$E$3:$E$252,"10867-รพ.ตาพระยา")&lt;$A11,"",INDEX('ค่าเสื่อม 2563'!Q$3:Q$252,SMALL(IF('ค่าเสื่อม 2563'!$E$3:$E$252="10867-รพ.ตาพระยา",ROW('ค่าเสื่อม 2563'!$E$3:$E$252)-ROW('ค่าเสื่อม 2563'!$E$3)+1),$A11)))</f>
        <v/>
      </c>
      <c r="R11" s="7" t="str">
        <f t="array" ref="R11">IF(COUNTIF('ค่าเสื่อม 2563'!$E$3:$E$252,"10867-รพ.ตาพระยา")&lt;$A11,"",INDEX('ค่าเสื่อม 2563'!R$3:R$252,SMALL(IF('ค่าเสื่อม 2563'!$E$3:$E$252="10867-รพ.ตาพระยา",ROW('ค่าเสื่อม 2563'!$E$3:$E$252)-ROW('ค่าเสื่อม 2563'!$E$3)+1),$A11)))</f>
        <v/>
      </c>
      <c r="S11" s="4" t="str">
        <f t="array" ref="S11">IF(COUNTIF('ค่าเสื่อม 2563'!$E$3:$E$252,"10867-รพ.ตาพระยา")&lt;$A11,"",INDEX('ค่าเสื่อม 2563'!S$3:S$252,SMALL(IF('ค่าเสื่อม 2563'!$E$3:$E$252="10867-รพ.ตาพระยา",ROW('ค่าเสื่อม 2563'!$E$3:$E$252)-ROW('ค่าเสื่อม 2563'!$E$3)+1),$A11)))</f>
        <v/>
      </c>
      <c r="T11" s="10" t="str">
        <f t="array" ref="T11">IF(COUNTIF('ค่าเสื่อม 2563'!$E$3:$E$252,"10867-รพ.ตาพระยา")&lt;$A11,"",INDEX('ค่าเสื่อม 2563'!T$3:T$252,SMALL(IF('ค่าเสื่อม 2563'!$E$3:$E$252="10867-รพ.ตาพระยา",ROW('ค่าเสื่อม 2563'!$E$3:$E$252)-ROW('ค่าเสื่อม 2563'!$E$3)+1),$A11)))</f>
        <v/>
      </c>
      <c r="U11" s="10" t="str">
        <f t="array" ref="U11">IF(COUNTIF('ค่าเสื่อม 2563'!$E$3:$E$252,"10867-รพ.ตาพระยา")&lt;$A11,"",INDEX('ค่าเสื่อม 2563'!U$3:U$252,SMALL(IF('ค่าเสื่อม 2563'!$E$3:$E$252="10867-รพ.ตาพระยา",ROW('ค่าเสื่อม 2563'!$E$3:$E$252)-ROW('ค่าเสื่อม 2563'!$E$3)+1),$A11)))</f>
        <v/>
      </c>
      <c r="V11" s="7" t="str">
        <f t="array" ref="V11">IF(COUNTIF('ค่าเสื่อม 2563'!$E$3:$E$252,"10867-รพ.ตาพระยา")&lt;$A11,"",INDEX('ค่าเสื่อม 2563'!V$3:V$252,SMALL(IF('ค่าเสื่อม 2563'!$E$3:$E$252="10867-รพ.ตาพระยา",ROW('ค่าเสื่อม 2563'!$E$3:$E$252)-ROW('ค่าเสื่อม 2563'!$E$3)+1),$A11)))</f>
        <v/>
      </c>
      <c r="W11" s="7" t="str">
        <f t="array" ref="W11">IF(COUNTIF('ค่าเสื่อม 2563'!$E$3:$E$252,"10867-รพ.ตาพระยา")&lt;$A11,"",INDEX('ค่าเสื่อม 2563'!W$3:W$252,SMALL(IF('ค่าเสื่อม 2563'!$E$3:$E$252="10867-รพ.ตาพระยา",ROW('ค่าเสื่อม 2563'!$E$3:$E$252)-ROW('ค่าเสื่อม 2563'!$E$3)+1),$A11)))</f>
        <v/>
      </c>
    </row>
    <row r="12" spans="1:24" ht="43.5" customHeight="1">
      <c r="A12" s="3">
        <v>9</v>
      </c>
      <c r="B12" s="7" t="str">
        <f t="array" ref="B12">IF(COUNTIF('ค่าเสื่อม 2563'!$E$3:$E$252,"10867-รพ.ตาพระยา")&lt;$A12,"",INDEX('ค่าเสื่อม 2563'!B$3:B$252,SMALL(IF('ค่าเสื่อม 2563'!$E$3:$E$252="10867-รพ.ตาพระยา",ROW('ค่าเสื่อม 2563'!$E$3:$E$252)-ROW('ค่าเสื่อม 2563'!$E$3)+1),$A12)))</f>
        <v/>
      </c>
      <c r="C12" s="7" t="str">
        <f t="array" ref="C12">IF(COUNTIF('ค่าเสื่อม 2563'!$E$3:$E$252,"10867-รพ.ตาพระยา")&lt;$A12,"",INDEX('ค่าเสื่อม 2563'!C$3:C$252,SMALL(IF('ค่าเสื่อม 2563'!$E$3:$E$252="10867-รพ.ตาพระยา",ROW('ค่าเสื่อม 2563'!$E$3:$E$252)-ROW('ค่าเสื่อม 2563'!$E$3)+1),$A12)))</f>
        <v/>
      </c>
      <c r="D12" s="7" t="str">
        <f t="array" ref="D12">IF(COUNTIF('ค่าเสื่อม 2563'!$E$3:$E$252,"10867-รพ.ตาพระยา")&lt;$A12,"",INDEX('ค่าเสื่อม 2563'!D$3:D$252,SMALL(IF('ค่าเสื่อม 2563'!$E$3:$E$252="10867-รพ.ตาพระยา",ROW('ค่าเสื่อม 2563'!$E$3:$E$252)-ROW('ค่าเสื่อม 2563'!$E$3)+1),$A12)))</f>
        <v/>
      </c>
      <c r="E12" s="7" t="str">
        <f t="array" ref="E12">IF(COUNTIF('ค่าเสื่อม 2563'!$E$3:$E$252,"10867-รพ.ตาพระยา")&lt;$A12,"",INDEX('ค่าเสื่อม 2563'!E$3:E$252,SMALL(IF('ค่าเสื่อม 2563'!$E$3:$E$252="10867-รพ.ตาพระยา",ROW('ค่าเสื่อม 2563'!$E$3:$E$252)-ROW('ค่าเสื่อม 2563'!$E$3)+1),$A12)))</f>
        <v/>
      </c>
      <c r="F12" s="7" t="str">
        <f t="array" ref="F12">IF(COUNTIF('ค่าเสื่อม 2563'!$E$3:$E$252,"10867-รพ.ตาพระยา")&lt;$A12,"",INDEX('ค่าเสื่อม 2563'!F$3:F$252,SMALL(IF('ค่าเสื่อม 2563'!$E$3:$E$252="10867-รพ.ตาพระยา",ROW('ค่าเสื่อม 2563'!$E$3:$E$252)-ROW('ค่าเสื่อม 2563'!$E$3)+1),$A12)))</f>
        <v/>
      </c>
      <c r="G12" s="7" t="str">
        <f t="array" ref="G12">IF(COUNTIF('ค่าเสื่อม 2563'!$E$3:$E$252,"10867-รพ.ตาพระยา")&lt;$A12,"",INDEX('ค่าเสื่อม 2563'!G$3:G$252,SMALL(IF('ค่าเสื่อม 2563'!$E$3:$E$252="10867-รพ.ตาพระยา",ROW('ค่าเสื่อม 2563'!$E$3:$E$252)-ROW('ค่าเสื่อม 2563'!$E$3)+1),$A12)))</f>
        <v/>
      </c>
      <c r="H12" s="7" t="str">
        <f t="array" ref="H12">IF(COUNTIF('ค่าเสื่อม 2563'!$E$3:$E$252,"10867-รพ.ตาพระยา")&lt;$A12,"",INDEX('ค่าเสื่อม 2563'!H$3:H$252,SMALL(IF('ค่าเสื่อม 2563'!$E$3:$E$252="10867-รพ.ตาพระยา",ROW('ค่าเสื่อม 2563'!$E$3:$E$252)-ROW('ค่าเสื่อม 2563'!$E$3)+1),$A12)))</f>
        <v/>
      </c>
      <c r="I12" s="7" t="str">
        <f t="array" ref="I12">IF(COUNTIF('ค่าเสื่อม 2563'!$E$3:$E$252,"10867-รพ.ตาพระยา")&lt;$A12,"",INDEX('ค่าเสื่อม 2563'!I$3:I$252,SMALL(IF('ค่าเสื่อม 2563'!$E$3:$E$252="10867-รพ.ตาพระยา",ROW('ค่าเสื่อม 2563'!$E$3:$E$252)-ROW('ค่าเสื่อม 2563'!$E$3)+1),$A12)))</f>
        <v/>
      </c>
      <c r="J12" s="7" t="str">
        <f t="array" ref="J12">IF(COUNTIF('ค่าเสื่อม 2563'!$E$3:$E$252,"10867-รพ.ตาพระยา")&lt;$A12,"",INDEX('ค่าเสื่อม 2563'!J$3:J$252,SMALL(IF('ค่าเสื่อม 2563'!$E$3:$E$252="10867-รพ.ตาพระยา",ROW('ค่าเสื่อม 2563'!$E$3:$E$252)-ROW('ค่าเสื่อม 2563'!$E$3)+1),$A12)))</f>
        <v/>
      </c>
      <c r="K12" s="7" t="str">
        <f t="array" ref="K12">IF(COUNTIF('ค่าเสื่อม 2563'!$E$3:$E$252,"10867-รพ.ตาพระยา")&lt;$A12,"",INDEX('ค่าเสื่อม 2563'!K$3:K$252,SMALL(IF('ค่าเสื่อม 2563'!$E$3:$E$252="10867-รพ.ตาพระยา",ROW('ค่าเสื่อม 2563'!$E$3:$E$252)-ROW('ค่าเสื่อม 2563'!$E$3)+1),$A12)))</f>
        <v/>
      </c>
      <c r="L12" s="4" t="str">
        <f t="array" ref="L12">IF(COUNTIF('ค่าเสื่อม 2563'!$E$3:$E$252,"10867-รพ.ตาพระยา")&lt;$A12,"",INDEX('ค่าเสื่อม 2563'!L$3:L$252,SMALL(IF('ค่าเสื่อม 2563'!$E$3:$E$252="10867-รพ.ตาพระยา",ROW('ค่าเสื่อม 2563'!$E$3:$E$252)-ROW('ค่าเสื่อม 2563'!$E$3)+1),$A12)))</f>
        <v/>
      </c>
      <c r="M12" s="7" t="str">
        <f t="array" ref="M12">IF(COUNTIF('ค่าเสื่อม 2563'!$E$3:$E$252,"10867-รพ.ตาพระยา")&lt;$A12,"",INDEX('ค่าเสื่อม 2563'!M$3:M$252,SMALL(IF('ค่าเสื่อม 2563'!$E$3:$E$252="10867-รพ.ตาพระยา",ROW('ค่าเสื่อม 2563'!$E$3:$E$252)-ROW('ค่าเสื่อม 2563'!$E$3)+1),$A12)))</f>
        <v/>
      </c>
      <c r="N12" s="10" t="str">
        <f t="array" ref="N12">IF(COUNTIF('ค่าเสื่อม 2563'!$E$3:$E$252,"10867-รพ.ตาพระยา")&lt;$A12,"",INDEX('ค่าเสื่อม 2563'!N$3:N$252,SMALL(IF('ค่าเสื่อม 2563'!$E$3:$E$252="10867-รพ.ตาพระยา",ROW('ค่าเสื่อม 2563'!$E$3:$E$252)-ROW('ค่าเสื่อม 2563'!$E$3)+1),$A12)))</f>
        <v/>
      </c>
      <c r="O12" s="10" t="str">
        <f t="array" ref="O12">IF(COUNTIF('ค่าเสื่อม 2563'!$E$3:$E$252,"10867-รพ.ตาพระยา")&lt;$A12,"",INDEX('ค่าเสื่อม 2563'!O$3:O$252,SMALL(IF('ค่าเสื่อม 2563'!$E$3:$E$252="10867-รพ.ตาพระยา",ROW('ค่าเสื่อม 2563'!$E$3:$E$252)-ROW('ค่าเสื่อม 2563'!$E$3)+1),$A12)))</f>
        <v/>
      </c>
      <c r="P12" s="10" t="str">
        <f t="array" ref="P12">IF(COUNTIF('ค่าเสื่อม 2563'!$E$3:$E$252,"10867-รพ.ตาพระยา")&lt;$A12,"",INDEX('ค่าเสื่อม 2563'!P$3:P$252,SMALL(IF('ค่าเสื่อม 2563'!$E$3:$E$252="10867-รพ.ตาพระยา",ROW('ค่าเสื่อม 2563'!$E$3:$E$252)-ROW('ค่าเสื่อม 2563'!$E$3)+1),$A12)))</f>
        <v/>
      </c>
      <c r="Q12" s="10" t="str">
        <f t="array" ref="Q12">IF(COUNTIF('ค่าเสื่อม 2563'!$E$3:$E$252,"10867-รพ.ตาพระยา")&lt;$A12,"",INDEX('ค่าเสื่อม 2563'!Q$3:Q$252,SMALL(IF('ค่าเสื่อม 2563'!$E$3:$E$252="10867-รพ.ตาพระยา",ROW('ค่าเสื่อม 2563'!$E$3:$E$252)-ROW('ค่าเสื่อม 2563'!$E$3)+1),$A12)))</f>
        <v/>
      </c>
      <c r="R12" s="7" t="str">
        <f t="array" ref="R12">IF(COUNTIF('ค่าเสื่อม 2563'!$E$3:$E$252,"10867-รพ.ตาพระยา")&lt;$A12,"",INDEX('ค่าเสื่อม 2563'!R$3:R$252,SMALL(IF('ค่าเสื่อม 2563'!$E$3:$E$252="10867-รพ.ตาพระยา",ROW('ค่าเสื่อม 2563'!$E$3:$E$252)-ROW('ค่าเสื่อม 2563'!$E$3)+1),$A12)))</f>
        <v/>
      </c>
      <c r="S12" s="4" t="str">
        <f t="array" ref="S12">IF(COUNTIF('ค่าเสื่อม 2563'!$E$3:$E$252,"10867-รพ.ตาพระยา")&lt;$A12,"",INDEX('ค่าเสื่อม 2563'!S$3:S$252,SMALL(IF('ค่าเสื่อม 2563'!$E$3:$E$252="10867-รพ.ตาพระยา",ROW('ค่าเสื่อม 2563'!$E$3:$E$252)-ROW('ค่าเสื่อม 2563'!$E$3)+1),$A12)))</f>
        <v/>
      </c>
      <c r="T12" s="10" t="str">
        <f t="array" ref="T12">IF(COUNTIF('ค่าเสื่อม 2563'!$E$3:$E$252,"10867-รพ.ตาพระยา")&lt;$A12,"",INDEX('ค่าเสื่อม 2563'!T$3:T$252,SMALL(IF('ค่าเสื่อม 2563'!$E$3:$E$252="10867-รพ.ตาพระยา",ROW('ค่าเสื่อม 2563'!$E$3:$E$252)-ROW('ค่าเสื่อม 2563'!$E$3)+1),$A12)))</f>
        <v/>
      </c>
      <c r="U12" s="10" t="str">
        <f t="array" ref="U12">IF(COUNTIF('ค่าเสื่อม 2563'!$E$3:$E$252,"10867-รพ.ตาพระยา")&lt;$A12,"",INDEX('ค่าเสื่อม 2563'!U$3:U$252,SMALL(IF('ค่าเสื่อม 2563'!$E$3:$E$252="10867-รพ.ตาพระยา",ROW('ค่าเสื่อม 2563'!$E$3:$E$252)-ROW('ค่าเสื่อม 2563'!$E$3)+1),$A12)))</f>
        <v/>
      </c>
      <c r="V12" s="7" t="str">
        <f t="array" ref="V12">IF(COUNTIF('ค่าเสื่อม 2563'!$E$3:$E$252,"10867-รพ.ตาพระยา")&lt;$A12,"",INDEX('ค่าเสื่อม 2563'!V$3:V$252,SMALL(IF('ค่าเสื่อม 2563'!$E$3:$E$252="10867-รพ.ตาพระยา",ROW('ค่าเสื่อม 2563'!$E$3:$E$252)-ROW('ค่าเสื่อม 2563'!$E$3)+1),$A12)))</f>
        <v/>
      </c>
      <c r="W12" s="7" t="str">
        <f t="array" ref="W12">IF(COUNTIF('ค่าเสื่อม 2563'!$E$3:$E$252,"10867-รพ.ตาพระยา")&lt;$A12,"",INDEX('ค่าเสื่อม 2563'!W$3:W$252,SMALL(IF('ค่าเสื่อม 2563'!$E$3:$E$252="10867-รพ.ตาพระยา",ROW('ค่าเสื่อม 2563'!$E$3:$E$252)-ROW('ค่าเสื่อม 2563'!$E$3)+1),$A12)))</f>
        <v/>
      </c>
    </row>
    <row r="13" spans="1:24" ht="43.5" customHeight="1">
      <c r="A13" s="3">
        <v>10</v>
      </c>
      <c r="B13" s="7" t="str">
        <f t="array" ref="B13">IF(COUNTIF('ค่าเสื่อม 2563'!$E$3:$E$252,"10867-รพ.ตาพระยา")&lt;$A13,"",INDEX('ค่าเสื่อม 2563'!B$3:B$252,SMALL(IF('ค่าเสื่อม 2563'!$E$3:$E$252="10867-รพ.ตาพระยา",ROW('ค่าเสื่อม 2563'!$E$3:$E$252)-ROW('ค่าเสื่อม 2563'!$E$3)+1),$A13)))</f>
        <v/>
      </c>
      <c r="C13" s="7" t="str">
        <f t="array" ref="C13">IF(COUNTIF('ค่าเสื่อม 2563'!$E$3:$E$252,"10867-รพ.ตาพระยา")&lt;$A13,"",INDEX('ค่าเสื่อม 2563'!C$3:C$252,SMALL(IF('ค่าเสื่อม 2563'!$E$3:$E$252="10867-รพ.ตาพระยา",ROW('ค่าเสื่อม 2563'!$E$3:$E$252)-ROW('ค่าเสื่อม 2563'!$E$3)+1),$A13)))</f>
        <v/>
      </c>
      <c r="D13" s="7" t="str">
        <f t="array" ref="D13">IF(COUNTIF('ค่าเสื่อม 2563'!$E$3:$E$252,"10867-รพ.ตาพระยา")&lt;$A13,"",INDEX('ค่าเสื่อม 2563'!D$3:D$252,SMALL(IF('ค่าเสื่อม 2563'!$E$3:$E$252="10867-รพ.ตาพระยา",ROW('ค่าเสื่อม 2563'!$E$3:$E$252)-ROW('ค่าเสื่อม 2563'!$E$3)+1),$A13)))</f>
        <v/>
      </c>
      <c r="E13" s="7" t="str">
        <f t="array" ref="E13">IF(COUNTIF('ค่าเสื่อม 2563'!$E$3:$E$252,"10867-รพ.ตาพระยา")&lt;$A13,"",INDEX('ค่าเสื่อม 2563'!E$3:E$252,SMALL(IF('ค่าเสื่อม 2563'!$E$3:$E$252="10867-รพ.ตาพระยา",ROW('ค่าเสื่อม 2563'!$E$3:$E$252)-ROW('ค่าเสื่อม 2563'!$E$3)+1),$A13)))</f>
        <v/>
      </c>
      <c r="F13" s="7" t="str">
        <f t="array" ref="F13">IF(COUNTIF('ค่าเสื่อม 2563'!$E$3:$E$252,"10867-รพ.ตาพระยา")&lt;$A13,"",INDEX('ค่าเสื่อม 2563'!F$3:F$252,SMALL(IF('ค่าเสื่อม 2563'!$E$3:$E$252="10867-รพ.ตาพระยา",ROW('ค่าเสื่อม 2563'!$E$3:$E$252)-ROW('ค่าเสื่อม 2563'!$E$3)+1),$A13)))</f>
        <v/>
      </c>
      <c r="G13" s="7" t="str">
        <f t="array" ref="G13">IF(COUNTIF('ค่าเสื่อม 2563'!$E$3:$E$252,"10867-รพ.ตาพระยา")&lt;$A13,"",INDEX('ค่าเสื่อม 2563'!G$3:G$252,SMALL(IF('ค่าเสื่อม 2563'!$E$3:$E$252="10867-รพ.ตาพระยา",ROW('ค่าเสื่อม 2563'!$E$3:$E$252)-ROW('ค่าเสื่อม 2563'!$E$3)+1),$A13)))</f>
        <v/>
      </c>
      <c r="H13" s="7" t="str">
        <f t="array" ref="H13">IF(COUNTIF('ค่าเสื่อม 2563'!$E$3:$E$252,"10867-รพ.ตาพระยา")&lt;$A13,"",INDEX('ค่าเสื่อม 2563'!H$3:H$252,SMALL(IF('ค่าเสื่อม 2563'!$E$3:$E$252="10867-รพ.ตาพระยา",ROW('ค่าเสื่อม 2563'!$E$3:$E$252)-ROW('ค่าเสื่อม 2563'!$E$3)+1),$A13)))</f>
        <v/>
      </c>
      <c r="I13" s="7" t="str">
        <f t="array" ref="I13">IF(COUNTIF('ค่าเสื่อม 2563'!$E$3:$E$252,"10867-รพ.ตาพระยา")&lt;$A13,"",INDEX('ค่าเสื่อม 2563'!I$3:I$252,SMALL(IF('ค่าเสื่อม 2563'!$E$3:$E$252="10867-รพ.ตาพระยา",ROW('ค่าเสื่อม 2563'!$E$3:$E$252)-ROW('ค่าเสื่อม 2563'!$E$3)+1),$A13)))</f>
        <v/>
      </c>
      <c r="J13" s="7" t="str">
        <f t="array" ref="J13">IF(COUNTIF('ค่าเสื่อม 2563'!$E$3:$E$252,"10867-รพ.ตาพระยา")&lt;$A13,"",INDEX('ค่าเสื่อม 2563'!J$3:J$252,SMALL(IF('ค่าเสื่อม 2563'!$E$3:$E$252="10867-รพ.ตาพระยา",ROW('ค่าเสื่อม 2563'!$E$3:$E$252)-ROW('ค่าเสื่อม 2563'!$E$3)+1),$A13)))</f>
        <v/>
      </c>
      <c r="K13" s="7" t="str">
        <f t="array" ref="K13">IF(COUNTIF('ค่าเสื่อม 2563'!$E$3:$E$252,"10867-รพ.ตาพระยา")&lt;$A13,"",INDEX('ค่าเสื่อม 2563'!K$3:K$252,SMALL(IF('ค่าเสื่อม 2563'!$E$3:$E$252="10867-รพ.ตาพระยา",ROW('ค่าเสื่อม 2563'!$E$3:$E$252)-ROW('ค่าเสื่อม 2563'!$E$3)+1),$A13)))</f>
        <v/>
      </c>
      <c r="L13" s="4" t="str">
        <f t="array" ref="L13">IF(COUNTIF('ค่าเสื่อม 2563'!$E$3:$E$252,"10867-รพ.ตาพระยา")&lt;$A13,"",INDEX('ค่าเสื่อม 2563'!L$3:L$252,SMALL(IF('ค่าเสื่อม 2563'!$E$3:$E$252="10867-รพ.ตาพระยา",ROW('ค่าเสื่อม 2563'!$E$3:$E$252)-ROW('ค่าเสื่อม 2563'!$E$3)+1),$A13)))</f>
        <v/>
      </c>
      <c r="M13" s="7" t="str">
        <f t="array" ref="M13">IF(COUNTIF('ค่าเสื่อม 2563'!$E$3:$E$252,"10867-รพ.ตาพระยา")&lt;$A13,"",INDEX('ค่าเสื่อม 2563'!M$3:M$252,SMALL(IF('ค่าเสื่อม 2563'!$E$3:$E$252="10867-รพ.ตาพระยา",ROW('ค่าเสื่อม 2563'!$E$3:$E$252)-ROW('ค่าเสื่อม 2563'!$E$3)+1),$A13)))</f>
        <v/>
      </c>
      <c r="N13" s="10" t="str">
        <f t="array" ref="N13">IF(COUNTIF('ค่าเสื่อม 2563'!$E$3:$E$252,"10867-รพ.ตาพระยา")&lt;$A13,"",INDEX('ค่าเสื่อม 2563'!N$3:N$252,SMALL(IF('ค่าเสื่อม 2563'!$E$3:$E$252="10867-รพ.ตาพระยา",ROW('ค่าเสื่อม 2563'!$E$3:$E$252)-ROW('ค่าเสื่อม 2563'!$E$3)+1),$A13)))</f>
        <v/>
      </c>
      <c r="O13" s="10" t="str">
        <f t="array" ref="O13">IF(COUNTIF('ค่าเสื่อม 2563'!$E$3:$E$252,"10867-รพ.ตาพระยา")&lt;$A13,"",INDEX('ค่าเสื่อม 2563'!O$3:O$252,SMALL(IF('ค่าเสื่อม 2563'!$E$3:$E$252="10867-รพ.ตาพระยา",ROW('ค่าเสื่อม 2563'!$E$3:$E$252)-ROW('ค่าเสื่อม 2563'!$E$3)+1),$A13)))</f>
        <v/>
      </c>
      <c r="P13" s="10" t="str">
        <f t="array" ref="P13">IF(COUNTIF('ค่าเสื่อม 2563'!$E$3:$E$252,"10867-รพ.ตาพระยา")&lt;$A13,"",INDEX('ค่าเสื่อม 2563'!P$3:P$252,SMALL(IF('ค่าเสื่อม 2563'!$E$3:$E$252="10867-รพ.ตาพระยา",ROW('ค่าเสื่อม 2563'!$E$3:$E$252)-ROW('ค่าเสื่อม 2563'!$E$3)+1),$A13)))</f>
        <v/>
      </c>
      <c r="Q13" s="10" t="str">
        <f t="array" ref="Q13">IF(COUNTIF('ค่าเสื่อม 2563'!$E$3:$E$252,"10867-รพ.ตาพระยา")&lt;$A13,"",INDEX('ค่าเสื่อม 2563'!Q$3:Q$252,SMALL(IF('ค่าเสื่อม 2563'!$E$3:$E$252="10867-รพ.ตาพระยา",ROW('ค่าเสื่อม 2563'!$E$3:$E$252)-ROW('ค่าเสื่อม 2563'!$E$3)+1),$A13)))</f>
        <v/>
      </c>
      <c r="R13" s="7" t="str">
        <f t="array" ref="R13">IF(COUNTIF('ค่าเสื่อม 2563'!$E$3:$E$252,"10867-รพ.ตาพระยา")&lt;$A13,"",INDEX('ค่าเสื่อม 2563'!R$3:R$252,SMALL(IF('ค่าเสื่อม 2563'!$E$3:$E$252="10867-รพ.ตาพระยา",ROW('ค่าเสื่อม 2563'!$E$3:$E$252)-ROW('ค่าเสื่อม 2563'!$E$3)+1),$A13)))</f>
        <v/>
      </c>
      <c r="S13" s="4" t="str">
        <f t="array" ref="S13">IF(COUNTIF('ค่าเสื่อม 2563'!$E$3:$E$252,"10867-รพ.ตาพระยา")&lt;$A13,"",INDEX('ค่าเสื่อม 2563'!S$3:S$252,SMALL(IF('ค่าเสื่อม 2563'!$E$3:$E$252="10867-รพ.ตาพระยา",ROW('ค่าเสื่อม 2563'!$E$3:$E$252)-ROW('ค่าเสื่อม 2563'!$E$3)+1),$A13)))</f>
        <v/>
      </c>
      <c r="T13" s="10" t="str">
        <f t="array" ref="T13">IF(COUNTIF('ค่าเสื่อม 2563'!$E$3:$E$252,"10867-รพ.ตาพระยา")&lt;$A13,"",INDEX('ค่าเสื่อม 2563'!T$3:T$252,SMALL(IF('ค่าเสื่อม 2563'!$E$3:$E$252="10867-รพ.ตาพระยา",ROW('ค่าเสื่อม 2563'!$E$3:$E$252)-ROW('ค่าเสื่อม 2563'!$E$3)+1),$A13)))</f>
        <v/>
      </c>
      <c r="U13" s="10" t="str">
        <f t="array" ref="U13">IF(COUNTIF('ค่าเสื่อม 2563'!$E$3:$E$252,"10867-รพ.ตาพระยา")&lt;$A13,"",INDEX('ค่าเสื่อม 2563'!U$3:U$252,SMALL(IF('ค่าเสื่อม 2563'!$E$3:$E$252="10867-รพ.ตาพระยา",ROW('ค่าเสื่อม 2563'!$E$3:$E$252)-ROW('ค่าเสื่อม 2563'!$E$3)+1),$A13)))</f>
        <v/>
      </c>
      <c r="V13" s="7" t="str">
        <f t="array" ref="V13">IF(COUNTIF('ค่าเสื่อม 2563'!$E$3:$E$252,"10867-รพ.ตาพระยา")&lt;$A13,"",INDEX('ค่าเสื่อม 2563'!V$3:V$252,SMALL(IF('ค่าเสื่อม 2563'!$E$3:$E$252="10867-รพ.ตาพระยา",ROW('ค่าเสื่อม 2563'!$E$3:$E$252)-ROW('ค่าเสื่อม 2563'!$E$3)+1),$A13)))</f>
        <v/>
      </c>
      <c r="W13" s="7" t="str">
        <f t="array" ref="W13">IF(COUNTIF('ค่าเสื่อม 2563'!$E$3:$E$252,"10867-รพ.ตาพระยา")&lt;$A13,"",INDEX('ค่าเสื่อม 2563'!W$3:W$252,SMALL(IF('ค่าเสื่อม 2563'!$E$3:$E$252="10867-รพ.ตาพระยา",ROW('ค่าเสื่อม 2563'!$E$3:$E$252)-ROW('ค่าเสื่อม 2563'!$E$3)+1),$A13)))</f>
        <v/>
      </c>
    </row>
    <row r="14" spans="1:24" s="65" customFormat="1" ht="63">
      <c r="A14" s="58"/>
      <c r="B14" s="59"/>
      <c r="C14" s="59"/>
      <c r="D14" s="59"/>
      <c r="E14" s="59"/>
      <c r="F14" s="59"/>
      <c r="G14" s="59"/>
      <c r="H14" s="60"/>
      <c r="I14" s="61"/>
      <c r="J14" s="59"/>
      <c r="K14" s="60"/>
      <c r="L14" s="62"/>
      <c r="M14" s="60"/>
      <c r="N14" s="60">
        <f>SUM(N3:N13)</f>
        <v>3164280.46</v>
      </c>
      <c r="O14" s="60">
        <f t="shared" ref="O14:U14" si="0">SUM(O4:O13)</f>
        <v>29919.54</v>
      </c>
      <c r="P14" s="60">
        <f t="shared" si="0"/>
        <v>0</v>
      </c>
      <c r="Q14" s="60">
        <f t="shared" si="0"/>
        <v>3194200</v>
      </c>
      <c r="R14" s="60">
        <f t="shared" si="0"/>
        <v>0</v>
      </c>
      <c r="S14" s="62">
        <f t="shared" si="0"/>
        <v>0</v>
      </c>
      <c r="T14" s="60">
        <f t="shared" si="0"/>
        <v>2904280.46</v>
      </c>
      <c r="U14" s="60">
        <f t="shared" si="0"/>
        <v>260000</v>
      </c>
      <c r="V14" s="63"/>
      <c r="W14" s="61"/>
      <c r="X14" s="64"/>
    </row>
    <row r="15" spans="1:24" ht="12.75" customHeight="1">
      <c r="B15" s="8"/>
    </row>
    <row r="16" spans="1:24">
      <c r="E16" s="6" t="s">
        <v>123</v>
      </c>
    </row>
    <row r="17" spans="5:5">
      <c r="E1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9612-2651-495E-BD8F-31B87B55534E}">
  <sheetPr>
    <pageSetUpPr fitToPage="1"/>
  </sheetPr>
  <dimension ref="A1:X27"/>
  <sheetViews>
    <sheetView showGridLines="0" topLeftCell="A17" zoomScaleNormal="100" workbookViewId="0">
      <selection activeCell="A19" sqref="A19:A2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127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2563'!$E$3:$E$252,"10868-รพ.วังน้ำเย็น")&lt;$A4,"",INDEX('ค่าเสื่อม 2563'!B$3:B$252,SMALL(IF('ค่าเสื่อม 2563'!$E$3:$E$252="10868-รพ.วังน้ำเย็น",ROW('ค่าเสื่อม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2563'!$E$3:$E$252,"10868-รพ.วังน้ำเย็น")&lt;$A4,"",INDEX('ค่าเสื่อม 2563'!C$3:C$252,SMALL(IF('ค่าเสื่อม 2563'!$E$3:$E$252="10868-รพ.วังน้ำเย็น",ROW('ค่าเสื่อม 2563'!$E$3:$E$252)-ROW('ค่าเสื่อม 2563'!$E$3)+1),$A4)))</f>
        <v>2700</v>
      </c>
      <c r="D4" s="7" t="str">
        <f t="array" ref="D4">IF(COUNTIF('ค่าเสื่อม 2563'!$E$3:$E$252,"10868-รพ.วังน้ำเย็น")&lt;$A4,"",INDEX('ค่าเสื่อม 2563'!D$3:D$252,SMALL(IF('ค่าเสื่อม 2563'!$E$3:$E$252="10868-รพ.วังน้ำเย็น",ROW('ค่าเสื่อม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2563'!$E$3:$E$252,"10868-รพ.วังน้ำเย็น")&lt;$A4,"",INDEX('ค่าเสื่อม 2563'!E$3:E$252,SMALL(IF('ค่าเสื่อม 2563'!$E$3:$E$252="10868-รพ.วังน้ำเย็น",ROW('ค่าเสื่อม 2563'!$E$3:$E$252)-ROW('ค่าเสื่อม 2563'!$E$3)+1),$A4)))</f>
        <v>10868-รพ.วังน้ำเย็น</v>
      </c>
      <c r="F4" s="7" t="str">
        <f t="array" ref="F4">IF(COUNTIF('ค่าเสื่อม 2563'!$E$3:$E$252,"10868-รพ.วังน้ำเย็น")&lt;$A4,"",INDEX('ค่าเสื่อม 2563'!F$3:F$252,SMALL(IF('ค่าเสื่อม 2563'!$E$3:$E$252="10868-รพ.วังน้ำเย็น",ROW('ค่าเสื่อม 2563'!$E$3:$E$252)-ROW('ค่าเสื่อม 2563'!$E$3)+1),$A4)))</f>
        <v>02475-รพ.สต.ตาหลังใน หมู่ที่ 01 ตำบลตาหลังใน</v>
      </c>
      <c r="G4" s="7" t="str">
        <f t="array" ref="G4">IF(COUNTIF('ค่าเสื่อม 2563'!$E$3:$E$252,"10868-รพ.วังน้ำเย็น")&lt;$A4,"",INDEX('ค่าเสื่อม 2563'!G$3:G$252,SMALL(IF('ค่าเสื่อม 2563'!$E$3:$E$252="10868-รพ.วังน้ำเย็น",ROW('ค่าเสื่อม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2563'!$E$3:$E$252,"10868-รพ.วังน้ำเย็น")&lt;$A4,"",INDEX('ค่าเสื่อม 2563'!H$3:H$252,SMALL(IF('ค่าเสื่อม 2563'!$E$3:$E$252="10868-รพ.วังน้ำเย็น",ROW('ค่าเสื่อม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2563'!$E$3:$E$252,"10868-รพ.วังน้ำเย็น")&lt;$A4,"",INDEX('ค่าเสื่อม 2563'!I$3:I$252,SMALL(IF('ค่าเสื่อม 2563'!$E$3:$E$252="10868-รพ.วังน้ำเย็น",ROW('ค่าเสื่อม 2563'!$E$3:$E$252)-ROW('ค่าเสื่อม 2563'!$E$3)+1),$A4)))</f>
        <v>-</v>
      </c>
      <c r="J4" s="7" t="str">
        <f t="array" ref="J4">IF(COUNTIF('ค่าเสื่อม 2563'!$E$3:$E$252,"10868-รพ.วังน้ำเย็น")&lt;$A4,"",INDEX('ค่าเสื่อม 2563'!J$3:J$252,SMALL(IF('ค่าเสื่อม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K4" s="7" t="str">
        <f t="array" ref="K4">IF(COUNTIF('ค่าเสื่อม 2563'!$E$3:$E$252,"10868-รพ.วังน้ำเย็น")&lt;$A4,"",INDEX('ค่าเสื่อม 2563'!K$3:K$252,SMALL(IF('ค่าเสื่อม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L4" s="4">
        <f t="array" ref="L4">IF(COUNTIF('ค่าเสื่อม 2563'!$E$3:$E$252,"10868-รพ.วังน้ำเย็น")&lt;$A4,"",INDEX('ค่าเสื่อม 2563'!L$3:L$252,SMALL(IF('ค่าเสื่อม 2563'!$E$3:$E$252="10868-รพ.วังน้ำเย็น",ROW('ค่าเสื่อม 2563'!$E$3:$E$252)-ROW('ค่าเสื่อม 2563'!$E$3)+1),$A4)))</f>
        <v>1</v>
      </c>
      <c r="M4" s="7" t="str">
        <f t="array" ref="M4">IF(COUNTIF('ค่าเสื่อม 2563'!$E$3:$E$252,"10868-รพ.วังน้ำเย็น")&lt;$A4,"",INDEX('ค่าเสื่อม 2563'!M$3:M$252,SMALL(IF('ค่าเสื่อม 2563'!$E$3:$E$252="10868-รพ.วังน้ำเย็น",ROW('ค่าเสื่อม 2563'!$E$3:$E$252)-ROW('ค่าเสื่อม 2563'!$E$3)+1),$A4)))</f>
        <v>00001-005-0001/1</v>
      </c>
      <c r="N4" s="10">
        <f t="array" ref="N4">IF(COUNTIF('ค่าเสื่อม 2563'!$E$3:$E$252,"10868-รพ.วังน้ำเย็น")&lt;$A4,"",INDEX('ค่าเสื่อม 2563'!N$3:N$252,SMALL(IF('ค่าเสื่อม 2563'!$E$3:$E$252="10868-รพ.วังน้ำเย็น",ROW('ค่าเสื่อม 2563'!$E$3:$E$252)-ROW('ค่าเสื่อม 2563'!$E$3)+1),$A4)))</f>
        <v>250000</v>
      </c>
      <c r="O4" s="10">
        <f t="array" ref="O4">IF(COUNTIF('ค่าเสื่อม 2563'!$E$3:$E$252,"10868-รพ.วังน้ำเย็น")&lt;$A4,"",INDEX('ค่าเสื่อม 2563'!O$3:O$252,SMALL(IF('ค่าเสื่อม 2563'!$E$3:$E$252="10868-รพ.วังน้ำเย็น",ROW('ค่าเสื่อม 2563'!$E$3:$E$252)-ROW('ค่าเสื่อม 2563'!$E$3)+1),$A4)))</f>
        <v>0</v>
      </c>
      <c r="P4" s="10">
        <f t="array" ref="P4">IF(COUNTIF('ค่าเสื่อม 2563'!$E$3:$E$252,"10868-รพ.วังน้ำเย็น")&lt;$A4,"",INDEX('ค่าเสื่อม 2563'!P$3:P$252,SMALL(IF('ค่าเสื่อม 2563'!$E$3:$E$252="10868-รพ.วังน้ำเย็น",ROW('ค่าเสื่อม 2563'!$E$3:$E$252)-ROW('ค่าเสื่อม 2563'!$E$3)+1),$A4)))</f>
        <v>0</v>
      </c>
      <c r="Q4" s="10">
        <f t="array" ref="Q4">IF(COUNTIF('ค่าเสื่อม 2563'!$E$3:$E$252,"10868-รพ.วังน้ำเย็น")&lt;$A4,"",INDEX('ค่าเสื่อม 2563'!Q$3:Q$252,SMALL(IF('ค่าเสื่อม 2563'!$E$3:$E$252="10868-รพ.วังน้ำเย็น",ROW('ค่าเสื่อม 2563'!$E$3:$E$252)-ROW('ค่าเสื่อม 2563'!$E$3)+1),$A4)))</f>
        <v>250000</v>
      </c>
      <c r="R4" s="7" t="str">
        <f t="array" ref="R4">IF(COUNTIF('ค่าเสื่อม 2563'!$E$3:$E$252,"10868-รพ.วังน้ำเย็น")&lt;$A4,"",INDEX('ค่าเสื่อม 2563'!R$3:R$252,SMALL(IF('ค่าเสื่อม 2563'!$E$3:$E$252="10868-รพ.วังน้ำเย็น",ROW('ค่าเสื่อม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2563'!$E$3:$E$252,"10868-รพ.วังน้ำเย็น")&lt;$A4,"",INDEX('ค่าเสื่อม 2563'!S$3:S$252,SMALL(IF('ค่าเสื่อม 2563'!$E$3:$E$252="10868-รพ.วังน้ำเย็น",ROW('ค่าเสื่อม 2563'!$E$3:$E$252)-ROW('ค่าเสื่อม 2563'!$E$3)+1),$A4)))</f>
        <v>5-</v>
      </c>
      <c r="T4" s="10">
        <f t="array" ref="T4">IF(COUNTIF('ค่าเสื่อม 2563'!$E$3:$E$252,"10868-รพ.วังน้ำเย็น")&lt;$A4,"",INDEX('ค่าเสื่อม 2563'!T$3:T$252,SMALL(IF('ค่าเสื่อม 2563'!$E$3:$E$252="10868-รพ.วังน้ำเย็น",ROW('ค่าเสื่อม 2563'!$E$3:$E$252)-ROW('ค่าเสื่อม 2563'!$E$3)+1),$A4)))</f>
        <v>241800</v>
      </c>
      <c r="U4" s="10">
        <f t="array" ref="U4">IF(COUNTIF('ค่าเสื่อม 2563'!$E$3:$E$252,"10868-รพ.วังน้ำเย็น")&lt;$A4,"",INDEX('ค่าเสื่อม 2563'!U$3:U$252,SMALL(IF('ค่าเสื่อม 2563'!$E$3:$E$252="10868-รพ.วังน้ำเย็น",ROW('ค่าเสื่อม 2563'!$E$3:$E$252)-ROW('ค่าเสื่อม 2563'!$E$3)+1),$A4)))</f>
        <v>8200</v>
      </c>
      <c r="V4" s="7">
        <f t="array" ref="V4">IF(COUNTIF('ค่าเสื่อม 2563'!$E$3:$E$252,"10868-รพ.วังน้ำเย็น")&lt;$A4,"",INDEX('ค่าเสื่อม 2563'!V$3:V$252,SMALL(IF('ค่าเสื่อม 2563'!$E$3:$E$252="10868-รพ.วังน้ำเย็น",ROW('ค่าเสื่อม 2563'!$E$3:$E$252)-ROW('ค่าเสื่อม 2563'!$E$3)+1),$A4)))</f>
        <v>3.28</v>
      </c>
      <c r="W4" s="7">
        <f t="array" ref="W4">IF(COUNTIF('ค่าเสื่อม 2563'!$E$3:$E$252,"10868-รพ.วังน้ำเย็น")&lt;$A4,"",INDEX('ค่าเสื่อม 2563'!W$3:W$252,SMALL(IF('ค่าเสื่อม 2563'!$E$3:$E$252="10868-รพ.วังน้ำเย็น",ROW('ค่าเสื่อม 2563'!$E$3:$E$252)-ROW('ค่าเสื่อม 2563'!$E$3)+1),$A4)))</f>
        <v>325864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2563'!$E$3:$E$252,"10868-รพ.วังน้ำเย็น")&lt;$A5,"",INDEX('ค่าเสื่อม 2563'!E$3:E$252,SMALL(IF('ค่าเสื่อม 2563'!$E$3:$E$252="10868-รพ.วังน้ำเย็น",ROW('ค่าเสื่อม 2563'!$E$3:$E$252)-ROW('ค่าเสื่อม 2563'!$E$3)+1),$A5)))</f>
        <v>10868-รพ.วังน้ำเย็น</v>
      </c>
      <c r="F5" s="7" t="str">
        <f t="array" ref="F5">IF(COUNTIF('ค่าเสื่อม 2563'!$E$3:$E$252,"10868-รพ.วังน้ำเย็น")&lt;$A5,"",INDEX('ค่าเสื่อม 2563'!F$3:F$252,SMALL(IF('ค่าเสื่อม 2563'!$E$3:$E$252="10868-รพ.วังน้ำเย็น",ROW('ค่าเสื่อม 2563'!$E$3:$E$252)-ROW('ค่าเสื่อม 2563'!$E$3)+1),$A5)))</f>
        <v>02476-รพ.สต.บ้านท่าตาสี หมู่ที่ 03 ตำบลตาหลังใน</v>
      </c>
      <c r="G5" s="7" t="str">
        <f t="array" ref="G5">IF(COUNTIF('ค่าเสื่อม 2563'!$E$3:$E$252,"10868-รพ.วังน้ำเย็น")&lt;$A5,"",INDEX('ค่าเสื่อม 2563'!G$3:G$252,SMALL(IF('ค่าเสื่อม 2563'!$E$3:$E$252="10868-รพ.วังน้ำเย็น",ROW('ค่าเสื่อม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2563'!$E$3:$E$252,"10868-รพ.วังน้ำเย็น")&lt;$A5,"",INDEX('ค่าเสื่อม 2563'!H$3:H$252,SMALL(IF('ค่าเสื่อม 2563'!$E$3:$E$252="10868-รพ.วังน้ำเย็น",ROW('ค่าเสื่อม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2563'!$E$3:$E$252,"10868-รพ.วังน้ำเย็น")&lt;$A5,"",INDEX('ค่าเสื่อม 2563'!I$3:I$252,SMALL(IF('ค่าเสื่อม 2563'!$E$3:$E$252="10868-รพ.วังน้ำเย็น",ROW('ค่าเสื่อม 2563'!$E$3:$E$252)-ROW('ค่าเสื่อม 2563'!$E$3)+1),$A5)))</f>
        <v>-</v>
      </c>
      <c r="J5" s="7" t="str">
        <f t="array" ref="J5">IF(COUNTIF('ค่าเสื่อม 2563'!$E$3:$E$252,"10868-รพ.วังน้ำเย็น")&lt;$A5,"",INDEX('ค่าเสื่อม 2563'!J$3:J$252,SMALL(IF('ค่าเสื่อม 2563'!$E$3:$E$252="10868-รพ.วังน้ำเย็น",ROW('ค่าเสื่อม 2563'!$E$3:$E$252)-ROW('ค่าเสื่อม 2563'!$E$3)+1),$A5)))</f>
        <v>ซ่อมแซมหลังคาอาคาร</v>
      </c>
      <c r="K5" s="7" t="str">
        <f t="array" ref="K5">IF(COUNTIF('ค่าเสื่อม 2563'!$E$3:$E$252,"10868-รพ.วังน้ำเย็น")&lt;$A5,"",INDEX('ค่าเสื่อม 2563'!K$3:K$252,SMALL(IF('ค่าเสื่อม 2563'!$E$3:$E$252="10868-รพ.วังน้ำเย็น",ROW('ค่าเสื่อม 2563'!$E$3:$E$252)-ROW('ค่าเสื่อม 2563'!$E$3)+1),$A5)))</f>
        <v>ปรับปรุงซ่อมแซมหลังคาอาคาร</v>
      </c>
      <c r="L5" s="4">
        <f t="array" ref="L5">IF(COUNTIF('ค่าเสื่อม 2563'!$E$3:$E$252,"10868-รพ.วังน้ำเย็น")&lt;$A5,"",INDEX('ค่าเสื่อม 2563'!L$3:L$252,SMALL(IF('ค่าเสื่อม 2563'!$E$3:$E$252="10868-รพ.วังน้ำเย็น",ROW('ค่าเสื่อม 2563'!$E$3:$E$252)-ROW('ค่าเสื่อม 2563'!$E$3)+1),$A5)))</f>
        <v>1</v>
      </c>
      <c r="M5" s="7" t="str">
        <f t="array" ref="M5">IF(COUNTIF('ค่าเสื่อม 2563'!$E$3:$E$252,"10868-รพ.วังน้ำเย็น")&lt;$A5,"",INDEX('ค่าเสื่อม 2563'!M$3:M$252,SMALL(IF('ค่าเสื่อม 2563'!$E$3:$E$252="10868-รพ.วังน้ำเย็น",ROW('ค่าเสื่อม 2563'!$E$3:$E$252)-ROW('ค่าเสื่อม 2563'!$E$3)+1),$A5)))</f>
        <v>00001-005-0001/1</v>
      </c>
      <c r="N5" s="10">
        <f t="array" ref="N5">IF(COUNTIF('ค่าเสื่อม 2563'!$E$3:$E$252,"10868-รพ.วังน้ำเย็น")&lt;$A5,"",INDEX('ค่าเสื่อม 2563'!N$3:N$252,SMALL(IF('ค่าเสื่อม 2563'!$E$3:$E$252="10868-รพ.วังน้ำเย็น",ROW('ค่าเสื่อม 2563'!$E$3:$E$252)-ROW('ค่าเสื่อม 2563'!$E$3)+1),$A5)))</f>
        <v>250000</v>
      </c>
      <c r="O5" s="10">
        <f t="array" ref="O5">IF(COUNTIF('ค่าเสื่อม 2563'!$E$3:$E$252,"10868-รพ.วังน้ำเย็น")&lt;$A5,"",INDEX('ค่าเสื่อม 2563'!O$3:O$252,SMALL(IF('ค่าเสื่อม 2563'!$E$3:$E$252="10868-รพ.วังน้ำเย็น",ROW('ค่าเสื่อม 2563'!$E$3:$E$252)-ROW('ค่าเสื่อม 2563'!$E$3)+1),$A5)))</f>
        <v>0</v>
      </c>
      <c r="P5" s="10">
        <f t="array" ref="P5">IF(COUNTIF('ค่าเสื่อม 2563'!$E$3:$E$252,"10868-รพ.วังน้ำเย็น")&lt;$A5,"",INDEX('ค่าเสื่อม 2563'!P$3:P$252,SMALL(IF('ค่าเสื่อม 2563'!$E$3:$E$252="10868-รพ.วังน้ำเย็น",ROW('ค่าเสื่อม 2563'!$E$3:$E$252)-ROW('ค่าเสื่อม 2563'!$E$3)+1),$A5)))</f>
        <v>0</v>
      </c>
      <c r="Q5" s="10">
        <f t="array" ref="Q5">IF(COUNTIF('ค่าเสื่อม 2563'!$E$3:$E$252,"10868-รพ.วังน้ำเย็น")&lt;$A5,"",INDEX('ค่าเสื่อม 2563'!Q$3:Q$252,SMALL(IF('ค่าเสื่อม 2563'!$E$3:$E$252="10868-รพ.วังน้ำเย็น",ROW('ค่าเสื่อม 2563'!$E$3:$E$252)-ROW('ค่าเสื่อม 2563'!$E$3)+1),$A5)))</f>
        <v>250000</v>
      </c>
      <c r="R5" s="7" t="str">
        <f t="array" ref="R5">IF(COUNTIF('ค่าเสื่อม 2563'!$E$3:$E$252,"10868-รพ.วังน้ำเย็น")&lt;$A5,"",INDEX('ค่าเสื่อม 2563'!R$3:R$252,SMALL(IF('ค่าเสื่อม 2563'!$E$3:$E$252="10868-รพ.วังน้ำเย็น",ROW('ค่าเสื่อม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2563'!$E$3:$E$252,"10868-รพ.วังน้ำเย็น")&lt;$A5,"",INDEX('ค่าเสื่อม 2563'!S$3:S$252,SMALL(IF('ค่าเสื่อม 2563'!$E$3:$E$252="10868-รพ.วังน้ำเย็น",ROW('ค่าเสื่อม 2563'!$E$3:$E$252)-ROW('ค่าเสื่อม 2563'!$E$3)+1),$A5)))</f>
        <v>5-</v>
      </c>
      <c r="T5" s="10">
        <f t="array" ref="T5">IF(COUNTIF('ค่าเสื่อม 2563'!$E$3:$E$252,"10868-รพ.วังน้ำเย็น")&lt;$A5,"",INDEX('ค่าเสื่อม 2563'!T$3:T$252,SMALL(IF('ค่าเสื่อม 2563'!$E$3:$E$252="10868-รพ.วังน้ำเย็น",ROW('ค่าเสื่อม 2563'!$E$3:$E$252)-ROW('ค่าเสื่อม 2563'!$E$3)+1),$A5)))</f>
        <v>230600</v>
      </c>
      <c r="U5" s="10">
        <f t="array" ref="U5">IF(COUNTIF('ค่าเสื่อม 2563'!$E$3:$E$252,"10868-รพ.วังน้ำเย็น")&lt;$A5,"",INDEX('ค่าเสื่อม 2563'!U$3:U$252,SMALL(IF('ค่าเสื่อม 2563'!$E$3:$E$252="10868-รพ.วังน้ำเย็น",ROW('ค่าเสื่อม 2563'!$E$3:$E$252)-ROW('ค่าเสื่อม 2563'!$E$3)+1),$A5)))</f>
        <v>19400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2563'!$E$3:$E$252,"10868-รพ.วังน้ำเย็น")&lt;$A6,"",INDEX('ค่าเสื่อม 2563'!E$3:E$252,SMALL(IF('ค่าเสื่อม 2563'!$E$3:$E$252="10868-รพ.วังน้ำเย็น",ROW('ค่าเสื่อม 2563'!$E$3:$E$252)-ROW('ค่าเสื่อม 2563'!$E$3)+1),$A6)))</f>
        <v>10868-รพ.วังน้ำเย็น</v>
      </c>
      <c r="F6" s="7" t="str">
        <f t="array" ref="F6">IF(COUNTIF('ค่าเสื่อม 2563'!$E$3:$E$252,"10868-รพ.วังน้ำเย็น")&lt;$A6,"",INDEX('ค่าเสื่อม 2563'!F$3:F$252,SMALL(IF('ค่าเสื่อม 2563'!$E$3:$E$252="10868-รพ.วังน้ำเย็น",ROW('ค่าเสื่อม 2563'!$E$3:$E$252)-ROW('ค่าเสื่อม 2563'!$E$3)+1),$A6)))</f>
        <v>02480-รพ.สต.คลองจระเข้ หมู่ที่ 02 ตำบลทุ่งมหาเจริญ</v>
      </c>
      <c r="G6" s="7" t="str">
        <f t="array" ref="G6">IF(COUNTIF('ค่าเสื่อม 2563'!$E$3:$E$252,"10868-รพ.วังน้ำเย็น")&lt;$A6,"",INDEX('ค่าเสื่อม 2563'!G$3:G$252,SMALL(IF('ค่าเสื่อม 2563'!$E$3:$E$252="10868-รพ.วังน้ำเย็น",ROW('ค่าเสื่อม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2563'!$E$3:$E$252,"10868-รพ.วังน้ำเย็น")&lt;$A6,"",INDEX('ค่าเสื่อม 2563'!H$3:H$252,SMALL(IF('ค่าเสื่อม 2563'!$E$3:$E$252="10868-รพ.วังน้ำเย็น",ROW('ค่าเสื่อม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2563'!$E$3:$E$252,"10868-รพ.วังน้ำเย็น")&lt;$A6,"",INDEX('ค่าเสื่อม 2563'!I$3:I$252,SMALL(IF('ค่าเสื่อม 2563'!$E$3:$E$252="10868-รพ.วังน้ำเย็น",ROW('ค่าเสื่อม 2563'!$E$3:$E$252)-ROW('ค่าเสื่อม 2563'!$E$3)+1),$A6)))</f>
        <v>-</v>
      </c>
      <c r="J6" s="7" t="str">
        <f t="array" ref="J6">IF(COUNTIF('ค่าเสื่อม 2563'!$E$3:$E$252,"10868-รพ.วังน้ำเย็น")&lt;$A6,"",INDEX('ค่าเสื่อม 2563'!J$3:J$252,SMALL(IF('ค่าเสื่อม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K6" s="7" t="str">
        <f t="array" ref="K6">IF(COUNTIF('ค่าเสื่อม 2563'!$E$3:$E$252,"10868-รพ.วังน้ำเย็น")&lt;$A6,"",INDEX('ค่าเสื่อม 2563'!K$3:K$252,SMALL(IF('ค่าเสื่อม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L6" s="4">
        <f t="array" ref="L6">IF(COUNTIF('ค่าเสื่อม 2563'!$E$3:$E$252,"10868-รพ.วังน้ำเย็น")&lt;$A6,"",INDEX('ค่าเสื่อม 2563'!L$3:L$252,SMALL(IF('ค่าเสื่อม 2563'!$E$3:$E$252="10868-รพ.วังน้ำเย็น",ROW('ค่าเสื่อม 2563'!$E$3:$E$252)-ROW('ค่าเสื่อม 2563'!$E$3)+1),$A6)))</f>
        <v>1</v>
      </c>
      <c r="M6" s="7" t="str">
        <f t="array" ref="M6">IF(COUNTIF('ค่าเสื่อม 2563'!$E$3:$E$252,"10868-รพ.วังน้ำเย็น")&lt;$A6,"",INDEX('ค่าเสื่อม 2563'!M$3:M$252,SMALL(IF('ค่าเสื่อม 2563'!$E$3:$E$252="10868-รพ.วังน้ำเย็น",ROW('ค่าเสื่อม 2563'!$E$3:$E$252)-ROW('ค่าเสื่อม 2563'!$E$3)+1),$A6)))</f>
        <v>00001-005-0001/1</v>
      </c>
      <c r="N6" s="10">
        <f t="array" ref="N6">IF(COUNTIF('ค่าเสื่อม 2563'!$E$3:$E$252,"10868-รพ.วังน้ำเย็น")&lt;$A6,"",INDEX('ค่าเสื่อม 2563'!N$3:N$252,SMALL(IF('ค่าเสื่อม 2563'!$E$3:$E$252="10868-รพ.วังน้ำเย็น",ROW('ค่าเสื่อม 2563'!$E$3:$E$252)-ROW('ค่าเสื่อม 2563'!$E$3)+1),$A6)))</f>
        <v>250000</v>
      </c>
      <c r="O6" s="10">
        <f t="array" ref="O6">IF(COUNTIF('ค่าเสื่อม 2563'!$E$3:$E$252,"10868-รพ.วังน้ำเย็น")&lt;$A6,"",INDEX('ค่าเสื่อม 2563'!O$3:O$252,SMALL(IF('ค่าเสื่อม 2563'!$E$3:$E$252="10868-รพ.วังน้ำเย็น",ROW('ค่าเสื่อม 2563'!$E$3:$E$252)-ROW('ค่าเสื่อม 2563'!$E$3)+1),$A6)))</f>
        <v>0</v>
      </c>
      <c r="P6" s="10">
        <f t="array" ref="P6">IF(COUNTIF('ค่าเสื่อม 2563'!$E$3:$E$252,"10868-รพ.วังน้ำเย็น")&lt;$A6,"",INDEX('ค่าเสื่อม 2563'!P$3:P$252,SMALL(IF('ค่าเสื่อม 2563'!$E$3:$E$252="10868-รพ.วังน้ำเย็น",ROW('ค่าเสื่อม 2563'!$E$3:$E$252)-ROW('ค่าเสื่อม 2563'!$E$3)+1),$A6)))</f>
        <v>0</v>
      </c>
      <c r="Q6" s="10">
        <f t="array" ref="Q6">IF(COUNTIF('ค่าเสื่อม 2563'!$E$3:$E$252,"10868-รพ.วังน้ำเย็น")&lt;$A6,"",INDEX('ค่าเสื่อม 2563'!Q$3:Q$252,SMALL(IF('ค่าเสื่อม 2563'!$E$3:$E$252="10868-รพ.วังน้ำเย็น",ROW('ค่าเสื่อม 2563'!$E$3:$E$252)-ROW('ค่าเสื่อม 2563'!$E$3)+1),$A6)))</f>
        <v>250000</v>
      </c>
      <c r="R6" s="7" t="str">
        <f t="array" ref="R6">IF(COUNTIF('ค่าเสื่อม 2563'!$E$3:$E$252,"10868-รพ.วังน้ำเย็น")&lt;$A6,"",INDEX('ค่าเสื่อม 2563'!R$3:R$252,SMALL(IF('ค่าเสื่อม 2563'!$E$3:$E$252="10868-รพ.วังน้ำเย็น",ROW('ค่าเสื่อม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2563'!$E$3:$E$252,"10868-รพ.วังน้ำเย็น")&lt;$A6,"",INDEX('ค่าเสื่อม 2563'!S$3:S$252,SMALL(IF('ค่าเสื่อม 2563'!$E$3:$E$252="10868-รพ.วังน้ำเย็น",ROW('ค่าเสื่อม 2563'!$E$3:$E$252)-ROW('ค่าเสื่อม 2563'!$E$3)+1),$A6)))</f>
        <v>5-</v>
      </c>
      <c r="T6" s="10">
        <f t="array" ref="T6">IF(COUNTIF('ค่าเสื่อม 2563'!$E$3:$E$252,"10868-รพ.วังน้ำเย็น")&lt;$A6,"",INDEX('ค่าเสื่อม 2563'!T$3:T$252,SMALL(IF('ค่าเสื่อม 2563'!$E$3:$E$252="10868-รพ.วังน้ำเย็น",ROW('ค่าเสื่อม 2563'!$E$3:$E$252)-ROW('ค่าเสื่อม 2563'!$E$3)+1),$A6)))</f>
        <v>244700</v>
      </c>
      <c r="U6" s="10">
        <f t="array" ref="U6">IF(COUNTIF('ค่าเสื่อม 2563'!$E$3:$E$252,"10868-รพ.วังน้ำเย็น")&lt;$A6,"",INDEX('ค่าเสื่อม 2563'!U$3:U$252,SMALL(IF('ค่าเสื่อม 2563'!$E$3:$E$252="10868-รพ.วังน้ำเย็น",ROW('ค่าเสื่อม 2563'!$E$3:$E$252)-ROW('ค่าเสื่อม 2563'!$E$3)+1),$A6)))</f>
        <v>5300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2563'!$E$3:$E$252,"10868-รพ.วังน้ำเย็น")&lt;$A7,"",INDEX('ค่าเสื่อม 2563'!E$3:E$252,SMALL(IF('ค่าเสื่อม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F7" s="7" t="str">
        <f t="array" ref="F7">IF(COUNTIF('ค่าเสื่อม 2563'!$E$3:$E$252,"10868-รพ.วังน้ำเย็น")&lt;$A7,"",INDEX('ค่าเสื่อม 2563'!F$3:F$252,SMALL(IF('ค่าเสื่อม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G7" s="7" t="str">
        <f t="array" ref="G7">IF(COUNTIF('ค่าเสื่อม 2563'!$E$3:$E$252,"10868-รพ.วังน้ำเย็น")&lt;$A7,"",INDEX('ค่าเสื่อม 2563'!G$3:G$252,SMALL(IF('ค่าเสื่อม 2563'!$E$3:$E$252="10868-รพ.วังน้ำเย็น",ROW('ค่าเสื่อม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2563'!$E$3:$E$252,"10868-รพ.วังน้ำเย็น")&lt;$A7,"",INDEX('ค่าเสื่อม 2563'!H$3:H$252,SMALL(IF('ค่าเสื่อม 2563'!$E$3:$E$252="10868-รพ.วังน้ำเย็น",ROW('ค่าเสื่อม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2563'!$E$3:$E$252,"10868-รพ.วังน้ำเย็น")&lt;$A7,"",INDEX('ค่าเสื่อม 2563'!I$3:I$252,SMALL(IF('ค่าเสื่อม 2563'!$E$3:$E$252="10868-รพ.วังน้ำเย็น",ROW('ค่าเสื่อม 2563'!$E$3:$E$252)-ROW('ค่าเสื่อม 2563'!$E$3)+1),$A7)))</f>
        <v>11-ครุภัณฑ์วิทยาศาสตร์</v>
      </c>
      <c r="J7" s="7" t="str">
        <f t="array" ref="J7">IF(COUNTIF('ค่าเสื่อม 2563'!$E$3:$E$252,"10868-รพ.วังน้ำเย็น")&lt;$A7,"",INDEX('ค่าเสื่อม 2563'!J$3:J$252,SMALL(IF('ค่าเสื่อม 2563'!$E$3:$E$252="10868-รพ.วังน้ำเย็น",ROW('ค่าเสื่อม 2563'!$E$3:$E$252)-ROW('ค่าเสื่อม 2563'!$E$3)+1),$A7)))</f>
        <v>เครื่องผสมยาน้ำสมุนไพรพร้อมระบบหล่อเย็น</v>
      </c>
      <c r="K7" s="7">
        <f t="array" ref="K7">IF(COUNTIF('ค่าเสื่อม 2563'!$E$3:$E$252,"10868-รพ.วังน้ำเย็น")&lt;$A7,"",INDEX('ค่าเสื่อม 2563'!K$3:K$252,SMALL(IF('ค่าเสื่อม 2563'!$E$3:$E$252="10868-รพ.วังน้ำเย็น",ROW('ค่าเสื่อม 2563'!$E$3:$E$252)-ROW('ค่าเสื่อม 2563'!$E$3)+1),$A7)))</f>
        <v>0</v>
      </c>
      <c r="L7" s="4">
        <f t="array" ref="L7">IF(COUNTIF('ค่าเสื่อม 2563'!$E$3:$E$252,"10868-รพ.วังน้ำเย็น")&lt;$A7,"",INDEX('ค่าเสื่อม 2563'!L$3:L$252,SMALL(IF('ค่าเสื่อม 2563'!$E$3:$E$252="10868-รพ.วังน้ำเย็น",ROW('ค่าเสื่อม 2563'!$E$3:$E$252)-ROW('ค่าเสื่อม 2563'!$E$3)+1),$A7)))</f>
        <v>1</v>
      </c>
      <c r="M7" s="7" t="str">
        <f t="array" ref="M7">IF(COUNTIF('ค่าเสื่อม 2563'!$E$3:$E$252,"10868-รพ.วังน้ำเย็น")&lt;$A7,"",INDEX('ค่าเสื่อม 2563'!M$3:M$252,SMALL(IF('ค่าเสื่อม 2563'!$E$3:$E$252="10868-รพ.วังน้ำเย็น",ROW('ค่าเสื่อม 2563'!$E$3:$E$252)-ROW('ค่าเสื่อม 2563'!$E$3)+1),$A7)))</f>
        <v>6515-039-2823/1</v>
      </c>
      <c r="N7" s="10">
        <f t="array" ref="N7">IF(COUNTIF('ค่าเสื่อม 2563'!$E$3:$E$252,"10868-รพ.วังน้ำเย็น")&lt;$A7,"",INDEX('ค่าเสื่อม 2563'!N$3:N$252,SMALL(IF('ค่าเสื่อม 2563'!$E$3:$E$252="10868-รพ.วังน้ำเย็น",ROW('ค่าเสื่อม 2563'!$E$3:$E$252)-ROW('ค่าเสื่อม 2563'!$E$3)+1),$A7)))</f>
        <v>200000</v>
      </c>
      <c r="O7" s="10">
        <f t="array" ref="O7">IF(COUNTIF('ค่าเสื่อม 2563'!$E$3:$E$252,"10868-รพ.วังน้ำเย็น")&lt;$A7,"",INDEX('ค่าเสื่อม 2563'!O$3:O$252,SMALL(IF('ค่าเสื่อม 2563'!$E$3:$E$252="10868-รพ.วังน้ำเย็น",ROW('ค่าเสื่อม 2563'!$E$3:$E$252)-ROW('ค่าเสื่อม 2563'!$E$3)+1),$A7)))</f>
        <v>0</v>
      </c>
      <c r="P7" s="10">
        <f t="array" ref="P7">IF(COUNTIF('ค่าเสื่อม 2563'!$E$3:$E$252,"10868-รพ.วังน้ำเย็น")&lt;$A7,"",INDEX('ค่าเสื่อม 2563'!P$3:P$252,SMALL(IF('ค่าเสื่อม 2563'!$E$3:$E$252="10868-รพ.วังน้ำเย็น",ROW('ค่าเสื่อม 2563'!$E$3:$E$252)-ROW('ค่าเสื่อม 2563'!$E$3)+1),$A7)))</f>
        <v>0</v>
      </c>
      <c r="Q7" s="10">
        <f t="array" ref="Q7">IF(COUNTIF('ค่าเสื่อม 2563'!$E$3:$E$252,"10868-รพ.วังน้ำเย็น")&lt;$A7,"",INDEX('ค่าเสื่อม 2563'!Q$3:Q$252,SMALL(IF('ค่าเสื่อม 2563'!$E$3:$E$252="10868-รพ.วังน้ำเย็น",ROW('ค่าเสื่อม 2563'!$E$3:$E$252)-ROW('ค่าเสื่อม 2563'!$E$3)+1),$A7)))</f>
        <v>200000</v>
      </c>
      <c r="R7" s="7" t="str">
        <f t="array" ref="R7">IF(COUNTIF('ค่าเสื่อม 2563'!$E$3:$E$252,"10868-รพ.วังน้ำเย็น")&lt;$A7,"",INDEX('ค่าเสื่อม 2563'!R$3:R$252,SMALL(IF('ค่าเสื่อม 2563'!$E$3:$E$252="10868-รพ.วังน้ำเย็น",ROW('ค่าเสื่อม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2563'!$E$3:$E$252,"10868-รพ.วังน้ำเย็น")&lt;$A7,"",INDEX('ค่าเสื่อม 2563'!S$3:S$252,SMALL(IF('ค่าเสื่อม 2563'!$E$3:$E$252="10868-รพ.วังน้ำเย็น",ROW('ค่าเสื่อม 2563'!$E$3:$E$252)-ROW('ค่าเสื่อม 2563'!$E$3)+1),$A7)))</f>
        <v>5-</v>
      </c>
      <c r="T7" s="10">
        <f t="array" ref="T7">IF(COUNTIF('ค่าเสื่อม 2563'!$E$3:$E$252,"10868-รพ.วังน้ำเย็น")&lt;$A7,"",INDEX('ค่าเสื่อม 2563'!T$3:T$252,SMALL(IF('ค่าเสื่อม 2563'!$E$3:$E$252="10868-รพ.วังน้ำเย็น",ROW('ค่าเสื่อม 2563'!$E$3:$E$252)-ROW('ค่าเสื่อม 2563'!$E$3)+1),$A7)))</f>
        <v>200000</v>
      </c>
      <c r="U7" s="10">
        <f t="array" ref="U7">IF(COUNTIF('ค่าเสื่อม 2563'!$E$3:$E$252,"10868-รพ.วังน้ำเย็น")&lt;$A7,"",INDEX('ค่าเสื่อม 2563'!U$3:U$252,SMALL(IF('ค่าเสื่อม 2563'!$E$3:$E$252="10868-รพ.วังน้ำเย็น",ROW('ค่าเสื่อม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2563'!$E$3:$E$252,"10868-รพ.วังน้ำเย็น")&lt;$A8,"",INDEX('ค่าเสื่อม 2563'!E$3:E$252,SMALL(IF('ค่าเสื่อม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F8" s="7" t="str">
        <f t="array" ref="F8">IF(COUNTIF('ค่าเสื่อม 2563'!$E$3:$E$252,"10868-รพ.วังน้ำเย็น")&lt;$A8,"",INDEX('ค่าเสื่อม 2563'!F$3:F$252,SMALL(IF('ค่าเสื่อม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G8" s="7" t="str">
        <f t="array" ref="G8">IF(COUNTIF('ค่าเสื่อม 2563'!$E$3:$E$252,"10868-รพ.วังน้ำเย็น")&lt;$A8,"",INDEX('ค่าเสื่อม 2563'!G$3:G$252,SMALL(IF('ค่าเสื่อม 2563'!$E$3:$E$252="10868-รพ.วังน้ำเย็น",ROW('ค่าเสื่อม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2563'!$E$3:$E$252,"10868-รพ.วังน้ำเย็น")&lt;$A8,"",INDEX('ค่าเสื่อม 2563'!H$3:H$252,SMALL(IF('ค่าเสื่อม 2563'!$E$3:$E$252="10868-รพ.วังน้ำเย็น",ROW('ค่าเสื่อม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2563'!$E$3:$E$252,"10868-รพ.วังน้ำเย็น")&lt;$A8,"",INDEX('ค่าเสื่อม 2563'!I$3:I$252,SMALL(IF('ค่าเสื่อม 2563'!$E$3:$E$252="10868-รพ.วังน้ำเย็น",ROW('ค่าเสื่อม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2563'!$E$3:$E$252,"10868-รพ.วังน้ำเย็น")&lt;$A8,"",INDEX('ค่าเสื่อม 2563'!J$3:J$252,SMALL(IF('ค่าเสื่อม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K8" s="7" t="str">
        <f t="array" ref="K8">IF(COUNTIF('ค่าเสื่อม 2563'!$E$3:$E$252,"10868-รพ.วังน้ำเย็น")&lt;$A8,"",INDEX('ค่าเสื่อม 2563'!K$3:K$252,SMALL(IF('ค่าเสื่อม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L8" s="4">
        <f t="array" ref="L8">IF(COUNTIF('ค่าเสื่อม 2563'!$E$3:$E$252,"10868-รพ.วังน้ำเย็น")&lt;$A8,"",INDEX('ค่าเสื่อม 2563'!L$3:L$252,SMALL(IF('ค่าเสื่อม 2563'!$E$3:$E$252="10868-รพ.วังน้ำเย็น",ROW('ค่าเสื่อม 2563'!$E$3:$E$252)-ROW('ค่าเสื่อม 2563'!$E$3)+1),$A8)))</f>
        <v>1</v>
      </c>
      <c r="M8" s="7" t="str">
        <f t="array" ref="M8">IF(COUNTIF('ค่าเสื่อม 2563'!$E$3:$E$252,"10868-รพ.วังน้ำเย็น")&lt;$A8,"",INDEX('ค่าเสื่อม 2563'!M$3:M$252,SMALL(IF('ค่าเสื่อม 2563'!$E$3:$E$252="10868-รพ.วังน้ำเย็น",ROW('ค่าเสื่อม 2563'!$E$3:$E$252)-ROW('ค่าเสื่อม 2563'!$E$3)+1),$A8)))</f>
        <v>6515-027-2002/4</v>
      </c>
      <c r="N8" s="10">
        <f t="array" ref="N8">IF(COUNTIF('ค่าเสื่อม 2563'!$E$3:$E$252,"10868-รพ.วังน้ำเย็น")&lt;$A8,"",INDEX('ค่าเสื่อม 2563'!N$3:N$252,SMALL(IF('ค่าเสื่อม 2563'!$E$3:$E$252="10868-รพ.วังน้ำเย็น",ROW('ค่าเสื่อม 2563'!$E$3:$E$252)-ROW('ค่าเสื่อม 2563'!$E$3)+1),$A8)))</f>
        <v>250000</v>
      </c>
      <c r="O8" s="10">
        <f t="array" ref="O8">IF(COUNTIF('ค่าเสื่อม 2563'!$E$3:$E$252,"10868-รพ.วังน้ำเย็น")&lt;$A8,"",INDEX('ค่าเสื่อม 2563'!O$3:O$252,SMALL(IF('ค่าเสื่อม 2563'!$E$3:$E$252="10868-รพ.วังน้ำเย็น",ROW('ค่าเสื่อม 2563'!$E$3:$E$252)-ROW('ค่าเสื่อม 2563'!$E$3)+1),$A8)))</f>
        <v>0</v>
      </c>
      <c r="P8" s="10">
        <f t="array" ref="P8">IF(COUNTIF('ค่าเสื่อม 2563'!$E$3:$E$252,"10868-รพ.วังน้ำเย็น")&lt;$A8,"",INDEX('ค่าเสื่อม 2563'!P$3:P$252,SMALL(IF('ค่าเสื่อม 2563'!$E$3:$E$252="10868-รพ.วังน้ำเย็น",ROW('ค่าเสื่อม 2563'!$E$3:$E$252)-ROW('ค่าเสื่อม 2563'!$E$3)+1),$A8)))</f>
        <v>0</v>
      </c>
      <c r="Q8" s="10">
        <f t="array" ref="Q8">IF(COUNTIF('ค่าเสื่อม 2563'!$E$3:$E$252,"10868-รพ.วังน้ำเย็น")&lt;$A8,"",INDEX('ค่าเสื่อม 2563'!Q$3:Q$252,SMALL(IF('ค่าเสื่อม 2563'!$E$3:$E$252="10868-รพ.วังน้ำเย็น",ROW('ค่าเสื่อม 2563'!$E$3:$E$252)-ROW('ค่าเสื่อม 2563'!$E$3)+1),$A8)))</f>
        <v>250000</v>
      </c>
      <c r="R8" s="7" t="str">
        <f t="array" ref="R8">IF(COUNTIF('ค่าเสื่อม 2563'!$E$3:$E$252,"10868-รพ.วังน้ำเย็น")&lt;$A8,"",INDEX('ค่าเสื่อม 2563'!R$3:R$252,SMALL(IF('ค่าเสื่อม 2563'!$E$3:$E$252="10868-รพ.วังน้ำเย็น",ROW('ค่าเสื่อม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2563'!$E$3:$E$252,"10868-รพ.วังน้ำเย็น")&lt;$A8,"",INDEX('ค่าเสื่อม 2563'!S$3:S$252,SMALL(IF('ค่าเสื่อม 2563'!$E$3:$E$252="10868-รพ.วังน้ำเย็น",ROW('ค่าเสื่อม 2563'!$E$3:$E$252)-ROW('ค่าเสื่อม 2563'!$E$3)+1),$A8)))</f>
        <v>5-</v>
      </c>
      <c r="T8" s="10">
        <f t="array" ref="T8">IF(COUNTIF('ค่าเสื่อม 2563'!$E$3:$E$252,"10868-รพ.วังน้ำเย็น")&lt;$A8,"",INDEX('ค่าเสื่อม 2563'!T$3:T$252,SMALL(IF('ค่าเสื่อม 2563'!$E$3:$E$252="10868-รพ.วังน้ำเย็น",ROW('ค่าเสื่อม 2563'!$E$3:$E$252)-ROW('ค่าเสื่อม 2563'!$E$3)+1),$A8)))</f>
        <v>250000</v>
      </c>
      <c r="U8" s="10">
        <f t="array" ref="U8">IF(COUNTIF('ค่าเสื่อม 2563'!$E$3:$E$252,"10868-รพ.วังน้ำเย็น")&lt;$A8,"",INDEX('ค่าเสื่อม 2563'!U$3:U$252,SMALL(IF('ค่าเสื่อม 2563'!$E$3:$E$252="10868-รพ.วังน้ำเย็น",ROW('ค่าเสื่อม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2563'!$E$3:$E$252,"10868-รพ.วังน้ำเย็น")&lt;$A9,"",INDEX('ค่าเสื่อม 2563'!E$3:E$252,SMALL(IF('ค่าเสื่อม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F9" s="7" t="str">
        <f t="array" ref="F9">IF(COUNTIF('ค่าเสื่อม 2563'!$E$3:$E$252,"10868-รพ.วังน้ำเย็น")&lt;$A9,"",INDEX('ค่าเสื่อม 2563'!F$3:F$252,SMALL(IF('ค่าเสื่อม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G9" s="7" t="str">
        <f t="array" ref="G9">IF(COUNTIF('ค่าเสื่อม 2563'!$E$3:$E$252,"10868-รพ.วังน้ำเย็น")&lt;$A9,"",INDEX('ค่าเสื่อม 2563'!G$3:G$252,SMALL(IF('ค่าเสื่อม 2563'!$E$3:$E$252="10868-รพ.วังน้ำเย็น",ROW('ค่าเสื่อม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2563'!$E$3:$E$252,"10868-รพ.วังน้ำเย็น")&lt;$A9,"",INDEX('ค่าเสื่อม 2563'!H$3:H$252,SMALL(IF('ค่าเสื่อม 2563'!$E$3:$E$252="10868-รพ.วังน้ำเย็น",ROW('ค่าเสื่อม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2563'!$E$3:$E$252,"10868-รพ.วังน้ำเย็น")&lt;$A9,"",INDEX('ค่าเสื่อม 2563'!I$3:I$252,SMALL(IF('ค่าเสื่อม 2563'!$E$3:$E$252="10868-รพ.วังน้ำเย็น",ROW('ค่าเสื่อม 2563'!$E$3:$E$252)-ROW('ค่าเสื่อม 2563'!$E$3)+1),$A9)))</f>
        <v>04-ครุภัณฑ์การแพทย์รักษา</v>
      </c>
      <c r="J9" s="7" t="str">
        <f t="array" ref="J9">IF(COUNTIF('ค่าเสื่อม 2563'!$E$3:$E$252,"10868-รพ.วังน้ำเย็น")&lt;$A9,"",INDEX('ค่าเสื่อม 2563'!J$3:J$252,SMALL(IF('ค่าเสื่อม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K9" s="7" t="str">
        <f t="array" ref="K9">IF(COUNTIF('ค่าเสื่อม 2563'!$E$3:$E$252,"10868-รพ.วังน้ำเย็น")&lt;$A9,"",INDEX('ค่าเสื่อม 2563'!K$3:K$252,SMALL(IF('ค่าเสื่อม 2563'!$E$3:$E$252="10868-รพ.วังน้ำเย็น",ROW('ค่าเสื่อม 2563'!$E$3:$E$252)-ROW('ค่าเสื่อม 2563'!$E$3)+1),$A9)))</f>
        <v>เครื่องควบคุมการให้สารน้ำทางหลอดเลือดดำ ชนิด 3 สาย</v>
      </c>
      <c r="L9" s="4">
        <f t="array" ref="L9">IF(COUNTIF('ค่าเสื่อม 2563'!$E$3:$E$252,"10868-รพ.วังน้ำเย็น")&lt;$A9,"",INDEX('ค่าเสื่อม 2563'!L$3:L$252,SMALL(IF('ค่าเสื่อม 2563'!$E$3:$E$252="10868-รพ.วังน้ำเย็น",ROW('ค่าเสื่อม 2563'!$E$3:$E$252)-ROW('ค่าเสื่อม 2563'!$E$3)+1),$A9)))</f>
        <v>1</v>
      </c>
      <c r="M9" s="7" t="str">
        <f t="array" ref="M9">IF(COUNTIF('ค่าเสื่อม 2563'!$E$3:$E$252,"10868-รพ.วังน้ำเย็น")&lt;$A9,"",INDEX('ค่าเสื่อม 2563'!M$3:M$252,SMALL(IF('ค่าเสื่อม 2563'!$E$3:$E$252="10868-รพ.วังน้ำเย็น",ROW('ค่าเสื่อม 2563'!$E$3:$E$252)-ROW('ค่าเสื่อม 2563'!$E$3)+1),$A9)))</f>
        <v>6515-003-2101/1</v>
      </c>
      <c r="N9" s="10">
        <f t="array" ref="N9">IF(COUNTIF('ค่าเสื่อม 2563'!$E$3:$E$252,"10868-รพ.วังน้ำเย็น")&lt;$A9,"",INDEX('ค่าเสื่อม 2563'!N$3:N$252,SMALL(IF('ค่าเสื่อม 2563'!$E$3:$E$252="10868-รพ.วังน้ำเย็น",ROW('ค่าเสื่อม 2563'!$E$3:$E$252)-ROW('ค่าเสื่อม 2563'!$E$3)+1),$A9)))</f>
        <v>60000</v>
      </c>
      <c r="O9" s="10">
        <f t="array" ref="O9">IF(COUNTIF('ค่าเสื่อม 2563'!$E$3:$E$252,"10868-รพ.วังน้ำเย็น")&lt;$A9,"",INDEX('ค่าเสื่อม 2563'!O$3:O$252,SMALL(IF('ค่าเสื่อม 2563'!$E$3:$E$252="10868-รพ.วังน้ำเย็น",ROW('ค่าเสื่อม 2563'!$E$3:$E$252)-ROW('ค่าเสื่อม 2563'!$E$3)+1),$A9)))</f>
        <v>0</v>
      </c>
      <c r="P9" s="10">
        <f t="array" ref="P9">IF(COUNTIF('ค่าเสื่อม 2563'!$E$3:$E$252,"10868-รพ.วังน้ำเย็น")&lt;$A9,"",INDEX('ค่าเสื่อม 2563'!P$3:P$252,SMALL(IF('ค่าเสื่อม 2563'!$E$3:$E$252="10868-รพ.วังน้ำเย็น",ROW('ค่าเสื่อม 2563'!$E$3:$E$252)-ROW('ค่าเสื่อม 2563'!$E$3)+1),$A9)))</f>
        <v>0</v>
      </c>
      <c r="Q9" s="10">
        <f t="array" ref="Q9">IF(COUNTIF('ค่าเสื่อม 2563'!$E$3:$E$252,"10868-รพ.วังน้ำเย็น")&lt;$A9,"",INDEX('ค่าเสื่อม 2563'!Q$3:Q$252,SMALL(IF('ค่าเสื่อม 2563'!$E$3:$E$252="10868-รพ.วังน้ำเย็น",ROW('ค่าเสื่อม 2563'!$E$3:$E$252)-ROW('ค่าเสื่อม 2563'!$E$3)+1),$A9)))</f>
        <v>60000</v>
      </c>
      <c r="R9" s="7" t="str">
        <f t="array" ref="R9">IF(COUNTIF('ค่าเสื่อม 2563'!$E$3:$E$252,"10868-รพ.วังน้ำเย็น")&lt;$A9,"",INDEX('ค่าเสื่อม 2563'!R$3:R$252,SMALL(IF('ค่าเสื่อม 2563'!$E$3:$E$252="10868-รพ.วังน้ำเย็น",ROW('ค่าเสื่อม 2563'!$E$3:$E$252)-ROW('ค่าเสื่อม 2563'!$E$3)+1),$A9)))</f>
        <v>1/2563 (วันที่ 16/01/2563)</v>
      </c>
      <c r="S9" s="4" t="str">
        <f t="array" ref="S9">IF(COUNTIF('ค่าเสื่อม 2563'!$E$3:$E$252,"10868-รพ.วังน้ำเย็น")&lt;$A9,"",INDEX('ค่าเสื่อม 2563'!S$3:S$252,SMALL(IF('ค่าเสื่อม 2563'!$E$3:$E$252="10868-รพ.วังน้ำเย็น",ROW('ค่าเสื่อม 2563'!$E$3:$E$252)-ROW('ค่าเสื่อม 2563'!$E$3)+1),$A9)))</f>
        <v>5-</v>
      </c>
      <c r="T9" s="10">
        <f t="array" ref="T9">IF(COUNTIF('ค่าเสื่อม 2563'!$E$3:$E$252,"10868-รพ.วังน้ำเย็น")&lt;$A9,"",INDEX('ค่าเสื่อม 2563'!T$3:T$252,SMALL(IF('ค่าเสื่อม 2563'!$E$3:$E$252="10868-รพ.วังน้ำเย็น",ROW('ค่าเสื่อม 2563'!$E$3:$E$252)-ROW('ค่าเสื่อม 2563'!$E$3)+1),$A9)))</f>
        <v>60000</v>
      </c>
      <c r="U9" s="10">
        <f t="array" ref="U9">IF(COUNTIF('ค่าเสื่อม 2563'!$E$3:$E$252,"10868-รพ.วังน้ำเย็น")&lt;$A9,"",INDEX('ค่าเสื่อม 2563'!U$3:U$252,SMALL(IF('ค่าเสื่อม 2563'!$E$3:$E$252="10868-รพ.วังน้ำเย็น",ROW('ค่าเสื่อม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2563'!$E$3:$E$252,"10868-รพ.วังน้ำเย็น")&lt;$A10,"",INDEX('ค่าเสื่อม 2563'!E$3:E$252,SMALL(IF('ค่าเสื่อม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F10" s="7" t="str">
        <f t="array" ref="F10">IF(COUNTIF('ค่าเสื่อม 2563'!$E$3:$E$252,"10868-รพ.วังน้ำเย็น")&lt;$A10,"",INDEX('ค่าเสื่อม 2563'!F$3:F$252,SMALL(IF('ค่าเสื่อม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G10" s="7" t="str">
        <f t="array" ref="G10">IF(COUNTIF('ค่าเสื่อม 2563'!$E$3:$E$252,"10868-รพ.วังน้ำเย็น")&lt;$A10,"",INDEX('ค่าเสื่อม 2563'!G$3:G$252,SMALL(IF('ค่าเสื่อม 2563'!$E$3:$E$252="10868-รพ.วังน้ำเย็น",ROW('ค่าเสื่อม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2563'!$E$3:$E$252,"10868-รพ.วังน้ำเย็น")&lt;$A10,"",INDEX('ค่าเสื่อม 2563'!H$3:H$252,SMALL(IF('ค่าเสื่อม 2563'!$E$3:$E$252="10868-รพ.วังน้ำเย็น",ROW('ค่าเสื่อม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2563'!$E$3:$E$252,"10868-รพ.วังน้ำเย็น")&lt;$A10,"",INDEX('ค่าเสื่อม 2563'!I$3:I$252,SMALL(IF('ค่าเสื่อม 2563'!$E$3:$E$252="10868-รพ.วังน้ำเย็น",ROW('ค่าเสื่อม 2563'!$E$3:$E$252)-ROW('ค่าเสื่อม 2563'!$E$3)+1),$A10)))</f>
        <v>04-ครุภัณฑ์การแพทย์รักษา</v>
      </c>
      <c r="J10" s="7" t="str">
        <f t="array" ref="J10">IF(COUNTIF('ค่าเสื่อม 2563'!$E$3:$E$252,"10868-รพ.วังน้ำเย็น")&lt;$A10,"",INDEX('ค่าเสื่อม 2563'!J$3:J$252,SMALL(IF('ค่าเสื่อม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K10" s="7" t="str">
        <f t="array" ref="K10">IF(COUNTIF('ค่าเสื่อม 2563'!$E$3:$E$252,"10868-รพ.วังน้ำเย็น")&lt;$A10,"",INDEX('ค่าเสื่อม 2563'!K$3:K$252,SMALL(IF('ค่าเสื่อม 2563'!$E$3:$E$252="10868-รพ.วังน้ำเย็น",ROW('ค่าเสื่อม 2563'!$E$3:$E$252)-ROW('ค่าเสื่อม 2563'!$E$3)+1),$A10)))</f>
        <v>เครื่องช่วยหายใจสำหรับใช้ในรถพยาบาล</v>
      </c>
      <c r="L10" s="4">
        <f t="array" ref="L10">IF(COUNTIF('ค่าเสื่อม 2563'!$E$3:$E$252,"10868-รพ.วังน้ำเย็น")&lt;$A10,"",INDEX('ค่าเสื่อม 2563'!L$3:L$252,SMALL(IF('ค่าเสื่อม 2563'!$E$3:$E$252="10868-รพ.วังน้ำเย็น",ROW('ค่าเสื่อม 2563'!$E$3:$E$252)-ROW('ค่าเสื่อม 2563'!$E$3)+1),$A10)))</f>
        <v>1</v>
      </c>
      <c r="M10" s="7" t="str">
        <f t="array" ref="M10">IF(COUNTIF('ค่าเสื่อม 2563'!$E$3:$E$252,"10868-รพ.วังน้ำเย็น")&lt;$A10,"",INDEX('ค่าเสื่อม 2563'!M$3:M$252,SMALL(IF('ค่าเสื่อม 2563'!$E$3:$E$252="10868-รพ.วังน้ำเย็น",ROW('ค่าเสื่อม 2563'!$E$3:$E$252)-ROW('ค่าเสื่อม 2563'!$E$3)+1),$A10)))</f>
        <v>6515-003-2101/1</v>
      </c>
      <c r="N10" s="10">
        <f t="array" ref="N10">IF(COUNTIF('ค่าเสื่อม 2563'!$E$3:$E$252,"10868-รพ.วังน้ำเย็น")&lt;$A10,"",INDEX('ค่าเสื่อม 2563'!N$3:N$252,SMALL(IF('ค่าเสื่อม 2563'!$E$3:$E$252="10868-รพ.วังน้ำเย็น",ROW('ค่าเสื่อม 2563'!$E$3:$E$252)-ROW('ค่าเสื่อม 2563'!$E$3)+1),$A10)))</f>
        <v>150000</v>
      </c>
      <c r="O10" s="10">
        <f t="array" ref="O10">IF(COUNTIF('ค่าเสื่อม 2563'!$E$3:$E$252,"10868-รพ.วังน้ำเย็น")&lt;$A10,"",INDEX('ค่าเสื่อม 2563'!O$3:O$252,SMALL(IF('ค่าเสื่อม 2563'!$E$3:$E$252="10868-รพ.วังน้ำเย็น",ROW('ค่าเสื่อม 2563'!$E$3:$E$252)-ROW('ค่าเสื่อม 2563'!$E$3)+1),$A10)))</f>
        <v>0</v>
      </c>
      <c r="P10" s="10">
        <f t="array" ref="P10">IF(COUNTIF('ค่าเสื่อม 2563'!$E$3:$E$252,"10868-รพ.วังน้ำเย็น")&lt;$A10,"",INDEX('ค่าเสื่อม 2563'!P$3:P$252,SMALL(IF('ค่าเสื่อม 2563'!$E$3:$E$252="10868-รพ.วังน้ำเย็น",ROW('ค่าเสื่อม 2563'!$E$3:$E$252)-ROW('ค่าเสื่อม 2563'!$E$3)+1),$A10)))</f>
        <v>0</v>
      </c>
      <c r="Q10" s="10">
        <f t="array" ref="Q10">IF(COUNTIF('ค่าเสื่อม 2563'!$E$3:$E$252,"10868-รพ.วังน้ำเย็น")&lt;$A10,"",INDEX('ค่าเสื่อม 2563'!Q$3:Q$252,SMALL(IF('ค่าเสื่อม 2563'!$E$3:$E$252="10868-รพ.วังน้ำเย็น",ROW('ค่าเสื่อม 2563'!$E$3:$E$252)-ROW('ค่าเสื่อม 2563'!$E$3)+1),$A10)))</f>
        <v>150000</v>
      </c>
      <c r="R10" s="7" t="str">
        <f t="array" ref="R10">IF(COUNTIF('ค่าเสื่อม 2563'!$E$3:$E$252,"10868-รพ.วังน้ำเย็น")&lt;$A10,"",INDEX('ค่าเสื่อม 2563'!R$3:R$252,SMALL(IF('ค่าเสื่อม 2563'!$E$3:$E$252="10868-รพ.วังน้ำเย็น",ROW('ค่าเสื่อม 2563'!$E$3:$E$252)-ROW('ค่าเสื่อม 2563'!$E$3)+1),$A10)))</f>
        <v>1/2563 (วันที่ 16/01/2563)</v>
      </c>
      <c r="S10" s="4" t="str">
        <f t="array" ref="S10">IF(COUNTIF('ค่าเสื่อม 2563'!$E$3:$E$252,"10868-รพ.วังน้ำเย็น")&lt;$A10,"",INDEX('ค่าเสื่อม 2563'!S$3:S$252,SMALL(IF('ค่าเสื่อม 2563'!$E$3:$E$252="10868-รพ.วังน้ำเย็น",ROW('ค่าเสื่อม 2563'!$E$3:$E$252)-ROW('ค่าเสื่อม 2563'!$E$3)+1),$A10)))</f>
        <v>5-</v>
      </c>
      <c r="T10" s="10">
        <f t="array" ref="T10">IF(COUNTIF('ค่าเสื่อม 2563'!$E$3:$E$252,"10868-รพ.วังน้ำเย็น")&lt;$A10,"",INDEX('ค่าเสื่อม 2563'!T$3:T$252,SMALL(IF('ค่าเสื่อม 2563'!$E$3:$E$252="10868-รพ.วังน้ำเย็น",ROW('ค่าเสื่อม 2563'!$E$3:$E$252)-ROW('ค่าเสื่อม 2563'!$E$3)+1),$A10)))</f>
        <v>150000</v>
      </c>
      <c r="U10" s="10">
        <f t="array" ref="U10">IF(COUNTIF('ค่าเสื่อม 2563'!$E$3:$E$252,"10868-รพ.วังน้ำเย็น")&lt;$A10,"",INDEX('ค่าเสื่อม 2563'!U$3:U$252,SMALL(IF('ค่าเสื่อม 2563'!$E$3:$E$252="10868-รพ.วังน้ำเย็น",ROW('ค่าเสื่อม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2563'!$E$3:$E$252,"10868-รพ.วังน้ำเย็น")&lt;$A11,"",INDEX('ค่าเสื่อม 2563'!E$3:E$252,SMALL(IF('ค่าเสื่อม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F11" s="7" t="str">
        <f t="array" ref="F11">IF(COUNTIF('ค่าเสื่อม 2563'!$E$3:$E$252,"10868-รพ.วังน้ำเย็น")&lt;$A11,"",INDEX('ค่าเสื่อม 2563'!F$3:F$252,SMALL(IF('ค่าเสื่อม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G11" s="7" t="str">
        <f t="array" ref="G11">IF(COUNTIF('ค่าเสื่อม 2563'!$E$3:$E$252,"10868-รพ.วังน้ำเย็น")&lt;$A11,"",INDEX('ค่าเสื่อม 2563'!G$3:G$252,SMALL(IF('ค่าเสื่อม 2563'!$E$3:$E$252="10868-รพ.วังน้ำเย็น",ROW('ค่าเสื่อม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2563'!$E$3:$E$252,"10868-รพ.วังน้ำเย็น")&lt;$A11,"",INDEX('ค่าเสื่อม 2563'!H$3:H$252,SMALL(IF('ค่าเสื่อม 2563'!$E$3:$E$252="10868-รพ.วังน้ำเย็น",ROW('ค่าเสื่อม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2563'!$E$3:$E$252,"10868-รพ.วังน้ำเย็น")&lt;$A11,"",INDEX('ค่าเสื่อม 2563'!I$3:I$252,SMALL(IF('ค่าเสื่อม 2563'!$E$3:$E$252="10868-รพ.วังน้ำเย็น",ROW('ค่าเสื่อม 2563'!$E$3:$E$252)-ROW('ค่าเสื่อม 2563'!$E$3)+1),$A11)))</f>
        <v>04-ครุภัณฑ์การแพทย์รักษา</v>
      </c>
      <c r="J11" s="7" t="str">
        <f t="array" ref="J11">IF(COUNTIF('ค่าเสื่อม 2563'!$E$3:$E$252,"10868-รพ.วังน้ำเย็น")&lt;$A11,"",INDEX('ค่าเสื่อม 2563'!J$3:J$252,SMALL(IF('ค่าเสื่อม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K11" s="7" t="str">
        <f t="array" ref="K11">IF(COUNTIF('ค่าเสื่อม 2563'!$E$3:$E$252,"10868-รพ.วังน้ำเย็น")&lt;$A11,"",INDEX('ค่าเสื่อม 2563'!K$3:K$252,SMALL(IF('ค่าเสื่อม 2563'!$E$3:$E$252="10868-รพ.วังน้ำเย็น",ROW('ค่าเสื่อม 2563'!$E$3:$E$252)-ROW('ค่าเสื่อม 2563'!$E$3)+1),$A11)))</f>
        <v>ยูนิตทำฟัน</v>
      </c>
      <c r="L11" s="4">
        <f t="array" ref="L11">IF(COUNTIF('ค่าเสื่อม 2563'!$E$3:$E$252,"10868-รพ.วังน้ำเย็น")&lt;$A11,"",INDEX('ค่าเสื่อม 2563'!L$3:L$252,SMALL(IF('ค่าเสื่อม 2563'!$E$3:$E$252="10868-รพ.วังน้ำเย็น",ROW('ค่าเสื่อม 2563'!$E$3:$E$252)-ROW('ค่าเสื่อม 2563'!$E$3)+1),$A11)))</f>
        <v>1</v>
      </c>
      <c r="M11" s="7" t="str">
        <f t="array" ref="M11">IF(COUNTIF('ค่าเสื่อม 2563'!$E$3:$E$252,"10868-รพ.วังน้ำเย็น")&lt;$A11,"",INDEX('ค่าเสื่อม 2563'!M$3:M$252,SMALL(IF('ค่าเสื่อม 2563'!$E$3:$E$252="10868-รพ.วังน้ำเย็น",ROW('ค่าเสื่อม 2563'!$E$3:$E$252)-ROW('ค่าเสื่อม 2563'!$E$3)+1),$A11)))</f>
        <v>6520-007-0001/12</v>
      </c>
      <c r="N11" s="10">
        <f t="array" ref="N11">IF(COUNTIF('ค่าเสื่อม 2563'!$E$3:$E$252,"10868-รพ.วังน้ำเย็น")&lt;$A11,"",INDEX('ค่าเสื่อม 2563'!N$3:N$252,SMALL(IF('ค่าเสื่อม 2563'!$E$3:$E$252="10868-รพ.วังน้ำเย็น",ROW('ค่าเสื่อม 2563'!$E$3:$E$252)-ROW('ค่าเสื่อม 2563'!$E$3)+1),$A11)))</f>
        <v>460000</v>
      </c>
      <c r="O11" s="10">
        <f t="array" ref="O11">IF(COUNTIF('ค่าเสื่อม 2563'!$E$3:$E$252,"10868-รพ.วังน้ำเย็น")&lt;$A11,"",INDEX('ค่าเสื่อม 2563'!O$3:O$252,SMALL(IF('ค่าเสื่อม 2563'!$E$3:$E$252="10868-รพ.วังน้ำเย็น",ROW('ค่าเสื่อม 2563'!$E$3:$E$252)-ROW('ค่าเสื่อม 2563'!$E$3)+1),$A11)))</f>
        <v>0</v>
      </c>
      <c r="P11" s="10">
        <f t="array" ref="P11">IF(COUNTIF('ค่าเสื่อม 2563'!$E$3:$E$252,"10868-รพ.วังน้ำเย็น")&lt;$A11,"",INDEX('ค่าเสื่อม 2563'!P$3:P$252,SMALL(IF('ค่าเสื่อม 2563'!$E$3:$E$252="10868-รพ.วังน้ำเย็น",ROW('ค่าเสื่อม 2563'!$E$3:$E$252)-ROW('ค่าเสื่อม 2563'!$E$3)+1),$A11)))</f>
        <v>0</v>
      </c>
      <c r="Q11" s="10">
        <f t="array" ref="Q11">IF(COUNTIF('ค่าเสื่อม 2563'!$E$3:$E$252,"10868-รพ.วังน้ำเย็น")&lt;$A11,"",INDEX('ค่าเสื่อม 2563'!Q$3:Q$252,SMALL(IF('ค่าเสื่อม 2563'!$E$3:$E$252="10868-รพ.วังน้ำเย็น",ROW('ค่าเสื่อม 2563'!$E$3:$E$252)-ROW('ค่าเสื่อม 2563'!$E$3)+1),$A11)))</f>
        <v>460000</v>
      </c>
      <c r="R11" s="7" t="str">
        <f t="array" ref="R11">IF(COUNTIF('ค่าเสื่อม 2563'!$E$3:$E$252,"10868-รพ.วังน้ำเย็น")&lt;$A11,"",INDEX('ค่าเสื่อม 2563'!R$3:R$252,SMALL(IF('ค่าเสื่อม 2563'!$E$3:$E$252="10868-รพ.วังน้ำเย็น",ROW('ค่าเสื่อม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2563'!$E$3:$E$252,"10868-รพ.วังน้ำเย็น")&lt;$A11,"",INDEX('ค่าเสื่อม 2563'!S$3:S$252,SMALL(IF('ค่าเสื่อม 2563'!$E$3:$E$252="10868-รพ.วังน้ำเย็น",ROW('ค่าเสื่อม 2563'!$E$3:$E$252)-ROW('ค่าเสื่อม 2563'!$E$3)+1),$A11)))</f>
        <v>5-</v>
      </c>
      <c r="T11" s="10">
        <f t="array" ref="T11">IF(COUNTIF('ค่าเสื่อม 2563'!$E$3:$E$252,"10868-รพ.วังน้ำเย็น")&lt;$A11,"",INDEX('ค่าเสื่อม 2563'!T$3:T$252,SMALL(IF('ค่าเสื่อม 2563'!$E$3:$E$252="10868-รพ.วังน้ำเย็น",ROW('ค่าเสื่อม 2563'!$E$3:$E$252)-ROW('ค่าเสื่อม 2563'!$E$3)+1),$A11)))</f>
        <v>459000</v>
      </c>
      <c r="U11" s="10">
        <f t="array" ref="U11">IF(COUNTIF('ค่าเสื่อม 2563'!$E$3:$E$252,"10868-รพ.วังน้ำเย็น")&lt;$A11,"",INDEX('ค่าเสื่อม 2563'!U$3:U$252,SMALL(IF('ค่าเสื่อม 2563'!$E$3:$E$252="10868-รพ.วังน้ำเย็น",ROW('ค่าเสื่อม 2563'!$E$3:$E$252)-ROW('ค่าเสื่อม 2563'!$E$3)+1),$A11)))</f>
        <v>1000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2563'!$E$3:$E$252,"10868-รพ.วังน้ำเย็น")&lt;$A12,"",INDEX('ค่าเสื่อม 2563'!E$3:E$252,SMALL(IF('ค่าเสื่อม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F12" s="7" t="str">
        <f t="array" ref="F12">IF(COUNTIF('ค่าเสื่อม 2563'!$E$3:$E$252,"10868-รพ.วังน้ำเย็น")&lt;$A12,"",INDEX('ค่าเสื่อม 2563'!F$3:F$252,SMALL(IF('ค่าเสื่อม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G12" s="7" t="str">
        <f t="array" ref="G12">IF(COUNTIF('ค่าเสื่อม 2563'!$E$3:$E$252,"10868-รพ.วังน้ำเย็น")&lt;$A12,"",INDEX('ค่าเสื่อม 2563'!G$3:G$252,SMALL(IF('ค่าเสื่อม 2563'!$E$3:$E$252="10868-รพ.วังน้ำเย็น",ROW('ค่าเสื่อม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2563'!$E$3:$E$252,"10868-รพ.วังน้ำเย็น")&lt;$A12,"",INDEX('ค่าเสื่อม 2563'!H$3:H$252,SMALL(IF('ค่าเสื่อม 2563'!$E$3:$E$252="10868-รพ.วังน้ำเย็น",ROW('ค่าเสื่อม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2563'!$E$3:$E$252,"10868-รพ.วังน้ำเย็น")&lt;$A12,"",INDEX('ค่าเสื่อม 2563'!I$3:I$252,SMALL(IF('ค่าเสื่อม 2563'!$E$3:$E$252="10868-รพ.วังน้ำเย็น",ROW('ค่าเสื่อม 2563'!$E$3:$E$252)-ROW('ค่าเสื่อม 2563'!$E$3)+1),$A12)))</f>
        <v>11-ครุภัณฑ์วิทยาศาสตร์</v>
      </c>
      <c r="J12" s="7" t="str">
        <f t="array" ref="J12">IF(COUNTIF('ค่าเสื่อม 2563'!$E$3:$E$252,"10868-รพ.วังน้ำเย็น")&lt;$A12,"",INDEX('ค่าเสื่อม 2563'!J$3:J$252,SMALL(IF('ค่าเสื่อม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K12" s="7" t="str">
        <f t="array" ref="K12">IF(COUNTIF('ค่าเสื่อม 2563'!$E$3:$E$252,"10868-รพ.วังน้ำเย็น")&lt;$A12,"",INDEX('ค่าเสื่อม 2563'!K$3:K$252,SMALL(IF('ค่าเสื่อม 2563'!$E$3:$E$252="10868-รพ.วังน้ำเย็น",ROW('ค่าเสื่อม 2563'!$E$3:$E$252)-ROW('ค่าเสื่อม 2563'!$E$3)+1),$A12)))</f>
        <v>ระบบบดร่อนอัตโนมัติ</v>
      </c>
      <c r="L12" s="4">
        <f t="array" ref="L12">IF(COUNTIF('ค่าเสื่อม 2563'!$E$3:$E$252,"10868-รพ.วังน้ำเย็น")&lt;$A12,"",INDEX('ค่าเสื่อม 2563'!L$3:L$252,SMALL(IF('ค่าเสื่อม 2563'!$E$3:$E$252="10868-รพ.วังน้ำเย็น",ROW('ค่าเสื่อม 2563'!$E$3:$E$252)-ROW('ค่าเสื่อม 2563'!$E$3)+1),$A12)))</f>
        <v>1</v>
      </c>
      <c r="M12" s="7" t="str">
        <f t="array" ref="M12">IF(COUNTIF('ค่าเสื่อม 2563'!$E$3:$E$252,"10868-รพ.วังน้ำเย็น")&lt;$A12,"",INDEX('ค่าเสื่อม 2563'!M$3:M$252,SMALL(IF('ค่าเสื่อม 2563'!$E$3:$E$252="10868-รพ.วังน้ำเย็น",ROW('ค่าเสื่อม 2563'!$E$3:$E$252)-ROW('ค่าเสื่อม 2563'!$E$3)+1),$A12)))</f>
        <v>6515-039-0201/1</v>
      </c>
      <c r="N12" s="10">
        <f t="array" ref="N12">IF(COUNTIF('ค่าเสื่อม 2563'!$E$3:$E$252,"10868-รพ.วังน้ำเย็น")&lt;$A12,"",INDEX('ค่าเสื่อม 2563'!N$3:N$252,SMALL(IF('ค่าเสื่อม 2563'!$E$3:$E$252="10868-รพ.วังน้ำเย็น",ROW('ค่าเสื่อม 2563'!$E$3:$E$252)-ROW('ค่าเสื่อม 2563'!$E$3)+1),$A12)))</f>
        <v>1432708.77</v>
      </c>
      <c r="O12" s="10">
        <f t="array" ref="O12">IF(COUNTIF('ค่าเสื่อม 2563'!$E$3:$E$252,"10868-รพ.วังน้ำเย็น")&lt;$A12,"",INDEX('ค่าเสื่อม 2563'!O$3:O$252,SMALL(IF('ค่าเสื่อม 2563'!$E$3:$E$252="10868-รพ.วังน้ำเย็น",ROW('ค่าเสื่อม 2563'!$E$3:$E$252)-ROW('ค่าเสื่อม 2563'!$E$3)+1),$A12)))</f>
        <v>67291.23</v>
      </c>
      <c r="P12" s="10">
        <f t="array" ref="P12">IF(COUNTIF('ค่าเสื่อม 2563'!$E$3:$E$252,"10868-รพ.วังน้ำเย็น")&lt;$A12,"",INDEX('ค่าเสื่อม 2563'!P$3:P$252,SMALL(IF('ค่าเสื่อม 2563'!$E$3:$E$252="10868-รพ.วังน้ำเย็น",ROW('ค่าเสื่อม 2563'!$E$3:$E$252)-ROW('ค่าเสื่อม 2563'!$E$3)+1),$A12)))</f>
        <v>0</v>
      </c>
      <c r="Q12" s="10">
        <f t="array" ref="Q12">IF(COUNTIF('ค่าเสื่อม 2563'!$E$3:$E$252,"10868-รพ.วังน้ำเย็น")&lt;$A12,"",INDEX('ค่าเสื่อม 2563'!Q$3:Q$252,SMALL(IF('ค่าเสื่อม 2563'!$E$3:$E$252="10868-รพ.วังน้ำเย็น",ROW('ค่าเสื่อม 2563'!$E$3:$E$252)-ROW('ค่าเสื่อม 2563'!$E$3)+1),$A12)))</f>
        <v>1500000</v>
      </c>
      <c r="R12" s="7" t="str">
        <f t="array" ref="R12">IF(COUNTIF('ค่าเสื่อม 2563'!$E$3:$E$252,"10868-รพ.วังน้ำเย็น")&lt;$A12,"",INDEX('ค่าเสื่อม 2563'!R$3:R$252,SMALL(IF('ค่าเสื่อม 2563'!$E$3:$E$252="10868-รพ.วังน้ำเย็น",ROW('ค่าเสื่อม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2563'!$E$3:$E$252,"10868-รพ.วังน้ำเย็น")&lt;$A12,"",INDEX('ค่าเสื่อม 2563'!S$3:S$252,SMALL(IF('ค่าเสื่อม 2563'!$E$3:$E$252="10868-รพ.วังน้ำเย็น",ROW('ค่าเสื่อม 2563'!$E$3:$E$252)-ROW('ค่าเสื่อม 2563'!$E$3)+1),$A12)))</f>
        <v>5-</v>
      </c>
      <c r="T12" s="10">
        <f t="array" ref="T12">IF(COUNTIF('ค่าเสื่อม 2563'!$E$3:$E$252,"10868-รพ.วังน้ำเย็น")&lt;$A12,"",INDEX('ค่าเสื่อม 2563'!T$3:T$252,SMALL(IF('ค่าเสื่อม 2563'!$E$3:$E$252="10868-รพ.วังน้ำเย็น",ROW('ค่าเสื่อม 2563'!$E$3:$E$252)-ROW('ค่าเสื่อม 2563'!$E$3)+1),$A12)))</f>
        <v>1432708.77</v>
      </c>
      <c r="U12" s="10">
        <f t="array" ref="U12">IF(COUNTIF('ค่าเสื่อม 2563'!$E$3:$E$252,"10868-รพ.วังน้ำเย็น")&lt;$A12,"",INDEX('ค่าเสื่อม 2563'!U$3:U$252,SMALL(IF('ค่าเสื่อม 2563'!$E$3:$E$252="10868-รพ.วังน้ำเย็น",ROW('ค่าเสื่อม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2563'!$E$3:$E$252,"10868-รพ.วังน้ำเย็น")&lt;$A13,"",INDEX('ค่าเสื่อม 2563'!E$3:E$252,SMALL(IF('ค่าเสื่อม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F13" s="7" t="str">
        <f t="array" ref="F13">IF(COUNTIF('ค่าเสื่อม 2563'!$E$3:$E$252,"10868-รพ.วังน้ำเย็น")&lt;$A13,"",INDEX('ค่าเสื่อม 2563'!F$3:F$252,SMALL(IF('ค่าเสื่อม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G13" s="7" t="str">
        <f t="array" ref="G13">IF(COUNTIF('ค่าเสื่อม 2563'!$E$3:$E$252,"10868-รพ.วังน้ำเย็น")&lt;$A13,"",INDEX('ค่าเสื่อม 2563'!G$3:G$252,SMALL(IF('ค่าเสื่อม 2563'!$E$3:$E$252="10868-รพ.วังน้ำเย็น",ROW('ค่าเสื่อม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2563'!$E$3:$E$252,"10868-รพ.วังน้ำเย็น")&lt;$A13,"",INDEX('ค่าเสื่อม 2563'!H$3:H$252,SMALL(IF('ค่าเสื่อม 2563'!$E$3:$E$252="10868-รพ.วังน้ำเย็น",ROW('ค่าเสื่อม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2563'!$E$3:$E$252,"10868-รพ.วังน้ำเย็น")&lt;$A13,"",INDEX('ค่าเสื่อม 2563'!I$3:I$252,SMALL(IF('ค่าเสื่อม 2563'!$E$3:$E$252="10868-รพ.วังน้ำเย็น",ROW('ค่าเสื่อม 2563'!$E$3:$E$252)-ROW('ค่าเสื่อม 2563'!$E$3)+1),$A13)))</f>
        <v>04-ครุภัณฑ์การแพทย์รักษา</v>
      </c>
      <c r="J13" s="7" t="str">
        <f t="array" ref="J13">IF(COUNTIF('ค่าเสื่อม 2563'!$E$3:$E$252,"10868-รพ.วังน้ำเย็น")&lt;$A13,"",INDEX('ค่าเสื่อม 2563'!J$3:J$252,SMALL(IF('ค่าเสื่อม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K13" s="7" t="str">
        <f t="array" ref="K13">IF(COUNTIF('ค่าเสื่อม 2563'!$E$3:$E$252,"10868-รพ.วังน้ำเย็น")&lt;$A13,"",INDEX('ค่าเสื่อม 2563'!K$3:K$252,SMALL(IF('ค่าเสื่อม 2563'!$E$3:$E$252="10868-รพ.วังน้ำเย็น",ROW('ค่าเสื่อม 2563'!$E$3:$E$252)-ROW('ค่าเสื่อม 2563'!$E$3)+1),$A13)))</f>
        <v>เครื่องติดตามสัญญาณชีพ EKG O2 Saturation ชนิดติดผนัง</v>
      </c>
      <c r="L13" s="4">
        <f t="array" ref="L13">IF(COUNTIF('ค่าเสื่อม 2563'!$E$3:$E$252,"10868-รพ.วังน้ำเย็น")&lt;$A13,"",INDEX('ค่าเสื่อม 2563'!L$3:L$252,SMALL(IF('ค่าเสื่อม 2563'!$E$3:$E$252="10868-รพ.วังน้ำเย็น",ROW('ค่าเสื่อม 2563'!$E$3:$E$252)-ROW('ค่าเสื่อม 2563'!$E$3)+1),$A13)))</f>
        <v>4</v>
      </c>
      <c r="M13" s="7" t="str">
        <f t="array" ref="M13">IF(COUNTIF('ค่าเสื่อม 2563'!$E$3:$E$252,"10868-รพ.วังน้ำเย็น")&lt;$A13,"",INDEX('ค่าเสื่อม 2563'!M$3:M$252,SMALL(IF('ค่าเสื่อม 2563'!$E$3:$E$252="10868-รพ.วังน้ำเย็น",ROW('ค่าเสื่อม 2563'!$E$3:$E$252)-ROW('ค่าเสื่อม 2563'!$E$3)+1),$A13)))</f>
        <v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v>
      </c>
      <c r="N13" s="10">
        <f t="array" ref="N13">IF(COUNTIF('ค่าเสื่อม 2563'!$E$3:$E$252,"10868-รพ.วังน้ำเย็น")&lt;$A13,"",INDEX('ค่าเสื่อม 2563'!N$3:N$252,SMALL(IF('ค่าเสื่อม 2563'!$E$3:$E$252="10868-รพ.วังน้ำเย็น",ROW('ค่าเสื่อม 2563'!$E$3:$E$252)-ROW('ค่าเสื่อม 2563'!$E$3)+1),$A13)))</f>
        <v>560000</v>
      </c>
      <c r="O13" s="10">
        <f t="array" ref="O13">IF(COUNTIF('ค่าเสื่อม 2563'!$E$3:$E$252,"10868-รพ.วังน้ำเย็น")&lt;$A13,"",INDEX('ค่าเสื่อม 2563'!O$3:O$252,SMALL(IF('ค่าเสื่อม 2563'!$E$3:$E$252="10868-รพ.วังน้ำเย็น",ROW('ค่าเสื่อม 2563'!$E$3:$E$252)-ROW('ค่าเสื่อม 2563'!$E$3)+1),$A13)))</f>
        <v>40000</v>
      </c>
      <c r="P13" s="10">
        <f t="array" ref="P13">IF(COUNTIF('ค่าเสื่อม 2563'!$E$3:$E$252,"10868-รพ.วังน้ำเย็น")&lt;$A13,"",INDEX('ค่าเสื่อม 2563'!P$3:P$252,SMALL(IF('ค่าเสื่อม 2563'!$E$3:$E$252="10868-รพ.วังน้ำเย็น",ROW('ค่าเสื่อม 2563'!$E$3:$E$252)-ROW('ค่าเสื่อม 2563'!$E$3)+1),$A13)))</f>
        <v>0</v>
      </c>
      <c r="Q13" s="10">
        <f t="array" ref="Q13">IF(COUNTIF('ค่าเสื่อม 2563'!$E$3:$E$252,"10868-รพ.วังน้ำเย็น")&lt;$A13,"",INDEX('ค่าเสื่อม 2563'!Q$3:Q$252,SMALL(IF('ค่าเสื่อม 2563'!$E$3:$E$252="10868-รพ.วังน้ำเย็น",ROW('ค่าเสื่อม 2563'!$E$3:$E$252)-ROW('ค่าเสื่อม 2563'!$E$3)+1),$A13)))</f>
        <v>600000</v>
      </c>
      <c r="R13" s="7" t="str">
        <f t="array" ref="R13">IF(COUNTIF('ค่าเสื่อม 2563'!$E$3:$E$252,"10868-รพ.วังน้ำเย็น")&lt;$A13,"",INDEX('ค่าเสื่อม 2563'!R$3:R$252,SMALL(IF('ค่าเสื่อม 2563'!$E$3:$E$252="10868-รพ.วังน้ำเย็น",ROW('ค่าเสื่อม 2563'!$E$3:$E$252)-ROW('ค่าเสื่อม 2563'!$E$3)+1),$A13)))</f>
        <v>1/2563 (วันที่ 16/01/2563)</v>
      </c>
      <c r="S13" s="4" t="str">
        <f t="array" ref="S13">IF(COUNTIF('ค่าเสื่อม 2563'!$E$3:$E$252,"10868-รพ.วังน้ำเย็น")&lt;$A13,"",INDEX('ค่าเสื่อม 2563'!S$3:S$252,SMALL(IF('ค่าเสื่อม 2563'!$E$3:$E$252="10868-รพ.วังน้ำเย็น",ROW('ค่าเสื่อม 2563'!$E$3:$E$252)-ROW('ค่าเสื่อม 2563'!$E$3)+1),$A13)))</f>
        <v>5-</v>
      </c>
      <c r="T13" s="10">
        <f t="array" ref="T13">IF(COUNTIF('ค่าเสื่อม 2563'!$E$3:$E$252,"10868-รพ.วังน้ำเย็น")&lt;$A13,"",INDEX('ค่าเสื่อม 2563'!T$3:T$252,SMALL(IF('ค่าเสื่อม 2563'!$E$3:$E$252="10868-รพ.วังน้ำเย็น",ROW('ค่าเสื่อม 2563'!$E$3:$E$252)-ROW('ค่าเสื่อม 2563'!$E$3)+1),$A13)))</f>
        <v>560000</v>
      </c>
      <c r="U13" s="10">
        <f t="array" ref="U13">IF(COUNTIF('ค่าเสื่อม 2563'!$E$3:$E$252,"10868-รพ.วังน้ำเย็น")&lt;$A13,"",INDEX('ค่าเสื่อม 2563'!U$3:U$252,SMALL(IF('ค่าเสื่อม 2563'!$E$3:$E$252="10868-รพ.วังน้ำเย็น",ROW('ค่าเสื่อม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2563'!$E$3:$E$252,"10868-รพ.วังน้ำเย็น")&lt;$A14,"",INDEX('ค่าเสื่อม 2563'!E$3:E$252,SMALL(IF('ค่าเสื่อม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F14" s="7" t="str">
        <f t="array" ref="F14">IF(COUNTIF('ค่าเสื่อม 2563'!$E$3:$E$252,"10868-รพ.วังน้ำเย็น")&lt;$A14,"",INDEX('ค่าเสื่อม 2563'!F$3:F$252,SMALL(IF('ค่าเสื่อม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G14" s="7" t="str">
        <f t="array" ref="G14">IF(COUNTIF('ค่าเสื่อม 2563'!$E$3:$E$252,"10868-รพ.วังน้ำเย็น")&lt;$A14,"",INDEX('ค่าเสื่อม 2563'!G$3:G$252,SMALL(IF('ค่าเสื่อม 2563'!$E$3:$E$252="10868-รพ.วังน้ำเย็น",ROW('ค่าเสื่อม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2563'!$E$3:$E$252,"10868-รพ.วังน้ำเย็น")&lt;$A14,"",INDEX('ค่าเสื่อม 2563'!H$3:H$252,SMALL(IF('ค่าเสื่อม 2563'!$E$3:$E$252="10868-รพ.วังน้ำเย็น",ROW('ค่าเสื่อม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2563'!$E$3:$E$252,"10868-รพ.วังน้ำเย็น")&lt;$A14,"",INDEX('ค่าเสื่อม 2563'!I$3:I$252,SMALL(IF('ค่าเสื่อม 2563'!$E$3:$E$252="10868-รพ.วังน้ำเย็น",ROW('ค่าเสื่อม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2563'!$E$3:$E$252,"10868-รพ.วังน้ำเย็น")&lt;$A14,"",INDEX('ค่าเสื่อม 2563'!J$3:J$252,SMALL(IF('ค่าเสื่อม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K14" s="7" t="str">
        <f t="array" ref="K14">IF(COUNTIF('ค่าเสื่อม 2563'!$E$3:$E$252,"10868-รพ.วังน้ำเย็น")&lt;$A14,"",INDEX('ค่าเสื่อม 2563'!K$3:K$252,SMALL(IF('ค่าเสื่อม 2563'!$E$3:$E$252="10868-รพ.วังน้ำเย็น",ROW('ค่าเสื่อม 2563'!$E$3:$E$252)-ROW('ค่าเสื่อม 2563'!$E$3)+1),$A14)))</f>
        <v>เครื่องวัดความดันลูกตาแบบไม่สัมผัสกระจกตา</v>
      </c>
      <c r="L14" s="4">
        <f t="array" ref="L14">IF(COUNTIF('ค่าเสื่อม 2563'!$E$3:$E$252,"10868-รพ.วังน้ำเย็น")&lt;$A14,"",INDEX('ค่าเสื่อม 2563'!L$3:L$252,SMALL(IF('ค่าเสื่อม 2563'!$E$3:$E$252="10868-รพ.วังน้ำเย็น",ROW('ค่าเสื่อม 2563'!$E$3:$E$252)-ROW('ค่าเสื่อม 2563'!$E$3)+1),$A14)))</f>
        <v>1</v>
      </c>
      <c r="M14" s="7" t="str">
        <f t="array" ref="M14">IF(COUNTIF('ค่าเสื่อม 2563'!$E$3:$E$252,"10868-รพ.วังน้ำเย็น")&lt;$A14,"",INDEX('ค่าเสื่อม 2563'!M$3:M$252,SMALL(IF('ค่าเสื่อม 2563'!$E$3:$E$252="10868-รพ.วังน้ำเย็น",ROW('ค่าเสื่อม 2563'!$E$3:$E$252)-ROW('ค่าเสื่อม 2563'!$E$3)+1),$A14)))</f>
        <v>6515-071-0001/1</v>
      </c>
      <c r="N14" s="10">
        <f t="array" ref="N14">IF(COUNTIF('ค่าเสื่อม 2563'!$E$3:$E$252,"10868-รพ.วังน้ำเย็น")&lt;$A14,"",INDEX('ค่าเสื่อม 2563'!N$3:N$252,SMALL(IF('ค่าเสื่อม 2563'!$E$3:$E$252="10868-รพ.วังน้ำเย็น",ROW('ค่าเสื่อม 2563'!$E$3:$E$252)-ROW('ค่าเสื่อม 2563'!$E$3)+1),$A14)))</f>
        <v>450000</v>
      </c>
      <c r="O14" s="10">
        <f t="array" ref="O14">IF(COUNTIF('ค่าเสื่อม 2563'!$E$3:$E$252,"10868-รพ.วังน้ำเย็น")&lt;$A14,"",INDEX('ค่าเสื่อม 2563'!O$3:O$252,SMALL(IF('ค่าเสื่อม 2563'!$E$3:$E$252="10868-รพ.วังน้ำเย็น",ROW('ค่าเสื่อม 2563'!$E$3:$E$252)-ROW('ค่าเสื่อม 2563'!$E$3)+1),$A14)))</f>
        <v>0</v>
      </c>
      <c r="P14" s="10">
        <f t="array" ref="P14">IF(COUNTIF('ค่าเสื่อม 2563'!$E$3:$E$252,"10868-รพ.วังน้ำเย็น")&lt;$A14,"",INDEX('ค่าเสื่อม 2563'!P$3:P$252,SMALL(IF('ค่าเสื่อม 2563'!$E$3:$E$252="10868-รพ.วังน้ำเย็น",ROW('ค่าเสื่อม 2563'!$E$3:$E$252)-ROW('ค่าเสื่อม 2563'!$E$3)+1),$A14)))</f>
        <v>0</v>
      </c>
      <c r="Q14" s="10">
        <f t="array" ref="Q14">IF(COUNTIF('ค่าเสื่อม 2563'!$E$3:$E$252,"10868-รพ.วังน้ำเย็น")&lt;$A14,"",INDEX('ค่าเสื่อม 2563'!Q$3:Q$252,SMALL(IF('ค่าเสื่อม 2563'!$E$3:$E$252="10868-รพ.วังน้ำเย็น",ROW('ค่าเสื่อม 2563'!$E$3:$E$252)-ROW('ค่าเสื่อม 2563'!$E$3)+1),$A14)))</f>
        <v>450000</v>
      </c>
      <c r="R14" s="7" t="str">
        <f t="array" ref="R14">IF(COUNTIF('ค่าเสื่อม 2563'!$E$3:$E$252,"10868-รพ.วังน้ำเย็น")&lt;$A14,"",INDEX('ค่าเสื่อม 2563'!R$3:R$252,SMALL(IF('ค่าเสื่อม 2563'!$E$3:$E$252="10868-รพ.วังน้ำเย็น",ROW('ค่าเสื่อม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2563'!$E$3:$E$252,"10868-รพ.วังน้ำเย็น")&lt;$A14,"",INDEX('ค่าเสื่อม 2563'!S$3:S$252,SMALL(IF('ค่าเสื่อม 2563'!$E$3:$E$252="10868-รพ.วังน้ำเย็น",ROW('ค่าเสื่อม 2563'!$E$3:$E$252)-ROW('ค่าเสื่อม 2563'!$E$3)+1),$A14)))</f>
        <v>5-</v>
      </c>
      <c r="T14" s="10">
        <f t="array" ref="T14">IF(COUNTIF('ค่าเสื่อม 2563'!$E$3:$E$252,"10868-รพ.วังน้ำเย็น")&lt;$A14,"",INDEX('ค่าเสื่อม 2563'!T$3:T$252,SMALL(IF('ค่าเสื่อม 2563'!$E$3:$E$252="10868-รพ.วังน้ำเย็น",ROW('ค่าเสื่อม 2563'!$E$3:$E$252)-ROW('ค่าเสื่อม 2563'!$E$3)+1),$A14)))</f>
        <v>440000</v>
      </c>
      <c r="U14" s="10">
        <f t="array" ref="U14">IF(COUNTIF('ค่าเสื่อม 2563'!$E$3:$E$252,"10868-รพ.วังน้ำเย็น")&lt;$A14,"",INDEX('ค่าเสื่อม 2563'!U$3:U$252,SMALL(IF('ค่าเสื่อม 2563'!$E$3:$E$252="10868-รพ.วังน้ำเย็น",ROW('ค่าเสื่อม 2563'!$E$3:$E$252)-ROW('ค่าเสื่อม 2563'!$E$3)+1),$A14)))</f>
        <v>10000</v>
      </c>
      <c r="V14" s="7"/>
      <c r="W14" s="7"/>
    </row>
    <row r="15" spans="1:23" ht="43.5" customHeight="1">
      <c r="A15" s="3">
        <v>12</v>
      </c>
      <c r="B15" s="7" t="str">
        <f t="array" ref="B15">IF(COUNTIF('ค่าเสื่อม 2563'!$E$3:$E$252,"10868-รพ.วังน้ำเย็น")&lt;$A15,"",INDEX('ค่าเสื่อม 2563'!B$3:B$252,SMALL(IF('ค่าเสื่อม 2563'!$E$3:$E$252="10868-รพ.วังน้ำเย็น",ROW('ค่าเสื่อม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2563'!$E$3:$E$252,"10868-รพ.วังน้ำเย็น")&lt;$A15,"",INDEX('ค่าเสื่อม 2563'!C$3:C$252,SMALL(IF('ค่าเสื่อม 2563'!$E$3:$E$252="10868-รพ.วังน้ำเย็น",ROW('ค่าเสื่อม 2563'!$E$3:$E$252)-ROW('ค่าเสื่อม 2563'!$E$3)+1),$A15)))</f>
        <v>2700</v>
      </c>
      <c r="D15" s="7" t="str">
        <f t="array" ref="D15">IF(COUNTIF('ค่าเสื่อม 2563'!$E$3:$E$252,"10868-รพ.วังน้ำเย็น")&lt;$A15,"",INDEX('ค่าเสื่อม 2563'!D$3:D$252,SMALL(IF('ค่าเสื่อม 2563'!$E$3:$E$252="10868-รพ.วังน้ำเย็น",ROW('ค่าเสื่อม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2563'!$E$3:$E$252,"10868-รพ.วังน้ำเย็น")&lt;$A15,"",INDEX('ค่าเสื่อม 2563'!E$3:E$252,SMALL(IF('ค่าเสื่อม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F15" s="7" t="str">
        <f t="array" ref="F15">IF(COUNTIF('ค่าเสื่อม 2563'!$E$3:$E$252,"10868-รพ.วังน้ำเย็น")&lt;$A15,"",INDEX('ค่าเสื่อม 2563'!F$3:F$252,SMALL(IF('ค่าเสื่อม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G15" s="7" t="str">
        <f t="array" ref="G15">IF(COUNTIF('ค่าเสื่อม 2563'!$E$3:$E$252,"10868-รพ.วังน้ำเย็น")&lt;$A15,"",INDEX('ค่าเสื่อม 2563'!G$3:G$252,SMALL(IF('ค่าเสื่อม 2563'!$E$3:$E$252="10868-รพ.วังน้ำเย็น",ROW('ค่าเสื่อม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2563'!$E$3:$E$252,"10868-รพ.วังน้ำเย็น")&lt;$A15,"",INDEX('ค่าเสื่อม 2563'!H$3:H$252,SMALL(IF('ค่าเสื่อม 2563'!$E$3:$E$252="10868-รพ.วังน้ำเย็น",ROW('ค่าเสื่อม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2563'!$E$3:$E$252,"10868-รพ.วังน้ำเย็น")&lt;$A15,"",INDEX('ค่าเสื่อม 2563'!I$3:I$252,SMALL(IF('ค่าเสื่อม 2563'!$E$3:$E$252="10868-รพ.วังน้ำเย็น",ROW('ค่าเสื่อม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2563'!$E$3:$E$252,"10868-รพ.วังน้ำเย็น")&lt;$A15,"",INDEX('ค่าเสื่อม 2563'!J$3:J$252,SMALL(IF('ค่าเสื่อม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K15" s="7" t="str">
        <f t="array" ref="K15">IF(COUNTIF('ค่าเสื่อม 2563'!$E$3:$E$252,"10868-รพ.วังน้ำเย็น")&lt;$A15,"",INDEX('ค่าเสื่อม 2563'!K$3:K$252,SMALL(IF('ค่าเสื่อม 2563'!$E$3:$E$252="10868-รพ.วังน้ำเย็น",ROW('ค่าเสื่อม 2563'!$E$3:$E$252)-ROW('ค่าเสื่อม 2563'!$E$3)+1),$A15)))</f>
        <v>เครื่องร่อนผงสมุนไพร</v>
      </c>
      <c r="L15" s="4">
        <f t="array" ref="L15">IF(COUNTIF('ค่าเสื่อม 2563'!$E$3:$E$252,"10868-รพ.วังน้ำเย็น")&lt;$A15,"",INDEX('ค่าเสื่อม 2563'!L$3:L$252,SMALL(IF('ค่าเสื่อม 2563'!$E$3:$E$252="10868-รพ.วังน้ำเย็น",ROW('ค่าเสื่อม 2563'!$E$3:$E$252)-ROW('ค่าเสื่อม 2563'!$E$3)+1),$A15)))</f>
        <v>1</v>
      </c>
      <c r="M15" s="7" t="str">
        <f t="array" ref="M15">IF(COUNTIF('ค่าเสื่อม 2563'!$E$3:$E$252,"10868-รพ.วังน้ำเย็น")&lt;$A15,"",INDEX('ค่าเสื่อม 2563'!M$3:M$252,SMALL(IF('ค่าเสื่อม 2563'!$E$3:$E$252="10868-รพ.วังน้ำเย็น",ROW('ค่าเสื่อม 2563'!$E$3:$E$252)-ROW('ค่าเสื่อม 2563'!$E$3)+1),$A15)))</f>
        <v>6515-039-3801/1</v>
      </c>
      <c r="N15" s="10">
        <f t="array" ref="N15">IF(COUNTIF('ค่าเสื่อม 2563'!$E$3:$E$252,"10868-รพ.วังน้ำเย็น")&lt;$A15,"",INDEX('ค่าเสื่อม 2563'!N$3:N$252,SMALL(IF('ค่าเสื่อม 2563'!$E$3:$E$252="10868-รพ.วังน้ำเย็น",ROW('ค่าเสื่อม 2563'!$E$3:$E$252)-ROW('ค่าเสื่อม 2563'!$E$3)+1),$A15)))</f>
        <v>150000</v>
      </c>
      <c r="O15" s="10">
        <f t="array" ref="O15">IF(COUNTIF('ค่าเสื่อม 2563'!$E$3:$E$252,"10868-รพ.วังน้ำเย็น")&lt;$A15,"",INDEX('ค่าเสื่อม 2563'!O$3:O$252,SMALL(IF('ค่าเสื่อม 2563'!$E$3:$E$252="10868-รพ.วังน้ำเย็น",ROW('ค่าเสื่อม 2563'!$E$3:$E$252)-ROW('ค่าเสื่อม 2563'!$E$3)+1),$A15)))</f>
        <v>0</v>
      </c>
      <c r="P15" s="10">
        <f t="array" ref="P15">IF(COUNTIF('ค่าเสื่อม 2563'!$E$3:$E$252,"10868-รพ.วังน้ำเย็น")&lt;$A15,"",INDEX('ค่าเสื่อม 2563'!P$3:P$252,SMALL(IF('ค่าเสื่อม 2563'!$E$3:$E$252="10868-รพ.วังน้ำเย็น",ROW('ค่าเสื่อม 2563'!$E$3:$E$252)-ROW('ค่าเสื่อม 2563'!$E$3)+1),$A15)))</f>
        <v>0</v>
      </c>
      <c r="Q15" s="10">
        <f t="array" ref="Q15">IF(COUNTIF('ค่าเสื่อม 2563'!$E$3:$E$252,"10868-รพ.วังน้ำเย็น")&lt;$A15,"",INDEX('ค่าเสื่อม 2563'!Q$3:Q$252,SMALL(IF('ค่าเสื่อม 2563'!$E$3:$E$252="10868-รพ.วังน้ำเย็น",ROW('ค่าเสื่อม 2563'!$E$3:$E$252)-ROW('ค่าเสื่อม 2563'!$E$3)+1),$A15)))</f>
        <v>150000</v>
      </c>
      <c r="R15" s="7" t="str">
        <f t="array" ref="R15">IF(COUNTIF('ค่าเสื่อม 2563'!$E$3:$E$252,"10868-รพ.วังน้ำเย็น")&lt;$A15,"",INDEX('ค่าเสื่อม 2563'!R$3:R$252,SMALL(IF('ค่าเสื่อม 2563'!$E$3:$E$252="10868-รพ.วังน้ำเย็น",ROW('ค่าเสื่อม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2563'!$E$3:$E$252,"10868-รพ.วังน้ำเย็น")&lt;$A15,"",INDEX('ค่าเสื่อม 2563'!S$3:S$252,SMALL(IF('ค่าเสื่อม 2563'!$E$3:$E$252="10868-รพ.วังน้ำเย็น",ROW('ค่าเสื่อม 2563'!$E$3:$E$252)-ROW('ค่าเสื่อม 2563'!$E$3)+1),$A15)))</f>
        <v>5-</v>
      </c>
      <c r="T15" s="10">
        <f t="array" ref="T15">IF(COUNTIF('ค่าเสื่อม 2563'!$E$3:$E$252,"10868-รพ.วังน้ำเย็น")&lt;$A15,"",INDEX('ค่าเสื่อม 2563'!T$3:T$252,SMALL(IF('ค่าเสื่อม 2563'!$E$3:$E$252="10868-รพ.วังน้ำเย็น",ROW('ค่าเสื่อม 2563'!$E$3:$E$252)-ROW('ค่าเสื่อม 2563'!$E$3)+1),$A15)))</f>
        <v>128400</v>
      </c>
      <c r="U15" s="10">
        <f t="array" ref="U15">IF(COUNTIF('ค่าเสื่อม 2563'!$E$3:$E$252,"10868-รพ.วังน้ำเย็น")&lt;$A15,"",INDEX('ค่าเสื่อม 2563'!U$3:U$252,SMALL(IF('ค่าเสื่อม 2563'!$E$3:$E$252="10868-รพ.วังน้ำเย็น",ROW('ค่าเสื่อม 2563'!$E$3:$E$252)-ROW('ค่าเสื่อม 2563'!$E$3)+1),$A15)))</f>
        <v>21600</v>
      </c>
      <c r="V15" s="7">
        <f t="array" ref="V15">IF(COUNTIF('ค่าเสื่อม 2563'!$E$3:$E$252,"10868-รพ.วังน้ำเย็น")&lt;$A15,"",INDEX('ค่าเสื่อม 2563'!V$3:V$252,SMALL(IF('ค่าเสื่อม 2563'!$E$3:$E$252="10868-รพ.วังน้ำเย็น",ROW('ค่าเสื่อม 2563'!$E$3:$E$252)-ROW('ค่าเสื่อม 2563'!$E$3)+1),$A15)))</f>
        <v>14.4</v>
      </c>
      <c r="W15" s="7">
        <f t="array" ref="W15">IF(COUNTIF('ค่าเสื่อม 2563'!$E$3:$E$252,"10868-รพ.วังน้ำเย็น")&lt;$A15,"",INDEX('ค่าเสื่อม 2563'!W$3:W$252,SMALL(IF('ค่าเสื่อม 2563'!$E$3:$E$252="10868-รพ.วังน้ำเย็น",ROW('ค่าเสื่อม 2563'!$E$3:$E$252)-ROW('ค่าเสื่อม 2563'!$E$3)+1),$A15)))</f>
        <v>325831</v>
      </c>
    </row>
    <row r="16" spans="1:23" ht="43.5" customHeight="1">
      <c r="A16" s="3">
        <v>13</v>
      </c>
      <c r="B16" s="7" t="str">
        <f t="array" ref="B16">IF(COUNTIF('ค่าเสื่อม 2563'!$E$3:$E$252,"10868-รพ.วังน้ำเย็น")&lt;$A16,"",INDEX('ค่าเสื่อม 2563'!B$3:B$252,SMALL(IF('ค่าเสื่อม 2563'!$E$3:$E$252="10868-รพ.วังน้ำเย็น",ROW('ค่าเสื่อม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2563'!$E$3:$E$252,"10868-รพ.วังน้ำเย็น")&lt;$A16,"",INDEX('ค่าเสื่อม 2563'!C$3:C$252,SMALL(IF('ค่าเสื่อม 2563'!$E$3:$E$252="10868-รพ.วังน้ำเย็น",ROW('ค่าเสื่อม 2563'!$E$3:$E$252)-ROW('ค่าเสื่อม 2563'!$E$3)+1),$A16)))</f>
        <v>2700</v>
      </c>
      <c r="D16" s="7" t="str">
        <f t="array" ref="D16">IF(COUNTIF('ค่าเสื่อม 2563'!$E$3:$E$252,"10868-รพ.วังน้ำเย็น")&lt;$A16,"",INDEX('ค่าเสื่อม 2563'!D$3:D$252,SMALL(IF('ค่าเสื่อม 2563'!$E$3:$E$252="10868-รพ.วังน้ำเย็น",ROW('ค่าเสื่อม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2563'!$E$3:$E$252,"10868-รพ.วังน้ำเย็น")&lt;$A16,"",INDEX('ค่าเสื่อม 2563'!E$3:E$252,SMALL(IF('ค่าเสื่อม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F16" s="7" t="str">
        <f t="array" ref="F16">IF(COUNTIF('ค่าเสื่อม 2563'!$E$3:$E$252,"10868-รพ.วังน้ำเย็น")&lt;$A16,"",INDEX('ค่าเสื่อม 2563'!F$3:F$252,SMALL(IF('ค่าเสื่อม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G16" s="7" t="str">
        <f t="array" ref="G16">IF(COUNTIF('ค่าเสื่อม 2563'!$E$3:$E$252,"10868-รพ.วังน้ำเย็น")&lt;$A16,"",INDEX('ค่าเสื่อม 2563'!G$3:G$252,SMALL(IF('ค่าเสื่อม 2563'!$E$3:$E$252="10868-รพ.วังน้ำเย็น",ROW('ค่าเสื่อม 2563'!$E$3:$E$252)-ROW('ค่าเสื่อม 2563'!$E$3)+1),$A16)))</f>
        <v>วงเงินระดับจังหวัด</v>
      </c>
      <c r="H16" s="7" t="str">
        <f t="array" ref="H16">IF(COUNTIF('ค่าเสื่อม 2563'!$E$3:$E$252,"10868-รพ.วังน้ำเย็น")&lt;$A16,"",INDEX('ค่าเสื่อม 2563'!H$3:H$252,SMALL(IF('ค่าเสื่อม 2563'!$E$3:$E$252="10868-รพ.วังน้ำเย็น",ROW('ค่าเสื่อม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2563'!$E$3:$E$252,"10868-รพ.วังน้ำเย็น")&lt;$A16,"",INDEX('ค่าเสื่อม 2563'!I$3:I$252,SMALL(IF('ค่าเสื่อม 2563'!$E$3:$E$252="10868-รพ.วังน้ำเย็น",ROW('ค่าเสื่อม 2563'!$E$3:$E$252)-ROW('ค่าเสื่อม 2563'!$E$3)+1),$A16)))</f>
        <v>04-ครุภัณฑ์การแพทย์รักษา</v>
      </c>
      <c r="J16" s="7" t="str">
        <f t="array" ref="J16">IF(COUNTIF('ค่าเสื่อม 2563'!$E$3:$E$252,"10868-รพ.วังน้ำเย็น")&lt;$A16,"",INDEX('ค่าเสื่อม 2563'!J$3:J$252,SMALL(IF('ค่าเสื่อม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K16" s="7" t="str">
        <f t="array" ref="K16">IF(COUNTIF('ค่าเสื่อม 2563'!$E$3:$E$252,"10868-รพ.วังน้ำเย็น")&lt;$A16,"",INDEX('ค่าเสื่อม 2563'!K$3:K$252,SMALL(IF('ค่าเสื่อม 2563'!$E$3:$E$252="10868-รพ.วังน้ำเย็น",ROW('ค่าเสื่อม 2563'!$E$3:$E$252)-ROW('ค่าเสื่อม 2563'!$E$3)+1),$A16)))</f>
        <v>เครื่องติดตาม EKG 12 Lead</v>
      </c>
      <c r="L16" s="4">
        <f t="array" ref="L16">IF(COUNTIF('ค่าเสื่อม 2563'!$E$3:$E$252,"10868-รพ.วังน้ำเย็น")&lt;$A16,"",INDEX('ค่าเสื่อม 2563'!L$3:L$252,SMALL(IF('ค่าเสื่อม 2563'!$E$3:$E$252="10868-รพ.วังน้ำเย็น",ROW('ค่าเสื่อม 2563'!$E$3:$E$252)-ROW('ค่าเสื่อม 2563'!$E$3)+1),$A16)))</f>
        <v>1</v>
      </c>
      <c r="M16" s="7" t="str">
        <f t="array" ref="M16">IF(COUNTIF('ค่าเสื่อม 2563'!$E$3:$E$252,"10868-รพ.วังน้ำเย็น")&lt;$A16,"",INDEX('ค่าเสื่อม 2563'!M$3:M$252,SMALL(IF('ค่าเสื่อม 2563'!$E$3:$E$252="10868-รพ.วังน้ำเย็น",ROW('ค่าเสื่อม 2563'!$E$3:$E$252)-ROW('ค่าเสื่อม 2563'!$E$3)+1),$A16)))</f>
        <v>6515-027-1003/4</v>
      </c>
      <c r="N16" s="10">
        <f t="array" ref="N16">IF(COUNTIF('ค่าเสื่อม 2563'!$E$3:$E$252,"10868-รพ.วังน้ำเย็น")&lt;$A16,"",INDEX('ค่าเสื่อม 2563'!N$3:N$252,SMALL(IF('ค่าเสื่อม 2563'!$E$3:$E$252="10868-รพ.วังน้ำเย็น",ROW('ค่าเสื่อม 2563'!$E$3:$E$252)-ROW('ค่าเสื่อม 2563'!$E$3)+1),$A16)))</f>
        <v>450000</v>
      </c>
      <c r="O16" s="10">
        <f t="array" ref="O16">IF(COUNTIF('ค่าเสื่อม 2563'!$E$3:$E$252,"10868-รพ.วังน้ำเย็น")&lt;$A16,"",INDEX('ค่าเสื่อม 2563'!O$3:O$252,SMALL(IF('ค่าเสื่อม 2563'!$E$3:$E$252="10868-รพ.วังน้ำเย็น",ROW('ค่าเสื่อม 2563'!$E$3:$E$252)-ROW('ค่าเสื่อม 2563'!$E$3)+1),$A16)))</f>
        <v>0</v>
      </c>
      <c r="P16" s="10">
        <f t="array" ref="P16">IF(COUNTIF('ค่าเสื่อม 2563'!$E$3:$E$252,"10868-รพ.วังน้ำเย็น")&lt;$A16,"",INDEX('ค่าเสื่อม 2563'!P$3:P$252,SMALL(IF('ค่าเสื่อม 2563'!$E$3:$E$252="10868-รพ.วังน้ำเย็น",ROW('ค่าเสื่อม 2563'!$E$3:$E$252)-ROW('ค่าเสื่อม 2563'!$E$3)+1),$A16)))</f>
        <v>0</v>
      </c>
      <c r="Q16" s="10">
        <f t="array" ref="Q16">IF(COUNTIF('ค่าเสื่อม 2563'!$E$3:$E$252,"10868-รพ.วังน้ำเย็น")&lt;$A16,"",INDEX('ค่าเสื่อม 2563'!Q$3:Q$252,SMALL(IF('ค่าเสื่อม 2563'!$E$3:$E$252="10868-รพ.วังน้ำเย็น",ROW('ค่าเสื่อม 2563'!$E$3:$E$252)-ROW('ค่าเสื่อม 2563'!$E$3)+1),$A16)))</f>
        <v>450000</v>
      </c>
      <c r="R16" s="7" t="str">
        <f t="array" ref="R16">IF(COUNTIF('ค่าเสื่อม 2563'!$E$3:$E$252,"10868-รพ.วังน้ำเย็น")&lt;$A16,"",INDEX('ค่าเสื่อม 2563'!R$3:R$252,SMALL(IF('ค่าเสื่อม 2563'!$E$3:$E$252="10868-รพ.วังน้ำเย็น",ROW('ค่าเสื่อม 2563'!$E$3:$E$252)-ROW('ค่าเสื่อม 2563'!$E$3)+1),$A16)))</f>
        <v>1/2563 (วันที่ 16/01/2563)</v>
      </c>
      <c r="S16" s="4" t="str">
        <f t="array" ref="S16">IF(COUNTIF('ค่าเสื่อม 2563'!$E$3:$E$252,"10868-รพ.วังน้ำเย็น")&lt;$A16,"",INDEX('ค่าเสื่อม 2563'!S$3:S$252,SMALL(IF('ค่าเสื่อม 2563'!$E$3:$E$252="10868-รพ.วังน้ำเย็น",ROW('ค่าเสื่อม 2563'!$E$3:$E$252)-ROW('ค่าเสื่อม 2563'!$E$3)+1),$A16)))</f>
        <v>5-</v>
      </c>
      <c r="T16" s="10">
        <f t="array" ref="T16">IF(COUNTIF('ค่าเสื่อม 2563'!$E$3:$E$252,"10868-รพ.วังน้ำเย็น")&lt;$A16,"",INDEX('ค่าเสื่อม 2563'!T$3:T$252,SMALL(IF('ค่าเสื่อม 2563'!$E$3:$E$252="10868-รพ.วังน้ำเย็น",ROW('ค่าเสื่อม 2563'!$E$3:$E$252)-ROW('ค่าเสื่อม 2563'!$E$3)+1),$A16)))</f>
        <v>448000</v>
      </c>
      <c r="U16" s="10">
        <f t="array" ref="U16">IF(COUNTIF('ค่าเสื่อม 2563'!$E$3:$E$252,"10868-รพ.วังน้ำเย็น")&lt;$A16,"",INDEX('ค่าเสื่อม 2563'!U$3:U$252,SMALL(IF('ค่าเสื่อม 2563'!$E$3:$E$252="10868-รพ.วังน้ำเย็น",ROW('ค่าเสื่อม 2563'!$E$3:$E$252)-ROW('ค่าเสื่อม 2563'!$E$3)+1),$A16)))</f>
        <v>2000</v>
      </c>
      <c r="V16" s="7">
        <f t="array" ref="V16">IF(COUNTIF('ค่าเสื่อม 2563'!$E$3:$E$252,"10868-รพ.วังน้ำเย็น")&lt;$A16,"",INDEX('ค่าเสื่อม 2563'!V$3:V$252,SMALL(IF('ค่าเสื่อม 2563'!$E$3:$E$252="10868-รพ.วังน้ำเย็น",ROW('ค่าเสื่อม 2563'!$E$3:$E$252)-ROW('ค่าเสื่อม 2563'!$E$3)+1),$A16)))</f>
        <v>0.44</v>
      </c>
      <c r="W16" s="7">
        <f t="array" ref="W16">IF(COUNTIF('ค่าเสื่อม 2563'!$E$3:$E$252,"10868-รพ.วังน้ำเย็น")&lt;$A16,"",INDEX('ค่าเสื่อม 2563'!W$3:W$252,SMALL(IF('ค่าเสื่อม 2563'!$E$3:$E$252="10868-รพ.วังน้ำเย็น",ROW('ค่าเสื่อม 2563'!$E$3:$E$252)-ROW('ค่าเสื่อม 2563'!$E$3)+1),$A16)))</f>
        <v>377344</v>
      </c>
    </row>
    <row r="17" spans="1:24" ht="43.5" customHeight="1">
      <c r="A17" s="3">
        <v>14</v>
      </c>
      <c r="B17" s="7" t="str">
        <f t="array" ref="B17">IF(COUNTIF('ค่าเสื่อม 2563'!$E$3:$E$252,"10868-รพ.วังน้ำเย็น")&lt;$A17,"",INDEX('ค่าเสื่อม 2563'!B$3:B$252,SMALL(IF('ค่าเสื่อม 2563'!$E$3:$E$252="10868-รพ.วังน้ำเย็น",ROW('ค่าเสื่อม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2563'!$E$3:$E$252,"10868-รพ.วังน้ำเย็น")&lt;$A17,"",INDEX('ค่าเสื่อม 2563'!C$3:C$252,SMALL(IF('ค่าเสื่อม 2563'!$E$3:$E$252="10868-รพ.วังน้ำเย็น",ROW('ค่าเสื่อม 2563'!$E$3:$E$252)-ROW('ค่าเสื่อม 2563'!$E$3)+1),$A17)))</f>
        <v>2700</v>
      </c>
      <c r="D17" s="7" t="str">
        <f t="array" ref="D17">IF(COUNTIF('ค่าเสื่อม 2563'!$E$3:$E$252,"10868-รพ.วังน้ำเย็น")&lt;$A17,"",INDEX('ค่าเสื่อม 2563'!D$3:D$252,SMALL(IF('ค่าเสื่อม 2563'!$E$3:$E$252="10868-รพ.วังน้ำเย็น",ROW('ค่าเสื่อม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2563'!$E$3:$E$252,"10868-รพ.วังน้ำเย็น")&lt;$A17,"",INDEX('ค่าเสื่อม 2563'!E$3:E$252,SMALL(IF('ค่าเสื่อม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F17" s="7" t="str">
        <f t="array" ref="F17">IF(COUNTIF('ค่าเสื่อม 2563'!$E$3:$E$252,"10868-รพ.วังน้ำเย็น")&lt;$A17,"",INDEX('ค่าเสื่อม 2563'!F$3:F$252,SMALL(IF('ค่าเสื่อม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G17" s="7" t="str">
        <f t="array" ref="G17">IF(COUNTIF('ค่าเสื่อม 2563'!$E$3:$E$252,"10868-รพ.วังน้ำเย็น")&lt;$A17,"",INDEX('ค่าเสื่อม 2563'!G$3:G$252,SMALL(IF('ค่าเสื่อม 2563'!$E$3:$E$252="10868-รพ.วังน้ำเย็น",ROW('ค่าเสื่อม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2563'!$E$3:$E$252,"10868-รพ.วังน้ำเย็น")&lt;$A17,"",INDEX('ค่าเสื่อม 2563'!H$3:H$252,SMALL(IF('ค่าเสื่อม 2563'!$E$3:$E$252="10868-รพ.วังน้ำเย็น",ROW('ค่าเสื่อม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2563'!$E$3:$E$252,"10868-รพ.วังน้ำเย็น")&lt;$A17,"",INDEX('ค่าเสื่อม 2563'!I$3:I$252,SMALL(IF('ค่าเสื่อม 2563'!$E$3:$E$252="10868-รพ.วังน้ำเย็น",ROW('ค่าเสื่อม 2563'!$E$3:$E$252)-ROW('ค่าเสื่อม 2563'!$E$3)+1),$A17)))</f>
        <v>11-ครุภัณฑ์วิทยาศาสตร์</v>
      </c>
      <c r="J17" s="7" t="str">
        <f t="array" ref="J17">IF(COUNTIF('ค่าเสื่อม 2563'!$E$3:$E$252,"10868-รพ.วังน้ำเย็น")&lt;$A17,"",INDEX('ค่าเสื่อม 2563'!J$3:J$252,SMALL(IF('ค่าเสื่อม 2563'!$E$3:$E$252="10868-รพ.วังน้ำเย็น",ROW('ค่าเสื่อม 2563'!$E$3:$E$252)-ROW('ค่าเสื่อม 2563'!$E$3)+1),$A17)))</f>
        <v>ตู้ปลอดเชื้อ class 2</v>
      </c>
      <c r="K17" s="7" t="str">
        <f t="array" ref="K17">IF(COUNTIF('ค่าเสื่อม 2563'!$E$3:$E$252,"10868-รพ.วังน้ำเย็น")&lt;$A17,"",INDEX('ค่าเสื่อม 2563'!K$3:K$252,SMALL(IF('ค่าเสื่อม 2563'!$E$3:$E$252="10868-รพ.วังน้ำเย็น",ROW('ค่าเสื่อม 2563'!$E$3:$E$252)-ROW('ค่าเสื่อม 2563'!$E$3)+1),$A17)))</f>
        <v>เครื่อง Biohazard safety carbinet class 2</v>
      </c>
      <c r="L17" s="4">
        <f t="array" ref="L17">IF(COUNTIF('ค่าเสื่อม 2563'!$E$3:$E$252,"10868-รพ.วังน้ำเย็น")&lt;$A17,"",INDEX('ค่าเสื่อม 2563'!L$3:L$252,SMALL(IF('ค่าเสื่อม 2563'!$E$3:$E$252="10868-รพ.วังน้ำเย็น",ROW('ค่าเสื่อม 2563'!$E$3:$E$252)-ROW('ค่าเสื่อม 2563'!$E$3)+1),$A17)))</f>
        <v>1</v>
      </c>
      <c r="M17" s="7" t="str">
        <f t="array" ref="M17">IF(COUNTIF('ค่าเสื่อม 2563'!$E$3:$E$252,"10868-รพ.วังน้ำเย็น")&lt;$A17,"",INDEX('ค่าเสื่อม 2563'!M$3:M$252,SMALL(IF('ค่าเสื่อม 2563'!$E$3:$E$252="10868-รพ.วังน้ำเย็น",ROW('ค่าเสื่อม 2563'!$E$3:$E$252)-ROW('ค่าเสื่อม 2563'!$E$3)+1),$A17)))</f>
        <v>6515-037-0201/1</v>
      </c>
      <c r="N17" s="10">
        <f t="array" ref="N17">IF(COUNTIF('ค่าเสื่อม 2563'!$E$3:$E$252,"10868-รพ.วังน้ำเย็น")&lt;$A17,"",INDEX('ค่าเสื่อม 2563'!N$3:N$252,SMALL(IF('ค่าเสื่อม 2563'!$E$3:$E$252="10868-รพ.วังน้ำเย็น",ROW('ค่าเสื่อม 2563'!$E$3:$E$252)-ROW('ค่าเสื่อม 2563'!$E$3)+1),$A17)))</f>
        <v>250000</v>
      </c>
      <c r="O17" s="10">
        <f t="array" ref="O17">IF(COUNTIF('ค่าเสื่อม 2563'!$E$3:$E$252,"10868-รพ.วังน้ำเย็น")&lt;$A17,"",INDEX('ค่าเสื่อม 2563'!O$3:O$252,SMALL(IF('ค่าเสื่อม 2563'!$E$3:$E$252="10868-รพ.วังน้ำเย็น",ROW('ค่าเสื่อม 2563'!$E$3:$E$252)-ROW('ค่าเสื่อม 2563'!$E$3)+1),$A17)))</f>
        <v>0</v>
      </c>
      <c r="P17" s="10">
        <f t="array" ref="P17">IF(COUNTIF('ค่าเสื่อม 2563'!$E$3:$E$252,"10868-รพ.วังน้ำเย็น")&lt;$A17,"",INDEX('ค่าเสื่อม 2563'!P$3:P$252,SMALL(IF('ค่าเสื่อม 2563'!$E$3:$E$252="10868-รพ.วังน้ำเย็น",ROW('ค่าเสื่อม 2563'!$E$3:$E$252)-ROW('ค่าเสื่อม 2563'!$E$3)+1),$A17)))</f>
        <v>0</v>
      </c>
      <c r="Q17" s="10">
        <f t="array" ref="Q17">IF(COUNTIF('ค่าเสื่อม 2563'!$E$3:$E$252,"10868-รพ.วังน้ำเย็น")&lt;$A17,"",INDEX('ค่าเสื่อม 2563'!Q$3:Q$252,SMALL(IF('ค่าเสื่อม 2563'!$E$3:$E$252="10868-รพ.วังน้ำเย็น",ROW('ค่าเสื่อม 2563'!$E$3:$E$252)-ROW('ค่าเสื่อม 2563'!$E$3)+1),$A17)))</f>
        <v>250000</v>
      </c>
      <c r="R17" s="7" t="str">
        <f t="array" ref="R17">IF(COUNTIF('ค่าเสื่อม 2563'!$E$3:$E$252,"10868-รพ.วังน้ำเย็น")&lt;$A17,"",INDEX('ค่าเสื่อม 2563'!R$3:R$252,SMALL(IF('ค่าเสื่อม 2563'!$E$3:$E$252="10868-รพ.วังน้ำเย็น",ROW('ค่าเสื่อม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2563'!$E$3:$E$252,"10868-รพ.วังน้ำเย็น")&lt;$A17,"",INDEX('ค่าเสื่อม 2563'!S$3:S$252,SMALL(IF('ค่าเสื่อม 2563'!$E$3:$E$252="10868-รพ.วังน้ำเย็น",ROW('ค่าเสื่อม 2563'!$E$3:$E$252)-ROW('ค่าเสื่อม 2563'!$E$3)+1),$A17)))</f>
        <v>5-</v>
      </c>
      <c r="T17" s="10">
        <f t="array" ref="T17">IF(COUNTIF('ค่าเสื่อม 2563'!$E$3:$E$252,"10868-รพ.วังน้ำเย็น")&lt;$A17,"",INDEX('ค่าเสื่อม 2563'!T$3:T$252,SMALL(IF('ค่าเสื่อม 2563'!$E$3:$E$252="10868-รพ.วังน้ำเย็น",ROW('ค่าเสื่อม 2563'!$E$3:$E$252)-ROW('ค่าเสื่อม 2563'!$E$3)+1),$A17)))</f>
        <v>165000</v>
      </c>
      <c r="U17" s="10">
        <f t="array" ref="U17">IF(COUNTIF('ค่าเสื่อม 2563'!$E$3:$E$252,"10868-รพ.วังน้ำเย็น")&lt;$A17,"",INDEX('ค่าเสื่อม 2563'!U$3:U$252,SMALL(IF('ค่าเสื่อม 2563'!$E$3:$E$252="10868-รพ.วังน้ำเย็น",ROW('ค่าเสื่อม 2563'!$E$3:$E$252)-ROW('ค่าเสื่อม 2563'!$E$3)+1),$A17)))</f>
        <v>85000</v>
      </c>
      <c r="V17" s="7">
        <f t="array" ref="V17">IF(COUNTIF('ค่าเสื่อม 2563'!$E$3:$E$252,"10868-รพ.วังน้ำเย็น")&lt;$A17,"",INDEX('ค่าเสื่อม 2563'!V$3:V$252,SMALL(IF('ค่าเสื่อม 2563'!$E$3:$E$252="10868-รพ.วังน้ำเย็น",ROW('ค่าเสื่อม 2563'!$E$3:$E$252)-ROW('ค่าเสื่อม 2563'!$E$3)+1),$A17)))</f>
        <v>34</v>
      </c>
      <c r="W17" s="7">
        <f t="array" ref="W17">IF(COUNTIF('ค่าเสื่อม 2563'!$E$3:$E$252,"10868-รพ.วังน้ำเย็น")&lt;$A17,"",INDEX('ค่าเสื่อม 2563'!W$3:W$252,SMALL(IF('ค่าเสื่อม 2563'!$E$3:$E$252="10868-รพ.วังน้ำเย็น",ROW('ค่าเสื่อม 2563'!$E$3:$E$252)-ROW('ค่าเสื่อม 2563'!$E$3)+1),$A17)))</f>
        <v>325847</v>
      </c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2563'!$E$3:$E$252,"10868-รพ.วังน้ำเย็น")&lt;$A18,"",INDEX('ค่าเสื่อม 2563'!E$3:E$252,SMALL(IF('ค่าเสื่อม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F18" s="7" t="str">
        <f t="array" ref="F18">IF(COUNTIF('ค่าเสื่อม 2563'!$E$3:$E$252,"10868-รพ.วังน้ำเย็น")&lt;$A18,"",INDEX('ค่าเสื่อม 2563'!F$3:F$252,SMALL(IF('ค่าเสื่อม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G18" s="7" t="str">
        <f t="array" ref="G18">IF(COUNTIF('ค่าเสื่อม 2563'!$E$3:$E$252,"10868-รพ.วังน้ำเย็น")&lt;$A18,"",INDEX('ค่าเสื่อม 2563'!G$3:G$252,SMALL(IF('ค่าเสื่อม 2563'!$E$3:$E$252="10868-รพ.วังน้ำเย็น",ROW('ค่าเสื่อม 2563'!$E$3:$E$252)-ROW('ค่าเสื่อม 2563'!$E$3)+1),$A18)))</f>
        <v>วงเงินระดับจังหวัด</v>
      </c>
      <c r="H18" s="7" t="str">
        <f t="array" ref="H18">IF(COUNTIF('ค่าเสื่อม 2563'!$E$3:$E$252,"10868-รพ.วังน้ำเย็น")&lt;$A18,"",INDEX('ค่าเสื่อม 2563'!H$3:H$252,SMALL(IF('ค่าเสื่อม 2563'!$E$3:$E$252="10868-รพ.วังน้ำเย็น",ROW('ค่าเสื่อม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2563'!$E$3:$E$252,"10868-รพ.วังน้ำเย็น")&lt;$A18,"",INDEX('ค่าเสื่อม 2563'!I$3:I$252,SMALL(IF('ค่าเสื่อม 2563'!$E$3:$E$252="10868-รพ.วังน้ำเย็น",ROW('ค่าเสื่อม 2563'!$E$3:$E$252)-ROW('ค่าเสื่อม 2563'!$E$3)+1),$A18)))</f>
        <v>04-ครุภัณฑ์การแพทย์รักษา</v>
      </c>
      <c r="J18" s="7" t="str">
        <f t="array" ref="J18">IF(COUNTIF('ค่าเสื่อม 2563'!$E$3:$E$252,"10868-รพ.วังน้ำเย็น")&lt;$A18,"",INDEX('ค่าเสื่อม 2563'!J$3:J$252,SMALL(IF('ค่าเสื่อม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K18" s="7" t="str">
        <f t="array" ref="K18">IF(COUNTIF('ค่าเสื่อม 2563'!$E$3:$E$252,"10868-รพ.วังน้ำเย็น")&lt;$A18,"",INDEX('ค่าเสื่อม 2563'!K$3:K$252,SMALL(IF('ค่าเสื่อม 2563'!$E$3:$E$252="10868-รพ.วังน้ำเย็น",ROW('ค่าเสื่อม 2563'!$E$3:$E$252)-ROW('ค่าเสื่อม 2563'!$E$3)+1),$A18)))</f>
        <v>เครื่องติดตามสัญญาณชีพ EKG O2 Saturation ขณะเคลื่อนย้าย</v>
      </c>
      <c r="L18" s="4">
        <f t="array" ref="L18">IF(COUNTIF('ค่าเสื่อม 2563'!$E$3:$E$252,"10868-รพ.วังน้ำเย็น")&lt;$A18,"",INDEX('ค่าเสื่อม 2563'!L$3:L$252,SMALL(IF('ค่าเสื่อม 2563'!$E$3:$E$252="10868-รพ.วังน้ำเย็น",ROW('ค่าเสื่อม 2563'!$E$3:$E$252)-ROW('ค่าเสื่อม 2563'!$E$3)+1),$A18)))</f>
        <v>1</v>
      </c>
      <c r="M18" s="7" t="str">
        <f t="array" ref="M18">IF(COUNTIF('ค่าเสื่อม 2563'!$E$3:$E$252,"10868-รพ.วังน้ำเย็น")&lt;$A18,"",INDEX('ค่าเสื่อม 2563'!M$3:M$252,SMALL(IF('ค่าเสื่อม 2563'!$E$3:$E$252="10868-รพ.วังน้ำเย็น",ROW('ค่าเสื่อม 2563'!$E$3:$E$252)-ROW('ค่าเสื่อม 2563'!$E$3)+1),$A18)))</f>
        <v>65150273002/8</v>
      </c>
      <c r="N18" s="10">
        <f t="array" ref="N18">IF(COUNTIF('ค่าเสื่อม 2563'!$E$3:$E$252,"10868-รพ.วังน้ำเย็น")&lt;$A18,"",INDEX('ค่าเสื่อม 2563'!N$3:N$252,SMALL(IF('ค่าเสื่อม 2563'!$E$3:$E$252="10868-รพ.วังน้ำเย็น",ROW('ค่าเสื่อม 2563'!$E$3:$E$252)-ROW('ค่าเสื่อม 2563'!$E$3)+1),$A18)))</f>
        <v>130000</v>
      </c>
      <c r="O18" s="10">
        <f t="array" ref="O18">IF(COUNTIF('ค่าเสื่อม 2563'!$E$3:$E$252,"10868-รพ.วังน้ำเย็น")&lt;$A18,"",INDEX('ค่าเสื่อม 2563'!O$3:O$252,SMALL(IF('ค่าเสื่อม 2563'!$E$3:$E$252="10868-รพ.วังน้ำเย็น",ROW('ค่าเสื่อม 2563'!$E$3:$E$252)-ROW('ค่าเสื่อม 2563'!$E$3)+1),$A18)))</f>
        <v>0</v>
      </c>
      <c r="P18" s="10">
        <f t="array" ref="P18">IF(COUNTIF('ค่าเสื่อม 2563'!$E$3:$E$252,"10868-รพ.วังน้ำเย็น")&lt;$A18,"",INDEX('ค่าเสื่อม 2563'!P$3:P$252,SMALL(IF('ค่าเสื่อม 2563'!$E$3:$E$252="10868-รพ.วังน้ำเย็น",ROW('ค่าเสื่อม 2563'!$E$3:$E$252)-ROW('ค่าเสื่อม 2563'!$E$3)+1),$A18)))</f>
        <v>0</v>
      </c>
      <c r="Q18" s="10">
        <f t="array" ref="Q18">IF(COUNTIF('ค่าเสื่อม 2563'!$E$3:$E$252,"10868-รพ.วังน้ำเย็น")&lt;$A18,"",INDEX('ค่าเสื่อม 2563'!Q$3:Q$252,SMALL(IF('ค่าเสื่อม 2563'!$E$3:$E$252="10868-รพ.วังน้ำเย็น",ROW('ค่าเสื่อม 2563'!$E$3:$E$252)-ROW('ค่าเสื่อม 2563'!$E$3)+1),$A18)))</f>
        <v>130000</v>
      </c>
      <c r="R18" s="7" t="str">
        <f t="array" ref="R18">IF(COUNTIF('ค่าเสื่อม 2563'!$E$3:$E$252,"10868-รพ.วังน้ำเย็น")&lt;$A18,"",INDEX('ค่าเสื่อม 2563'!R$3:R$252,SMALL(IF('ค่าเสื่อม 2563'!$E$3:$E$252="10868-รพ.วังน้ำเย็น",ROW('ค่าเสื่อม 2563'!$E$3:$E$252)-ROW('ค่าเสื่อม 2563'!$E$3)+1),$A18)))</f>
        <v>1/2563 (วันที่ 16/01/2563)</v>
      </c>
      <c r="S18" s="4" t="str">
        <f t="array" ref="S18">IF(COUNTIF('ค่าเสื่อม 2563'!$E$3:$E$252,"10868-รพ.วังน้ำเย็น")&lt;$A18,"",INDEX('ค่าเสื่อม 2563'!S$3:S$252,SMALL(IF('ค่าเสื่อม 2563'!$E$3:$E$252="10868-รพ.วังน้ำเย็น",ROW('ค่าเสื่อม 2563'!$E$3:$E$252)-ROW('ค่าเสื่อม 2563'!$E$3)+1),$A18)))</f>
        <v>5-</v>
      </c>
      <c r="T18" s="10">
        <f t="array" ref="T18">IF(COUNTIF('ค่าเสื่อม 2563'!$E$3:$E$252,"10868-รพ.วังน้ำเย็น")&lt;$A18,"",INDEX('ค่าเสื่อม 2563'!T$3:T$252,SMALL(IF('ค่าเสื่อม 2563'!$E$3:$E$252="10868-รพ.วังน้ำเย็น",ROW('ค่าเสื่อม 2563'!$E$3:$E$252)-ROW('ค่าเสื่อม 2563'!$E$3)+1),$A18)))</f>
        <v>120000</v>
      </c>
      <c r="U18" s="10">
        <f t="array" ref="U18">IF(COUNTIF('ค่าเสื่อม 2563'!$E$3:$E$252,"10868-รพ.วังน้ำเย็น")&lt;$A18,"",INDEX('ค่าเสื่อม 2563'!U$3:U$252,SMALL(IF('ค่าเสื่อม 2563'!$E$3:$E$252="10868-รพ.วังน้ำเย็น",ROW('ค่าเสื่อม 2563'!$E$3:$E$252)-ROW('ค่าเสื่อม 2563'!$E$3)+1),$A18)))</f>
        <v>10000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2563'!$E$3:$E$252,"10868-รพ.วังน้ำเย็น")&lt;$A19,"",INDEX('ค่าเสื่อม 2563'!E$3:E$252,SMALL(IF('ค่าเสื่อม 2563'!$E$3:$E$252="10868-รพ.วังน้ำเย็น",ROW('ค่าเสื่อม 2563'!$E$3:$E$252)-ROW('ค่าเสื่อม 2563'!$E$3)+1),$A19)))</f>
        <v/>
      </c>
      <c r="F19" s="7" t="str">
        <f t="array" ref="F19">IF(COUNTIF('ค่าเสื่อม 2563'!$E$3:$E$252,"10868-รพ.วังน้ำเย็น")&lt;$A19,"",INDEX('ค่าเสื่อม 2563'!F$3:F$252,SMALL(IF('ค่าเสื่อม 2563'!$E$3:$E$252="10868-รพ.วังน้ำเย็น",ROW('ค่าเสื่อม 2563'!$E$3:$E$252)-ROW('ค่าเสื่อม 2563'!$E$3)+1),$A19)))</f>
        <v/>
      </c>
      <c r="G19" s="7" t="str">
        <f t="array" ref="G19">IF(COUNTIF('ค่าเสื่อม 2563'!$E$3:$E$252,"10868-รพ.วังน้ำเย็น")&lt;$A19,"",INDEX('ค่าเสื่อม 2563'!G$3:G$252,SMALL(IF('ค่าเสื่อม 2563'!$E$3:$E$252="10868-รพ.วังน้ำเย็น",ROW('ค่าเสื่อม 2563'!$E$3:$E$252)-ROW('ค่าเสื่อม 2563'!$E$3)+1),$A19)))</f>
        <v/>
      </c>
      <c r="H19" s="7" t="str">
        <f t="array" ref="H19">IF(COUNTIF('ค่าเสื่อม 2563'!$E$3:$E$252,"10868-รพ.วังน้ำเย็น")&lt;$A19,"",INDEX('ค่าเสื่อม 2563'!H$3:H$252,SMALL(IF('ค่าเสื่อม 2563'!$E$3:$E$252="10868-รพ.วังน้ำเย็น",ROW('ค่าเสื่อม 2563'!$E$3:$E$252)-ROW('ค่าเสื่อม 2563'!$E$3)+1),$A19)))</f>
        <v/>
      </c>
      <c r="I19" s="7" t="str">
        <f t="array" ref="I19">IF(COUNTIF('ค่าเสื่อม 2563'!$E$3:$E$252,"10868-รพ.วังน้ำเย็น")&lt;$A19,"",INDEX('ค่าเสื่อม 2563'!I$3:I$252,SMALL(IF('ค่าเสื่อม 2563'!$E$3:$E$252="10868-รพ.วังน้ำเย็น",ROW('ค่าเสื่อม 2563'!$E$3:$E$252)-ROW('ค่าเสื่อม 2563'!$E$3)+1),$A19)))</f>
        <v/>
      </c>
      <c r="J19" s="7" t="str">
        <f t="array" ref="J19">IF(COUNTIF('ค่าเสื่อม 2563'!$E$3:$E$252,"10868-รพ.วังน้ำเย็น")&lt;$A19,"",INDEX('ค่าเสื่อม 2563'!J$3:J$252,SMALL(IF('ค่าเสื่อม 2563'!$E$3:$E$252="10868-รพ.วังน้ำเย็น",ROW('ค่าเสื่อม 2563'!$E$3:$E$252)-ROW('ค่าเสื่อม 2563'!$E$3)+1),$A19)))</f>
        <v/>
      </c>
      <c r="K19" s="7" t="str">
        <f t="array" ref="K19">IF(COUNTIF('ค่าเสื่อม 2563'!$E$3:$E$252,"10868-รพ.วังน้ำเย็น")&lt;$A19,"",INDEX('ค่าเสื่อม 2563'!K$3:K$252,SMALL(IF('ค่าเสื่อม 2563'!$E$3:$E$252="10868-รพ.วังน้ำเย็น",ROW('ค่าเสื่อม 2563'!$E$3:$E$252)-ROW('ค่าเสื่อม 2563'!$E$3)+1),$A19)))</f>
        <v/>
      </c>
      <c r="L19" s="4" t="str">
        <f t="array" ref="L19">IF(COUNTIF('ค่าเสื่อม 2563'!$E$3:$E$252,"10868-รพ.วังน้ำเย็น")&lt;$A19,"",INDEX('ค่าเสื่อม 2563'!L$3:L$252,SMALL(IF('ค่าเสื่อม 2563'!$E$3:$E$252="10868-รพ.วังน้ำเย็น",ROW('ค่าเสื่อม 2563'!$E$3:$E$252)-ROW('ค่าเสื่อม 2563'!$E$3)+1),$A19)))</f>
        <v/>
      </c>
      <c r="M19" s="7" t="str">
        <f t="array" ref="M19">IF(COUNTIF('ค่าเสื่อม 2563'!$E$3:$E$252,"10868-รพ.วังน้ำเย็น")&lt;$A19,"",INDEX('ค่าเสื่อม 2563'!M$3:M$252,SMALL(IF('ค่าเสื่อม 2563'!$E$3:$E$252="10868-รพ.วังน้ำเย็น",ROW('ค่าเสื่อม 2563'!$E$3:$E$252)-ROW('ค่าเสื่อม 2563'!$E$3)+1),$A19)))</f>
        <v/>
      </c>
      <c r="N19" s="10" t="str">
        <f t="array" ref="N19">IF(COUNTIF('ค่าเสื่อม 2563'!$E$3:$E$252,"10868-รพ.วังน้ำเย็น")&lt;$A19,"",INDEX('ค่าเสื่อม 2563'!N$3:N$252,SMALL(IF('ค่าเสื่อม 2563'!$E$3:$E$252="10868-รพ.วังน้ำเย็น",ROW('ค่าเสื่อม 2563'!$E$3:$E$252)-ROW('ค่าเสื่อม 2563'!$E$3)+1),$A19)))</f>
        <v/>
      </c>
      <c r="O19" s="10" t="str">
        <f t="array" ref="O19">IF(COUNTIF('ค่าเสื่อม 2563'!$E$3:$E$252,"10868-รพ.วังน้ำเย็น")&lt;$A19,"",INDEX('ค่าเสื่อม 2563'!O$3:O$252,SMALL(IF('ค่าเสื่อม 2563'!$E$3:$E$252="10868-รพ.วังน้ำเย็น",ROW('ค่าเสื่อม 2563'!$E$3:$E$252)-ROW('ค่าเสื่อม 2563'!$E$3)+1),$A19)))</f>
        <v/>
      </c>
      <c r="P19" s="10" t="str">
        <f t="array" ref="P19">IF(COUNTIF('ค่าเสื่อม 2563'!$E$3:$E$252,"10868-รพ.วังน้ำเย็น")&lt;$A19,"",INDEX('ค่าเสื่อม 2563'!P$3:P$252,SMALL(IF('ค่าเสื่อม 2563'!$E$3:$E$252="10868-รพ.วังน้ำเย็น",ROW('ค่าเสื่อม 2563'!$E$3:$E$252)-ROW('ค่าเสื่อม 2563'!$E$3)+1),$A19)))</f>
        <v/>
      </c>
      <c r="Q19" s="10" t="str">
        <f t="array" ref="Q19">IF(COUNTIF('ค่าเสื่อม 2563'!$E$3:$E$252,"10868-รพ.วังน้ำเย็น")&lt;$A19,"",INDEX('ค่าเสื่อม 2563'!Q$3:Q$252,SMALL(IF('ค่าเสื่อม 2563'!$E$3:$E$252="10868-รพ.วังน้ำเย็น",ROW('ค่าเสื่อม 2563'!$E$3:$E$252)-ROW('ค่าเสื่อม 2563'!$E$3)+1),$A19)))</f>
        <v/>
      </c>
      <c r="R19" s="7" t="str">
        <f t="array" ref="R19">IF(COUNTIF('ค่าเสื่อม 2563'!$E$3:$E$252,"10868-รพ.วังน้ำเย็น")&lt;$A19,"",INDEX('ค่าเสื่อม 2563'!R$3:R$252,SMALL(IF('ค่าเสื่อม 2563'!$E$3:$E$252="10868-รพ.วังน้ำเย็น",ROW('ค่าเสื่อม 2563'!$E$3:$E$252)-ROW('ค่าเสื่อม 2563'!$E$3)+1),$A19)))</f>
        <v/>
      </c>
      <c r="S19" s="4" t="str">
        <f t="array" ref="S19">IF(COUNTIF('ค่าเสื่อม 2563'!$E$3:$E$252,"10868-รพ.วังน้ำเย็น")&lt;$A19,"",INDEX('ค่าเสื่อม 2563'!S$3:S$252,SMALL(IF('ค่าเสื่อม 2563'!$E$3:$E$252="10868-รพ.วังน้ำเย็น",ROW('ค่าเสื่อม 2563'!$E$3:$E$252)-ROW('ค่าเสื่อม 2563'!$E$3)+1),$A19)))</f>
        <v/>
      </c>
      <c r="T19" s="10" t="str">
        <f t="array" ref="T19">IF(COUNTIF('ค่าเสื่อม 2563'!$E$3:$E$252,"10868-รพ.วังน้ำเย็น")&lt;$A19,"",INDEX('ค่าเสื่อม 2563'!T$3:T$252,SMALL(IF('ค่าเสื่อม 2563'!$E$3:$E$252="10868-รพ.วังน้ำเย็น",ROW('ค่าเสื่อม 2563'!$E$3:$E$252)-ROW('ค่าเสื่อม 2563'!$E$3)+1),$A19)))</f>
        <v/>
      </c>
      <c r="U19" s="10" t="str">
        <f t="array" ref="U19">IF(COUNTIF('ค่าเสื่อม 2563'!$E$3:$E$252,"10868-รพ.วังน้ำเย็น")&lt;$A19,"",INDEX('ค่าเสื่อม 2563'!U$3:U$252,SMALL(IF('ค่าเสื่อม 2563'!$E$3:$E$252="10868-รพ.วังน้ำเย็น",ROW('ค่าเสื่อม 2563'!$E$3:$E$252)-ROW('ค่าเสื่อม 2563'!$E$3)+1),$A19)))</f>
        <v/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2563'!$E$3:$E$252,"10868-รพ.วังน้ำเย็น")&lt;$A20,"",INDEX('ค่าเสื่อม 2563'!E$3:E$252,SMALL(IF('ค่าเสื่อม 2563'!$E$3:$E$252="10868-รพ.วังน้ำเย็น",ROW('ค่าเสื่อม 2563'!$E$3:$E$252)-ROW('ค่าเสื่อม 2563'!$E$3)+1),$A20)))</f>
        <v/>
      </c>
      <c r="F20" s="7" t="str">
        <f t="array" ref="F20">IF(COUNTIF('ค่าเสื่อม 2563'!$E$3:$E$252,"10868-รพ.วังน้ำเย็น")&lt;$A20,"",INDEX('ค่าเสื่อม 2563'!F$3:F$252,SMALL(IF('ค่าเสื่อม 2563'!$E$3:$E$252="10868-รพ.วังน้ำเย็น",ROW('ค่าเสื่อม 2563'!$E$3:$E$252)-ROW('ค่าเสื่อม 2563'!$E$3)+1),$A20)))</f>
        <v/>
      </c>
      <c r="G20" s="7" t="str">
        <f t="array" ref="G20">IF(COUNTIF('ค่าเสื่อม 2563'!$E$3:$E$252,"10868-รพ.วังน้ำเย็น")&lt;$A20,"",INDEX('ค่าเสื่อม 2563'!G$3:G$252,SMALL(IF('ค่าเสื่อม 2563'!$E$3:$E$252="10868-รพ.วังน้ำเย็น",ROW('ค่าเสื่อม 2563'!$E$3:$E$252)-ROW('ค่าเสื่อม 2563'!$E$3)+1),$A20)))</f>
        <v/>
      </c>
      <c r="H20" s="7" t="str">
        <f t="array" ref="H20">IF(COUNTIF('ค่าเสื่อม 2563'!$E$3:$E$252,"10868-รพ.วังน้ำเย็น")&lt;$A20,"",INDEX('ค่าเสื่อม 2563'!H$3:H$252,SMALL(IF('ค่าเสื่อม 2563'!$E$3:$E$252="10868-รพ.วังน้ำเย็น",ROW('ค่าเสื่อม 2563'!$E$3:$E$252)-ROW('ค่าเสื่อม 2563'!$E$3)+1),$A20)))</f>
        <v/>
      </c>
      <c r="I20" s="7" t="str">
        <f t="array" ref="I20">IF(COUNTIF('ค่าเสื่อม 2563'!$E$3:$E$252,"10868-รพ.วังน้ำเย็น")&lt;$A20,"",INDEX('ค่าเสื่อม 2563'!I$3:I$252,SMALL(IF('ค่าเสื่อม 2563'!$E$3:$E$252="10868-รพ.วังน้ำเย็น",ROW('ค่าเสื่อม 2563'!$E$3:$E$252)-ROW('ค่าเสื่อม 2563'!$E$3)+1),$A20)))</f>
        <v/>
      </c>
      <c r="J20" s="7" t="str">
        <f t="array" ref="J20">IF(COUNTIF('ค่าเสื่อม 2563'!$E$3:$E$252,"10868-รพ.วังน้ำเย็น")&lt;$A20,"",INDEX('ค่าเสื่อม 2563'!J$3:J$252,SMALL(IF('ค่าเสื่อม 2563'!$E$3:$E$252="10868-รพ.วังน้ำเย็น",ROW('ค่าเสื่อม 2563'!$E$3:$E$252)-ROW('ค่าเสื่อม 2563'!$E$3)+1),$A20)))</f>
        <v/>
      </c>
      <c r="K20" s="7" t="str">
        <f t="array" ref="K20">IF(COUNTIF('ค่าเสื่อม 2563'!$E$3:$E$252,"10868-รพ.วังน้ำเย็น")&lt;$A20,"",INDEX('ค่าเสื่อม 2563'!K$3:K$252,SMALL(IF('ค่าเสื่อม 2563'!$E$3:$E$252="10868-รพ.วังน้ำเย็น",ROW('ค่าเสื่อม 2563'!$E$3:$E$252)-ROW('ค่าเสื่อม 2563'!$E$3)+1),$A20)))</f>
        <v/>
      </c>
      <c r="L20" s="4" t="str">
        <f t="array" ref="L20">IF(COUNTIF('ค่าเสื่อม 2563'!$E$3:$E$252,"10868-รพ.วังน้ำเย็น")&lt;$A20,"",INDEX('ค่าเสื่อม 2563'!L$3:L$252,SMALL(IF('ค่าเสื่อม 2563'!$E$3:$E$252="10868-รพ.วังน้ำเย็น",ROW('ค่าเสื่อม 2563'!$E$3:$E$252)-ROW('ค่าเสื่อม 2563'!$E$3)+1),$A20)))</f>
        <v/>
      </c>
      <c r="M20" s="7" t="str">
        <f t="array" ref="M20">IF(COUNTIF('ค่าเสื่อม 2563'!$E$3:$E$252,"10868-รพ.วังน้ำเย็น")&lt;$A20,"",INDEX('ค่าเสื่อม 2563'!M$3:M$252,SMALL(IF('ค่าเสื่อม 2563'!$E$3:$E$252="10868-รพ.วังน้ำเย็น",ROW('ค่าเสื่อม 2563'!$E$3:$E$252)-ROW('ค่าเสื่อม 2563'!$E$3)+1),$A20)))</f>
        <v/>
      </c>
      <c r="N20" s="10" t="str">
        <f t="array" ref="N20">IF(COUNTIF('ค่าเสื่อม 2563'!$E$3:$E$252,"10868-รพ.วังน้ำเย็น")&lt;$A20,"",INDEX('ค่าเสื่อม 2563'!N$3:N$252,SMALL(IF('ค่าเสื่อม 2563'!$E$3:$E$252="10868-รพ.วังน้ำเย็น",ROW('ค่าเสื่อม 2563'!$E$3:$E$252)-ROW('ค่าเสื่อม 2563'!$E$3)+1),$A20)))</f>
        <v/>
      </c>
      <c r="O20" s="10" t="str">
        <f t="array" ref="O20">IF(COUNTIF('ค่าเสื่อม 2563'!$E$3:$E$252,"10868-รพ.วังน้ำเย็น")&lt;$A20,"",INDEX('ค่าเสื่อม 2563'!O$3:O$252,SMALL(IF('ค่าเสื่อม 2563'!$E$3:$E$252="10868-รพ.วังน้ำเย็น",ROW('ค่าเสื่อม 2563'!$E$3:$E$252)-ROW('ค่าเสื่อม 2563'!$E$3)+1),$A20)))</f>
        <v/>
      </c>
      <c r="P20" s="10" t="str">
        <f t="array" ref="P20">IF(COUNTIF('ค่าเสื่อม 2563'!$E$3:$E$252,"10868-รพ.วังน้ำเย็น")&lt;$A20,"",INDEX('ค่าเสื่อม 2563'!P$3:P$252,SMALL(IF('ค่าเสื่อม 2563'!$E$3:$E$252="10868-รพ.วังน้ำเย็น",ROW('ค่าเสื่อม 2563'!$E$3:$E$252)-ROW('ค่าเสื่อม 2563'!$E$3)+1),$A20)))</f>
        <v/>
      </c>
      <c r="Q20" s="10" t="str">
        <f t="array" ref="Q20">IF(COUNTIF('ค่าเสื่อม 2563'!$E$3:$E$252,"10868-รพ.วังน้ำเย็น")&lt;$A20,"",INDEX('ค่าเสื่อม 2563'!Q$3:Q$252,SMALL(IF('ค่าเสื่อม 2563'!$E$3:$E$252="10868-รพ.วังน้ำเย็น",ROW('ค่าเสื่อม 2563'!$E$3:$E$252)-ROW('ค่าเสื่อม 2563'!$E$3)+1),$A20)))</f>
        <v/>
      </c>
      <c r="R20" s="7" t="str">
        <f t="array" ref="R20">IF(COUNTIF('ค่าเสื่อม 2563'!$E$3:$E$252,"10868-รพ.วังน้ำเย็น")&lt;$A20,"",INDEX('ค่าเสื่อม 2563'!R$3:R$252,SMALL(IF('ค่าเสื่อม 2563'!$E$3:$E$252="10868-รพ.วังน้ำเย็น",ROW('ค่าเสื่อม 2563'!$E$3:$E$252)-ROW('ค่าเสื่อม 2563'!$E$3)+1),$A20)))</f>
        <v/>
      </c>
      <c r="S20" s="4" t="str">
        <f t="array" ref="S20">IF(COUNTIF('ค่าเสื่อม 2563'!$E$3:$E$252,"10868-รพ.วังน้ำเย็น")&lt;$A20,"",INDEX('ค่าเสื่อม 2563'!S$3:S$252,SMALL(IF('ค่าเสื่อม 2563'!$E$3:$E$252="10868-รพ.วังน้ำเย็น",ROW('ค่าเสื่อม 2563'!$E$3:$E$252)-ROW('ค่าเสื่อม 2563'!$E$3)+1),$A20)))</f>
        <v/>
      </c>
      <c r="T20" s="10" t="str">
        <f t="array" ref="T20">IF(COUNTIF('ค่าเสื่อม 2563'!$E$3:$E$252,"10868-รพ.วังน้ำเย็น")&lt;$A20,"",INDEX('ค่าเสื่อม 2563'!T$3:T$252,SMALL(IF('ค่าเสื่อม 2563'!$E$3:$E$252="10868-รพ.วังน้ำเย็น",ROW('ค่าเสื่อม 2563'!$E$3:$E$252)-ROW('ค่าเสื่อม 2563'!$E$3)+1),$A20)))</f>
        <v/>
      </c>
      <c r="U20" s="10" t="str">
        <f t="array" ref="U20">IF(COUNTIF('ค่าเสื่อม 2563'!$E$3:$E$252,"10868-รพ.วังน้ำเย็น")&lt;$A20,"",INDEX('ค่าเสื่อม 2563'!U$3:U$252,SMALL(IF('ค่าเสื่อม 2563'!$E$3:$E$252="10868-รพ.วังน้ำเย็น",ROW('ค่าเสื่อม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2563'!$E$3:$E$252,"10868-รพ.วังน้ำเย็น")&lt;$A21,"",INDEX('ค่าเสื่อม 2563'!E$3:E$252,SMALL(IF('ค่าเสื่อม 2563'!$E$3:$E$252="10868-รพ.วังน้ำเย็น",ROW('ค่าเสื่อม 2563'!$E$3:$E$252)-ROW('ค่าเสื่อม 2563'!$E$3)+1),$A21)))</f>
        <v/>
      </c>
      <c r="F21" s="7" t="str">
        <f t="array" ref="F21">IF(COUNTIF('ค่าเสื่อม 2563'!$E$3:$E$252,"10868-รพ.วังน้ำเย็น")&lt;$A21,"",INDEX('ค่าเสื่อม 2563'!F$3:F$252,SMALL(IF('ค่าเสื่อม 2563'!$E$3:$E$252="10868-รพ.วังน้ำเย็น",ROW('ค่าเสื่อม 2563'!$E$3:$E$252)-ROW('ค่าเสื่อม 2563'!$E$3)+1),$A21)))</f>
        <v/>
      </c>
      <c r="G21" s="7" t="str">
        <f t="array" ref="G21">IF(COUNTIF('ค่าเสื่อม 2563'!$E$3:$E$252,"10868-รพ.วังน้ำเย็น")&lt;$A21,"",INDEX('ค่าเสื่อม 2563'!G$3:G$252,SMALL(IF('ค่าเสื่อม 2563'!$E$3:$E$252="10868-รพ.วังน้ำเย็น",ROW('ค่าเสื่อม 2563'!$E$3:$E$252)-ROW('ค่าเสื่อม 2563'!$E$3)+1),$A21)))</f>
        <v/>
      </c>
      <c r="H21" s="7" t="str">
        <f t="array" ref="H21">IF(COUNTIF('ค่าเสื่อม 2563'!$E$3:$E$252,"10868-รพ.วังน้ำเย็น")&lt;$A21,"",INDEX('ค่าเสื่อม 2563'!H$3:H$252,SMALL(IF('ค่าเสื่อม 2563'!$E$3:$E$252="10868-รพ.วังน้ำเย็น",ROW('ค่าเสื่อม 2563'!$E$3:$E$252)-ROW('ค่าเสื่อม 2563'!$E$3)+1),$A21)))</f>
        <v/>
      </c>
      <c r="I21" s="7" t="str">
        <f t="array" ref="I21">IF(COUNTIF('ค่าเสื่อม 2563'!$E$3:$E$252,"10868-รพ.วังน้ำเย็น")&lt;$A21,"",INDEX('ค่าเสื่อม 2563'!I$3:I$252,SMALL(IF('ค่าเสื่อม 2563'!$E$3:$E$252="10868-รพ.วังน้ำเย็น",ROW('ค่าเสื่อม 2563'!$E$3:$E$252)-ROW('ค่าเสื่อม 2563'!$E$3)+1),$A21)))</f>
        <v/>
      </c>
      <c r="J21" s="7" t="str">
        <f t="array" ref="J21">IF(COUNTIF('ค่าเสื่อม 2563'!$E$3:$E$252,"10868-รพ.วังน้ำเย็น")&lt;$A21,"",INDEX('ค่าเสื่อม 2563'!J$3:J$252,SMALL(IF('ค่าเสื่อม 2563'!$E$3:$E$252="10868-รพ.วังน้ำเย็น",ROW('ค่าเสื่อม 2563'!$E$3:$E$252)-ROW('ค่าเสื่อม 2563'!$E$3)+1),$A21)))</f>
        <v/>
      </c>
      <c r="K21" s="7" t="str">
        <f t="array" ref="K21">IF(COUNTIF('ค่าเสื่อม 2563'!$E$3:$E$252,"10868-รพ.วังน้ำเย็น")&lt;$A21,"",INDEX('ค่าเสื่อม 2563'!K$3:K$252,SMALL(IF('ค่าเสื่อม 2563'!$E$3:$E$252="10868-รพ.วังน้ำเย็น",ROW('ค่าเสื่อม 2563'!$E$3:$E$252)-ROW('ค่าเสื่อม 2563'!$E$3)+1),$A21)))</f>
        <v/>
      </c>
      <c r="L21" s="4" t="str">
        <f t="array" ref="L21">IF(COUNTIF('ค่าเสื่อม 2563'!$E$3:$E$252,"10868-รพ.วังน้ำเย็น")&lt;$A21,"",INDEX('ค่าเสื่อม 2563'!L$3:L$252,SMALL(IF('ค่าเสื่อม 2563'!$E$3:$E$252="10868-รพ.วังน้ำเย็น",ROW('ค่าเสื่อม 2563'!$E$3:$E$252)-ROW('ค่าเสื่อม 2563'!$E$3)+1),$A21)))</f>
        <v/>
      </c>
      <c r="M21" s="7" t="str">
        <f t="array" ref="M21">IF(COUNTIF('ค่าเสื่อม 2563'!$E$3:$E$252,"10868-รพ.วังน้ำเย็น")&lt;$A21,"",INDEX('ค่าเสื่อม 2563'!M$3:M$252,SMALL(IF('ค่าเสื่อม 2563'!$E$3:$E$252="10868-รพ.วังน้ำเย็น",ROW('ค่าเสื่อม 2563'!$E$3:$E$252)-ROW('ค่าเสื่อม 2563'!$E$3)+1),$A21)))</f>
        <v/>
      </c>
      <c r="N21" s="10" t="str">
        <f t="array" ref="N21">IF(COUNTIF('ค่าเสื่อม 2563'!$E$3:$E$252,"10868-รพ.วังน้ำเย็น")&lt;$A21,"",INDEX('ค่าเสื่อม 2563'!N$3:N$252,SMALL(IF('ค่าเสื่อม 2563'!$E$3:$E$252="10868-รพ.วังน้ำเย็น",ROW('ค่าเสื่อม 2563'!$E$3:$E$252)-ROW('ค่าเสื่อม 2563'!$E$3)+1),$A21)))</f>
        <v/>
      </c>
      <c r="O21" s="10" t="str">
        <f t="array" ref="O21">IF(COUNTIF('ค่าเสื่อม 2563'!$E$3:$E$252,"10868-รพ.วังน้ำเย็น")&lt;$A21,"",INDEX('ค่าเสื่อม 2563'!O$3:O$252,SMALL(IF('ค่าเสื่อม 2563'!$E$3:$E$252="10868-รพ.วังน้ำเย็น",ROW('ค่าเสื่อม 2563'!$E$3:$E$252)-ROW('ค่าเสื่อม 2563'!$E$3)+1),$A21)))</f>
        <v/>
      </c>
      <c r="P21" s="10" t="str">
        <f t="array" ref="P21">IF(COUNTIF('ค่าเสื่อม 2563'!$E$3:$E$252,"10868-รพ.วังน้ำเย็น")&lt;$A21,"",INDEX('ค่าเสื่อม 2563'!P$3:P$252,SMALL(IF('ค่าเสื่อม 2563'!$E$3:$E$252="10868-รพ.วังน้ำเย็น",ROW('ค่าเสื่อม 2563'!$E$3:$E$252)-ROW('ค่าเสื่อม 2563'!$E$3)+1),$A21)))</f>
        <v/>
      </c>
      <c r="Q21" s="10" t="str">
        <f t="array" ref="Q21">IF(COUNTIF('ค่าเสื่อม 2563'!$E$3:$E$252,"10868-รพ.วังน้ำเย็น")&lt;$A21,"",INDEX('ค่าเสื่อม 2563'!Q$3:Q$252,SMALL(IF('ค่าเสื่อม 2563'!$E$3:$E$252="10868-รพ.วังน้ำเย็น",ROW('ค่าเสื่อม 2563'!$E$3:$E$252)-ROW('ค่าเสื่อม 2563'!$E$3)+1),$A21)))</f>
        <v/>
      </c>
      <c r="R21" s="7" t="str">
        <f t="array" ref="R21">IF(COUNTIF('ค่าเสื่อม 2563'!$E$3:$E$252,"10868-รพ.วังน้ำเย็น")&lt;$A21,"",INDEX('ค่าเสื่อม 2563'!R$3:R$252,SMALL(IF('ค่าเสื่อม 2563'!$E$3:$E$252="10868-รพ.วังน้ำเย็น",ROW('ค่าเสื่อม 2563'!$E$3:$E$252)-ROW('ค่าเสื่อม 2563'!$E$3)+1),$A21)))</f>
        <v/>
      </c>
      <c r="S21" s="4" t="str">
        <f t="array" ref="S21">IF(COUNTIF('ค่าเสื่อม 2563'!$E$3:$E$252,"10868-รพ.วังน้ำเย็น")&lt;$A21,"",INDEX('ค่าเสื่อม 2563'!S$3:S$252,SMALL(IF('ค่าเสื่อม 2563'!$E$3:$E$252="10868-รพ.วังน้ำเย็น",ROW('ค่าเสื่อม 2563'!$E$3:$E$252)-ROW('ค่าเสื่อม 2563'!$E$3)+1),$A21)))</f>
        <v/>
      </c>
      <c r="T21" s="10" t="str">
        <f t="array" ref="T21">IF(COUNTIF('ค่าเสื่อม 2563'!$E$3:$E$252,"10868-รพ.วังน้ำเย็น")&lt;$A21,"",INDEX('ค่าเสื่อม 2563'!T$3:T$252,SMALL(IF('ค่าเสื่อม 2563'!$E$3:$E$252="10868-รพ.วังน้ำเย็น",ROW('ค่าเสื่อม 2563'!$E$3:$E$252)-ROW('ค่าเสื่อม 2563'!$E$3)+1),$A21)))</f>
        <v/>
      </c>
      <c r="U21" s="10" t="str">
        <f t="array" ref="U21">IF(COUNTIF('ค่าเสื่อม 2563'!$E$3:$E$252,"10868-รพ.วังน้ำเย็น")&lt;$A21,"",INDEX('ค่าเสื่อม 2563'!U$3:U$252,SMALL(IF('ค่าเสื่อม 2563'!$E$3:$E$252="10868-รพ.วังน้ำเย็น",ROW('ค่าเสื่อม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 t="str">
        <f t="array" ref="B22">IF(COUNTIF('ค่าเสื่อม 2563'!$E$3:$E$252,"10868-รพ.วังน้ำเย็น")&lt;$A22,"",INDEX('ค่าเสื่อม 2563'!B$3:B$252,SMALL(IF('ค่าเสื่อม 2563'!$E$3:$E$252="10868-รพ.วังน้ำเย็น",ROW('ค่าเสื่อม 2563'!$E$3:$E$252)-ROW('ค่าเสื่อม 2563'!$E$3)+1),$A22)))</f>
        <v/>
      </c>
      <c r="C22" s="7" t="str">
        <f t="array" ref="C22">IF(COUNTIF('ค่าเสื่อม 2563'!$E$3:$E$252,"10868-รพ.วังน้ำเย็น")&lt;$A22,"",INDEX('ค่าเสื่อม 2563'!C$3:C$252,SMALL(IF('ค่าเสื่อม 2563'!$E$3:$E$252="10868-รพ.วังน้ำเย็น",ROW('ค่าเสื่อม 2563'!$E$3:$E$252)-ROW('ค่าเสื่อม 2563'!$E$3)+1),$A22)))</f>
        <v/>
      </c>
      <c r="D22" s="7" t="str">
        <f t="array" ref="D22">IF(COUNTIF('ค่าเสื่อม 2563'!$E$3:$E$252,"10868-รพ.วังน้ำเย็น")&lt;$A22,"",INDEX('ค่าเสื่อม 2563'!D$3:D$252,SMALL(IF('ค่าเสื่อม 2563'!$E$3:$E$252="10868-รพ.วังน้ำเย็น",ROW('ค่าเสื่อม 2563'!$E$3:$E$252)-ROW('ค่าเสื่อม 2563'!$E$3)+1),$A22)))</f>
        <v/>
      </c>
      <c r="E22" s="7" t="str">
        <f t="array" ref="E22">IF(COUNTIF('ค่าเสื่อม 2563'!$E$3:$E$252,"10868-รพ.วังน้ำเย็น")&lt;$A22,"",INDEX('ค่าเสื่อม 2563'!E$3:E$252,SMALL(IF('ค่าเสื่อม 2563'!$E$3:$E$252="10868-รพ.วังน้ำเย็น",ROW('ค่าเสื่อม 2563'!$E$3:$E$252)-ROW('ค่าเสื่อม 2563'!$E$3)+1),$A22)))</f>
        <v/>
      </c>
      <c r="F22" s="7" t="str">
        <f t="array" ref="F22">IF(COUNTIF('ค่าเสื่อม 2563'!$E$3:$E$252,"10868-รพ.วังน้ำเย็น")&lt;$A22,"",INDEX('ค่าเสื่อม 2563'!F$3:F$252,SMALL(IF('ค่าเสื่อม 2563'!$E$3:$E$252="10868-รพ.วังน้ำเย็น",ROW('ค่าเสื่อม 2563'!$E$3:$E$252)-ROW('ค่าเสื่อม 2563'!$E$3)+1),$A22)))</f>
        <v/>
      </c>
      <c r="G22" s="7" t="str">
        <f t="array" ref="G22">IF(COUNTIF('ค่าเสื่อม 2563'!$E$3:$E$252,"10868-รพ.วังน้ำเย็น")&lt;$A22,"",INDEX('ค่าเสื่อม 2563'!G$3:G$252,SMALL(IF('ค่าเสื่อม 2563'!$E$3:$E$252="10868-รพ.วังน้ำเย็น",ROW('ค่าเสื่อม 2563'!$E$3:$E$252)-ROW('ค่าเสื่อม 2563'!$E$3)+1),$A22)))</f>
        <v/>
      </c>
      <c r="H22" s="7" t="str">
        <f t="array" ref="H22">IF(COUNTIF('ค่าเสื่อม 2563'!$E$3:$E$252,"10868-รพ.วังน้ำเย็น")&lt;$A22,"",INDEX('ค่าเสื่อม 2563'!H$3:H$252,SMALL(IF('ค่าเสื่อม 2563'!$E$3:$E$252="10868-รพ.วังน้ำเย็น",ROW('ค่าเสื่อม 2563'!$E$3:$E$252)-ROW('ค่าเสื่อม 2563'!$E$3)+1),$A22)))</f>
        <v/>
      </c>
      <c r="I22" s="7" t="str">
        <f t="array" ref="I22">IF(COUNTIF('ค่าเสื่อม 2563'!$E$3:$E$252,"10868-รพ.วังน้ำเย็น")&lt;$A22,"",INDEX('ค่าเสื่อม 2563'!I$3:I$252,SMALL(IF('ค่าเสื่อม 2563'!$E$3:$E$252="10868-รพ.วังน้ำเย็น",ROW('ค่าเสื่อม 2563'!$E$3:$E$252)-ROW('ค่าเสื่อม 2563'!$E$3)+1),$A22)))</f>
        <v/>
      </c>
      <c r="J22" s="7" t="str">
        <f t="array" ref="J22">IF(COUNTIF('ค่าเสื่อม 2563'!$E$3:$E$252,"10868-รพ.วังน้ำเย็น")&lt;$A22,"",INDEX('ค่าเสื่อม 2563'!J$3:J$252,SMALL(IF('ค่าเสื่อม 2563'!$E$3:$E$252="10868-รพ.วังน้ำเย็น",ROW('ค่าเสื่อม 2563'!$E$3:$E$252)-ROW('ค่าเสื่อม 2563'!$E$3)+1),$A22)))</f>
        <v/>
      </c>
      <c r="K22" s="7" t="str">
        <f t="array" ref="K22">IF(COUNTIF('ค่าเสื่อม 2563'!$E$3:$E$252,"10868-รพ.วังน้ำเย็น")&lt;$A22,"",INDEX('ค่าเสื่อม 2563'!K$3:K$252,SMALL(IF('ค่าเสื่อม 2563'!$E$3:$E$252="10868-รพ.วังน้ำเย็น",ROW('ค่าเสื่อม 2563'!$E$3:$E$252)-ROW('ค่าเสื่อม 2563'!$E$3)+1),$A22)))</f>
        <v/>
      </c>
      <c r="L22" s="4" t="str">
        <f t="array" ref="L22">IF(COUNTIF('ค่าเสื่อม 2563'!$E$3:$E$252,"10868-รพ.วังน้ำเย็น")&lt;$A22,"",INDEX('ค่าเสื่อม 2563'!L$3:L$252,SMALL(IF('ค่าเสื่อม 2563'!$E$3:$E$252="10868-รพ.วังน้ำเย็น",ROW('ค่าเสื่อม 2563'!$E$3:$E$252)-ROW('ค่าเสื่อม 2563'!$E$3)+1),$A22)))</f>
        <v/>
      </c>
      <c r="M22" s="7" t="str">
        <f t="array" ref="M22">IF(COUNTIF('ค่าเสื่อม 2563'!$E$3:$E$252,"10868-รพ.วังน้ำเย็น")&lt;$A22,"",INDEX('ค่าเสื่อม 2563'!M$3:M$252,SMALL(IF('ค่าเสื่อม 2563'!$E$3:$E$252="10868-รพ.วังน้ำเย็น",ROW('ค่าเสื่อม 2563'!$E$3:$E$252)-ROW('ค่าเสื่อม 2563'!$E$3)+1),$A22)))</f>
        <v/>
      </c>
      <c r="N22" s="10" t="str">
        <f t="array" ref="N22">IF(COUNTIF('ค่าเสื่อม 2563'!$E$3:$E$252,"10868-รพ.วังน้ำเย็น")&lt;$A22,"",INDEX('ค่าเสื่อม 2563'!N$3:N$252,SMALL(IF('ค่าเสื่อม 2563'!$E$3:$E$252="10868-รพ.วังน้ำเย็น",ROW('ค่าเสื่อม 2563'!$E$3:$E$252)-ROW('ค่าเสื่อม 2563'!$E$3)+1),$A22)))</f>
        <v/>
      </c>
      <c r="O22" s="10" t="str">
        <f t="array" ref="O22">IF(COUNTIF('ค่าเสื่อม 2563'!$E$3:$E$252,"10868-รพ.วังน้ำเย็น")&lt;$A22,"",INDEX('ค่าเสื่อม 2563'!O$3:O$252,SMALL(IF('ค่าเสื่อม 2563'!$E$3:$E$252="10868-รพ.วังน้ำเย็น",ROW('ค่าเสื่อม 2563'!$E$3:$E$252)-ROW('ค่าเสื่อม 2563'!$E$3)+1),$A22)))</f>
        <v/>
      </c>
      <c r="P22" s="10" t="str">
        <f t="array" ref="P22">IF(COUNTIF('ค่าเสื่อม 2563'!$E$3:$E$252,"10868-รพ.วังน้ำเย็น")&lt;$A22,"",INDEX('ค่าเสื่อม 2563'!P$3:P$252,SMALL(IF('ค่าเสื่อม 2563'!$E$3:$E$252="10868-รพ.วังน้ำเย็น",ROW('ค่าเสื่อม 2563'!$E$3:$E$252)-ROW('ค่าเสื่อม 2563'!$E$3)+1),$A22)))</f>
        <v/>
      </c>
      <c r="Q22" s="10" t="str">
        <f t="array" ref="Q22">IF(COUNTIF('ค่าเสื่อม 2563'!$E$3:$E$252,"10868-รพ.วังน้ำเย็น")&lt;$A22,"",INDEX('ค่าเสื่อม 2563'!Q$3:Q$252,SMALL(IF('ค่าเสื่อม 2563'!$E$3:$E$252="10868-รพ.วังน้ำเย็น",ROW('ค่าเสื่อม 2563'!$E$3:$E$252)-ROW('ค่าเสื่อม 2563'!$E$3)+1),$A22)))</f>
        <v/>
      </c>
      <c r="R22" s="7" t="str">
        <f t="array" ref="R22">IF(COUNTIF('ค่าเสื่อม 2563'!$E$3:$E$252,"10868-รพ.วังน้ำเย็น")&lt;$A22,"",INDEX('ค่าเสื่อม 2563'!R$3:R$252,SMALL(IF('ค่าเสื่อม 2563'!$E$3:$E$252="10868-รพ.วังน้ำเย็น",ROW('ค่าเสื่อม 2563'!$E$3:$E$252)-ROW('ค่าเสื่อม 2563'!$E$3)+1),$A22)))</f>
        <v/>
      </c>
      <c r="S22" s="4" t="str">
        <f t="array" ref="S22">IF(COUNTIF('ค่าเสื่อม 2563'!$E$3:$E$252,"10868-รพ.วังน้ำเย็น")&lt;$A22,"",INDEX('ค่าเสื่อม 2563'!S$3:S$252,SMALL(IF('ค่าเสื่อม 2563'!$E$3:$E$252="10868-รพ.วังน้ำเย็น",ROW('ค่าเสื่อม 2563'!$E$3:$E$252)-ROW('ค่าเสื่อม 2563'!$E$3)+1),$A22)))</f>
        <v/>
      </c>
      <c r="T22" s="10" t="str">
        <f t="array" ref="T22">IF(COUNTIF('ค่าเสื่อม 2563'!$E$3:$E$252,"10868-รพ.วังน้ำเย็น")&lt;$A22,"",INDEX('ค่าเสื่อม 2563'!T$3:T$252,SMALL(IF('ค่าเสื่อม 2563'!$E$3:$E$252="10868-รพ.วังน้ำเย็น",ROW('ค่าเสื่อม 2563'!$E$3:$E$252)-ROW('ค่าเสื่อม 2563'!$E$3)+1),$A22)))</f>
        <v/>
      </c>
      <c r="U22" s="10" t="str">
        <f t="array" ref="U22">IF(COUNTIF('ค่าเสื่อม 2563'!$E$3:$E$252,"10868-รพ.วังน้ำเย็น")&lt;$A22,"",INDEX('ค่าเสื่อม 2563'!U$3:U$252,SMALL(IF('ค่าเสื่อม 2563'!$E$3:$E$252="10868-รพ.วังน้ำเย็น",ROW('ค่าเสื่อม 2563'!$E$3:$E$252)-ROW('ค่าเสื่อม 2563'!$E$3)+1),$A22)))</f>
        <v/>
      </c>
      <c r="V22" s="7" t="str">
        <f t="array" ref="V22">IF(COUNTIF('ค่าเสื่อม 2563'!$E$3:$E$252,"10868-รพ.วังน้ำเย็น")&lt;$A22,"",INDEX('ค่าเสื่อม 2563'!V$3:V$252,SMALL(IF('ค่าเสื่อม 2563'!$E$3:$E$252="10868-รพ.วังน้ำเย็น",ROW('ค่าเสื่อม 2563'!$E$3:$E$252)-ROW('ค่าเสื่อม 2563'!$E$3)+1),$A22)))</f>
        <v/>
      </c>
      <c r="W22" s="7" t="str">
        <f t="array" ref="W22">IF(COUNTIF('ค่าเสื่อม 2563'!$E$3:$E$252,"10868-รพ.วังน้ำเย็น")&lt;$A22,"",INDEX('ค่าเสื่อม 2563'!W$3:W$252,SMALL(IF('ค่าเสื่อม 2563'!$E$3:$E$252="10868-รพ.วังน้ำเย็น",ROW('ค่าเสื่อม 2563'!$E$3:$E$252)-ROW('ค่าเสื่อม 2563'!$E$3)+1),$A22)))</f>
        <v/>
      </c>
    </row>
    <row r="23" spans="1:24" ht="43.5" customHeight="1">
      <c r="A23" s="3">
        <v>20</v>
      </c>
      <c r="B23" s="7" t="str">
        <f t="array" ref="B23">IF(COUNTIF('ค่าเสื่อม 2563'!$E$3:$E$252,"10868-รพ.วังน้ำเย็น")&lt;$A23,"",INDEX('ค่าเสื่อม 2563'!B$3:B$252,SMALL(IF('ค่าเสื่อม 2563'!$E$3:$E$252="10868-รพ.วังน้ำเย็น",ROW('ค่าเสื่อม 2563'!$E$3:$E$252)-ROW('ค่าเสื่อม 2563'!$E$3)+1),$A23)))</f>
        <v/>
      </c>
      <c r="C23" s="7" t="str">
        <f t="array" ref="C23">IF(COUNTIF('ค่าเสื่อม 2563'!$E$3:$E$252,"10868-รพ.วังน้ำเย็น")&lt;$A23,"",INDEX('ค่าเสื่อม 2563'!C$3:C$252,SMALL(IF('ค่าเสื่อม 2563'!$E$3:$E$252="10868-รพ.วังน้ำเย็น",ROW('ค่าเสื่อม 2563'!$E$3:$E$252)-ROW('ค่าเสื่อม 2563'!$E$3)+1),$A23)))</f>
        <v/>
      </c>
      <c r="D23" s="7" t="str">
        <f t="array" ref="D23">IF(COUNTIF('ค่าเสื่อม 2563'!$E$3:$E$252,"10868-รพ.วังน้ำเย็น")&lt;$A23,"",INDEX('ค่าเสื่อม 2563'!D$3:D$252,SMALL(IF('ค่าเสื่อม 2563'!$E$3:$E$252="10868-รพ.วังน้ำเย็น",ROW('ค่าเสื่อม 2563'!$E$3:$E$252)-ROW('ค่าเสื่อม 2563'!$E$3)+1),$A23)))</f>
        <v/>
      </c>
      <c r="E23" s="7" t="str">
        <f t="array" ref="E23">IF(COUNTIF('ค่าเสื่อม 2563'!$E$3:$E$252,"10868-รพ.วังน้ำเย็น")&lt;$A23,"",INDEX('ค่าเสื่อม 2563'!E$3:E$252,SMALL(IF('ค่าเสื่อม 2563'!$E$3:$E$252="10868-รพ.วังน้ำเย็น",ROW('ค่าเสื่อม 2563'!$E$3:$E$252)-ROW('ค่าเสื่อม 2563'!$E$3)+1),$A23)))</f>
        <v/>
      </c>
      <c r="F23" s="7" t="str">
        <f t="array" ref="F23">IF(COUNTIF('ค่าเสื่อม 2563'!$E$3:$E$252,"10868-รพ.วังน้ำเย็น")&lt;$A23,"",INDEX('ค่าเสื่อม 2563'!F$3:F$252,SMALL(IF('ค่าเสื่อม 2563'!$E$3:$E$252="10868-รพ.วังน้ำเย็น",ROW('ค่าเสื่อม 2563'!$E$3:$E$252)-ROW('ค่าเสื่อม 2563'!$E$3)+1),$A23)))</f>
        <v/>
      </c>
      <c r="G23" s="7" t="str">
        <f t="array" ref="G23">IF(COUNTIF('ค่าเสื่อม 2563'!$E$3:$E$252,"10868-รพ.วังน้ำเย็น")&lt;$A23,"",INDEX('ค่าเสื่อม 2563'!G$3:G$252,SMALL(IF('ค่าเสื่อม 2563'!$E$3:$E$252="10868-รพ.วังน้ำเย็น",ROW('ค่าเสื่อม 2563'!$E$3:$E$252)-ROW('ค่าเสื่อม 2563'!$E$3)+1),$A23)))</f>
        <v/>
      </c>
      <c r="H23" s="7" t="str">
        <f t="array" ref="H23">IF(COUNTIF('ค่าเสื่อม 2563'!$E$3:$E$252,"10868-รพ.วังน้ำเย็น")&lt;$A23,"",INDEX('ค่าเสื่อม 2563'!H$3:H$252,SMALL(IF('ค่าเสื่อม 2563'!$E$3:$E$252="10868-รพ.วังน้ำเย็น",ROW('ค่าเสื่อม 2563'!$E$3:$E$252)-ROW('ค่าเสื่อม 2563'!$E$3)+1),$A23)))</f>
        <v/>
      </c>
      <c r="I23" s="7" t="str">
        <f t="array" ref="I23">IF(COUNTIF('ค่าเสื่อม 2563'!$E$3:$E$252,"10868-รพ.วังน้ำเย็น")&lt;$A23,"",INDEX('ค่าเสื่อม 2563'!I$3:I$252,SMALL(IF('ค่าเสื่อม 2563'!$E$3:$E$252="10868-รพ.วังน้ำเย็น",ROW('ค่าเสื่อม 2563'!$E$3:$E$252)-ROW('ค่าเสื่อม 2563'!$E$3)+1),$A23)))</f>
        <v/>
      </c>
      <c r="J23" s="7" t="str">
        <f t="array" ref="J23">IF(COUNTIF('ค่าเสื่อม 2563'!$E$3:$E$252,"10868-รพ.วังน้ำเย็น")&lt;$A23,"",INDEX('ค่าเสื่อม 2563'!J$3:J$252,SMALL(IF('ค่าเสื่อม 2563'!$E$3:$E$252="10868-รพ.วังน้ำเย็น",ROW('ค่าเสื่อม 2563'!$E$3:$E$252)-ROW('ค่าเสื่อม 2563'!$E$3)+1),$A23)))</f>
        <v/>
      </c>
      <c r="K23" s="7" t="str">
        <f t="array" ref="K23">IF(COUNTIF('ค่าเสื่อม 2563'!$E$3:$E$252,"10868-รพ.วังน้ำเย็น")&lt;$A23,"",INDEX('ค่าเสื่อม 2563'!K$3:K$252,SMALL(IF('ค่าเสื่อม 2563'!$E$3:$E$252="10868-รพ.วังน้ำเย็น",ROW('ค่าเสื่อม 2563'!$E$3:$E$252)-ROW('ค่าเสื่อม 2563'!$E$3)+1),$A23)))</f>
        <v/>
      </c>
      <c r="L23" s="4" t="str">
        <f t="array" ref="L23">IF(COUNTIF('ค่าเสื่อม 2563'!$E$3:$E$252,"10868-รพ.วังน้ำเย็น")&lt;$A23,"",INDEX('ค่าเสื่อม 2563'!L$3:L$252,SMALL(IF('ค่าเสื่อม 2563'!$E$3:$E$252="10868-รพ.วังน้ำเย็น",ROW('ค่าเสื่อม 2563'!$E$3:$E$252)-ROW('ค่าเสื่อม 2563'!$E$3)+1),$A23)))</f>
        <v/>
      </c>
      <c r="M23" s="7" t="str">
        <f t="array" ref="M23">IF(COUNTIF('ค่าเสื่อม 2563'!$E$3:$E$252,"10868-รพ.วังน้ำเย็น")&lt;$A23,"",INDEX('ค่าเสื่อม 2563'!M$3:M$252,SMALL(IF('ค่าเสื่อม 2563'!$E$3:$E$252="10868-รพ.วังน้ำเย็น",ROW('ค่าเสื่อม 2563'!$E$3:$E$252)-ROW('ค่าเสื่อม 2563'!$E$3)+1),$A23)))</f>
        <v/>
      </c>
      <c r="N23" s="10" t="str">
        <f t="array" ref="N23">IF(COUNTIF('ค่าเสื่อม 2563'!$E$3:$E$252,"10868-รพ.วังน้ำเย็น")&lt;$A23,"",INDEX('ค่าเสื่อม 2563'!N$3:N$252,SMALL(IF('ค่าเสื่อม 2563'!$E$3:$E$252="10868-รพ.วังน้ำเย็น",ROW('ค่าเสื่อม 2563'!$E$3:$E$252)-ROW('ค่าเสื่อม 2563'!$E$3)+1),$A23)))</f>
        <v/>
      </c>
      <c r="O23" s="10" t="str">
        <f t="array" ref="O23">IF(COUNTIF('ค่าเสื่อม 2563'!$E$3:$E$252,"10868-รพ.วังน้ำเย็น")&lt;$A23,"",INDEX('ค่าเสื่อม 2563'!O$3:O$252,SMALL(IF('ค่าเสื่อม 2563'!$E$3:$E$252="10868-รพ.วังน้ำเย็น",ROW('ค่าเสื่อม 2563'!$E$3:$E$252)-ROW('ค่าเสื่อม 2563'!$E$3)+1),$A23)))</f>
        <v/>
      </c>
      <c r="P23" s="10" t="str">
        <f t="array" ref="P23">IF(COUNTIF('ค่าเสื่อม 2563'!$E$3:$E$252,"10868-รพ.วังน้ำเย็น")&lt;$A23,"",INDEX('ค่าเสื่อม 2563'!P$3:P$252,SMALL(IF('ค่าเสื่อม 2563'!$E$3:$E$252="10868-รพ.วังน้ำเย็น",ROW('ค่าเสื่อม 2563'!$E$3:$E$252)-ROW('ค่าเสื่อม 2563'!$E$3)+1),$A23)))</f>
        <v/>
      </c>
      <c r="Q23" s="10" t="str">
        <f t="array" ref="Q23">IF(COUNTIF('ค่าเสื่อม 2563'!$E$3:$E$252,"10868-รพ.วังน้ำเย็น")&lt;$A23,"",INDEX('ค่าเสื่อม 2563'!Q$3:Q$252,SMALL(IF('ค่าเสื่อม 2563'!$E$3:$E$252="10868-รพ.วังน้ำเย็น",ROW('ค่าเสื่อม 2563'!$E$3:$E$252)-ROW('ค่าเสื่อม 2563'!$E$3)+1),$A23)))</f>
        <v/>
      </c>
      <c r="R23" s="7" t="str">
        <f t="array" ref="R23">IF(COUNTIF('ค่าเสื่อม 2563'!$E$3:$E$252,"10868-รพ.วังน้ำเย็น")&lt;$A23,"",INDEX('ค่าเสื่อม 2563'!R$3:R$252,SMALL(IF('ค่าเสื่อม 2563'!$E$3:$E$252="10868-รพ.วังน้ำเย็น",ROW('ค่าเสื่อม 2563'!$E$3:$E$252)-ROW('ค่าเสื่อม 2563'!$E$3)+1),$A23)))</f>
        <v/>
      </c>
      <c r="S23" s="4" t="str">
        <f t="array" ref="S23">IF(COUNTIF('ค่าเสื่อม 2563'!$E$3:$E$252,"10868-รพ.วังน้ำเย็น")&lt;$A23,"",INDEX('ค่าเสื่อม 2563'!S$3:S$252,SMALL(IF('ค่าเสื่อม 2563'!$E$3:$E$252="10868-รพ.วังน้ำเย็น",ROW('ค่าเสื่อม 2563'!$E$3:$E$252)-ROW('ค่าเสื่อม 2563'!$E$3)+1),$A23)))</f>
        <v/>
      </c>
      <c r="T23" s="10" t="str">
        <f t="array" ref="T23">IF(COUNTIF('ค่าเสื่อม 2563'!$E$3:$E$252,"10868-รพ.วังน้ำเย็น")&lt;$A23,"",INDEX('ค่าเสื่อม 2563'!T$3:T$252,SMALL(IF('ค่าเสื่อม 2563'!$E$3:$E$252="10868-รพ.วังน้ำเย็น",ROW('ค่าเสื่อม 2563'!$E$3:$E$252)-ROW('ค่าเสื่อม 2563'!$E$3)+1),$A23)))</f>
        <v/>
      </c>
      <c r="U23" s="10" t="str">
        <f t="array" ref="U23">IF(COUNTIF('ค่าเสื่อม 2563'!$E$3:$E$252,"10868-รพ.วังน้ำเย็น")&lt;$A23,"",INDEX('ค่าเสื่อม 2563'!U$3:U$252,SMALL(IF('ค่าเสื่อม 2563'!$E$3:$E$252="10868-รพ.วังน้ำเย็น",ROW('ค่าเสื่อม 2563'!$E$3:$E$252)-ROW('ค่าเสื่อม 2563'!$E$3)+1),$A23)))</f>
        <v/>
      </c>
      <c r="V23" s="7" t="str">
        <f t="array" ref="V23">IF(COUNTIF('ค่าเสื่อม 2563'!$E$3:$E$252,"10868-รพ.วังน้ำเย็น")&lt;$A23,"",INDEX('ค่าเสื่อม 2563'!V$3:V$252,SMALL(IF('ค่าเสื่อม 2563'!$E$3:$E$252="10868-รพ.วังน้ำเย็น",ROW('ค่าเสื่อม 2563'!$E$3:$E$252)-ROW('ค่าเสื่อม 2563'!$E$3)+1),$A23)))</f>
        <v/>
      </c>
      <c r="W23" s="7" t="str">
        <f t="array" ref="W23">IF(COUNTIF('ค่าเสื่อม 2563'!$E$3:$E$252,"10868-รพ.วังน้ำเย็น")&lt;$A23,"",INDEX('ค่าเสื่อม 2563'!W$3:W$252,SMALL(IF('ค่าเสื่อม 2563'!$E$3:$E$252="10868-รพ.วังน้ำเย็น",ROW('ค่าเสื่อม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5292708.7699999996</v>
      </c>
      <c r="O24" s="60">
        <f t="shared" ref="O24:U24" si="0">SUM(O4:O23)</f>
        <v>107291.23</v>
      </c>
      <c r="P24" s="60">
        <f t="shared" si="0"/>
        <v>0</v>
      </c>
      <c r="Q24" s="60">
        <f t="shared" si="0"/>
        <v>5400000</v>
      </c>
      <c r="R24" s="60">
        <f t="shared" si="0"/>
        <v>0</v>
      </c>
      <c r="S24" s="62">
        <f t="shared" si="0"/>
        <v>0</v>
      </c>
      <c r="T24" s="60">
        <f t="shared" si="0"/>
        <v>5130208.7699999996</v>
      </c>
      <c r="U24" s="60">
        <f t="shared" si="0"/>
        <v>162500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C16B-9584-43EA-8228-FC4223E0C298}">
  <sheetPr>
    <pageSetUpPr fitToPage="1"/>
  </sheetPr>
  <dimension ref="A1:X36"/>
  <sheetViews>
    <sheetView showGridLines="0" topLeftCell="A26" zoomScaleNormal="100" workbookViewId="0">
      <selection activeCell="A33" sqref="A3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128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2563'!$E$3:$E$252,"10869-รพ.วัฒนานคร")&lt;$A4,"",INDEX('ค่าเสื่อม 2563'!B$3:B$252,SMALL(IF('ค่าเสื่อม 2563'!$E$3:$E$252="10869-รพ.วัฒนานคร",ROW('ค่าเสื่อม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2563'!$E$3:$E$252,"10869-รพ.วัฒนานคร")&lt;$A4,"",INDEX('ค่าเสื่อม 2563'!C$3:C$252,SMALL(IF('ค่าเสื่อม 2563'!$E$3:$E$252="10869-รพ.วัฒนานคร",ROW('ค่าเสื่อม 2563'!$E$3:$E$252)-ROW('ค่าเสื่อม 2563'!$E$3)+1),$A4)))</f>
        <v>2700</v>
      </c>
      <c r="D4" s="7" t="str">
        <f t="array" ref="D4">IF(COUNTIF('ค่าเสื่อม 2563'!$E$3:$E$252,"10869-รพ.วัฒนานคร")&lt;$A4,"",INDEX('ค่าเสื่อม 2563'!D$3:D$252,SMALL(IF('ค่าเสื่อม 2563'!$E$3:$E$252="10869-รพ.วัฒนานคร",ROW('ค่าเสื่อม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2563'!$E$3:$E$252,"10869-รพ.วัฒนานคร")&lt;$A4,"",INDEX('ค่าเสื่อม 2563'!E$3:E$252,SMALL(IF('ค่าเสื่อม 2563'!$E$3:$E$252="10869-รพ.วัฒนานคร",ROW('ค่าเสื่อม 2563'!$E$3:$E$252)-ROW('ค่าเสื่อม 2563'!$E$3)+1),$A4)))</f>
        <v>10869-รพ.วัฒนานคร</v>
      </c>
      <c r="F4" s="7" t="str">
        <f t="array" ref="F4">IF(COUNTIF('ค่าเสื่อม 2563'!$E$3:$E$252,"10869-รพ.วัฒนานคร")&lt;$A4,"",INDEX('ค่าเสื่อม 2563'!F$3:F$252,SMALL(IF('ค่าเสื่อม 2563'!$E$3:$E$252="10869-รพ.วัฒนานคร",ROW('ค่าเสื่อม 2563'!$E$3:$E$252)-ROW('ค่าเสื่อม 2563'!$E$3)+1),$A4)))</f>
        <v>02482-รพ.สต.บ้านท่าเกวียน หมู่ที่ 01 ตำบลท่าเกวียน</v>
      </c>
      <c r="G4" s="7" t="str">
        <f t="array" ref="G4">IF(COUNTIF('ค่าเสื่อม 2563'!$E$3:$E$252,"10869-รพ.วัฒนานคร")&lt;$A4,"",INDEX('ค่าเสื่อม 2563'!G$3:G$252,SMALL(IF('ค่าเสื่อม 2563'!$E$3:$E$252="10869-รพ.วัฒนานคร",ROW('ค่าเสื่อม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2563'!$E$3:$E$252,"10869-รพ.วัฒนานคร")&lt;$A4,"",INDEX('ค่าเสื่อม 2563'!H$3:H$252,SMALL(IF('ค่าเสื่อม 2563'!$E$3:$E$252="10869-รพ.วัฒนานคร",ROW('ค่าเสื่อม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2563'!$E$3:$E$252,"10869-รพ.วัฒนานคร")&lt;$A4,"",INDEX('ค่าเสื่อม 2563'!I$3:I$252,SMALL(IF('ค่าเสื่อม 2563'!$E$3:$E$252="10869-รพ.วัฒนานคร",ROW('ค่าเสื่อม 2563'!$E$3:$E$252)-ROW('ค่าเสื่อม 2563'!$E$3)+1),$A4)))</f>
        <v>-</v>
      </c>
      <c r="J4" s="7" t="str">
        <f t="array" ref="J4">IF(COUNTIF('ค่าเสื่อม 2563'!$E$3:$E$252,"10869-รพ.วัฒนานคร")&lt;$A4,"",INDEX('ค่าเสื่อม 2563'!J$3:J$252,SMALL(IF('ค่าเสื่อม 2563'!$E$3:$E$252="10869-รพ.วัฒนานคร",ROW('ค่าเสื่อม 2563'!$E$3:$E$252)-ROW('ค่าเสื่อม 2563'!$E$3)+1),$A4)))</f>
        <v>ซ่อมแซมหลังคาอาคาร รพ.สต.</v>
      </c>
      <c r="K4" s="7" t="str">
        <f t="array" ref="K4">IF(COUNTIF('ค่าเสื่อม 2563'!$E$3:$E$252,"10869-รพ.วัฒนานคร")&lt;$A4,"",INDEX('ค่าเสื่อม 2563'!K$3:K$252,SMALL(IF('ค่าเสื่อม 2563'!$E$3:$E$252="10869-รพ.วัฒนานคร",ROW('ค่าเสื่อม 2563'!$E$3:$E$252)-ROW('ค่าเสื่อม 2563'!$E$3)+1),$A4)))</f>
        <v>รายละเอียดตามเอกสารแนบ</v>
      </c>
      <c r="L4" s="4">
        <f t="array" ref="L4">IF(COUNTIF('ค่าเสื่อม 2563'!$E$3:$E$252,"10869-รพ.วัฒนานคร")&lt;$A4,"",INDEX('ค่าเสื่อม 2563'!L$3:L$252,SMALL(IF('ค่าเสื่อม 2563'!$E$3:$E$252="10869-รพ.วัฒนานคร",ROW('ค่าเสื่อม 2563'!$E$3:$E$252)-ROW('ค่าเสื่อม 2563'!$E$3)+1),$A4)))</f>
        <v>1</v>
      </c>
      <c r="M4" s="7" t="str">
        <f t="array" ref="M4">IF(COUNTIF('ค่าเสื่อม 2563'!$E$3:$E$252,"10869-รพ.วัฒนานคร")&lt;$A4,"",INDEX('ค่าเสื่อม 2563'!M$3:M$252,SMALL(IF('ค่าเสื่อม 2563'!$E$3:$E$252="10869-รพ.วัฒนานคร",ROW('ค่าเสื่อม 2563'!$E$3:$E$252)-ROW('ค่าเสื่อม 2563'!$E$3)+1),$A4)))</f>
        <v>8710/36</v>
      </c>
      <c r="N4" s="10">
        <f t="array" ref="N4">IF(COUNTIF('ค่าเสื่อม 2563'!$E$3:$E$252,"10869-รพ.วัฒนานคร")&lt;$A4,"",INDEX('ค่าเสื่อม 2563'!N$3:N$252,SMALL(IF('ค่าเสื่อม 2563'!$E$3:$E$252="10869-รพ.วัฒนานคร",ROW('ค่าเสื่อม 2563'!$E$3:$E$252)-ROW('ค่าเสื่อม 2563'!$E$3)+1),$A4)))</f>
        <v>125000</v>
      </c>
      <c r="O4" s="10">
        <f t="array" ref="O4">IF(COUNTIF('ค่าเสื่อม 2563'!$E$3:$E$252,"10869-รพ.วัฒนานคร")&lt;$A4,"",INDEX('ค่าเสื่อม 2563'!O$3:O$252,SMALL(IF('ค่าเสื่อม 2563'!$E$3:$E$252="10869-รพ.วัฒนานคร",ROW('ค่าเสื่อม 2563'!$E$3:$E$252)-ROW('ค่าเสื่อม 2563'!$E$3)+1),$A4)))</f>
        <v>0</v>
      </c>
      <c r="P4" s="10">
        <f t="array" ref="P4">IF(COUNTIF('ค่าเสื่อม 2563'!$E$3:$E$252,"10869-รพ.วัฒนานคร")&lt;$A4,"",INDEX('ค่าเสื่อม 2563'!P$3:P$252,SMALL(IF('ค่าเสื่อม 2563'!$E$3:$E$252="10869-รพ.วัฒนานคร",ROW('ค่าเสื่อม 2563'!$E$3:$E$252)-ROW('ค่าเสื่อม 2563'!$E$3)+1),$A4)))</f>
        <v>0</v>
      </c>
      <c r="Q4" s="10">
        <f t="array" ref="Q4">IF(COUNTIF('ค่าเสื่อม 2563'!$E$3:$E$252,"10869-รพ.วัฒนานคร")&lt;$A4,"",INDEX('ค่าเสื่อม 2563'!Q$3:Q$252,SMALL(IF('ค่าเสื่อม 2563'!$E$3:$E$252="10869-รพ.วัฒนานคร",ROW('ค่าเสื่อม 2563'!$E$3:$E$252)-ROW('ค่าเสื่อม 2563'!$E$3)+1),$A4)))</f>
        <v>125000</v>
      </c>
      <c r="R4" s="7" t="str">
        <f t="array" ref="R4">IF(COUNTIF('ค่าเสื่อม 2563'!$E$3:$E$252,"10869-รพ.วัฒนานคร")&lt;$A4,"",INDEX('ค่าเสื่อม 2563'!R$3:R$252,SMALL(IF('ค่าเสื่อม 2563'!$E$3:$E$252="10869-รพ.วัฒนานคร",ROW('ค่าเสื่อม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2563'!$E$3:$E$252,"10869-รพ.วัฒนานคร")&lt;$A4,"",INDEX('ค่าเสื่อม 2563'!S$3:S$252,SMALL(IF('ค่าเสื่อม 2563'!$E$3:$E$252="10869-รพ.วัฒนานคร",ROW('ค่าเสื่อม 2563'!$E$3:$E$252)-ROW('ค่าเสื่อม 2563'!$E$3)+1),$A4)))</f>
        <v>5-</v>
      </c>
      <c r="T4" s="10">
        <f t="array" ref="T4">IF(COUNTIF('ค่าเสื่อม 2563'!$E$3:$E$252,"10869-รพ.วัฒนานคร")&lt;$A4,"",INDEX('ค่าเสื่อม 2563'!T$3:T$252,SMALL(IF('ค่าเสื่อม 2563'!$E$3:$E$252="10869-รพ.วัฒนานคร",ROW('ค่าเสื่อม 2563'!$E$3:$E$252)-ROW('ค่าเสื่อม 2563'!$E$3)+1),$A4)))</f>
        <v>125000</v>
      </c>
      <c r="U4" s="10">
        <f t="array" ref="U4">IF(COUNTIF('ค่าเสื่อม 2563'!$E$3:$E$252,"10869-รพ.วัฒนานคร")&lt;$A4,"",INDEX('ค่าเสื่อม 2563'!U$3:U$252,SMALL(IF('ค่าเสื่อม 2563'!$E$3:$E$252="10869-รพ.วัฒนานคร",ROW('ค่าเสื่อม 2563'!$E$3:$E$252)-ROW('ค่าเสื่อม 2563'!$E$3)+1),$A4)))</f>
        <v>0</v>
      </c>
      <c r="V4" s="7">
        <f t="array" ref="V4">IF(COUNTIF('ค่าเสื่อม 2563'!$E$3:$E$252,"10869-รพ.วัฒนานคร")&lt;$A4,"",INDEX('ค่าเสื่อม 2563'!V$3:V$252,SMALL(IF('ค่าเสื่อม 2563'!$E$3:$E$252="10869-รพ.วัฒนานคร",ROW('ค่าเสื่อม 2563'!$E$3:$E$252)-ROW('ค่าเสื่อม 2563'!$E$3)+1),$A4)))</f>
        <v>0</v>
      </c>
      <c r="W4" s="7">
        <f t="array" ref="W4">IF(COUNTIF('ค่าเสื่อม 2563'!$E$3:$E$252,"10869-รพ.วัฒนานคร")&lt;$A4,"",INDEX('ค่าเสื่อม 2563'!W$3:W$252,SMALL(IF('ค่าเสื่อม 2563'!$E$3:$E$252="10869-รพ.วัฒนานคร",ROW('ค่าเสื่อม 2563'!$E$3:$E$252)-ROW('ค่าเสื่อม 2563'!$E$3)+1),$A4)))</f>
        <v>329817</v>
      </c>
    </row>
    <row r="5" spans="1:23" ht="43.5" customHeight="1">
      <c r="A5" s="3">
        <v>2</v>
      </c>
      <c r="B5" s="7" t="str">
        <f t="array" ref="B5">IF(COUNTIF('ค่าเสื่อม 2563'!$E$3:$E$252,"10869-รพ.วัฒนานคร")&lt;$A5,"",INDEX('ค่าเสื่อม 2563'!B$3:B$252,SMALL(IF('ค่าเสื่อม 2563'!$E$3:$E$252="10869-รพ.วัฒนานคร",ROW('ค่าเสื่อม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2563'!$E$3:$E$252,"10869-รพ.วัฒนานคร")&lt;$A5,"",INDEX('ค่าเสื่อม 2563'!C$3:C$252,SMALL(IF('ค่าเสื่อม 2563'!$E$3:$E$252="10869-รพ.วัฒนานคร",ROW('ค่าเสื่อม 2563'!$E$3:$E$252)-ROW('ค่าเสื่อม 2563'!$E$3)+1),$A5)))</f>
        <v>2700</v>
      </c>
      <c r="D5" s="7" t="str">
        <f t="array" ref="D5">IF(COUNTIF('ค่าเสื่อม 2563'!$E$3:$E$252,"10869-รพ.วัฒนานคร")&lt;$A5,"",INDEX('ค่าเสื่อม 2563'!D$3:D$252,SMALL(IF('ค่าเสื่อม 2563'!$E$3:$E$252="10869-รพ.วัฒนานคร",ROW('ค่าเสื่อม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2563'!$E$3:$E$252,"10869-รพ.วัฒนานคร")&lt;$A5,"",INDEX('ค่าเสื่อม 2563'!E$3:E$252,SMALL(IF('ค่าเสื่อม 2563'!$E$3:$E$252="10869-รพ.วัฒนานคร",ROW('ค่าเสื่อม 2563'!$E$3:$E$252)-ROW('ค่าเสื่อม 2563'!$E$3)+1),$A5)))</f>
        <v>10869-รพ.วัฒนานคร</v>
      </c>
      <c r="F5" s="7" t="str">
        <f t="array" ref="F5">IF(COUNTIF('ค่าเสื่อม 2563'!$E$3:$E$252,"10869-รพ.วัฒนานคร")&lt;$A5,"",INDEX('ค่าเสื่อม 2563'!F$3:F$252,SMALL(IF('ค่าเสื่อม 2563'!$E$3:$E$252="10869-รพ.วัฒนานคร",ROW('ค่าเสื่อม 2563'!$E$3:$E$252)-ROW('ค่าเสื่อม 2563'!$E$3)+1),$A5)))</f>
        <v>02484-รพ.สต.บ้านหนองหอย หมู่ที่ 01 ตำบลผักขะ</v>
      </c>
      <c r="G5" s="7" t="str">
        <f t="array" ref="G5">IF(COUNTIF('ค่าเสื่อม 2563'!$E$3:$E$252,"10869-รพ.วัฒนานคร")&lt;$A5,"",INDEX('ค่าเสื่อม 2563'!G$3:G$252,SMALL(IF('ค่าเสื่อม 2563'!$E$3:$E$252="10869-รพ.วัฒนานคร",ROW('ค่าเสื่อม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2563'!$E$3:$E$252,"10869-รพ.วัฒนานคร")&lt;$A5,"",INDEX('ค่าเสื่อม 2563'!H$3:H$252,SMALL(IF('ค่าเสื่อม 2563'!$E$3:$E$252="10869-รพ.วัฒนานคร",ROW('ค่าเสื่อม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2563'!$E$3:$E$252,"10869-รพ.วัฒนานคร")&lt;$A5,"",INDEX('ค่าเสื่อม 2563'!I$3:I$252,SMALL(IF('ค่าเสื่อม 2563'!$E$3:$E$252="10869-รพ.วัฒนานคร",ROW('ค่าเสื่อม 2563'!$E$3:$E$252)-ROW('ค่าเสื่อม 2563'!$E$3)+1),$A5)))</f>
        <v>-</v>
      </c>
      <c r="J5" s="7" t="str">
        <f t="array" ref="J5">IF(COUNTIF('ค่าเสื่อม 2563'!$E$3:$E$252,"10869-รพ.วัฒนานคร")&lt;$A5,"",INDEX('ค่าเสื่อม 2563'!J$3:J$252,SMALL(IF('ค่าเสื่อม 2563'!$E$3:$E$252="10869-รพ.วัฒนานคร",ROW('ค่าเสื่อม 2563'!$E$3:$E$252)-ROW('ค่าเสื่อม 2563'!$E$3)+1),$A5)))</f>
        <v>ซ่อมแซมห้องอุบัติเหตุฉุกเฉิน ขนาด กว้าง ๔ เมตร ยาว ๔ เมตร</v>
      </c>
      <c r="K5" s="7" t="str">
        <f t="array" ref="K5">IF(COUNTIF('ค่าเสื่อม 2563'!$E$3:$E$252,"10869-รพ.วัฒนานคร")&lt;$A5,"",INDEX('ค่าเสื่อม 2563'!K$3:K$252,SMALL(IF('ค่าเสื่อม 2563'!$E$3:$E$252="10869-รพ.วัฒนานคร",ROW('ค่าเสื่อม 2563'!$E$3:$E$252)-ROW('ค่าเสื่อม 2563'!$E$3)+1),$A5)))</f>
        <v>รายละเอียดตามเอกสารที่แนบ</v>
      </c>
      <c r="L5" s="4">
        <f t="array" ref="L5">IF(COUNTIF('ค่าเสื่อม 2563'!$E$3:$E$252,"10869-รพ.วัฒนานคร")&lt;$A5,"",INDEX('ค่าเสื่อม 2563'!L$3:L$252,SMALL(IF('ค่าเสื่อม 2563'!$E$3:$E$252="10869-รพ.วัฒนานคร",ROW('ค่าเสื่อม 2563'!$E$3:$E$252)-ROW('ค่าเสื่อม 2563'!$E$3)+1),$A5)))</f>
        <v>1</v>
      </c>
      <c r="M5" s="7">
        <f t="array" ref="M5">IF(COUNTIF('ค่าเสื่อม 2563'!$E$3:$E$252,"10869-รพ.วัฒนานคร")&lt;$A5,"",INDEX('ค่าเสื่อม 2563'!M$3:M$252,SMALL(IF('ค่าเสื่อม 2563'!$E$3:$E$252="10869-รพ.วัฒนานคร",ROW('ค่าเสื่อม 2563'!$E$3:$E$252)-ROW('ค่าเสื่อม 2563'!$E$3)+1),$A5)))</f>
        <v>8468</v>
      </c>
      <c r="N5" s="10">
        <f t="array" ref="N5">IF(COUNTIF('ค่าเสื่อม 2563'!$E$3:$E$252,"10869-รพ.วัฒนานคร")&lt;$A5,"",INDEX('ค่าเสื่อม 2563'!N$3:N$252,SMALL(IF('ค่าเสื่อม 2563'!$E$3:$E$252="10869-รพ.วัฒนานคร",ROW('ค่าเสื่อม 2563'!$E$3:$E$252)-ROW('ค่าเสื่อม 2563'!$E$3)+1),$A5)))</f>
        <v>200000</v>
      </c>
      <c r="O5" s="10">
        <f t="array" ref="O5">IF(COUNTIF('ค่าเสื่อม 2563'!$E$3:$E$252,"10869-รพ.วัฒนานคร")&lt;$A5,"",INDEX('ค่าเสื่อม 2563'!O$3:O$252,SMALL(IF('ค่าเสื่อม 2563'!$E$3:$E$252="10869-รพ.วัฒนานคร",ROW('ค่าเสื่อม 2563'!$E$3:$E$252)-ROW('ค่าเสื่อม 2563'!$E$3)+1),$A5)))</f>
        <v>0</v>
      </c>
      <c r="P5" s="10">
        <f t="array" ref="P5">IF(COUNTIF('ค่าเสื่อม 2563'!$E$3:$E$252,"10869-รพ.วัฒนานคร")&lt;$A5,"",INDEX('ค่าเสื่อม 2563'!P$3:P$252,SMALL(IF('ค่าเสื่อม 2563'!$E$3:$E$252="10869-รพ.วัฒนานคร",ROW('ค่าเสื่อม 2563'!$E$3:$E$252)-ROW('ค่าเสื่อม 2563'!$E$3)+1),$A5)))</f>
        <v>0</v>
      </c>
      <c r="Q5" s="10">
        <f t="array" ref="Q5">IF(COUNTIF('ค่าเสื่อม 2563'!$E$3:$E$252,"10869-รพ.วัฒนานคร")&lt;$A5,"",INDEX('ค่าเสื่อม 2563'!Q$3:Q$252,SMALL(IF('ค่าเสื่อม 2563'!$E$3:$E$252="10869-รพ.วัฒนานคร",ROW('ค่าเสื่อม 2563'!$E$3:$E$252)-ROW('ค่าเสื่อม 2563'!$E$3)+1),$A5)))</f>
        <v>200000</v>
      </c>
      <c r="R5" s="7" t="str">
        <f t="array" ref="R5">IF(COUNTIF('ค่าเสื่อม 2563'!$E$3:$E$252,"10869-รพ.วัฒนานคร")&lt;$A5,"",INDEX('ค่าเสื่อม 2563'!R$3:R$252,SMALL(IF('ค่าเสื่อม 2563'!$E$3:$E$252="10869-รพ.วัฒนานคร",ROW('ค่าเสื่อม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2563'!$E$3:$E$252,"10869-รพ.วัฒนานคร")&lt;$A5,"",INDEX('ค่าเสื่อม 2563'!S$3:S$252,SMALL(IF('ค่าเสื่อม 2563'!$E$3:$E$252="10869-รพ.วัฒนานคร",ROW('ค่าเสื่อม 2563'!$E$3:$E$252)-ROW('ค่าเสื่อม 2563'!$E$3)+1),$A5)))</f>
        <v>5-</v>
      </c>
      <c r="T5" s="10">
        <f t="array" ref="T5">IF(COUNTIF('ค่าเสื่อม 2563'!$E$3:$E$252,"10869-รพ.วัฒนานคร")&lt;$A5,"",INDEX('ค่าเสื่อม 2563'!T$3:T$252,SMALL(IF('ค่าเสื่อม 2563'!$E$3:$E$252="10869-รพ.วัฒนานคร",ROW('ค่าเสื่อม 2563'!$E$3:$E$252)-ROW('ค่าเสื่อม 2563'!$E$3)+1),$A5)))</f>
        <v>200000</v>
      </c>
      <c r="U5" s="10">
        <f t="array" ref="U5">IF(COUNTIF('ค่าเสื่อม 2563'!$E$3:$E$252,"10869-รพ.วัฒนานคร")&lt;$A5,"",INDEX('ค่าเสื่อม 2563'!U$3:U$252,SMALL(IF('ค่าเสื่อม 2563'!$E$3:$E$252="10869-รพ.วัฒนานคร",ROW('ค่าเสื่อม 2563'!$E$3:$E$252)-ROW('ค่าเสื่อม 2563'!$E$3)+1),$A5)))</f>
        <v>0</v>
      </c>
      <c r="V5" s="7">
        <f t="array" ref="V5">IF(COUNTIF('ค่าเสื่อม 2563'!$E$3:$E$252,"10869-รพ.วัฒนานคร")&lt;$A5,"",INDEX('ค่าเสื่อม 2563'!V$3:V$252,SMALL(IF('ค่าเสื่อม 2563'!$E$3:$E$252="10869-รพ.วัฒนานคร",ROW('ค่าเสื่อม 2563'!$E$3:$E$252)-ROW('ค่าเสื่อม 2563'!$E$3)+1),$A5)))</f>
        <v>0</v>
      </c>
      <c r="W5" s="7">
        <f t="array" ref="W5">IF(COUNTIF('ค่าเสื่อม 2563'!$E$3:$E$252,"10869-รพ.วัฒนานคร")&lt;$A5,"",INDEX('ค่าเสื่อม 2563'!W$3:W$252,SMALL(IF('ค่าเสื่อม 2563'!$E$3:$E$252="10869-รพ.วัฒนานคร",ROW('ค่าเสื่อม 2563'!$E$3:$E$252)-ROW('ค่าเสื่อม 2563'!$E$3)+1),$A5)))</f>
        <v>323705</v>
      </c>
    </row>
    <row r="6" spans="1:23" ht="43.5" customHeight="1">
      <c r="A6" s="3">
        <v>3</v>
      </c>
      <c r="B6" s="7" t="str">
        <f t="array" ref="B6">IF(COUNTIF('ค่าเสื่อม 2563'!$E$3:$E$252,"10869-รพ.วัฒนานคร")&lt;$A6,"",INDEX('ค่าเสื่อม 2563'!B$3:B$252,SMALL(IF('ค่าเสื่อม 2563'!$E$3:$E$252="10869-รพ.วัฒนานคร",ROW('ค่าเสื่อม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2563'!$E$3:$E$252,"10869-รพ.วัฒนานคร")&lt;$A6,"",INDEX('ค่าเสื่อม 2563'!C$3:C$252,SMALL(IF('ค่าเสื่อม 2563'!$E$3:$E$252="10869-รพ.วัฒนานคร",ROW('ค่าเสื่อม 2563'!$E$3:$E$252)-ROW('ค่าเสื่อม 2563'!$E$3)+1),$A6)))</f>
        <v>2700</v>
      </c>
      <c r="D6" s="7" t="str">
        <f t="array" ref="D6">IF(COUNTIF('ค่าเสื่อม 2563'!$E$3:$E$252,"10869-รพ.วัฒนานคร")&lt;$A6,"",INDEX('ค่าเสื่อม 2563'!D$3:D$252,SMALL(IF('ค่าเสื่อม 2563'!$E$3:$E$252="10869-รพ.วัฒนานคร",ROW('ค่าเสื่อม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2563'!$E$3:$E$252,"10869-รพ.วัฒนานคร")&lt;$A6,"",INDEX('ค่าเสื่อม 2563'!E$3:E$252,SMALL(IF('ค่าเสื่อม 2563'!$E$3:$E$252="10869-รพ.วัฒนานคร",ROW('ค่าเสื่อม 2563'!$E$3:$E$252)-ROW('ค่าเสื่อม 2563'!$E$3)+1),$A6)))</f>
        <v>10869-รพ.วัฒนานคร</v>
      </c>
      <c r="F6" s="7" t="str">
        <f t="array" ref="F6">IF(COUNTIF('ค่าเสื่อม 2563'!$E$3:$E$252,"10869-รพ.วัฒนานคร")&lt;$A6,"",INDEX('ค่าเสื่อม 2563'!F$3:F$252,SMALL(IF('ค่าเสื่อม 2563'!$E$3:$E$252="10869-รพ.วัฒนานคร",ROW('ค่าเสื่อม 2563'!$E$3:$E$252)-ROW('ค่าเสื่อม 2563'!$E$3)+1),$A6)))</f>
        <v>02486-รพ.สต.บ้านหนองเทา หมู่ที่ 02 ตำบลโนนหมากเค็ง</v>
      </c>
      <c r="G6" s="7" t="str">
        <f t="array" ref="G6">IF(COUNTIF('ค่าเสื่อม 2563'!$E$3:$E$252,"10869-รพ.วัฒนานคร")&lt;$A6,"",INDEX('ค่าเสื่อม 2563'!G$3:G$252,SMALL(IF('ค่าเสื่อม 2563'!$E$3:$E$252="10869-รพ.วัฒนานคร",ROW('ค่าเสื่อม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2563'!$E$3:$E$252,"10869-รพ.วัฒนานคร")&lt;$A6,"",INDEX('ค่าเสื่อม 2563'!H$3:H$252,SMALL(IF('ค่าเสื่อม 2563'!$E$3:$E$252="10869-รพ.วัฒนานคร",ROW('ค่าเสื่อม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2563'!$E$3:$E$252,"10869-รพ.วัฒนานคร")&lt;$A6,"",INDEX('ค่าเสื่อม 2563'!I$3:I$252,SMALL(IF('ค่าเสื่อม 2563'!$E$3:$E$252="10869-รพ.วัฒนานคร",ROW('ค่าเสื่อม 2563'!$E$3:$E$252)-ROW('ค่าเสื่อม 2563'!$E$3)+1),$A6)))</f>
        <v>-</v>
      </c>
      <c r="J6" s="7" t="str">
        <f t="array" ref="J6">IF(COUNTIF('ค่าเสื่อม 2563'!$E$3:$E$252,"10869-รพ.วัฒนานคร")&lt;$A6,"",INDEX('ค่าเสื่อม 2563'!J$3:J$252,SMALL(IF('ค่าเสื่อม 2563'!$E$3:$E$252="10869-รพ.วัฒนานคร",ROW('ค่าเสื่อม 2563'!$E$3:$E$252)-ROW('ค่าเสื่อม 2563'!$E$3)+1),$A6)))</f>
        <v>ซ่อมแซมหลังคาอาคาร รพ.สต.</v>
      </c>
      <c r="K6" s="7" t="str">
        <f t="array" ref="K6">IF(COUNTIF('ค่าเสื่อม 2563'!$E$3:$E$252,"10869-รพ.วัฒนานคร")&lt;$A6,"",INDEX('ค่าเสื่อม 2563'!K$3:K$252,SMALL(IF('ค่าเสื่อม 2563'!$E$3:$E$252="10869-รพ.วัฒนานคร",ROW('ค่าเสื่อม 2563'!$E$3:$E$252)-ROW('ค่าเสื่อม 2563'!$E$3)+1),$A6)))</f>
        <v>รายละเอียดตาาเอกสารแนบ</v>
      </c>
      <c r="L6" s="4">
        <f t="array" ref="L6">IF(COUNTIF('ค่าเสื่อม 2563'!$E$3:$E$252,"10869-รพ.วัฒนานคร")&lt;$A6,"",INDEX('ค่าเสื่อม 2563'!L$3:L$252,SMALL(IF('ค่าเสื่อม 2563'!$E$3:$E$252="10869-รพ.วัฒนานคร",ROW('ค่าเสื่อม 2563'!$E$3:$E$252)-ROW('ค่าเสื่อม 2563'!$E$3)+1),$A6)))</f>
        <v>1</v>
      </c>
      <c r="M6" s="7">
        <f t="array" ref="M6">IF(COUNTIF('ค่าเสื่อม 2563'!$E$3:$E$252,"10869-รพ.วัฒนานคร")&lt;$A6,"",INDEX('ค่าเสื่อม 2563'!M$3:M$252,SMALL(IF('ค่าเสื่อม 2563'!$E$3:$E$252="10869-รพ.วัฒนานคร",ROW('ค่าเสื่อม 2563'!$E$3:$E$252)-ROW('ค่าเสื่อม 2563'!$E$3)+1),$A6)))</f>
        <v>8170</v>
      </c>
      <c r="N6" s="10">
        <f t="array" ref="N6">IF(COUNTIF('ค่าเสื่อม 2563'!$E$3:$E$252,"10869-รพ.วัฒนานคร")&lt;$A6,"",INDEX('ค่าเสื่อม 2563'!N$3:N$252,SMALL(IF('ค่าเสื่อม 2563'!$E$3:$E$252="10869-รพ.วัฒนานคร",ROW('ค่าเสื่อม 2563'!$E$3:$E$252)-ROW('ค่าเสื่อม 2563'!$E$3)+1),$A6)))</f>
        <v>125000</v>
      </c>
      <c r="O6" s="10">
        <f t="array" ref="O6">IF(COUNTIF('ค่าเสื่อม 2563'!$E$3:$E$252,"10869-รพ.วัฒนานคร")&lt;$A6,"",INDEX('ค่าเสื่อม 2563'!O$3:O$252,SMALL(IF('ค่าเสื่อม 2563'!$E$3:$E$252="10869-รพ.วัฒนานคร",ROW('ค่าเสื่อม 2563'!$E$3:$E$252)-ROW('ค่าเสื่อม 2563'!$E$3)+1),$A6)))</f>
        <v>0</v>
      </c>
      <c r="P6" s="10">
        <f t="array" ref="P6">IF(COUNTIF('ค่าเสื่อม 2563'!$E$3:$E$252,"10869-รพ.วัฒนานคร")&lt;$A6,"",INDEX('ค่าเสื่อม 2563'!P$3:P$252,SMALL(IF('ค่าเสื่อม 2563'!$E$3:$E$252="10869-รพ.วัฒนานคร",ROW('ค่าเสื่อม 2563'!$E$3:$E$252)-ROW('ค่าเสื่อม 2563'!$E$3)+1),$A6)))</f>
        <v>0</v>
      </c>
      <c r="Q6" s="10">
        <f t="array" ref="Q6">IF(COUNTIF('ค่าเสื่อม 2563'!$E$3:$E$252,"10869-รพ.วัฒนานคร")&lt;$A6,"",INDEX('ค่าเสื่อม 2563'!Q$3:Q$252,SMALL(IF('ค่าเสื่อม 2563'!$E$3:$E$252="10869-รพ.วัฒนานคร",ROW('ค่าเสื่อม 2563'!$E$3:$E$252)-ROW('ค่าเสื่อม 2563'!$E$3)+1),$A6)))</f>
        <v>125000</v>
      </c>
      <c r="R6" s="7" t="str">
        <f t="array" ref="R6">IF(COUNTIF('ค่าเสื่อม 2563'!$E$3:$E$252,"10869-รพ.วัฒนานคร")&lt;$A6,"",INDEX('ค่าเสื่อม 2563'!R$3:R$252,SMALL(IF('ค่าเสื่อม 2563'!$E$3:$E$252="10869-รพ.วัฒนานคร",ROW('ค่าเสื่อม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2563'!$E$3:$E$252,"10869-รพ.วัฒนานคร")&lt;$A6,"",INDEX('ค่าเสื่อม 2563'!S$3:S$252,SMALL(IF('ค่าเสื่อม 2563'!$E$3:$E$252="10869-รพ.วัฒนานคร",ROW('ค่าเสื่อม 2563'!$E$3:$E$252)-ROW('ค่าเสื่อม 2563'!$E$3)+1),$A6)))</f>
        <v>5-</v>
      </c>
      <c r="T6" s="10">
        <f t="array" ref="T6">IF(COUNTIF('ค่าเสื่อม 2563'!$E$3:$E$252,"10869-รพ.วัฒนานคร")&lt;$A6,"",INDEX('ค่าเสื่อม 2563'!T$3:T$252,SMALL(IF('ค่าเสื่อม 2563'!$E$3:$E$252="10869-รพ.วัฒนานคร",ROW('ค่าเสื่อม 2563'!$E$3:$E$252)-ROW('ค่าเสื่อม 2563'!$E$3)+1),$A6)))</f>
        <v>125000</v>
      </c>
      <c r="U6" s="10">
        <f t="array" ref="U6">IF(COUNTIF('ค่าเสื่อม 2563'!$E$3:$E$252,"10869-รพ.วัฒนานคร")&lt;$A6,"",INDEX('ค่าเสื่อม 2563'!U$3:U$252,SMALL(IF('ค่าเสื่อม 2563'!$E$3:$E$252="10869-รพ.วัฒนานคร",ROW('ค่าเสื่อม 2563'!$E$3:$E$252)-ROW('ค่าเสื่อม 2563'!$E$3)+1),$A6)))</f>
        <v>0</v>
      </c>
      <c r="V6" s="7">
        <f t="array" ref="V6">IF(COUNTIF('ค่าเสื่อม 2563'!$E$3:$E$252,"10869-รพ.วัฒนานคร")&lt;$A6,"",INDEX('ค่าเสื่อม 2563'!V$3:V$252,SMALL(IF('ค่าเสื่อม 2563'!$E$3:$E$252="10869-รพ.วัฒนานคร",ROW('ค่าเสื่อม 2563'!$E$3:$E$252)-ROW('ค่าเสื่อม 2563'!$E$3)+1),$A6)))</f>
        <v>0</v>
      </c>
      <c r="W6" s="7">
        <f t="array" ref="W6">IF(COUNTIF('ค่าเสื่อม 2563'!$E$3:$E$252,"10869-รพ.วัฒนานคร")&lt;$A6,"",INDEX('ค่าเสื่อม 2563'!W$3:W$252,SMALL(IF('ค่าเสื่อม 2563'!$E$3:$E$252="10869-รพ.วัฒนานคร",ROW('ค่าเสื่อม 2563'!$E$3:$E$252)-ROW('ค่าเสื่อม 2563'!$E$3)+1),$A6)))</f>
        <v>329818</v>
      </c>
    </row>
    <row r="7" spans="1:23" ht="43.5" customHeight="1">
      <c r="A7" s="3">
        <v>4</v>
      </c>
      <c r="B7" s="7" t="str">
        <f t="array" ref="B7">IF(COUNTIF('ค่าเสื่อม 2563'!$E$3:$E$252,"10869-รพ.วัฒนานคร")&lt;$A7,"",INDEX('ค่าเสื่อม 2563'!B$3:B$252,SMALL(IF('ค่าเสื่อม 2563'!$E$3:$E$252="10869-รพ.วัฒนานคร",ROW('ค่าเสื่อม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2563'!$E$3:$E$252,"10869-รพ.วัฒนานคร")&lt;$A7,"",INDEX('ค่าเสื่อม 2563'!C$3:C$252,SMALL(IF('ค่าเสื่อม 2563'!$E$3:$E$252="10869-รพ.วัฒนานคร",ROW('ค่าเสื่อม 2563'!$E$3:$E$252)-ROW('ค่าเสื่อม 2563'!$E$3)+1),$A7)))</f>
        <v>2700</v>
      </c>
      <c r="D7" s="7" t="str">
        <f t="array" ref="D7">IF(COUNTIF('ค่าเสื่อม 2563'!$E$3:$E$252,"10869-รพ.วัฒนานคร")&lt;$A7,"",INDEX('ค่าเสื่อม 2563'!D$3:D$252,SMALL(IF('ค่าเสื่อม 2563'!$E$3:$E$252="10869-รพ.วัฒนานคร",ROW('ค่าเสื่อม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2563'!$E$3:$E$252,"10869-รพ.วัฒนานคร")&lt;$A7,"",INDEX('ค่าเสื่อม 2563'!E$3:E$252,SMALL(IF('ค่าเสื่อม 2563'!$E$3:$E$252="10869-รพ.วัฒนานคร",ROW('ค่าเสื่อม 2563'!$E$3:$E$252)-ROW('ค่าเสื่อม 2563'!$E$3)+1),$A7)))</f>
        <v>10869-รพ.วัฒนานคร</v>
      </c>
      <c r="F7" s="7" t="str">
        <f t="array" ref="F7">IF(COUNTIF('ค่าเสื่อม 2563'!$E$3:$E$252,"10869-รพ.วัฒนานคร")&lt;$A7,"",INDEX('ค่าเสื่อม 2563'!F$3:F$252,SMALL(IF('ค่าเสื่อม 2563'!$E$3:$E$252="10869-รพ.วัฒนานคร",ROW('ค่าเสื่อม 2563'!$E$3:$E$252)-ROW('ค่าเสื่อม 2563'!$E$3)+1),$A7)))</f>
        <v>02491-รพ.สต.บ้านห้วยชัน หมู่ที่ 03 ตำบลช่องกุ่ม</v>
      </c>
      <c r="G7" s="7" t="str">
        <f t="array" ref="G7">IF(COUNTIF('ค่าเสื่อม 2563'!$E$3:$E$252,"10869-รพ.วัฒนานคร")&lt;$A7,"",INDEX('ค่าเสื่อม 2563'!G$3:G$252,SMALL(IF('ค่าเสื่อม 2563'!$E$3:$E$252="10869-รพ.วัฒนานคร",ROW('ค่าเสื่อม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2563'!$E$3:$E$252,"10869-รพ.วัฒนานคร")&lt;$A7,"",INDEX('ค่าเสื่อม 2563'!H$3:H$252,SMALL(IF('ค่าเสื่อม 2563'!$E$3:$E$252="10869-รพ.วัฒนานคร",ROW('ค่าเสื่อม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2563'!$E$3:$E$252,"10869-รพ.วัฒนานคร")&lt;$A7,"",INDEX('ค่าเสื่อม 2563'!I$3:I$252,SMALL(IF('ค่าเสื่อม 2563'!$E$3:$E$252="10869-รพ.วัฒนานคร",ROW('ค่าเสื่อม 2563'!$E$3:$E$252)-ROW('ค่าเสื่อม 2563'!$E$3)+1),$A7)))</f>
        <v>-</v>
      </c>
      <c r="J7" s="7" t="str">
        <f t="array" ref="J7">IF(COUNTIF('ค่าเสื่อม 2563'!$E$3:$E$252,"10869-รพ.วัฒนานคร")&lt;$A7,"",INDEX('ค่าเสื่อม 2563'!J$3:J$252,SMALL(IF('ค่าเสื่อม 2563'!$E$3:$E$252="10869-รพ.วัฒนานคร",ROW('ค่าเสื่อม 2563'!$E$3:$E$252)-ROW('ค่าเสื่อม 2563'!$E$3)+1),$A7)))</f>
        <v>ซ่อมแซมห้องอุบัติเหตุฉุกเฉิน ขนาด กว้าง ๔ เมตร ยาว ๔ เมตร</v>
      </c>
      <c r="K7" s="7" t="str">
        <f t="array" ref="K7">IF(COUNTIF('ค่าเสื่อม 2563'!$E$3:$E$252,"10869-รพ.วัฒนานคร")&lt;$A7,"",INDEX('ค่าเสื่อม 2563'!K$3:K$252,SMALL(IF('ค่าเสื่อม 2563'!$E$3:$E$252="10869-รพ.วัฒนานคร",ROW('ค่าเสื่อม 2563'!$E$3:$E$252)-ROW('ค่าเสื่อม 2563'!$E$3)+1),$A7)))</f>
        <v>รายละเอียดตามเอกสารที่แนบ</v>
      </c>
      <c r="L7" s="4">
        <f t="array" ref="L7">IF(COUNTIF('ค่าเสื่อม 2563'!$E$3:$E$252,"10869-รพ.วัฒนานคร")&lt;$A7,"",INDEX('ค่าเสื่อม 2563'!L$3:L$252,SMALL(IF('ค่าเสื่อม 2563'!$E$3:$E$252="10869-รพ.วัฒนานคร",ROW('ค่าเสื่อม 2563'!$E$3:$E$252)-ROW('ค่าเสื่อม 2563'!$E$3)+1),$A7)))</f>
        <v>1</v>
      </c>
      <c r="M7" s="7" t="str">
        <f t="array" ref="M7">IF(COUNTIF('ค่าเสื่อม 2563'!$E$3:$E$252,"10869-รพ.วัฒนานคร")&lt;$A7,"",INDEX('ค่าเสื่อม 2563'!M$3:M$252,SMALL(IF('ค่าเสื่อม 2563'!$E$3:$E$252="10869-รพ.วัฒนานคร",ROW('ค่าเสื่อม 2563'!$E$3:$E$252)-ROW('ค่าเสื่อม 2563'!$E$3)+1),$A7)))</f>
        <v>8176/36</v>
      </c>
      <c r="N7" s="10">
        <f t="array" ref="N7">IF(COUNTIF('ค่าเสื่อม 2563'!$E$3:$E$252,"10869-รพ.วัฒนานคร")&lt;$A7,"",INDEX('ค่าเสื่อม 2563'!N$3:N$252,SMALL(IF('ค่าเสื่อม 2563'!$E$3:$E$252="10869-รพ.วัฒนานคร",ROW('ค่าเสื่อม 2563'!$E$3:$E$252)-ROW('ค่าเสื่อม 2563'!$E$3)+1),$A7)))</f>
        <v>200000</v>
      </c>
      <c r="O7" s="10">
        <f t="array" ref="O7">IF(COUNTIF('ค่าเสื่อม 2563'!$E$3:$E$252,"10869-รพ.วัฒนานคร")&lt;$A7,"",INDEX('ค่าเสื่อม 2563'!O$3:O$252,SMALL(IF('ค่าเสื่อม 2563'!$E$3:$E$252="10869-รพ.วัฒนานคร",ROW('ค่าเสื่อม 2563'!$E$3:$E$252)-ROW('ค่าเสื่อม 2563'!$E$3)+1),$A7)))</f>
        <v>0</v>
      </c>
      <c r="P7" s="10">
        <f t="array" ref="P7">IF(COUNTIF('ค่าเสื่อม 2563'!$E$3:$E$252,"10869-รพ.วัฒนานคร")&lt;$A7,"",INDEX('ค่าเสื่อม 2563'!P$3:P$252,SMALL(IF('ค่าเสื่อม 2563'!$E$3:$E$252="10869-รพ.วัฒนานคร",ROW('ค่าเสื่อม 2563'!$E$3:$E$252)-ROW('ค่าเสื่อม 2563'!$E$3)+1),$A7)))</f>
        <v>0</v>
      </c>
      <c r="Q7" s="10">
        <f t="array" ref="Q7">IF(COUNTIF('ค่าเสื่อม 2563'!$E$3:$E$252,"10869-รพ.วัฒนานคร")&lt;$A7,"",INDEX('ค่าเสื่อม 2563'!Q$3:Q$252,SMALL(IF('ค่าเสื่อม 2563'!$E$3:$E$252="10869-รพ.วัฒนานคร",ROW('ค่าเสื่อม 2563'!$E$3:$E$252)-ROW('ค่าเสื่อม 2563'!$E$3)+1),$A7)))</f>
        <v>200000</v>
      </c>
      <c r="R7" s="7" t="str">
        <f t="array" ref="R7">IF(COUNTIF('ค่าเสื่อม 2563'!$E$3:$E$252,"10869-รพ.วัฒนานคร")&lt;$A7,"",INDEX('ค่าเสื่อม 2563'!R$3:R$252,SMALL(IF('ค่าเสื่อม 2563'!$E$3:$E$252="10869-รพ.วัฒนานคร",ROW('ค่าเสื่อม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2563'!$E$3:$E$252,"10869-รพ.วัฒนานคร")&lt;$A7,"",INDEX('ค่าเสื่อม 2563'!S$3:S$252,SMALL(IF('ค่าเสื่อม 2563'!$E$3:$E$252="10869-รพ.วัฒนานคร",ROW('ค่าเสื่อม 2563'!$E$3:$E$252)-ROW('ค่าเสื่อม 2563'!$E$3)+1),$A7)))</f>
        <v>5-</v>
      </c>
      <c r="T7" s="10">
        <f t="array" ref="T7">IF(COUNTIF('ค่าเสื่อม 2563'!$E$3:$E$252,"10869-รพ.วัฒนานคร")&lt;$A7,"",INDEX('ค่าเสื่อม 2563'!T$3:T$252,SMALL(IF('ค่าเสื่อม 2563'!$E$3:$E$252="10869-รพ.วัฒนานคร",ROW('ค่าเสื่อม 2563'!$E$3:$E$252)-ROW('ค่าเสื่อม 2563'!$E$3)+1),$A7)))</f>
        <v>200000</v>
      </c>
      <c r="U7" s="10">
        <f t="array" ref="U7">IF(COUNTIF('ค่าเสื่อม 2563'!$E$3:$E$252,"10869-รพ.วัฒนานคร")&lt;$A7,"",INDEX('ค่าเสื่อม 2563'!U$3:U$252,SMALL(IF('ค่าเสื่อม 2563'!$E$3:$E$252="10869-รพ.วัฒนานคร",ROW('ค่าเสื่อม 2563'!$E$3:$E$252)-ROW('ค่าเสื่อม 2563'!$E$3)+1),$A7)))</f>
        <v>0</v>
      </c>
      <c r="V7" s="7">
        <f t="array" ref="V7">IF(COUNTIF('ค่าเสื่อม 2563'!$E$3:$E$252,"10869-รพ.วัฒนานคร")&lt;$A7,"",INDEX('ค่าเสื่อม 2563'!V$3:V$252,SMALL(IF('ค่าเสื่อม 2563'!$E$3:$E$252="10869-รพ.วัฒนานคร",ROW('ค่าเสื่อม 2563'!$E$3:$E$252)-ROW('ค่าเสื่อม 2563'!$E$3)+1),$A7)))</f>
        <v>0</v>
      </c>
      <c r="W7" s="7">
        <f t="array" ref="W7">IF(COUNTIF('ค่าเสื่อม 2563'!$E$3:$E$252,"10869-รพ.วัฒนานคร")&lt;$A7,"",INDEX('ค่าเสื่อม 2563'!W$3:W$252,SMALL(IF('ค่าเสื่อม 2563'!$E$3:$E$252="10869-รพ.วัฒนานคร",ROW('ค่าเสื่อม 2563'!$E$3:$E$252)-ROW('ค่าเสื่อม 2563'!$E$3)+1),$A7)))</f>
        <v>323703</v>
      </c>
    </row>
    <row r="8" spans="1:23" ht="43.5" customHeight="1">
      <c r="A8" s="3">
        <v>5</v>
      </c>
      <c r="B8" s="7" t="str">
        <f t="array" ref="B8">IF(COUNTIF('ค่าเสื่อม 2563'!$E$3:$E$252,"10869-รพ.วัฒนานคร")&lt;$A8,"",INDEX('ค่าเสื่อม 2563'!B$3:B$252,SMALL(IF('ค่าเสื่อม 2563'!$E$3:$E$252="10869-รพ.วัฒนานคร",ROW('ค่าเสื่อม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2563'!$E$3:$E$252,"10869-รพ.วัฒนานคร")&lt;$A8,"",INDEX('ค่าเสื่อม 2563'!C$3:C$252,SMALL(IF('ค่าเสื่อม 2563'!$E$3:$E$252="10869-รพ.วัฒนานคร",ROW('ค่าเสื่อม 2563'!$E$3:$E$252)-ROW('ค่าเสื่อม 2563'!$E$3)+1),$A8)))</f>
        <v>2700</v>
      </c>
      <c r="D8" s="7" t="str">
        <f t="array" ref="D8">IF(COUNTIF('ค่าเสื่อม 2563'!$E$3:$E$252,"10869-รพ.วัฒนานคร")&lt;$A8,"",INDEX('ค่าเสื่อม 2563'!D$3:D$252,SMALL(IF('ค่าเสื่อม 2563'!$E$3:$E$252="10869-รพ.วัฒนานคร",ROW('ค่าเสื่อม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2563'!$E$3:$E$252,"10869-รพ.วัฒนานคร")&lt;$A8,"",INDEX('ค่าเสื่อม 2563'!E$3:E$252,SMALL(IF('ค่าเสื่อม 2563'!$E$3:$E$252="10869-รพ.วัฒนานคร",ROW('ค่าเสื่อม 2563'!$E$3:$E$252)-ROW('ค่าเสื่อม 2563'!$E$3)+1),$A8)))</f>
        <v>10869-รพ.วัฒนานคร</v>
      </c>
      <c r="F8" s="7" t="str">
        <f t="array" ref="F8">IF(COUNTIF('ค่าเสื่อม 2563'!$E$3:$E$252,"10869-รพ.วัฒนานคร")&lt;$A8,"",INDEX('ค่าเสื่อม 2563'!F$3:F$252,SMALL(IF('ค่าเสื่อม 2563'!$E$3:$E$252="10869-รพ.วัฒนานคร",ROW('ค่าเสื่อม 2563'!$E$3:$E$252)-ROW('ค่าเสื่อม 2563'!$E$3)+1),$A8)))</f>
        <v>02492-รพ.สต.บ้านหนองแวง หมู่ที่ 05 ตำบลหนองแวง</v>
      </c>
      <c r="G8" s="7" t="str">
        <f t="array" ref="G8">IF(COUNTIF('ค่าเสื่อม 2563'!$E$3:$E$252,"10869-รพ.วัฒนานคร")&lt;$A8,"",INDEX('ค่าเสื่อม 2563'!G$3:G$252,SMALL(IF('ค่าเสื่อม 2563'!$E$3:$E$252="10869-รพ.วัฒนานคร",ROW('ค่าเสื่อม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2563'!$E$3:$E$252,"10869-รพ.วัฒนานคร")&lt;$A8,"",INDEX('ค่าเสื่อม 2563'!H$3:H$252,SMALL(IF('ค่าเสื่อม 2563'!$E$3:$E$252="10869-รพ.วัฒนานคร",ROW('ค่าเสื่อม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2563'!$E$3:$E$252,"10869-รพ.วัฒนานคร")&lt;$A8,"",INDEX('ค่าเสื่อม 2563'!I$3:I$252,SMALL(IF('ค่าเสื่อม 2563'!$E$3:$E$252="10869-รพ.วัฒนานคร",ROW('ค่าเสื่อม 2563'!$E$3:$E$252)-ROW('ค่าเสื่อม 2563'!$E$3)+1),$A8)))</f>
        <v>-</v>
      </c>
      <c r="J8" s="7" t="str">
        <f t="array" ref="J8">IF(COUNTIF('ค่าเสื่อม 2563'!$E$3:$E$252,"10869-รพ.วัฒนานคร")&lt;$A8,"",INDEX('ค่าเสื่อม 2563'!J$3:J$252,SMALL(IF('ค่าเสื่อม 2563'!$E$3:$E$252="10869-รพ.วัฒนานคร",ROW('ค่าเสื่อม 2563'!$E$3:$E$252)-ROW('ค่าเสื่อม 2563'!$E$3)+1),$A8)))</f>
        <v>ซ่อมแซมห้องอุบัติเหตุฉุกเฉิน ขนาด กว้าง ๔ เมตร ยาว ๔ เมตร</v>
      </c>
      <c r="K8" s="7" t="str">
        <f t="array" ref="K8">IF(COUNTIF('ค่าเสื่อม 2563'!$E$3:$E$252,"10869-รพ.วัฒนานคร")&lt;$A8,"",INDEX('ค่าเสื่อม 2563'!K$3:K$252,SMALL(IF('ค่าเสื่อม 2563'!$E$3:$E$252="10869-รพ.วัฒนานคร",ROW('ค่าเสื่อม 2563'!$E$3:$E$252)-ROW('ค่าเสื่อม 2563'!$E$3)+1),$A8)))</f>
        <v>รายละเอียดตามเอกสารที่แนบ</v>
      </c>
      <c r="L8" s="4">
        <f t="array" ref="L8">IF(COUNTIF('ค่าเสื่อม 2563'!$E$3:$E$252,"10869-รพ.วัฒนานคร")&lt;$A8,"",INDEX('ค่าเสื่อม 2563'!L$3:L$252,SMALL(IF('ค่าเสื่อม 2563'!$E$3:$E$252="10869-รพ.วัฒนานคร",ROW('ค่าเสื่อม 2563'!$E$3:$E$252)-ROW('ค่าเสื่อม 2563'!$E$3)+1),$A8)))</f>
        <v>1</v>
      </c>
      <c r="M8" s="7">
        <f t="array" ref="M8">IF(COUNTIF('ค่าเสื่อม 2563'!$E$3:$E$252,"10869-รพ.วัฒนานคร")&lt;$A8,"",INDEX('ค่าเสื่อม 2563'!M$3:M$252,SMALL(IF('ค่าเสื่อม 2563'!$E$3:$E$252="10869-รพ.วัฒนานคร",ROW('ค่าเสื่อม 2563'!$E$3:$E$252)-ROW('ค่าเสื่อม 2563'!$E$3)+1),$A8)))</f>
        <v>8170</v>
      </c>
      <c r="N8" s="10">
        <f t="array" ref="N8">IF(COUNTIF('ค่าเสื่อม 2563'!$E$3:$E$252,"10869-รพ.วัฒนานคร")&lt;$A8,"",INDEX('ค่าเสื่อม 2563'!N$3:N$252,SMALL(IF('ค่าเสื่อม 2563'!$E$3:$E$252="10869-รพ.วัฒนานคร",ROW('ค่าเสื่อม 2563'!$E$3:$E$252)-ROW('ค่าเสื่อม 2563'!$E$3)+1),$A8)))</f>
        <v>200000</v>
      </c>
      <c r="O8" s="10">
        <f t="array" ref="O8">IF(COUNTIF('ค่าเสื่อม 2563'!$E$3:$E$252,"10869-รพ.วัฒนานคร")&lt;$A8,"",INDEX('ค่าเสื่อม 2563'!O$3:O$252,SMALL(IF('ค่าเสื่อม 2563'!$E$3:$E$252="10869-รพ.วัฒนานคร",ROW('ค่าเสื่อม 2563'!$E$3:$E$252)-ROW('ค่าเสื่อม 2563'!$E$3)+1),$A8)))</f>
        <v>0</v>
      </c>
      <c r="P8" s="10">
        <f t="array" ref="P8">IF(COUNTIF('ค่าเสื่อม 2563'!$E$3:$E$252,"10869-รพ.วัฒนานคร")&lt;$A8,"",INDEX('ค่าเสื่อม 2563'!P$3:P$252,SMALL(IF('ค่าเสื่อม 2563'!$E$3:$E$252="10869-รพ.วัฒนานคร",ROW('ค่าเสื่อม 2563'!$E$3:$E$252)-ROW('ค่าเสื่อม 2563'!$E$3)+1),$A8)))</f>
        <v>0</v>
      </c>
      <c r="Q8" s="10">
        <f t="array" ref="Q8">IF(COUNTIF('ค่าเสื่อม 2563'!$E$3:$E$252,"10869-รพ.วัฒนานคร")&lt;$A8,"",INDEX('ค่าเสื่อม 2563'!Q$3:Q$252,SMALL(IF('ค่าเสื่อม 2563'!$E$3:$E$252="10869-รพ.วัฒนานคร",ROW('ค่าเสื่อม 2563'!$E$3:$E$252)-ROW('ค่าเสื่อม 2563'!$E$3)+1),$A8)))</f>
        <v>200000</v>
      </c>
      <c r="R8" s="7" t="str">
        <f t="array" ref="R8">IF(COUNTIF('ค่าเสื่อม 2563'!$E$3:$E$252,"10869-รพ.วัฒนานคร")&lt;$A8,"",INDEX('ค่าเสื่อม 2563'!R$3:R$252,SMALL(IF('ค่าเสื่อม 2563'!$E$3:$E$252="10869-รพ.วัฒนานคร",ROW('ค่าเสื่อม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2563'!$E$3:$E$252,"10869-รพ.วัฒนานคร")&lt;$A8,"",INDEX('ค่าเสื่อม 2563'!S$3:S$252,SMALL(IF('ค่าเสื่อม 2563'!$E$3:$E$252="10869-รพ.วัฒนานคร",ROW('ค่าเสื่อม 2563'!$E$3:$E$252)-ROW('ค่าเสื่อม 2563'!$E$3)+1),$A8)))</f>
        <v>5-</v>
      </c>
      <c r="T8" s="10">
        <f t="array" ref="T8">IF(COUNTIF('ค่าเสื่อม 2563'!$E$3:$E$252,"10869-รพ.วัฒนานคร")&lt;$A8,"",INDEX('ค่าเสื่อม 2563'!T$3:T$252,SMALL(IF('ค่าเสื่อม 2563'!$E$3:$E$252="10869-รพ.วัฒนานคร",ROW('ค่าเสื่อม 2563'!$E$3:$E$252)-ROW('ค่าเสื่อม 2563'!$E$3)+1),$A8)))</f>
        <v>200000</v>
      </c>
      <c r="U8" s="10">
        <f t="array" ref="U8">IF(COUNTIF('ค่าเสื่อม 2563'!$E$3:$E$252,"10869-รพ.วัฒนานคร")&lt;$A8,"",INDEX('ค่าเสื่อม 2563'!U$3:U$252,SMALL(IF('ค่าเสื่อม 2563'!$E$3:$E$252="10869-รพ.วัฒนานคร",ROW('ค่าเสื่อม 2563'!$E$3:$E$252)-ROW('ค่าเสื่อม 2563'!$E$3)+1),$A8)))</f>
        <v>0</v>
      </c>
      <c r="V8" s="7">
        <f t="array" ref="V8">IF(COUNTIF('ค่าเสื่อม 2563'!$E$3:$E$252,"10869-รพ.วัฒนานคร")&lt;$A8,"",INDEX('ค่าเสื่อม 2563'!V$3:V$252,SMALL(IF('ค่าเสื่อม 2563'!$E$3:$E$252="10869-รพ.วัฒนานคร",ROW('ค่าเสื่อม 2563'!$E$3:$E$252)-ROW('ค่าเสื่อม 2563'!$E$3)+1),$A8)))</f>
        <v>0</v>
      </c>
      <c r="W8" s="7">
        <f t="array" ref="W8">IF(COUNTIF('ค่าเสื่อม 2563'!$E$3:$E$252,"10869-รพ.วัฒนานคร")&lt;$A8,"",INDEX('ค่าเสื่อม 2563'!W$3:W$252,SMALL(IF('ค่าเสื่อม 2563'!$E$3:$E$252="10869-รพ.วัฒนานคร",ROW('ค่าเสื่อม 2563'!$E$3:$E$252)-ROW('ค่าเสื่อม 2563'!$E$3)+1),$A8)))</f>
        <v>323704</v>
      </c>
    </row>
    <row r="9" spans="1:23" ht="43.5" customHeight="1">
      <c r="A9" s="3">
        <v>6</v>
      </c>
      <c r="B9" s="7" t="str">
        <f t="array" ref="B9">IF(COUNTIF('ค่าเสื่อม 2563'!$E$3:$E$252,"10869-รพ.วัฒนานคร")&lt;$A9,"",INDEX('ค่าเสื่อม 2563'!B$3:B$252,SMALL(IF('ค่าเสื่อม 2563'!$E$3:$E$252="10869-รพ.วัฒนานคร",ROW('ค่าเสื่อม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2563'!$E$3:$E$252,"10869-รพ.วัฒนานคร")&lt;$A9,"",INDEX('ค่าเสื่อม 2563'!C$3:C$252,SMALL(IF('ค่าเสื่อม 2563'!$E$3:$E$252="10869-รพ.วัฒนานคร",ROW('ค่าเสื่อม 2563'!$E$3:$E$252)-ROW('ค่าเสื่อม 2563'!$E$3)+1),$A9)))</f>
        <v>2700</v>
      </c>
      <c r="D9" s="7" t="str">
        <f t="array" ref="D9">IF(COUNTIF('ค่าเสื่อม 2563'!$E$3:$E$252,"10869-รพ.วัฒนานคร")&lt;$A9,"",INDEX('ค่าเสื่อม 2563'!D$3:D$252,SMALL(IF('ค่าเสื่อม 2563'!$E$3:$E$252="10869-รพ.วัฒนานคร",ROW('ค่าเสื่อม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2563'!$E$3:$E$252,"10869-รพ.วัฒนานคร")&lt;$A9,"",INDEX('ค่าเสื่อม 2563'!E$3:E$252,SMALL(IF('ค่าเสื่อม 2563'!$E$3:$E$252="10869-รพ.วัฒนานคร",ROW('ค่าเสื่อม 2563'!$E$3:$E$252)-ROW('ค่าเสื่อม 2563'!$E$3)+1),$A9)))</f>
        <v>10869-รพ.วัฒนานคร</v>
      </c>
      <c r="F9" s="7" t="str">
        <f t="array" ref="F9">IF(COUNTIF('ค่าเสื่อม 2563'!$E$3:$E$252,"10869-รพ.วัฒนานคร")&lt;$A9,"",INDEX('ค่าเสื่อม 2563'!F$3:F$252,SMALL(IF('ค่าเสื่อม 2563'!$E$3:$E$252="10869-รพ.วัฒนานคร",ROW('ค่าเสื่อม 2563'!$E$3:$E$252)-ROW('ค่าเสื่อม 2563'!$E$3)+1),$A9)))</f>
        <v>02496-รพ.สต.บ้านใหม่ศรีจำปา หมู่ที่ 03 ตำบลหนองหมากฝ้าย</v>
      </c>
      <c r="G9" s="7" t="str">
        <f t="array" ref="G9">IF(COUNTIF('ค่าเสื่อม 2563'!$E$3:$E$252,"10869-รพ.วัฒนานคร")&lt;$A9,"",INDEX('ค่าเสื่อม 2563'!G$3:G$252,SMALL(IF('ค่าเสื่อม 2563'!$E$3:$E$252="10869-รพ.วัฒนานคร",ROW('ค่าเสื่อม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2563'!$E$3:$E$252,"10869-รพ.วัฒนานคร")&lt;$A9,"",INDEX('ค่าเสื่อม 2563'!H$3:H$252,SMALL(IF('ค่าเสื่อม 2563'!$E$3:$E$252="10869-รพ.วัฒนานคร",ROW('ค่าเสื่อม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2563'!$E$3:$E$252,"10869-รพ.วัฒนานคร")&lt;$A9,"",INDEX('ค่าเสื่อม 2563'!I$3:I$252,SMALL(IF('ค่าเสื่อม 2563'!$E$3:$E$252="10869-รพ.วัฒนานคร",ROW('ค่าเสื่อม 2563'!$E$3:$E$252)-ROW('ค่าเสื่อม 2563'!$E$3)+1),$A9)))</f>
        <v>-</v>
      </c>
      <c r="J9" s="7" t="str">
        <f t="array" ref="J9">IF(COUNTIF('ค่าเสื่อม 2563'!$E$3:$E$252,"10869-รพ.วัฒนานคร")&lt;$A9,"",INDEX('ค่าเสื่อม 2563'!J$3:J$252,SMALL(IF('ค่าเสื่อม 2563'!$E$3:$E$252="10869-รพ.วัฒนานคร",ROW('ค่าเสื่อม 2563'!$E$3:$E$252)-ROW('ค่าเสื่อม 2563'!$E$3)+1),$A9)))</f>
        <v>ซ่อมแซมห้องอุบัติเหตุฉุกเฉิน ขนาด กว้าง ๔ เมตร ยาว ๔ เมตร</v>
      </c>
      <c r="K9" s="7" t="str">
        <f t="array" ref="K9">IF(COUNTIF('ค่าเสื่อม 2563'!$E$3:$E$252,"10869-รพ.วัฒนานคร")&lt;$A9,"",INDEX('ค่าเสื่อม 2563'!K$3:K$252,SMALL(IF('ค่าเสื่อม 2563'!$E$3:$E$252="10869-รพ.วัฒนานคร",ROW('ค่าเสื่อม 2563'!$E$3:$E$252)-ROW('ค่าเสื่อม 2563'!$E$3)+1),$A9)))</f>
        <v>รายละเอียดตามเอกสารที่แนบ</v>
      </c>
      <c r="L9" s="4">
        <f t="array" ref="L9">IF(COUNTIF('ค่าเสื่อม 2563'!$E$3:$E$252,"10869-รพ.วัฒนานคร")&lt;$A9,"",INDEX('ค่าเสื่อม 2563'!L$3:L$252,SMALL(IF('ค่าเสื่อม 2563'!$E$3:$E$252="10869-รพ.วัฒนานคร",ROW('ค่าเสื่อม 2563'!$E$3:$E$252)-ROW('ค่าเสื่อม 2563'!$E$3)+1),$A9)))</f>
        <v>1</v>
      </c>
      <c r="M9" s="7">
        <f t="array" ref="M9">IF(COUNTIF('ค่าเสื่อม 2563'!$E$3:$E$252,"10869-รพ.วัฒนานคร")&lt;$A9,"",INDEX('ค่าเสื่อม 2563'!M$3:M$252,SMALL(IF('ค่าเสื่อม 2563'!$E$3:$E$252="10869-รพ.วัฒนานคร",ROW('ค่าเสื่อม 2563'!$E$3:$E$252)-ROW('ค่าเสื่อม 2563'!$E$3)+1),$A9)))</f>
        <v>8170</v>
      </c>
      <c r="N9" s="10">
        <f t="array" ref="N9">IF(COUNTIF('ค่าเสื่อม 2563'!$E$3:$E$252,"10869-รพ.วัฒนานคร")&lt;$A9,"",INDEX('ค่าเสื่อม 2563'!N$3:N$252,SMALL(IF('ค่าเสื่อม 2563'!$E$3:$E$252="10869-รพ.วัฒนานคร",ROW('ค่าเสื่อม 2563'!$E$3:$E$252)-ROW('ค่าเสื่อม 2563'!$E$3)+1),$A9)))</f>
        <v>200000</v>
      </c>
      <c r="O9" s="10">
        <f t="array" ref="O9">IF(COUNTIF('ค่าเสื่อม 2563'!$E$3:$E$252,"10869-รพ.วัฒนานคร")&lt;$A9,"",INDEX('ค่าเสื่อม 2563'!O$3:O$252,SMALL(IF('ค่าเสื่อม 2563'!$E$3:$E$252="10869-รพ.วัฒนานคร",ROW('ค่าเสื่อม 2563'!$E$3:$E$252)-ROW('ค่าเสื่อม 2563'!$E$3)+1),$A9)))</f>
        <v>0</v>
      </c>
      <c r="P9" s="10">
        <f t="array" ref="P9">IF(COUNTIF('ค่าเสื่อม 2563'!$E$3:$E$252,"10869-รพ.วัฒนานคร")&lt;$A9,"",INDEX('ค่าเสื่อม 2563'!P$3:P$252,SMALL(IF('ค่าเสื่อม 2563'!$E$3:$E$252="10869-รพ.วัฒนานคร",ROW('ค่าเสื่อม 2563'!$E$3:$E$252)-ROW('ค่าเสื่อม 2563'!$E$3)+1),$A9)))</f>
        <v>0</v>
      </c>
      <c r="Q9" s="10">
        <f t="array" ref="Q9">IF(COUNTIF('ค่าเสื่อม 2563'!$E$3:$E$252,"10869-รพ.วัฒนานคร")&lt;$A9,"",INDEX('ค่าเสื่อม 2563'!Q$3:Q$252,SMALL(IF('ค่าเสื่อม 2563'!$E$3:$E$252="10869-รพ.วัฒนานคร",ROW('ค่าเสื่อม 2563'!$E$3:$E$252)-ROW('ค่าเสื่อม 2563'!$E$3)+1),$A9)))</f>
        <v>200000</v>
      </c>
      <c r="R9" s="7" t="str">
        <f t="array" ref="R9">IF(COUNTIF('ค่าเสื่อม 2563'!$E$3:$E$252,"10869-รพ.วัฒนานคร")&lt;$A9,"",INDEX('ค่าเสื่อม 2563'!R$3:R$252,SMALL(IF('ค่าเสื่อม 2563'!$E$3:$E$252="10869-รพ.วัฒนานคร",ROW('ค่าเสื่อม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2563'!$E$3:$E$252,"10869-รพ.วัฒนานคร")&lt;$A9,"",INDEX('ค่าเสื่อม 2563'!S$3:S$252,SMALL(IF('ค่าเสื่อม 2563'!$E$3:$E$252="10869-รพ.วัฒนานคร",ROW('ค่าเสื่อม 2563'!$E$3:$E$252)-ROW('ค่าเสื่อม 2563'!$E$3)+1),$A9)))</f>
        <v>5-</v>
      </c>
      <c r="T9" s="10">
        <f t="array" ref="T9">IF(COUNTIF('ค่าเสื่อม 2563'!$E$3:$E$252,"10869-รพ.วัฒนานคร")&lt;$A9,"",INDEX('ค่าเสื่อม 2563'!T$3:T$252,SMALL(IF('ค่าเสื่อม 2563'!$E$3:$E$252="10869-รพ.วัฒนานคร",ROW('ค่าเสื่อม 2563'!$E$3:$E$252)-ROW('ค่าเสื่อม 2563'!$E$3)+1),$A9)))</f>
        <v>200000</v>
      </c>
      <c r="U9" s="10">
        <f t="array" ref="U9">IF(COUNTIF('ค่าเสื่อม 2563'!$E$3:$E$252,"10869-รพ.วัฒนานคร")&lt;$A9,"",INDEX('ค่าเสื่อม 2563'!U$3:U$252,SMALL(IF('ค่าเสื่อม 2563'!$E$3:$E$252="10869-รพ.วัฒนานคร",ROW('ค่าเสื่อม 2563'!$E$3:$E$252)-ROW('ค่าเสื่อม 2563'!$E$3)+1),$A9)))</f>
        <v>0</v>
      </c>
      <c r="V9" s="7">
        <f t="array" ref="V9">IF(COUNTIF('ค่าเสื่อม 2563'!$E$3:$E$252,"10869-รพ.วัฒนานคร")&lt;$A9,"",INDEX('ค่าเสื่อม 2563'!V$3:V$252,SMALL(IF('ค่าเสื่อม 2563'!$E$3:$E$252="10869-รพ.วัฒนานคร",ROW('ค่าเสื่อม 2563'!$E$3:$E$252)-ROW('ค่าเสื่อม 2563'!$E$3)+1),$A9)))</f>
        <v>0</v>
      </c>
      <c r="W9" s="7">
        <f t="array" ref="W9">IF(COUNTIF('ค่าเสื่อม 2563'!$E$3:$E$252,"10869-รพ.วัฒนานคร")&lt;$A9,"",INDEX('ค่าเสื่อม 2563'!W$3:W$252,SMALL(IF('ค่าเสื่อม 2563'!$E$3:$E$252="10869-รพ.วัฒนานคร",ROW('ค่าเสื่อม 2563'!$E$3:$E$252)-ROW('ค่าเสื่อม 2563'!$E$3)+1),$A9)))</f>
        <v>323707</v>
      </c>
    </row>
    <row r="10" spans="1:23" ht="43.5" customHeight="1">
      <c r="A10" s="3">
        <v>7</v>
      </c>
      <c r="B10" s="7" t="str">
        <f t="array" ref="B10">IF(COUNTIF('ค่าเสื่อม 2563'!$E$3:$E$252,"10869-รพ.วัฒนานคร")&lt;$A10,"",INDEX('ค่าเสื่อม 2563'!B$3:B$252,SMALL(IF('ค่าเสื่อม 2563'!$E$3:$E$252="10869-รพ.วัฒนานคร",ROW('ค่าเสื่อม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2563'!$E$3:$E$252,"10869-รพ.วัฒนานคร")&lt;$A10,"",INDEX('ค่าเสื่อม 2563'!C$3:C$252,SMALL(IF('ค่าเสื่อม 2563'!$E$3:$E$252="10869-รพ.วัฒนานคร",ROW('ค่าเสื่อม 2563'!$E$3:$E$252)-ROW('ค่าเสื่อม 2563'!$E$3)+1),$A10)))</f>
        <v>2700</v>
      </c>
      <c r="D10" s="7" t="str">
        <f t="array" ref="D10">IF(COUNTIF('ค่าเสื่อม 2563'!$E$3:$E$252,"10869-รพ.วัฒนานคร")&lt;$A10,"",INDEX('ค่าเสื่อม 2563'!D$3:D$252,SMALL(IF('ค่าเสื่อม 2563'!$E$3:$E$252="10869-รพ.วัฒนานคร",ROW('ค่าเสื่อม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2563'!$E$3:$E$252,"10869-รพ.วัฒนานคร")&lt;$A10,"",INDEX('ค่าเสื่อม 2563'!E$3:E$252,SMALL(IF('ค่าเสื่อม 2563'!$E$3:$E$252="10869-รพ.วัฒนานคร",ROW('ค่าเสื่อม 2563'!$E$3:$E$252)-ROW('ค่าเสื่อม 2563'!$E$3)+1),$A10)))</f>
        <v>10869-รพ.วัฒนานคร</v>
      </c>
      <c r="F10" s="7" t="str">
        <f t="array" ref="F10">IF(COUNTIF('ค่าเสื่อม 2563'!$E$3:$E$252,"10869-รพ.วัฒนานคร")&lt;$A10,"",INDEX('ค่าเสื่อม 2563'!F$3:F$252,SMALL(IF('ค่าเสื่อม 2563'!$E$3:$E$252="10869-รพ.วัฒนานคร",ROW('ค่าเสื่อม 2563'!$E$3:$E$252)-ROW('ค่าเสื่อม 2563'!$E$3)+1),$A10)))</f>
        <v>10205-รพ.สต.บ้านคลองคันโท หมู่ที่ 01 ตำบลหนองหมากฝ้าย</v>
      </c>
      <c r="G10" s="7" t="str">
        <f t="array" ref="G10">IF(COUNTIF('ค่าเสื่อม 2563'!$E$3:$E$252,"10869-รพ.วัฒนานคร")&lt;$A10,"",INDEX('ค่าเสื่อม 2563'!G$3:G$252,SMALL(IF('ค่าเสื่อม 2563'!$E$3:$E$252="10869-รพ.วัฒนานคร",ROW('ค่าเสื่อม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2563'!$E$3:$E$252,"10869-รพ.วัฒนานคร")&lt;$A10,"",INDEX('ค่าเสื่อม 2563'!H$3:H$252,SMALL(IF('ค่าเสื่อม 2563'!$E$3:$E$252="10869-รพ.วัฒนานคร",ROW('ค่าเสื่อม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2563'!$E$3:$E$252,"10869-รพ.วัฒนานคร")&lt;$A10,"",INDEX('ค่าเสื่อม 2563'!I$3:I$252,SMALL(IF('ค่าเสื่อม 2563'!$E$3:$E$252="10869-รพ.วัฒนานคร",ROW('ค่าเสื่อม 2563'!$E$3:$E$252)-ROW('ค่าเสื่อม 2563'!$E$3)+1),$A10)))</f>
        <v>-</v>
      </c>
      <c r="J10" s="7" t="str">
        <f t="array" ref="J10">IF(COUNTIF('ค่าเสื่อม 2563'!$E$3:$E$252,"10869-รพ.วัฒนานคร")&lt;$A10,"",INDEX('ค่าเสื่อม 2563'!J$3:J$252,SMALL(IF('ค่าเสื่อม 2563'!$E$3:$E$252="10869-รพ.วัฒนานคร",ROW('ค่าเสื่อม 2563'!$E$3:$E$252)-ROW('ค่าเสื่อม 2563'!$E$3)+1),$A10)))</f>
        <v>ซ่อมแซมห้องอุบัติเหตุฉุกเฉิน ขนาด กว้าง ๔ เมตร ยาว ๔ เมตร</v>
      </c>
      <c r="K10" s="7" t="str">
        <f t="array" ref="K10">IF(COUNTIF('ค่าเสื่อม 2563'!$E$3:$E$252,"10869-รพ.วัฒนานคร")&lt;$A10,"",INDEX('ค่าเสื่อม 2563'!K$3:K$252,SMALL(IF('ค่าเสื่อม 2563'!$E$3:$E$252="10869-รพ.วัฒนานคร",ROW('ค่าเสื่อม 2563'!$E$3:$E$252)-ROW('ค่าเสื่อม 2563'!$E$3)+1),$A10)))</f>
        <v>รายละเอียดตามเอกสารที่แนบ</v>
      </c>
      <c r="L10" s="4">
        <f t="array" ref="L10">IF(COUNTIF('ค่าเสื่อม 2563'!$E$3:$E$252,"10869-รพ.วัฒนานคร")&lt;$A10,"",INDEX('ค่าเสื่อม 2563'!L$3:L$252,SMALL(IF('ค่าเสื่อม 2563'!$E$3:$E$252="10869-รพ.วัฒนานคร",ROW('ค่าเสื่อม 2563'!$E$3:$E$252)-ROW('ค่าเสื่อม 2563'!$E$3)+1),$A10)))</f>
        <v>1</v>
      </c>
      <c r="M10" s="7" t="str">
        <f t="array" ref="M10">IF(COUNTIF('ค่าเสื่อม 2563'!$E$3:$E$252,"10869-รพ.วัฒนานคร")&lt;$A10,"",INDEX('ค่าเสื่อม 2563'!M$3:M$252,SMALL(IF('ค่าเสื่อม 2563'!$E$3:$E$252="10869-รพ.วัฒนานคร",ROW('ค่าเสื่อม 2563'!$E$3:$E$252)-ROW('ค่าเสื่อม 2563'!$E$3)+1),$A10)))</f>
        <v>8170/36</v>
      </c>
      <c r="N10" s="10">
        <f t="array" ref="N10">IF(COUNTIF('ค่าเสื่อม 2563'!$E$3:$E$252,"10869-รพ.วัฒนานคร")&lt;$A10,"",INDEX('ค่าเสื่อม 2563'!N$3:N$252,SMALL(IF('ค่าเสื่อม 2563'!$E$3:$E$252="10869-รพ.วัฒนานคร",ROW('ค่าเสื่อม 2563'!$E$3:$E$252)-ROW('ค่าเสื่อม 2563'!$E$3)+1),$A10)))</f>
        <v>200000</v>
      </c>
      <c r="O10" s="10">
        <f t="array" ref="O10">IF(COUNTIF('ค่าเสื่อม 2563'!$E$3:$E$252,"10869-รพ.วัฒนานคร")&lt;$A10,"",INDEX('ค่าเสื่อม 2563'!O$3:O$252,SMALL(IF('ค่าเสื่อม 2563'!$E$3:$E$252="10869-รพ.วัฒนานคร",ROW('ค่าเสื่อม 2563'!$E$3:$E$252)-ROW('ค่าเสื่อม 2563'!$E$3)+1),$A10)))</f>
        <v>0</v>
      </c>
      <c r="P10" s="10">
        <f t="array" ref="P10">IF(COUNTIF('ค่าเสื่อม 2563'!$E$3:$E$252,"10869-รพ.วัฒนานคร")&lt;$A10,"",INDEX('ค่าเสื่อม 2563'!P$3:P$252,SMALL(IF('ค่าเสื่อม 2563'!$E$3:$E$252="10869-รพ.วัฒนานคร",ROW('ค่าเสื่อม 2563'!$E$3:$E$252)-ROW('ค่าเสื่อม 2563'!$E$3)+1),$A10)))</f>
        <v>0</v>
      </c>
      <c r="Q10" s="10">
        <f t="array" ref="Q10">IF(COUNTIF('ค่าเสื่อม 2563'!$E$3:$E$252,"10869-รพ.วัฒนานคร")&lt;$A10,"",INDEX('ค่าเสื่อม 2563'!Q$3:Q$252,SMALL(IF('ค่าเสื่อม 2563'!$E$3:$E$252="10869-รพ.วัฒนานคร",ROW('ค่าเสื่อม 2563'!$E$3:$E$252)-ROW('ค่าเสื่อม 2563'!$E$3)+1),$A10)))</f>
        <v>200000</v>
      </c>
      <c r="R10" s="7" t="str">
        <f t="array" ref="R10">IF(COUNTIF('ค่าเสื่อม 2563'!$E$3:$E$252,"10869-รพ.วัฒนานคร")&lt;$A10,"",INDEX('ค่าเสื่อม 2563'!R$3:R$252,SMALL(IF('ค่าเสื่อม 2563'!$E$3:$E$252="10869-รพ.วัฒนานคร",ROW('ค่าเสื่อม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2563'!$E$3:$E$252,"10869-รพ.วัฒนานคร")&lt;$A10,"",INDEX('ค่าเสื่อม 2563'!S$3:S$252,SMALL(IF('ค่าเสื่อม 2563'!$E$3:$E$252="10869-รพ.วัฒนานคร",ROW('ค่าเสื่อม 2563'!$E$3:$E$252)-ROW('ค่าเสื่อม 2563'!$E$3)+1),$A10)))</f>
        <v>5-</v>
      </c>
      <c r="T10" s="10">
        <f t="array" ref="T10">IF(COUNTIF('ค่าเสื่อม 2563'!$E$3:$E$252,"10869-รพ.วัฒนานคร")&lt;$A10,"",INDEX('ค่าเสื่อม 2563'!T$3:T$252,SMALL(IF('ค่าเสื่อม 2563'!$E$3:$E$252="10869-รพ.วัฒนานคร",ROW('ค่าเสื่อม 2563'!$E$3:$E$252)-ROW('ค่าเสื่อม 2563'!$E$3)+1),$A10)))</f>
        <v>200000</v>
      </c>
      <c r="U10" s="10">
        <f t="array" ref="U10">IF(COUNTIF('ค่าเสื่อม 2563'!$E$3:$E$252,"10869-รพ.วัฒนานคร")&lt;$A10,"",INDEX('ค่าเสื่อม 2563'!U$3:U$252,SMALL(IF('ค่าเสื่อม 2563'!$E$3:$E$252="10869-รพ.วัฒนานคร",ROW('ค่าเสื่อม 2563'!$E$3:$E$252)-ROW('ค่าเสื่อม 2563'!$E$3)+1),$A10)))</f>
        <v>0</v>
      </c>
      <c r="V10" s="7">
        <f t="array" ref="V10">IF(COUNTIF('ค่าเสื่อม 2563'!$E$3:$E$252,"10869-รพ.วัฒนานคร")&lt;$A10,"",INDEX('ค่าเสื่อม 2563'!V$3:V$252,SMALL(IF('ค่าเสื่อม 2563'!$E$3:$E$252="10869-รพ.วัฒนานคร",ROW('ค่าเสื่อม 2563'!$E$3:$E$252)-ROW('ค่าเสื่อม 2563'!$E$3)+1),$A10)))</f>
        <v>0</v>
      </c>
      <c r="W10" s="7">
        <f t="array" ref="W10">IF(COUNTIF('ค่าเสื่อม 2563'!$E$3:$E$252,"10869-รพ.วัฒนานคร")&lt;$A10,"",INDEX('ค่าเสื่อม 2563'!W$3:W$252,SMALL(IF('ค่าเสื่อม 2563'!$E$3:$E$252="10869-รพ.วัฒนานคร",ROW('ค่าเสื่อม 2563'!$E$3:$E$252)-ROW('ค่าเสื่อม 2563'!$E$3)+1),$A10)))</f>
        <v>323712</v>
      </c>
    </row>
    <row r="11" spans="1:23" ht="43.5" customHeight="1">
      <c r="A11" s="3">
        <v>8</v>
      </c>
      <c r="B11" s="7" t="str">
        <f t="array" ref="B11">IF(COUNTIF('ค่าเสื่อม 2563'!$E$3:$E$252,"10869-รพ.วัฒนานคร")&lt;$A11,"",INDEX('ค่าเสื่อม 2563'!B$3:B$252,SMALL(IF('ค่าเสื่อม 2563'!$E$3:$E$252="10869-รพ.วัฒนานคร",ROW('ค่าเสื่อม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2563'!$E$3:$E$252,"10869-รพ.วัฒนานคร")&lt;$A11,"",INDEX('ค่าเสื่อม 2563'!C$3:C$252,SMALL(IF('ค่าเสื่อม 2563'!$E$3:$E$252="10869-รพ.วัฒนานคร",ROW('ค่าเสื่อม 2563'!$E$3:$E$252)-ROW('ค่าเสื่อม 2563'!$E$3)+1),$A11)))</f>
        <v>2700</v>
      </c>
      <c r="D11" s="7" t="str">
        <f t="array" ref="D11">IF(COUNTIF('ค่าเสื่อม 2563'!$E$3:$E$252,"10869-รพ.วัฒนานคร")&lt;$A11,"",INDEX('ค่าเสื่อม 2563'!D$3:D$252,SMALL(IF('ค่าเสื่อม 2563'!$E$3:$E$252="10869-รพ.วัฒนานคร",ROW('ค่าเสื่อม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2563'!$E$3:$E$252,"10869-รพ.วัฒนานคร")&lt;$A11,"",INDEX('ค่าเสื่อม 2563'!E$3:E$252,SMALL(IF('ค่าเสื่อม 2563'!$E$3:$E$252="10869-รพ.วัฒนานคร",ROW('ค่าเสื่อม 2563'!$E$3:$E$252)-ROW('ค่าเสื่อม 2563'!$E$3)+1),$A11)))</f>
        <v>10869-รพ.วัฒนานคร</v>
      </c>
      <c r="F11" s="7" t="str">
        <f t="array" ref="F11">IF(COUNTIF('ค่าเสื่อม 2563'!$E$3:$E$252,"10869-รพ.วัฒนานคร")&lt;$A11,"",INDEX('ค่าเสื่อม 2563'!F$3:F$252,SMALL(IF('ค่าเสื่อม 2563'!$E$3:$E$252="10869-รพ.วัฒนานคร",ROW('ค่าเสื่อม 2563'!$E$3:$E$252)-ROW('ค่าเสื่อม 2563'!$E$3)+1),$A11)))</f>
        <v>10206-รพ.สต.บ้านท่าช้าง หมู่ที่ 04 ตำบลหนองหมากฝ้าย</v>
      </c>
      <c r="G11" s="7" t="str">
        <f t="array" ref="G11">IF(COUNTIF('ค่าเสื่อม 2563'!$E$3:$E$252,"10869-รพ.วัฒนานคร")&lt;$A11,"",INDEX('ค่าเสื่อม 2563'!G$3:G$252,SMALL(IF('ค่าเสื่อม 2563'!$E$3:$E$252="10869-รพ.วัฒนานคร",ROW('ค่าเสื่อม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2563'!$E$3:$E$252,"10869-รพ.วัฒนานคร")&lt;$A11,"",INDEX('ค่าเสื่อม 2563'!H$3:H$252,SMALL(IF('ค่าเสื่อม 2563'!$E$3:$E$252="10869-รพ.วัฒนานคร",ROW('ค่าเสื่อม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2563'!$E$3:$E$252,"10869-รพ.วัฒนานคร")&lt;$A11,"",INDEX('ค่าเสื่อม 2563'!I$3:I$252,SMALL(IF('ค่าเสื่อม 2563'!$E$3:$E$252="10869-รพ.วัฒนานคร",ROW('ค่าเสื่อม 2563'!$E$3:$E$252)-ROW('ค่าเสื่อม 2563'!$E$3)+1),$A11)))</f>
        <v>-</v>
      </c>
      <c r="J11" s="7" t="str">
        <f t="array" ref="J11">IF(COUNTIF('ค่าเสื่อม 2563'!$E$3:$E$252,"10869-รพ.วัฒนานคร")&lt;$A11,"",INDEX('ค่าเสื่อม 2563'!J$3:J$252,SMALL(IF('ค่าเสื่อม 2563'!$E$3:$E$252="10869-รพ.วัฒนานคร",ROW('ค่าเสื่อม 2563'!$E$3:$E$252)-ROW('ค่าเสื่อม 2563'!$E$3)+1),$A11)))</f>
        <v>ซ่อมแซมห้องอุบัติเหตุฉุกเฉิน ขนาด กว้าง ๔ เมตร ยาว ๔ เมตร</v>
      </c>
      <c r="K11" s="7" t="str">
        <f t="array" ref="K11">IF(COUNTIF('ค่าเสื่อม 2563'!$E$3:$E$252,"10869-รพ.วัฒนานคร")&lt;$A11,"",INDEX('ค่าเสื่อม 2563'!K$3:K$252,SMALL(IF('ค่าเสื่อม 2563'!$E$3:$E$252="10869-รพ.วัฒนานคร",ROW('ค่าเสื่อม 2563'!$E$3:$E$252)-ROW('ค่าเสื่อม 2563'!$E$3)+1),$A11)))</f>
        <v>รายละเอียดตามเอกสารที่แนบ</v>
      </c>
      <c r="L11" s="4">
        <f t="array" ref="L11">IF(COUNTIF('ค่าเสื่อม 2563'!$E$3:$E$252,"10869-รพ.วัฒนานคร")&lt;$A11,"",INDEX('ค่าเสื่อม 2563'!L$3:L$252,SMALL(IF('ค่าเสื่อม 2563'!$E$3:$E$252="10869-รพ.วัฒนานคร",ROW('ค่าเสื่อม 2563'!$E$3:$E$252)-ROW('ค่าเสื่อม 2563'!$E$3)+1),$A11)))</f>
        <v>1</v>
      </c>
      <c r="M11" s="7">
        <f t="array" ref="M11">IF(COUNTIF('ค่าเสื่อม 2563'!$E$3:$E$252,"10869-รพ.วัฒนานคร")&lt;$A11,"",INDEX('ค่าเสื่อม 2563'!M$3:M$252,SMALL(IF('ค่าเสื่อม 2563'!$E$3:$E$252="10869-รพ.วัฒนานคร",ROW('ค่าเสื่อม 2563'!$E$3:$E$252)-ROW('ค่าเสื่อม 2563'!$E$3)+1),$A11)))</f>
        <v>8468</v>
      </c>
      <c r="N11" s="10">
        <f t="array" ref="N11">IF(COUNTIF('ค่าเสื่อม 2563'!$E$3:$E$252,"10869-รพ.วัฒนานคร")&lt;$A11,"",INDEX('ค่าเสื่อม 2563'!N$3:N$252,SMALL(IF('ค่าเสื่อม 2563'!$E$3:$E$252="10869-รพ.วัฒนานคร",ROW('ค่าเสื่อม 2563'!$E$3:$E$252)-ROW('ค่าเสื่อม 2563'!$E$3)+1),$A11)))</f>
        <v>200000</v>
      </c>
      <c r="O11" s="10">
        <f t="array" ref="O11">IF(COUNTIF('ค่าเสื่อม 2563'!$E$3:$E$252,"10869-รพ.วัฒนานคร")&lt;$A11,"",INDEX('ค่าเสื่อม 2563'!O$3:O$252,SMALL(IF('ค่าเสื่อม 2563'!$E$3:$E$252="10869-รพ.วัฒนานคร",ROW('ค่าเสื่อม 2563'!$E$3:$E$252)-ROW('ค่าเสื่อม 2563'!$E$3)+1),$A11)))</f>
        <v>0</v>
      </c>
      <c r="P11" s="10">
        <f t="array" ref="P11">IF(COUNTIF('ค่าเสื่อม 2563'!$E$3:$E$252,"10869-รพ.วัฒนานคร")&lt;$A11,"",INDEX('ค่าเสื่อม 2563'!P$3:P$252,SMALL(IF('ค่าเสื่อม 2563'!$E$3:$E$252="10869-รพ.วัฒนานคร",ROW('ค่าเสื่อม 2563'!$E$3:$E$252)-ROW('ค่าเสื่อม 2563'!$E$3)+1),$A11)))</f>
        <v>0</v>
      </c>
      <c r="Q11" s="10">
        <f t="array" ref="Q11">IF(COUNTIF('ค่าเสื่อม 2563'!$E$3:$E$252,"10869-รพ.วัฒนานคร")&lt;$A11,"",INDEX('ค่าเสื่อม 2563'!Q$3:Q$252,SMALL(IF('ค่าเสื่อม 2563'!$E$3:$E$252="10869-รพ.วัฒนานคร",ROW('ค่าเสื่อม 2563'!$E$3:$E$252)-ROW('ค่าเสื่อม 2563'!$E$3)+1),$A11)))</f>
        <v>200000</v>
      </c>
      <c r="R11" s="7" t="str">
        <f t="array" ref="R11">IF(COUNTIF('ค่าเสื่อม 2563'!$E$3:$E$252,"10869-รพ.วัฒนานคร")&lt;$A11,"",INDEX('ค่าเสื่อม 2563'!R$3:R$252,SMALL(IF('ค่าเสื่อม 2563'!$E$3:$E$252="10869-รพ.วัฒนานคร",ROW('ค่าเสื่อม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2563'!$E$3:$E$252,"10869-รพ.วัฒนานคร")&lt;$A11,"",INDEX('ค่าเสื่อม 2563'!S$3:S$252,SMALL(IF('ค่าเสื่อม 2563'!$E$3:$E$252="10869-รพ.วัฒนานคร",ROW('ค่าเสื่อม 2563'!$E$3:$E$252)-ROW('ค่าเสื่อม 2563'!$E$3)+1),$A11)))</f>
        <v>5-</v>
      </c>
      <c r="T11" s="10">
        <f t="array" ref="T11">IF(COUNTIF('ค่าเสื่อม 2563'!$E$3:$E$252,"10869-รพ.วัฒนานคร")&lt;$A11,"",INDEX('ค่าเสื่อม 2563'!T$3:T$252,SMALL(IF('ค่าเสื่อม 2563'!$E$3:$E$252="10869-รพ.วัฒนานคร",ROW('ค่าเสื่อม 2563'!$E$3:$E$252)-ROW('ค่าเสื่อม 2563'!$E$3)+1),$A11)))</f>
        <v>200000</v>
      </c>
      <c r="U11" s="10">
        <f t="array" ref="U11">IF(COUNTIF('ค่าเสื่อม 2563'!$E$3:$E$252,"10869-รพ.วัฒนานคร")&lt;$A11,"",INDEX('ค่าเสื่อม 2563'!U$3:U$252,SMALL(IF('ค่าเสื่อม 2563'!$E$3:$E$252="10869-รพ.วัฒนานคร",ROW('ค่าเสื่อม 2563'!$E$3:$E$252)-ROW('ค่าเสื่อม 2563'!$E$3)+1),$A11)))</f>
        <v>0</v>
      </c>
      <c r="V11" s="7">
        <f t="array" ref="V11">IF(COUNTIF('ค่าเสื่อม 2563'!$E$3:$E$252,"10869-รพ.วัฒนานคร")&lt;$A11,"",INDEX('ค่าเสื่อม 2563'!V$3:V$252,SMALL(IF('ค่าเสื่อม 2563'!$E$3:$E$252="10869-รพ.วัฒนานคร",ROW('ค่าเสื่อม 2563'!$E$3:$E$252)-ROW('ค่าเสื่อม 2563'!$E$3)+1),$A11)))</f>
        <v>0</v>
      </c>
      <c r="W11" s="7">
        <f t="array" ref="W11">IF(COUNTIF('ค่าเสื่อม 2563'!$E$3:$E$252,"10869-รพ.วัฒนานคร")&lt;$A11,"",INDEX('ค่าเสื่อม 2563'!W$3:W$252,SMALL(IF('ค่าเสื่อม 2563'!$E$3:$E$252="10869-รพ.วัฒนานคร",ROW('ค่าเสื่อม 2563'!$E$3:$E$252)-ROW('ค่าเสื่อม 2563'!$E$3)+1),$A11)))</f>
        <v>323706</v>
      </c>
    </row>
    <row r="12" spans="1:23" ht="43.5" customHeight="1">
      <c r="A12" s="3">
        <v>9</v>
      </c>
      <c r="B12" s="7" t="str">
        <f t="array" ref="B12">IF(COUNTIF('ค่าเสื่อม 2563'!$E$3:$E$252,"10869-รพ.วัฒนานคร")&lt;$A12,"",INDEX('ค่าเสื่อม 2563'!B$3:B$252,SMALL(IF('ค่าเสื่อม 2563'!$E$3:$E$252="10869-รพ.วัฒนานคร",ROW('ค่าเสื่อม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2563'!$E$3:$E$252,"10869-รพ.วัฒนานคร")&lt;$A12,"",INDEX('ค่าเสื่อม 2563'!C$3:C$252,SMALL(IF('ค่าเสื่อม 2563'!$E$3:$E$252="10869-รพ.วัฒนานคร",ROW('ค่าเสื่อม 2563'!$E$3:$E$252)-ROW('ค่าเสื่อม 2563'!$E$3)+1),$A12)))</f>
        <v>2700</v>
      </c>
      <c r="D12" s="7" t="str">
        <f t="array" ref="D12">IF(COUNTIF('ค่าเสื่อม 2563'!$E$3:$E$252,"10869-รพ.วัฒนานคร")&lt;$A12,"",INDEX('ค่าเสื่อม 2563'!D$3:D$252,SMALL(IF('ค่าเสื่อม 2563'!$E$3:$E$252="10869-รพ.วัฒนานคร",ROW('ค่าเสื่อม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2563'!$E$3:$E$252,"10869-รพ.วัฒนานคร")&lt;$A12,"",INDEX('ค่าเสื่อม 2563'!E$3:E$252,SMALL(IF('ค่าเสื่อม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F12" s="7" t="str">
        <f t="array" ref="F12">IF(COUNTIF('ค่าเสื่อม 2563'!$E$3:$E$252,"10869-รพ.วัฒนานคร")&lt;$A12,"",INDEX('ค่าเสื่อม 2563'!F$3:F$252,SMALL(IF('ค่าเสื่อม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G12" s="7" t="str">
        <f t="array" ref="G12">IF(COUNTIF('ค่าเสื่อม 2563'!$E$3:$E$252,"10869-รพ.วัฒนานคร")&lt;$A12,"",INDEX('ค่าเสื่อม 2563'!G$3:G$252,SMALL(IF('ค่าเสื่อม 2563'!$E$3:$E$252="10869-รพ.วัฒนานคร",ROW('ค่าเสื่อม 2563'!$E$3:$E$252)-ROW('ค่าเสื่อม 2563'!$E$3)+1),$A12)))</f>
        <v>วงเงินระดับเขต</v>
      </c>
      <c r="H12" s="7" t="str">
        <f t="array" ref="H12">IF(COUNTIF('ค่าเสื่อม 2563'!$E$3:$E$252,"10869-รพ.วัฒนานคร")&lt;$A12,"",INDEX('ค่าเสื่อม 2563'!H$3:H$252,SMALL(IF('ค่าเสื่อม 2563'!$E$3:$E$252="10869-รพ.วัฒนานคร",ROW('ค่าเสื่อม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2563'!$E$3:$E$252,"10869-รพ.วัฒนานคร")&lt;$A12,"",INDEX('ค่าเสื่อม 2563'!I$3:I$252,SMALL(IF('ค่าเสื่อม 2563'!$E$3:$E$252="10869-รพ.วัฒนานคร",ROW('ค่าเสื่อม 2563'!$E$3:$E$252)-ROW('ค่าเสื่อม 2563'!$E$3)+1),$A12)))</f>
        <v>04-ครุภัณฑ์การแพทย์รักษา</v>
      </c>
      <c r="J12" s="7" t="str">
        <f t="array" ref="J12">IF(COUNTIF('ค่าเสื่อม 2563'!$E$3:$E$252,"10869-รพ.วัฒนานคร")&lt;$A12,"",INDEX('ค่าเสื่อม 2563'!J$3:J$252,SMALL(IF('ค่าเสื่อม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K12" s="7" t="str">
        <f t="array" ref="K12">IF(COUNTIF('ค่าเสื่อม 2563'!$E$3:$E$252,"10869-รพ.วัฒนานคร")&lt;$A12,"",INDEX('ค่าเสื่อม 2563'!K$3:K$252,SMALL(IF('ค่าเสื่อม 2563'!$E$3:$E$252="10869-รพ.วัฒนานคร",ROW('ค่าเสื่อม 2563'!$E$3:$E$252)-ROW('ค่าเสื่อม 2563'!$E$3)+1),$A12)))</f>
        <v>เครื่องกระตุ้นกล้ามเนื้อด้วยไฟฟ้าพร้อมอัลตราซาวด์</v>
      </c>
      <c r="L12" s="4">
        <f t="array" ref="L12">IF(COUNTIF('ค่าเสื่อม 2563'!$E$3:$E$252,"10869-รพ.วัฒนานคร")&lt;$A12,"",INDEX('ค่าเสื่อม 2563'!L$3:L$252,SMALL(IF('ค่าเสื่อม 2563'!$E$3:$E$252="10869-รพ.วัฒนานคร",ROW('ค่าเสื่อม 2563'!$E$3:$E$252)-ROW('ค่าเสื่อม 2563'!$E$3)+1),$A12)))</f>
        <v>1</v>
      </c>
      <c r="M12" s="7" t="str">
        <f t="array" ref="M12">IF(COUNTIF('ค่าเสื่อม 2563'!$E$3:$E$252,"10869-รพ.วัฒนานคร")&lt;$A12,"",INDEX('ค่าเสื่อม 2563'!M$3:M$252,SMALL(IF('ค่าเสื่อม 2563'!$E$3:$E$252="10869-รพ.วัฒนานคร",ROW('ค่าเสื่อม 2563'!$E$3:$E$252)-ROW('ค่าเสื่อม 2563'!$E$3)+1),$A12)))</f>
        <v>6530-004-1106/1</v>
      </c>
      <c r="N12" s="10">
        <f t="array" ref="N12">IF(COUNTIF('ค่าเสื่อม 2563'!$E$3:$E$252,"10869-รพ.วัฒนานคร")&lt;$A12,"",INDEX('ค่าเสื่อม 2563'!N$3:N$252,SMALL(IF('ค่าเสื่อม 2563'!$E$3:$E$252="10869-รพ.วัฒนานคร",ROW('ค่าเสื่อม 2563'!$E$3:$E$252)-ROW('ค่าเสื่อม 2563'!$E$3)+1),$A12)))</f>
        <v>260000</v>
      </c>
      <c r="O12" s="10">
        <f t="array" ref="O12">IF(COUNTIF('ค่าเสื่อม 2563'!$E$3:$E$252,"10869-รพ.วัฒนานคร")&lt;$A12,"",INDEX('ค่าเสื่อม 2563'!O$3:O$252,SMALL(IF('ค่าเสื่อม 2563'!$E$3:$E$252="10869-รพ.วัฒนานคร",ROW('ค่าเสื่อม 2563'!$E$3:$E$252)-ROW('ค่าเสื่อม 2563'!$E$3)+1),$A12)))</f>
        <v>0</v>
      </c>
      <c r="P12" s="10">
        <f t="array" ref="P12">IF(COUNTIF('ค่าเสื่อม 2563'!$E$3:$E$252,"10869-รพ.วัฒนานคร")&lt;$A12,"",INDEX('ค่าเสื่อม 2563'!P$3:P$252,SMALL(IF('ค่าเสื่อม 2563'!$E$3:$E$252="10869-รพ.วัฒนานคร",ROW('ค่าเสื่อม 2563'!$E$3:$E$252)-ROW('ค่าเสื่อม 2563'!$E$3)+1),$A12)))</f>
        <v>0</v>
      </c>
      <c r="Q12" s="10">
        <f t="array" ref="Q12">IF(COUNTIF('ค่าเสื่อม 2563'!$E$3:$E$252,"10869-รพ.วัฒนานคร")&lt;$A12,"",INDEX('ค่าเสื่อม 2563'!Q$3:Q$252,SMALL(IF('ค่าเสื่อม 2563'!$E$3:$E$252="10869-รพ.วัฒนานคร",ROW('ค่าเสื่อม 2563'!$E$3:$E$252)-ROW('ค่าเสื่อม 2563'!$E$3)+1),$A12)))</f>
        <v>260000</v>
      </c>
      <c r="R12" s="7" t="str">
        <f t="array" ref="R12">IF(COUNTIF('ค่าเสื่อม 2563'!$E$3:$E$252,"10869-รพ.วัฒนานคร")&lt;$A12,"",INDEX('ค่าเสื่อม 2563'!R$3:R$252,SMALL(IF('ค่าเสื่อม 2563'!$E$3:$E$252="10869-รพ.วัฒนานคร",ROW('ค่าเสื่อม 2563'!$E$3:$E$252)-ROW('ค่าเสื่อม 2563'!$E$3)+1),$A12)))</f>
        <v>1/2563 (วันที่ 16/01/2563)</v>
      </c>
      <c r="S12" s="4" t="str">
        <f t="array" ref="S12">IF(COUNTIF('ค่าเสื่อม 2563'!$E$3:$E$252,"10869-รพ.วัฒนานคร")&lt;$A12,"",INDEX('ค่าเสื่อม 2563'!S$3:S$252,SMALL(IF('ค่าเสื่อม 2563'!$E$3:$E$252="10869-รพ.วัฒนานคร",ROW('ค่าเสื่อม 2563'!$E$3:$E$252)-ROW('ค่าเสื่อม 2563'!$E$3)+1),$A12)))</f>
        <v>5-</v>
      </c>
      <c r="T12" s="10">
        <f t="array" ref="T12">IF(COUNTIF('ค่าเสื่อม 2563'!$E$3:$E$252,"10869-รพ.วัฒนานคร")&lt;$A12,"",INDEX('ค่าเสื่อม 2563'!T$3:T$252,SMALL(IF('ค่าเสื่อม 2563'!$E$3:$E$252="10869-รพ.วัฒนานคร",ROW('ค่าเสื่อม 2563'!$E$3:$E$252)-ROW('ค่าเสื่อม 2563'!$E$3)+1),$A12)))</f>
        <v>260000</v>
      </c>
      <c r="U12" s="10">
        <f t="array" ref="U12">IF(COUNTIF('ค่าเสื่อม 2563'!$E$3:$E$252,"10869-รพ.วัฒนานคร")&lt;$A12,"",INDEX('ค่าเสื่อม 2563'!U$3:U$252,SMALL(IF('ค่าเสื่อม 2563'!$E$3:$E$252="10869-รพ.วัฒนานคร",ROW('ค่าเสื่อม 2563'!$E$3:$E$252)-ROW('ค่าเสื่อม 2563'!$E$3)+1),$A12)))</f>
        <v>0</v>
      </c>
      <c r="V12" s="7">
        <f t="array" ref="V12">IF(COUNTIF('ค่าเสื่อม 2563'!$E$3:$E$252,"10869-รพ.วัฒนานคร")&lt;$A12,"",INDEX('ค่าเสื่อม 2563'!V$3:V$252,SMALL(IF('ค่าเสื่อม 2563'!$E$3:$E$252="10869-รพ.วัฒนานคร",ROW('ค่าเสื่อม 2563'!$E$3:$E$252)-ROW('ค่าเสื่อม 2563'!$E$3)+1),$A12)))</f>
        <v>0</v>
      </c>
      <c r="W12" s="7">
        <f t="array" ref="W12">IF(COUNTIF('ค่าเสื่อม 2563'!$E$3:$E$252,"10869-รพ.วัฒนานคร")&lt;$A12,"",INDEX('ค่าเสื่อม 2563'!W$3:W$252,SMALL(IF('ค่าเสื่อม 2563'!$E$3:$E$252="10869-รพ.วัฒนานคร",ROW('ค่าเสื่อม 2563'!$E$3:$E$252)-ROW('ค่าเสื่อม 2563'!$E$3)+1),$A12)))</f>
        <v>376597</v>
      </c>
    </row>
    <row r="13" spans="1:23" ht="43.5" customHeight="1">
      <c r="A13" s="3">
        <v>10</v>
      </c>
      <c r="B13" s="7" t="str">
        <f t="array" ref="B13">IF(COUNTIF('ค่าเสื่อม 2563'!$E$3:$E$252,"10869-รพ.วัฒนานคร")&lt;$A13,"",INDEX('ค่าเสื่อม 2563'!B$3:B$252,SMALL(IF('ค่าเสื่อม 2563'!$E$3:$E$252="10869-รพ.วัฒนานคร",ROW('ค่าเสื่อม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2563'!$E$3:$E$252,"10869-รพ.วัฒนานคร")&lt;$A13,"",INDEX('ค่าเสื่อม 2563'!C$3:C$252,SMALL(IF('ค่าเสื่อม 2563'!$E$3:$E$252="10869-รพ.วัฒนานคร",ROW('ค่าเสื่อม 2563'!$E$3:$E$252)-ROW('ค่าเสื่อม 2563'!$E$3)+1),$A13)))</f>
        <v>2700</v>
      </c>
      <c r="D13" s="7" t="str">
        <f t="array" ref="D13">IF(COUNTIF('ค่าเสื่อม 2563'!$E$3:$E$252,"10869-รพ.วัฒนานคร")&lt;$A13,"",INDEX('ค่าเสื่อม 2563'!D$3:D$252,SMALL(IF('ค่าเสื่อม 2563'!$E$3:$E$252="10869-รพ.วัฒนานคร",ROW('ค่าเสื่อม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2563'!$E$3:$E$252,"10869-รพ.วัฒนานคร")&lt;$A13,"",INDEX('ค่าเสื่อม 2563'!E$3:E$252,SMALL(IF('ค่าเสื่อม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F13" s="7" t="str">
        <f t="array" ref="F13">IF(COUNTIF('ค่าเสื่อม 2563'!$E$3:$E$252,"10869-รพ.วัฒนานคร")&lt;$A13,"",INDEX('ค่าเสื่อม 2563'!F$3:F$252,SMALL(IF('ค่าเสื่อม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G13" s="7" t="str">
        <f t="array" ref="G13">IF(COUNTIF('ค่าเสื่อม 2563'!$E$3:$E$252,"10869-รพ.วัฒนานคร")&lt;$A13,"",INDEX('ค่าเสื่อม 2563'!G$3:G$252,SMALL(IF('ค่าเสื่อม 2563'!$E$3:$E$252="10869-รพ.วัฒนานคร",ROW('ค่าเสื่อม 2563'!$E$3:$E$252)-ROW('ค่าเสื่อม 2563'!$E$3)+1),$A13)))</f>
        <v>วงเงินระดับเขต</v>
      </c>
      <c r="H13" s="7" t="str">
        <f t="array" ref="H13">IF(COUNTIF('ค่าเสื่อม 2563'!$E$3:$E$252,"10869-รพ.วัฒนานคร")&lt;$A13,"",INDEX('ค่าเสื่อม 2563'!H$3:H$252,SMALL(IF('ค่าเสื่อม 2563'!$E$3:$E$252="10869-รพ.วัฒนานคร",ROW('ค่าเสื่อม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2563'!$E$3:$E$252,"10869-รพ.วัฒนานคร")&lt;$A13,"",INDEX('ค่าเสื่อม 2563'!I$3:I$252,SMALL(IF('ค่าเสื่อม 2563'!$E$3:$E$252="10869-รพ.วัฒนานคร",ROW('ค่าเสื่อม 2563'!$E$3:$E$252)-ROW('ค่าเสื่อม 2563'!$E$3)+1),$A13)))</f>
        <v>06-ครุภัณฑ์การแพทย์วินิจฉัย</v>
      </c>
      <c r="J13" s="7" t="str">
        <f t="array" ref="J13">IF(COUNTIF('ค่าเสื่อม 2563'!$E$3:$E$252,"10869-รพ.วัฒนานคร")&lt;$A13,"",INDEX('ค่าเสื่อม 2563'!J$3:J$252,SMALL(IF('ค่าเสื่อม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3" s="7" t="str">
        <f t="array" ref="K13">IF(COUNTIF('ค่าเสื่อม 2563'!$E$3:$E$252,"10869-รพ.วัฒนานคร")&lt;$A13,"",INDEX('ค่าเสื่อม 2563'!K$3:K$252,SMALL(IF('ค่าเสื่อม 2563'!$E$3:$E$252="10869-รพ.วัฒนานคร",ROW('ค่าเสื่อม 2563'!$E$3:$E$252)-ROW('ค่าเสื่อม 2563'!$E$3)+1),$A13)))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3" s="4">
        <f t="array" ref="L13">IF(COUNTIF('ค่าเสื่อม 2563'!$E$3:$E$252,"10869-รพ.วัฒนานคร")&lt;$A13,"",INDEX('ค่าเสื่อม 2563'!L$3:L$252,SMALL(IF('ค่าเสื่อม 2563'!$E$3:$E$252="10869-รพ.วัฒนานคร",ROW('ค่าเสื่อม 2563'!$E$3:$E$252)-ROW('ค่าเสื่อม 2563'!$E$3)+1),$A13)))</f>
        <v>1</v>
      </c>
      <c r="M13" s="7" t="str">
        <f t="array" ref="M13">IF(COUNTIF('ค่าเสื่อม 2563'!$E$3:$E$252,"10869-รพ.วัฒนานคร")&lt;$A13,"",INDEX('ค่าเสื่อม 2563'!M$3:M$252,SMALL(IF('ค่าเสื่อม 2563'!$E$3:$E$252="10869-รพ.วัฒนานคร",ROW('ค่าเสื่อม 2563'!$E$3:$E$252)-ROW('ค่าเสื่อม 2563'!$E$3)+1),$A13)))</f>
        <v>6515-027-2001/2</v>
      </c>
      <c r="N13" s="10">
        <f t="array" ref="N13">IF(COUNTIF('ค่าเสื่อม 2563'!$E$3:$E$252,"10869-รพ.วัฒนานคร")&lt;$A13,"",INDEX('ค่าเสื่อม 2563'!N$3:N$252,SMALL(IF('ค่าเสื่อม 2563'!$E$3:$E$252="10869-รพ.วัฒนานคร",ROW('ค่าเสื่อม 2563'!$E$3:$E$252)-ROW('ค่าเสื่อม 2563'!$E$3)+1),$A13)))</f>
        <v>150000</v>
      </c>
      <c r="O13" s="10">
        <f t="array" ref="O13">IF(COUNTIF('ค่าเสื่อม 2563'!$E$3:$E$252,"10869-รพ.วัฒนานคร")&lt;$A13,"",INDEX('ค่าเสื่อม 2563'!O$3:O$252,SMALL(IF('ค่าเสื่อม 2563'!$E$3:$E$252="10869-รพ.วัฒนานคร",ROW('ค่าเสื่อม 2563'!$E$3:$E$252)-ROW('ค่าเสื่อม 2563'!$E$3)+1),$A13)))</f>
        <v>0</v>
      </c>
      <c r="P13" s="10">
        <f t="array" ref="P13">IF(COUNTIF('ค่าเสื่อม 2563'!$E$3:$E$252,"10869-รพ.วัฒนานคร")&lt;$A13,"",INDEX('ค่าเสื่อม 2563'!P$3:P$252,SMALL(IF('ค่าเสื่อม 2563'!$E$3:$E$252="10869-รพ.วัฒนานคร",ROW('ค่าเสื่อม 2563'!$E$3:$E$252)-ROW('ค่าเสื่อม 2563'!$E$3)+1),$A13)))</f>
        <v>0</v>
      </c>
      <c r="Q13" s="10">
        <f t="array" ref="Q13">IF(COUNTIF('ค่าเสื่อม 2563'!$E$3:$E$252,"10869-รพ.วัฒนานคร")&lt;$A13,"",INDEX('ค่าเสื่อม 2563'!Q$3:Q$252,SMALL(IF('ค่าเสื่อม 2563'!$E$3:$E$252="10869-รพ.วัฒนานคร",ROW('ค่าเสื่อม 2563'!$E$3:$E$252)-ROW('ค่าเสื่อม 2563'!$E$3)+1),$A13)))</f>
        <v>150000</v>
      </c>
      <c r="R13" s="7" t="str">
        <f t="array" ref="R13">IF(COUNTIF('ค่าเสื่อม 2563'!$E$3:$E$252,"10869-รพ.วัฒนานคร")&lt;$A13,"",INDEX('ค่าเสื่อม 2563'!R$3:R$252,SMALL(IF('ค่าเสื่อม 2563'!$E$3:$E$252="10869-รพ.วัฒนานคร",ROW('ค่าเสื่อม 2563'!$E$3:$E$252)-ROW('ค่าเสื่อม 2563'!$E$3)+1),$A13)))</f>
        <v>1/2563 (วันที่ 16/01/2563)</v>
      </c>
      <c r="S13" s="4" t="str">
        <f t="array" ref="S13">IF(COUNTIF('ค่าเสื่อม 2563'!$E$3:$E$252,"10869-รพ.วัฒนานคร")&lt;$A13,"",INDEX('ค่าเสื่อม 2563'!S$3:S$252,SMALL(IF('ค่าเสื่อม 2563'!$E$3:$E$252="10869-รพ.วัฒนานคร",ROW('ค่าเสื่อม 2563'!$E$3:$E$252)-ROW('ค่าเสื่อม 2563'!$E$3)+1),$A13)))</f>
        <v>5-</v>
      </c>
      <c r="T13" s="10">
        <f t="array" ref="T13">IF(COUNTIF('ค่าเสื่อม 2563'!$E$3:$E$252,"10869-รพ.วัฒนานคร")&lt;$A13,"",INDEX('ค่าเสื่อม 2563'!T$3:T$252,SMALL(IF('ค่าเสื่อม 2563'!$E$3:$E$252="10869-รพ.วัฒนานคร",ROW('ค่าเสื่อม 2563'!$E$3:$E$252)-ROW('ค่าเสื่อม 2563'!$E$3)+1),$A13)))</f>
        <v>150000</v>
      </c>
      <c r="U13" s="10">
        <f t="array" ref="U13">IF(COUNTIF('ค่าเสื่อม 2563'!$E$3:$E$252,"10869-รพ.วัฒนานคร")&lt;$A13,"",INDEX('ค่าเสื่อม 2563'!U$3:U$252,SMALL(IF('ค่าเสื่อม 2563'!$E$3:$E$252="10869-รพ.วัฒนานคร",ROW('ค่าเสื่อม 2563'!$E$3:$E$252)-ROW('ค่าเสื่อม 2563'!$E$3)+1),$A13)))</f>
        <v>0</v>
      </c>
      <c r="V13" s="7">
        <f t="array" ref="V13">IF(COUNTIF('ค่าเสื่อม 2563'!$E$3:$E$252,"10869-รพ.วัฒนานคร")&lt;$A13,"",INDEX('ค่าเสื่อม 2563'!V$3:V$252,SMALL(IF('ค่าเสื่อม 2563'!$E$3:$E$252="10869-รพ.วัฒนานคร",ROW('ค่าเสื่อม 2563'!$E$3:$E$252)-ROW('ค่าเสื่อม 2563'!$E$3)+1),$A13)))</f>
        <v>0</v>
      </c>
      <c r="W13" s="7">
        <f t="array" ref="W13">IF(COUNTIF('ค่าเสื่อม 2563'!$E$3:$E$252,"10869-รพ.วัฒนานคร")&lt;$A13,"",INDEX('ค่าเสื่อม 2563'!W$3:W$252,SMALL(IF('ค่าเสื่อม 2563'!$E$3:$E$252="10869-รพ.วัฒนานคร",ROW('ค่าเสื่อม 2563'!$E$3:$E$252)-ROW('ค่าเสื่อม 2563'!$E$3)+1),$A13)))</f>
        <v>376596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2563'!$E$3:$E$252,"10869-รพ.วัฒนานคร")&lt;$A14,"",INDEX('ค่าเสื่อม 2563'!E$3:E$252,SMALL(IF('ค่าเสื่อม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F14" s="7" t="str">
        <f t="array" ref="F14">IF(COUNTIF('ค่าเสื่อม 2563'!$E$3:$E$252,"10869-รพ.วัฒนานคร")&lt;$A14,"",INDEX('ค่าเสื่อม 2563'!F$3:F$252,SMALL(IF('ค่าเสื่อม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G14" s="7" t="str">
        <f t="array" ref="G14">IF(COUNTIF('ค่าเสื่อม 2563'!$E$3:$E$252,"10869-รพ.วัฒนานคร")&lt;$A14,"",INDEX('ค่าเสื่อม 2563'!G$3:G$252,SMALL(IF('ค่าเสื่อม 2563'!$E$3:$E$252="10869-รพ.วัฒนานคร",ROW('ค่าเสื่อม 2563'!$E$3:$E$252)-ROW('ค่าเสื่อม 2563'!$E$3)+1),$A14)))</f>
        <v>วงเงินระดับเขต</v>
      </c>
      <c r="H14" s="7" t="str">
        <f t="array" ref="H14">IF(COUNTIF('ค่าเสื่อม 2563'!$E$3:$E$252,"10869-รพ.วัฒนานคร")&lt;$A14,"",INDEX('ค่าเสื่อม 2563'!H$3:H$252,SMALL(IF('ค่าเสื่อม 2563'!$E$3:$E$252="10869-รพ.วัฒนานคร",ROW('ค่าเสื่อม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2563'!$E$3:$E$252,"10869-รพ.วัฒนานคร")&lt;$A14,"",INDEX('ค่าเสื่อม 2563'!I$3:I$252,SMALL(IF('ค่าเสื่อม 2563'!$E$3:$E$252="10869-รพ.วัฒนานคร",ROW('ค่าเสื่อม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2563'!$E$3:$E$252,"10869-รพ.วัฒนานคร")&lt;$A14,"",INDEX('ค่าเสื่อม 2563'!J$3:J$252,SMALL(IF('ค่าเสื่อม 2563'!$E$3:$E$252="10869-รพ.วัฒนานคร",ROW('ค่าเสื่อม 2563'!$E$3:$E$252)-ROW('ค่าเสื่อม 2563'!$E$3)+1),$A14)))</f>
        <v>ชุดยูนิตทันตกรรมเคลื่อนที่</v>
      </c>
      <c r="K14" s="7">
        <f t="array" ref="K14">IF(COUNTIF('ค่าเสื่อม 2563'!$E$3:$E$252,"10869-รพ.วัฒนานคร")&lt;$A14,"",INDEX('ค่าเสื่อม 2563'!K$3:K$252,SMALL(IF('ค่าเสื่อม 2563'!$E$3:$E$252="10869-รพ.วัฒนานคร",ROW('ค่าเสื่อม 2563'!$E$3:$E$252)-ROW('ค่าเสื่อม 2563'!$E$3)+1),$A14)))</f>
        <v>0</v>
      </c>
      <c r="L14" s="4">
        <f t="array" ref="L14">IF(COUNTIF('ค่าเสื่อม 2563'!$E$3:$E$252,"10869-รพ.วัฒนานคร")&lt;$A14,"",INDEX('ค่าเสื่อม 2563'!L$3:L$252,SMALL(IF('ค่าเสื่อม 2563'!$E$3:$E$252="10869-รพ.วัฒนานคร",ROW('ค่าเสื่อม 2563'!$E$3:$E$252)-ROW('ค่าเสื่อม 2563'!$E$3)+1),$A14)))</f>
        <v>1</v>
      </c>
      <c r="M14" s="7" t="str">
        <f t="array" ref="M14">IF(COUNTIF('ค่าเสื่อม 2563'!$E$3:$E$252,"10869-รพ.วัฒนานคร")&lt;$A14,"",INDEX('ค่าเสื่อม 2563'!M$3:M$252,SMALL(IF('ค่าเสื่อม 2563'!$E$3:$E$252="10869-รพ.วัฒนานคร",ROW('ค่าเสื่อม 2563'!$E$3:$E$252)-ROW('ค่าเสื่อม 2563'!$E$3)+1),$A14)))</f>
        <v>6520-007-0003/1</v>
      </c>
      <c r="N14" s="10">
        <f t="array" ref="N14">IF(COUNTIF('ค่าเสื่อม 2563'!$E$3:$E$252,"10869-รพ.วัฒนานคร")&lt;$A14,"",INDEX('ค่าเสื่อม 2563'!N$3:N$252,SMALL(IF('ค่าเสื่อม 2563'!$E$3:$E$252="10869-รพ.วัฒนานคร",ROW('ค่าเสื่อม 2563'!$E$3:$E$252)-ROW('ค่าเสื่อม 2563'!$E$3)+1),$A14)))</f>
        <v>123000</v>
      </c>
      <c r="O14" s="10">
        <f t="array" ref="O14">IF(COUNTIF('ค่าเสื่อม 2563'!$E$3:$E$252,"10869-รพ.วัฒนานคร")&lt;$A14,"",INDEX('ค่าเสื่อม 2563'!O$3:O$252,SMALL(IF('ค่าเสื่อม 2563'!$E$3:$E$252="10869-รพ.วัฒนานคร",ROW('ค่าเสื่อม 2563'!$E$3:$E$252)-ROW('ค่าเสื่อม 2563'!$E$3)+1),$A14)))</f>
        <v>47000</v>
      </c>
      <c r="P14" s="10">
        <f t="array" ref="P14">IF(COUNTIF('ค่าเสื่อม 2563'!$E$3:$E$252,"10869-รพ.วัฒนานคร")&lt;$A14,"",INDEX('ค่าเสื่อม 2563'!P$3:P$252,SMALL(IF('ค่าเสื่อม 2563'!$E$3:$E$252="10869-รพ.วัฒนานคร",ROW('ค่าเสื่อม 2563'!$E$3:$E$252)-ROW('ค่าเสื่อม 2563'!$E$3)+1),$A14)))</f>
        <v>0</v>
      </c>
      <c r="Q14" s="10">
        <f t="array" ref="Q14">IF(COUNTIF('ค่าเสื่อม 2563'!$E$3:$E$252,"10869-รพ.วัฒนานคร")&lt;$A14,"",INDEX('ค่าเสื่อม 2563'!Q$3:Q$252,SMALL(IF('ค่าเสื่อม 2563'!$E$3:$E$252="10869-รพ.วัฒนานคร",ROW('ค่าเสื่อม 2563'!$E$3:$E$252)-ROW('ค่าเสื่อม 2563'!$E$3)+1),$A14)))</f>
        <v>170000</v>
      </c>
      <c r="R14" s="7" t="str">
        <f t="array" ref="R14">IF(COUNTIF('ค่าเสื่อม 2563'!$E$3:$E$252,"10869-รพ.วัฒนานคร")&lt;$A14,"",INDEX('ค่าเสื่อม 2563'!R$3:R$252,SMALL(IF('ค่าเสื่อม 2563'!$E$3:$E$252="10869-รพ.วัฒนานคร",ROW('ค่าเสื่อม 2563'!$E$3:$E$252)-ROW('ค่าเสื่อม 2563'!$E$3)+1),$A14)))</f>
        <v>1/2563 (วันที่ 16/01/2563)</v>
      </c>
      <c r="S14" s="4" t="str">
        <f t="array" ref="S14">IF(COUNTIF('ค่าเสื่อม 2563'!$E$3:$E$252,"10869-รพ.วัฒนานคร")&lt;$A14,"",INDEX('ค่าเสื่อม 2563'!S$3:S$252,SMALL(IF('ค่าเสื่อม 2563'!$E$3:$E$252="10869-รพ.วัฒนานคร",ROW('ค่าเสื่อม 2563'!$E$3:$E$252)-ROW('ค่าเสื่อม 2563'!$E$3)+1),$A14)))</f>
        <v>5-</v>
      </c>
      <c r="T14" s="10">
        <f t="array" ref="T14">IF(COUNTIF('ค่าเสื่อม 2563'!$E$3:$E$252,"10869-รพ.วัฒนานคร")&lt;$A14,"",INDEX('ค่าเสื่อม 2563'!T$3:T$252,SMALL(IF('ค่าเสื่อม 2563'!$E$3:$E$252="10869-รพ.วัฒนานคร",ROW('ค่าเสื่อม 2563'!$E$3:$E$252)-ROW('ค่าเสื่อม 2563'!$E$3)+1),$A14)))</f>
        <v>123000</v>
      </c>
      <c r="U14" s="10">
        <f t="array" ref="U14">IF(COUNTIF('ค่าเสื่อม 2563'!$E$3:$E$252,"10869-รพ.วัฒนานคร")&lt;$A14,"",INDEX('ค่าเสื่อม 2563'!U$3:U$252,SMALL(IF('ค่าเสื่อม 2563'!$E$3:$E$252="10869-รพ.วัฒนานคร",ROW('ค่าเสื่อม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2563'!$E$3:$E$252,"10869-รพ.วัฒนานคร")&lt;$A15,"",INDEX('ค่าเสื่อม 2563'!E$3:E$252,SMALL(IF('ค่าเสื่อม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F15" s="7" t="str">
        <f t="array" ref="F15">IF(COUNTIF('ค่าเสื่อม 2563'!$E$3:$E$252,"10869-รพ.วัฒนานคร")&lt;$A15,"",INDEX('ค่าเสื่อม 2563'!F$3:F$252,SMALL(IF('ค่าเสื่อม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G15" s="7" t="str">
        <f t="array" ref="G15">IF(COUNTIF('ค่าเสื่อม 2563'!$E$3:$E$252,"10869-รพ.วัฒนานคร")&lt;$A15,"",INDEX('ค่าเสื่อม 2563'!G$3:G$252,SMALL(IF('ค่าเสื่อม 2563'!$E$3:$E$252="10869-รพ.วัฒนานคร",ROW('ค่าเสื่อม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2563'!$E$3:$E$252,"10869-รพ.วัฒนานคร")&lt;$A15,"",INDEX('ค่าเสื่อม 2563'!H$3:H$252,SMALL(IF('ค่าเสื่อม 2563'!$E$3:$E$252="10869-รพ.วัฒนานคร",ROW('ค่าเสื่อม 2563'!$E$3:$E$252)-ROW('ค่าเสื่อม 2563'!$E$3)+1),$A15)))</f>
        <v>สิ่งก่อสร้าง</v>
      </c>
      <c r="I15" s="7" t="str">
        <f t="array" ref="I15">IF(COUNTIF('ค่าเสื่อม 2563'!$E$3:$E$252,"10869-รพ.วัฒนานคร")&lt;$A15,"",INDEX('ค่าเสื่อม 2563'!I$3:I$252,SMALL(IF('ค่าเสื่อม 2563'!$E$3:$E$252="10869-รพ.วัฒนานคร",ROW('ค่าเสื่อม 2563'!$E$3:$E$252)-ROW('ค่าเสื่อม 2563'!$E$3)+1),$A15)))</f>
        <v>-</v>
      </c>
      <c r="J15" s="7" t="str">
        <f t="array" ref="J15">IF(COUNTIF('ค่าเสื่อม 2563'!$E$3:$E$252,"10869-รพ.วัฒนานคร")&lt;$A15,"",INDEX('ค่าเสื่อม 2563'!J$3:J$252,SMALL(IF('ค่าเสื่อม 2563'!$E$3:$E$252="10869-รพ.วัฒนานคร",ROW('ค่าเสื่อม 2563'!$E$3:$E$252)-ROW('ค่าเสื่อม 2563'!$E$3)+1),$A15)))</f>
        <v>ซ่อมแซมหลังคาจ่ายกลาง</v>
      </c>
      <c r="K15" s="7" t="str">
        <f t="array" ref="K15">IF(COUNTIF('ค่าเสื่อม 2563'!$E$3:$E$252,"10869-รพ.วัฒนานคร")&lt;$A15,"",INDEX('ค่าเสื่อม 2563'!K$3:K$252,SMALL(IF('ค่าเสื่อม 2563'!$E$3:$E$252="10869-รพ.วัฒนานคร",ROW('ค่าเสื่อม 2563'!$E$3:$E$252)-ROW('ค่าเสื่อม 2563'!$E$3)+1),$A15)))</f>
        <v>รายละเอียดตามเอกสารที่แนบ</v>
      </c>
      <c r="L15" s="4">
        <f t="array" ref="L15">IF(COUNTIF('ค่าเสื่อม 2563'!$E$3:$E$252,"10869-รพ.วัฒนานคร")&lt;$A15,"",INDEX('ค่าเสื่อม 2563'!L$3:L$252,SMALL(IF('ค่าเสื่อม 2563'!$E$3:$E$252="10869-รพ.วัฒนานคร",ROW('ค่าเสื่อม 2563'!$E$3:$E$252)-ROW('ค่าเสื่อม 2563'!$E$3)+1),$A15)))</f>
        <v>1</v>
      </c>
      <c r="M15" s="7" t="str">
        <f t="array" ref="M15">IF(COUNTIF('ค่าเสื่อม 2563'!$E$3:$E$252,"10869-รพ.วัฒนานคร")&lt;$A15,"",INDEX('ค่าเสื่อม 2563'!M$3:M$252,SMALL(IF('ค่าเสื่อม 2563'!$E$3:$E$252="10869-รพ.วัฒนานคร",ROW('ค่าเสื่อม 2563'!$E$3:$E$252)-ROW('ค่าเสื่อม 2563'!$E$3)+1),$A15)))</f>
        <v>5323/36</v>
      </c>
      <c r="N15" s="10">
        <f t="array" ref="N15">IF(COUNTIF('ค่าเสื่อม 2563'!$E$3:$E$252,"10869-รพ.วัฒนานคร")&lt;$A15,"",INDEX('ค่าเสื่อม 2563'!N$3:N$252,SMALL(IF('ค่าเสื่อม 2563'!$E$3:$E$252="10869-รพ.วัฒนานคร",ROW('ค่าเสื่อม 2563'!$E$3:$E$252)-ROW('ค่าเสื่อม 2563'!$E$3)+1),$A15)))</f>
        <v>87500</v>
      </c>
      <c r="O15" s="10">
        <f t="array" ref="O15">IF(COUNTIF('ค่าเสื่อม 2563'!$E$3:$E$252,"10869-รพ.วัฒนานคร")&lt;$A15,"",INDEX('ค่าเสื่อม 2563'!O$3:O$252,SMALL(IF('ค่าเสื่อม 2563'!$E$3:$E$252="10869-รพ.วัฒนานคร",ROW('ค่าเสื่อม 2563'!$E$3:$E$252)-ROW('ค่าเสื่อม 2563'!$E$3)+1),$A15)))</f>
        <v>0</v>
      </c>
      <c r="P15" s="10">
        <f t="array" ref="P15">IF(COUNTIF('ค่าเสื่อม 2563'!$E$3:$E$252,"10869-รพ.วัฒนานคร")&lt;$A15,"",INDEX('ค่าเสื่อม 2563'!P$3:P$252,SMALL(IF('ค่าเสื่อม 2563'!$E$3:$E$252="10869-รพ.วัฒนานคร",ROW('ค่าเสื่อม 2563'!$E$3:$E$252)-ROW('ค่าเสื่อม 2563'!$E$3)+1),$A15)))</f>
        <v>0</v>
      </c>
      <c r="Q15" s="10">
        <f t="array" ref="Q15">IF(COUNTIF('ค่าเสื่อม 2563'!$E$3:$E$252,"10869-รพ.วัฒนานคร")&lt;$A15,"",INDEX('ค่าเสื่อม 2563'!Q$3:Q$252,SMALL(IF('ค่าเสื่อม 2563'!$E$3:$E$252="10869-รพ.วัฒนานคร",ROW('ค่าเสื่อม 2563'!$E$3:$E$252)-ROW('ค่าเสื่อม 2563'!$E$3)+1),$A15)))</f>
        <v>87500</v>
      </c>
      <c r="R15" s="7" t="str">
        <f t="array" ref="R15">IF(COUNTIF('ค่าเสื่อม 2563'!$E$3:$E$252,"10869-รพ.วัฒนานคร")&lt;$A15,"",INDEX('ค่าเสื่อม 2563'!R$3:R$252,SMALL(IF('ค่าเสื่อม 2563'!$E$3:$E$252="10869-รพ.วัฒนานคร",ROW('ค่าเสื่อม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2563'!$E$3:$E$252,"10869-รพ.วัฒนานคร")&lt;$A15,"",INDEX('ค่าเสื่อม 2563'!S$3:S$252,SMALL(IF('ค่าเสื่อม 2563'!$E$3:$E$252="10869-รพ.วัฒนานคร",ROW('ค่าเสื่อม 2563'!$E$3:$E$252)-ROW('ค่าเสื่อม 2563'!$E$3)+1),$A15)))</f>
        <v>5-</v>
      </c>
      <c r="T15" s="10">
        <f t="array" ref="T15">IF(COUNTIF('ค่าเสื่อม 2563'!$E$3:$E$252,"10869-รพ.วัฒนานคร")&lt;$A15,"",INDEX('ค่าเสื่อม 2563'!T$3:T$252,SMALL(IF('ค่าเสื่อม 2563'!$E$3:$E$252="10869-รพ.วัฒนานคร",ROW('ค่าเสื่อม 2563'!$E$3:$E$252)-ROW('ค่าเสื่อม 2563'!$E$3)+1),$A15)))</f>
        <v>86760</v>
      </c>
      <c r="U15" s="10">
        <f t="array" ref="U15">IF(COUNTIF('ค่าเสื่อม 2563'!$E$3:$E$252,"10869-รพ.วัฒนานคร")&lt;$A15,"",INDEX('ค่าเสื่อม 2563'!U$3:U$252,SMALL(IF('ค่าเสื่อม 2563'!$E$3:$E$252="10869-รพ.วัฒนานคร",ROW('ค่าเสื่อม 2563'!$E$3:$E$252)-ROW('ค่าเสื่อม 2563'!$E$3)+1),$A15)))</f>
        <v>740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2563'!$E$3:$E$252,"10869-รพ.วัฒนานคร")&lt;$A16,"",INDEX('ค่าเสื่อม 2563'!E$3:E$252,SMALL(IF('ค่าเสื่อม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F16" s="7" t="str">
        <f t="array" ref="F16">IF(COUNTIF('ค่าเสื่อม 2563'!$E$3:$E$252,"10869-รพ.วัฒนานคร")&lt;$A16,"",INDEX('ค่าเสื่อม 2563'!F$3:F$252,SMALL(IF('ค่าเสื่อม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G16" s="7" t="str">
        <f t="array" ref="G16">IF(COUNTIF('ค่าเสื่อม 2563'!$E$3:$E$252,"10869-รพ.วัฒนานคร")&lt;$A16,"",INDEX('ค่าเสื่อม 2563'!G$3:G$252,SMALL(IF('ค่าเสื่อม 2563'!$E$3:$E$252="10869-รพ.วัฒนานคร",ROW('ค่าเสื่อม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2563'!$E$3:$E$252,"10869-รพ.วัฒนานคร")&lt;$A16,"",INDEX('ค่าเสื่อม 2563'!H$3:H$252,SMALL(IF('ค่าเสื่อม 2563'!$E$3:$E$252="10869-รพ.วัฒนานคร",ROW('ค่าเสื่อม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2563'!$E$3:$E$252,"10869-รพ.วัฒนานคร")&lt;$A16,"",INDEX('ค่าเสื่อม 2563'!I$3:I$252,SMALL(IF('ค่าเสื่อม 2563'!$E$3:$E$252="10869-รพ.วัฒนานคร",ROW('ค่าเสื่อม 2563'!$E$3:$E$252)-ROW('ค่าเสื่อม 2563'!$E$3)+1),$A16)))</f>
        <v>-</v>
      </c>
      <c r="J16" s="7" t="str">
        <f t="array" ref="J16">IF(COUNTIF('ค่าเสื่อม 2563'!$E$3:$E$252,"10869-รพ.วัฒนานคร")&lt;$A16,"",INDEX('ค่าเสื่อม 2563'!J$3:J$252,SMALL(IF('ค่าเสื่อม 2563'!$E$3:$E$252="10869-รพ.วัฒนานคร",ROW('ค่าเสื่อม 2563'!$E$3:$E$252)-ROW('ค่าเสื่อม 2563'!$E$3)+1),$A16)))</f>
        <v>ซ่อมแซมถนนคอนกรีตเสริมเหล็ก จำนวน 1098 ตร.ม.</v>
      </c>
      <c r="K16" s="7" t="str">
        <f t="array" ref="K16">IF(COUNTIF('ค่าเสื่อม 2563'!$E$3:$E$252,"10869-รพ.วัฒนานคร")&lt;$A16,"",INDEX('ค่าเสื่อม 2563'!K$3:K$252,SMALL(IF('ค่าเสื่อม 2563'!$E$3:$E$252="10869-รพ.วัฒนานคร",ROW('ค่าเสื่อม 2563'!$E$3:$E$252)-ROW('ค่าเสื่อม 2563'!$E$3)+1),$A16)))</f>
        <v>รายละเอียดตามเอกสารที่แนบ</v>
      </c>
      <c r="L16" s="4">
        <f t="array" ref="L16">IF(COUNTIF('ค่าเสื่อม 2563'!$E$3:$E$252,"10869-รพ.วัฒนานคร")&lt;$A16,"",INDEX('ค่าเสื่อม 2563'!L$3:L$252,SMALL(IF('ค่าเสื่อม 2563'!$E$3:$E$252="10869-รพ.วัฒนานคร",ROW('ค่าเสื่อม 2563'!$E$3:$E$252)-ROW('ค่าเสื่อม 2563'!$E$3)+1),$A16)))</f>
        <v>1098</v>
      </c>
      <c r="M16" s="7">
        <f t="array" ref="M16">IF(COUNTIF('ค่าเสื่อม 2563'!$E$3:$E$252,"10869-รพ.วัฒนานคร")&lt;$A16,"",INDEX('ค่าเสื่อม 2563'!M$3:M$252,SMALL(IF('ค่าเสื่อม 2563'!$E$3:$E$252="10869-รพ.วัฒนานคร",ROW('ค่าเสื่อม 2563'!$E$3:$E$252)-ROW('ค่าเสื่อม 2563'!$E$3)+1),$A16)))</f>
        <v>2406</v>
      </c>
      <c r="N16" s="10">
        <f t="array" ref="N16">IF(COUNTIF('ค่าเสื่อม 2563'!$E$3:$E$252,"10869-รพ.วัฒนานคร")&lt;$A16,"",INDEX('ค่าเสื่อม 2563'!N$3:N$252,SMALL(IF('ค่าเสื่อม 2563'!$E$3:$E$252="10869-รพ.วัฒนานคร",ROW('ค่าเสื่อม 2563'!$E$3:$E$252)-ROW('ค่าเสื่อม 2563'!$E$3)+1),$A16)))</f>
        <v>878400</v>
      </c>
      <c r="O16" s="10">
        <f t="array" ref="O16">IF(COUNTIF('ค่าเสื่อม 2563'!$E$3:$E$252,"10869-รพ.วัฒนานคร")&lt;$A16,"",INDEX('ค่าเสื่อม 2563'!O$3:O$252,SMALL(IF('ค่าเสื่อม 2563'!$E$3:$E$252="10869-รพ.วัฒนานคร",ROW('ค่าเสื่อม 2563'!$E$3:$E$252)-ROW('ค่าเสื่อม 2563'!$E$3)+1),$A16)))</f>
        <v>0</v>
      </c>
      <c r="P16" s="10">
        <f t="array" ref="P16">IF(COUNTIF('ค่าเสื่อม 2563'!$E$3:$E$252,"10869-รพ.วัฒนานคร")&lt;$A16,"",INDEX('ค่าเสื่อม 2563'!P$3:P$252,SMALL(IF('ค่าเสื่อม 2563'!$E$3:$E$252="10869-รพ.วัฒนานคร",ROW('ค่าเสื่อม 2563'!$E$3:$E$252)-ROW('ค่าเสื่อม 2563'!$E$3)+1),$A16)))</f>
        <v>0</v>
      </c>
      <c r="Q16" s="10">
        <f t="array" ref="Q16">IF(COUNTIF('ค่าเสื่อม 2563'!$E$3:$E$252,"10869-รพ.วัฒนานคร")&lt;$A16,"",INDEX('ค่าเสื่อม 2563'!Q$3:Q$252,SMALL(IF('ค่าเสื่อม 2563'!$E$3:$E$252="10869-รพ.วัฒนานคร",ROW('ค่าเสื่อม 2563'!$E$3:$E$252)-ROW('ค่าเสื่อม 2563'!$E$3)+1),$A16)))</f>
        <v>878400</v>
      </c>
      <c r="R16" s="7" t="str">
        <f t="array" ref="R16">IF(COUNTIF('ค่าเสื่อม 2563'!$E$3:$E$252,"10869-รพ.วัฒนานคร")&lt;$A16,"",INDEX('ค่าเสื่อม 2563'!R$3:R$252,SMALL(IF('ค่าเสื่อม 2563'!$E$3:$E$252="10869-รพ.วัฒนานคร",ROW('ค่าเสื่อม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2563'!$E$3:$E$252,"10869-รพ.วัฒนานคร")&lt;$A16,"",INDEX('ค่าเสื่อม 2563'!S$3:S$252,SMALL(IF('ค่าเสื่อม 2563'!$E$3:$E$252="10869-รพ.วัฒนานคร",ROW('ค่าเสื่อม 2563'!$E$3:$E$252)-ROW('ค่าเสื่อม 2563'!$E$3)+1),$A16)))</f>
        <v>5-</v>
      </c>
      <c r="T16" s="10">
        <f t="array" ref="T16">IF(COUNTIF('ค่าเสื่อม 2563'!$E$3:$E$252,"10869-รพ.วัฒนานคร")&lt;$A16,"",INDEX('ค่าเสื่อม 2563'!T$3:T$252,SMALL(IF('ค่าเสื่อม 2563'!$E$3:$E$252="10869-รพ.วัฒนานคร",ROW('ค่าเสื่อม 2563'!$E$3:$E$252)-ROW('ค่าเสื่อม 2563'!$E$3)+1),$A16)))</f>
        <v>595000</v>
      </c>
      <c r="U16" s="10">
        <f t="array" ref="U16">IF(COUNTIF('ค่าเสื่อม 2563'!$E$3:$E$252,"10869-รพ.วัฒนานคร")&lt;$A16,"",INDEX('ค่าเสื่อม 2563'!U$3:U$252,SMALL(IF('ค่าเสื่อม 2563'!$E$3:$E$252="10869-รพ.วัฒนานคร",ROW('ค่าเสื่อม 2563'!$E$3:$E$252)-ROW('ค่าเสื่อม 2563'!$E$3)+1),$A16)))</f>
        <v>283400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2563'!$E$3:$E$252,"10869-รพ.วัฒนานคร")&lt;$A17,"",INDEX('ค่าเสื่อม 2563'!E$3:E$252,SMALL(IF('ค่าเสื่อม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F17" s="7" t="str">
        <f t="array" ref="F17">IF(COUNTIF('ค่าเสื่อม 2563'!$E$3:$E$252,"10869-รพ.วัฒนานคร")&lt;$A17,"",INDEX('ค่าเสื่อม 2563'!F$3:F$252,SMALL(IF('ค่าเสื่อม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G17" s="7" t="str">
        <f t="array" ref="G17">IF(COUNTIF('ค่าเสื่อม 2563'!$E$3:$E$252,"10869-รพ.วัฒนานคร")&lt;$A17,"",INDEX('ค่าเสื่อม 2563'!G$3:G$252,SMALL(IF('ค่าเสื่อม 2563'!$E$3:$E$252="10869-รพ.วัฒนานคร",ROW('ค่าเสื่อม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2563'!$E$3:$E$252,"10869-รพ.วัฒนานคร")&lt;$A17,"",INDEX('ค่าเสื่อม 2563'!H$3:H$252,SMALL(IF('ค่าเสื่อม 2563'!$E$3:$E$252="10869-รพ.วัฒนานคร",ROW('ค่าเสื่อม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2563'!$E$3:$E$252,"10869-รพ.วัฒนานคร")&lt;$A17,"",INDEX('ค่าเสื่อม 2563'!I$3:I$252,SMALL(IF('ค่าเสื่อม 2563'!$E$3:$E$252="10869-รพ.วัฒนานคร",ROW('ค่าเสื่อม 2563'!$E$3:$E$252)-ROW('ค่าเสื่อม 2563'!$E$3)+1),$A17)))</f>
        <v>04-ครุภัณฑ์การแพทย์รักษา</v>
      </c>
      <c r="J17" s="7" t="str">
        <f t="array" ref="J17">IF(COUNTIF('ค่าเสื่อม 2563'!$E$3:$E$252,"10869-รพ.วัฒนานคร")&lt;$A17,"",INDEX('ค่าเสื่อม 2563'!J$3:J$252,SMALL(IF('ค่าเสื่อม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K17" s="7" t="str">
        <f t="array" ref="K17">IF(COUNTIF('ค่าเสื่อม 2563'!$E$3:$E$252,"10869-รพ.วัฒนานคร")&lt;$A17,"",INDEX('ค่าเสื่อม 2563'!K$3:K$252,SMALL(IF('ค่าเสื่อม 2563'!$E$3:$E$252="10869-รพ.วัฒนานคร",ROW('ค่าเสื่อม 2563'!$E$3:$E$252)-ROW('ค่าเสื่อม 2563'!$E$3)+1),$A17)))</f>
        <v>เครื่องควบคุมการให้สารน้ำทางหลอดเลือดดำชนิด 1 สาย</v>
      </c>
      <c r="L17" s="4">
        <f t="array" ref="L17">IF(COUNTIF('ค่าเสื่อม 2563'!$E$3:$E$252,"10869-รพ.วัฒนานคร")&lt;$A17,"",INDEX('ค่าเสื่อม 2563'!L$3:L$252,SMALL(IF('ค่าเสื่อม 2563'!$E$3:$E$252="10869-รพ.วัฒนานคร",ROW('ค่าเสื่อม 2563'!$E$3:$E$252)-ROW('ค่าเสื่อม 2563'!$E$3)+1),$A17)))</f>
        <v>1</v>
      </c>
      <c r="M17" s="7" t="str">
        <f t="array" ref="M17">IF(COUNTIF('ค่าเสื่อม 2563'!$E$3:$E$252,"10869-รพ.วัฒนานคร")&lt;$A17,"",INDEX('ค่าเสื่อม 2563'!M$3:M$252,SMALL(IF('ค่าเสื่อม 2563'!$E$3:$E$252="10869-รพ.วัฒนานคร",ROW('ค่าเสื่อม 2563'!$E$3:$E$252)-ROW('ค่าเสื่อม 2563'!$E$3)+1),$A17)))</f>
        <v>6515-025-1001/10</v>
      </c>
      <c r="N17" s="10">
        <f t="array" ref="N17">IF(COUNTIF('ค่าเสื่อม 2563'!$E$3:$E$252,"10869-รพ.วัฒนานคร")&lt;$A17,"",INDEX('ค่าเสื่อม 2563'!N$3:N$252,SMALL(IF('ค่าเสื่อม 2563'!$E$3:$E$252="10869-รพ.วัฒนานคร",ROW('ค่าเสื่อม 2563'!$E$3:$E$252)-ROW('ค่าเสื่อม 2563'!$E$3)+1),$A17)))</f>
        <v>55000</v>
      </c>
      <c r="O17" s="10">
        <f t="array" ref="O17">IF(COUNTIF('ค่าเสื่อม 2563'!$E$3:$E$252,"10869-รพ.วัฒนานคร")&lt;$A17,"",INDEX('ค่าเสื่อม 2563'!O$3:O$252,SMALL(IF('ค่าเสื่อม 2563'!$E$3:$E$252="10869-รพ.วัฒนานคร",ROW('ค่าเสื่อม 2563'!$E$3:$E$252)-ROW('ค่าเสื่อม 2563'!$E$3)+1),$A17)))</f>
        <v>0</v>
      </c>
      <c r="P17" s="10">
        <f t="array" ref="P17">IF(COUNTIF('ค่าเสื่อม 2563'!$E$3:$E$252,"10869-รพ.วัฒนานคร")&lt;$A17,"",INDEX('ค่าเสื่อม 2563'!P$3:P$252,SMALL(IF('ค่าเสื่อม 2563'!$E$3:$E$252="10869-รพ.วัฒนานคร",ROW('ค่าเสื่อม 2563'!$E$3:$E$252)-ROW('ค่าเสื่อม 2563'!$E$3)+1),$A17)))</f>
        <v>0</v>
      </c>
      <c r="Q17" s="10">
        <f t="array" ref="Q17">IF(COUNTIF('ค่าเสื่อม 2563'!$E$3:$E$252,"10869-รพ.วัฒนานคร")&lt;$A17,"",INDEX('ค่าเสื่อม 2563'!Q$3:Q$252,SMALL(IF('ค่าเสื่อม 2563'!$E$3:$E$252="10869-รพ.วัฒนานคร",ROW('ค่าเสื่อม 2563'!$E$3:$E$252)-ROW('ค่าเสื่อม 2563'!$E$3)+1),$A17)))</f>
        <v>55000</v>
      </c>
      <c r="R17" s="7" t="str">
        <f t="array" ref="R17">IF(COUNTIF('ค่าเสื่อม 2563'!$E$3:$E$252,"10869-รพ.วัฒนานคร")&lt;$A17,"",INDEX('ค่าเสื่อม 2563'!R$3:R$252,SMALL(IF('ค่าเสื่อม 2563'!$E$3:$E$252="10869-รพ.วัฒนานคร",ROW('ค่าเสื่อม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2563'!$E$3:$E$252,"10869-รพ.วัฒนานคร")&lt;$A17,"",INDEX('ค่าเสื่อม 2563'!S$3:S$252,SMALL(IF('ค่าเสื่อม 2563'!$E$3:$E$252="10869-รพ.วัฒนานคร",ROW('ค่าเสื่อม 2563'!$E$3:$E$252)-ROW('ค่าเสื่อม 2563'!$E$3)+1),$A17)))</f>
        <v>5-</v>
      </c>
      <c r="T17" s="10">
        <f t="array" ref="T17">IF(COUNTIF('ค่าเสื่อม 2563'!$E$3:$E$252,"10869-รพ.วัฒนานคร")&lt;$A17,"",INDEX('ค่าเสื่อม 2563'!T$3:T$252,SMALL(IF('ค่าเสื่อม 2563'!$E$3:$E$252="10869-รพ.วัฒนานคร",ROW('ค่าเสื่อม 2563'!$E$3:$E$252)-ROW('ค่าเสื่อม 2563'!$E$3)+1),$A17)))</f>
        <v>49000</v>
      </c>
      <c r="U17" s="10">
        <f t="array" ref="U17">IF(COUNTIF('ค่าเสื่อม 2563'!$E$3:$E$252,"10869-รพ.วัฒนานคร")&lt;$A17,"",INDEX('ค่าเสื่อม 2563'!U$3:U$252,SMALL(IF('ค่าเสื่อม 2563'!$E$3:$E$252="10869-รพ.วัฒนานคร",ROW('ค่าเสื่อม 2563'!$E$3:$E$252)-ROW('ค่าเสื่อม 2563'!$E$3)+1),$A17)))</f>
        <v>6000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2563'!$E$3:$E$252,"10869-รพ.วัฒนานคร")&lt;$A18,"",INDEX('ค่าเสื่อม 2563'!E$3:E$252,SMALL(IF('ค่าเสื่อม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F18" s="7" t="str">
        <f t="array" ref="F18">IF(COUNTIF('ค่าเสื่อม 2563'!$E$3:$E$252,"10869-รพ.วัฒนานคร")&lt;$A18,"",INDEX('ค่าเสื่อม 2563'!F$3:F$252,SMALL(IF('ค่าเสื่อม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G18" s="7" t="str">
        <f t="array" ref="G18">IF(COUNTIF('ค่าเสื่อม 2563'!$E$3:$E$252,"10869-รพ.วัฒนานคร")&lt;$A18,"",INDEX('ค่าเสื่อม 2563'!G$3:G$252,SMALL(IF('ค่าเสื่อม 2563'!$E$3:$E$252="10869-รพ.วัฒนานคร",ROW('ค่าเสื่อม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2563'!$E$3:$E$252,"10869-รพ.วัฒนานคร")&lt;$A18,"",INDEX('ค่าเสื่อม 2563'!H$3:H$252,SMALL(IF('ค่าเสื่อม 2563'!$E$3:$E$252="10869-รพ.วัฒนานคร",ROW('ค่าเสื่อม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2563'!$E$3:$E$252,"10869-รพ.วัฒนานคร")&lt;$A18,"",INDEX('ค่าเสื่อม 2563'!I$3:I$252,SMALL(IF('ค่าเสื่อม 2563'!$E$3:$E$252="10869-รพ.วัฒนานคร",ROW('ค่าเสื่อม 2563'!$E$3:$E$252)-ROW('ค่าเสื่อม 2563'!$E$3)+1),$A18)))</f>
        <v>06-ครุภัณฑ์การแพทย์วินิจฉัย</v>
      </c>
      <c r="J18" s="7" t="str">
        <f t="array" ref="J18">IF(COUNTIF('ค่าเสื่อม 2563'!$E$3:$E$252,"10869-รพ.วัฒนานคร")&lt;$A18,"",INDEX('ค่าเสื่อม 2563'!J$3:J$252,SMALL(IF('ค่าเสื่อม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K18" s="7" t="str">
        <f t="array" ref="K18">IF(COUNTIF('ค่าเสื่อม 2563'!$E$3:$E$252,"10869-รพ.วัฒนานคร")&lt;$A18,"",INDEX('ค่าเสื่อม 2563'!K$3:K$252,SMALL(IF('ค่าเสื่อม 2563'!$E$3:$E$252="10869-รพ.วัฒนานคร",ROW('ค่าเสื่อม 2563'!$E$3:$E$252)-ROW('ค่าเสื่อม 2563'!$E$3)+1),$A18)))</f>
        <v>เครื่องวัดความดันโลหิต แบบสอดแขนชนิดอัตโนมัติ</v>
      </c>
      <c r="L18" s="4">
        <f t="array" ref="L18">IF(COUNTIF('ค่าเสื่อม 2563'!$E$3:$E$252,"10869-รพ.วัฒนานคร")&lt;$A18,"",INDEX('ค่าเสื่อม 2563'!L$3:L$252,SMALL(IF('ค่าเสื่อม 2563'!$E$3:$E$252="10869-รพ.วัฒนานคร",ROW('ค่าเสื่อม 2563'!$E$3:$E$252)-ROW('ค่าเสื่อม 2563'!$E$3)+1),$A18)))</f>
        <v>2</v>
      </c>
      <c r="M18" s="7" t="str">
        <f t="array" ref="M18">IF(COUNTIF('ค่าเสื่อม 2563'!$E$3:$E$252,"10869-รพ.วัฒนานคร")&lt;$A18,"",INDEX('ค่าเสื่อม 2563'!M$3:M$252,SMALL(IF('ค่าเสื่อม 2563'!$E$3:$E$252="10869-รพ.วัฒนานคร",ROW('ค่าเสื่อม 2563'!$E$3:$E$252)-ROW('ค่าเสื่อม 2563'!$E$3)+1),$A18)))</f>
        <v>6515-069-1201/12,23</v>
      </c>
      <c r="N18" s="10">
        <f t="array" ref="N18">IF(COUNTIF('ค่าเสื่อม 2563'!$E$3:$E$252,"10869-รพ.วัฒนานคร")&lt;$A18,"",INDEX('ค่าเสื่อม 2563'!N$3:N$252,SMALL(IF('ค่าเสื่อม 2563'!$E$3:$E$252="10869-รพ.วัฒนานคร",ROW('ค่าเสื่อม 2563'!$E$3:$E$252)-ROW('ค่าเสื่อม 2563'!$E$3)+1),$A18)))</f>
        <v>140000</v>
      </c>
      <c r="O18" s="10">
        <f t="array" ref="O18">IF(COUNTIF('ค่าเสื่อม 2563'!$E$3:$E$252,"10869-รพ.วัฒนานคร")&lt;$A18,"",INDEX('ค่าเสื่อม 2563'!O$3:O$252,SMALL(IF('ค่าเสื่อม 2563'!$E$3:$E$252="10869-รพ.วัฒนานคร",ROW('ค่าเสื่อม 2563'!$E$3:$E$252)-ROW('ค่าเสื่อม 2563'!$E$3)+1),$A18)))</f>
        <v>0</v>
      </c>
      <c r="P18" s="10">
        <f t="array" ref="P18">IF(COUNTIF('ค่าเสื่อม 2563'!$E$3:$E$252,"10869-รพ.วัฒนานคร")&lt;$A18,"",INDEX('ค่าเสื่อม 2563'!P$3:P$252,SMALL(IF('ค่าเสื่อม 2563'!$E$3:$E$252="10869-รพ.วัฒนานคร",ROW('ค่าเสื่อม 2563'!$E$3:$E$252)-ROW('ค่าเสื่อม 2563'!$E$3)+1),$A18)))</f>
        <v>0</v>
      </c>
      <c r="Q18" s="10">
        <f t="array" ref="Q18">IF(COUNTIF('ค่าเสื่อม 2563'!$E$3:$E$252,"10869-รพ.วัฒนานคร")&lt;$A18,"",INDEX('ค่าเสื่อม 2563'!Q$3:Q$252,SMALL(IF('ค่าเสื่อม 2563'!$E$3:$E$252="10869-รพ.วัฒนานคร",ROW('ค่าเสื่อม 2563'!$E$3:$E$252)-ROW('ค่าเสื่อม 2563'!$E$3)+1),$A18)))</f>
        <v>140000</v>
      </c>
      <c r="R18" s="7" t="str">
        <f t="array" ref="R18">IF(COUNTIF('ค่าเสื่อม 2563'!$E$3:$E$252,"10869-รพ.วัฒนานคร")&lt;$A18,"",INDEX('ค่าเสื่อม 2563'!R$3:R$252,SMALL(IF('ค่าเสื่อม 2563'!$E$3:$E$252="10869-รพ.วัฒนานคร",ROW('ค่าเสื่อม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2563'!$E$3:$E$252,"10869-รพ.วัฒนานคร")&lt;$A18,"",INDEX('ค่าเสื่อม 2563'!S$3:S$252,SMALL(IF('ค่าเสื่อม 2563'!$E$3:$E$252="10869-รพ.วัฒนานคร",ROW('ค่าเสื่อม 2563'!$E$3:$E$252)-ROW('ค่าเสื่อม 2563'!$E$3)+1),$A18)))</f>
        <v>5-</v>
      </c>
      <c r="T18" s="10">
        <f t="array" ref="T18">IF(COUNTIF('ค่าเสื่อม 2563'!$E$3:$E$252,"10869-รพ.วัฒนานคร")&lt;$A18,"",INDEX('ค่าเสื่อม 2563'!T$3:T$252,SMALL(IF('ค่าเสื่อม 2563'!$E$3:$E$252="10869-รพ.วัฒนานคร",ROW('ค่าเสื่อม 2563'!$E$3:$E$252)-ROW('ค่าเสื่อม 2563'!$E$3)+1),$A18)))</f>
        <v>135000</v>
      </c>
      <c r="U18" s="10">
        <f t="array" ref="U18">IF(COUNTIF('ค่าเสื่อม 2563'!$E$3:$E$252,"10869-รพ.วัฒนานคร")&lt;$A18,"",INDEX('ค่าเสื่อม 2563'!U$3:U$252,SMALL(IF('ค่าเสื่อม 2563'!$E$3:$E$252="10869-รพ.วัฒนานคร",ROW('ค่าเสื่อม 2563'!$E$3:$E$252)-ROW('ค่าเสื่อม 2563'!$E$3)+1),$A18)))</f>
        <v>5000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2563'!$E$3:$E$252,"10869-รพ.วัฒนานคร")&lt;$A19,"",INDEX('ค่าเสื่อม 2563'!E$3:E$252,SMALL(IF('ค่าเสื่อม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F19" s="7" t="str">
        <f t="array" ref="F19">IF(COUNTIF('ค่าเสื่อม 2563'!$E$3:$E$252,"10869-รพ.วัฒนานคร")&lt;$A19,"",INDEX('ค่าเสื่อม 2563'!F$3:F$252,SMALL(IF('ค่าเสื่อม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G19" s="7" t="str">
        <f t="array" ref="G19">IF(COUNTIF('ค่าเสื่อม 2563'!$E$3:$E$252,"10869-รพ.วัฒนานคร")&lt;$A19,"",INDEX('ค่าเสื่อม 2563'!G$3:G$252,SMALL(IF('ค่าเสื่อม 2563'!$E$3:$E$252="10869-รพ.วัฒนานคร",ROW('ค่าเสื่อม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2563'!$E$3:$E$252,"10869-รพ.วัฒนานคร")&lt;$A19,"",INDEX('ค่าเสื่อม 2563'!H$3:H$252,SMALL(IF('ค่าเสื่อม 2563'!$E$3:$E$252="10869-รพ.วัฒนานคร",ROW('ค่าเสื่อม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2563'!$E$3:$E$252,"10869-รพ.วัฒนานคร")&lt;$A19,"",INDEX('ค่าเสื่อม 2563'!I$3:I$252,SMALL(IF('ค่าเสื่อม 2563'!$E$3:$E$252="10869-รพ.วัฒนานคร",ROW('ค่าเสื่อม 2563'!$E$3:$E$252)-ROW('ค่าเสื่อม 2563'!$E$3)+1),$A19)))</f>
        <v>03-ครุภัณฑ์การแพทย์</v>
      </c>
      <c r="J19" s="7" t="str">
        <f t="array" ref="J19">IF(COUNTIF('ค่าเสื่อม 2563'!$E$3:$E$252,"10869-รพ.วัฒนานคร")&lt;$A19,"",INDEX('ค่าเสื่อม 2563'!J$3:J$252,SMALL(IF('ค่าเสื่อม 2563'!$E$3:$E$252="10869-รพ.วัฒนานคร",ROW('ค่าเสื่อม 2563'!$E$3:$E$252)-ROW('ค่าเสื่อม 2563'!$E$3)+1),$A19)))</f>
        <v>โต๊ะคร่อมเตียง</v>
      </c>
      <c r="K19" s="7">
        <f t="array" ref="K19">IF(COUNTIF('ค่าเสื่อม 2563'!$E$3:$E$252,"10869-รพ.วัฒนานคร")&lt;$A19,"",INDEX('ค่าเสื่อม 2563'!K$3:K$252,SMALL(IF('ค่าเสื่อม 2563'!$E$3:$E$252="10869-รพ.วัฒนานคร",ROW('ค่าเสื่อม 2563'!$E$3:$E$252)-ROW('ค่าเสื่อม 2563'!$E$3)+1),$A19)))</f>
        <v>0</v>
      </c>
      <c r="L19" s="4">
        <f t="array" ref="L19">IF(COUNTIF('ค่าเสื่อม 2563'!$E$3:$E$252,"10869-รพ.วัฒนานคร")&lt;$A19,"",INDEX('ค่าเสื่อม 2563'!L$3:L$252,SMALL(IF('ค่าเสื่อม 2563'!$E$3:$E$252="10869-รพ.วัฒนานคร",ROW('ค่าเสื่อม 2563'!$E$3:$E$252)-ROW('ค่าเสื่อม 2563'!$E$3)+1),$A19)))</f>
        <v>23</v>
      </c>
      <c r="M19" s="7" t="str">
        <f t="array" ref="M19">IF(COUNTIF('ค่าเสื่อม 2563'!$E$3:$E$252,"10869-รพ.วัฒนานคร")&lt;$A19,"",INDEX('ค่าเสื่อม 2563'!M$3:M$252,SMALL(IF('ค่าเสื่อม 2563'!$E$3:$E$252="10869-รพ.วัฒนานคร",ROW('ค่าเสื่อม 2563'!$E$3:$E$252)-ROW('ค่าเสื่อม 2563'!$E$3)+1),$A19)))</f>
        <v>6530-034-1001/001, 002, 003, 004, 005, 006, 007, 008, 009, 010, 011, 012, 013, 014, 015, 016, 017, 018, 019, 020, 021, 022, 023</v>
      </c>
      <c r="N19" s="10">
        <f t="array" ref="N19">IF(COUNTIF('ค่าเสื่อม 2563'!$E$3:$E$252,"10869-รพ.วัฒนานคร")&lt;$A19,"",INDEX('ค่าเสื่อม 2563'!N$3:N$252,SMALL(IF('ค่าเสื่อม 2563'!$E$3:$E$252="10869-รพ.วัฒนานคร",ROW('ค่าเสื่อม 2563'!$E$3:$E$252)-ROW('ค่าเสื่อม 2563'!$E$3)+1),$A19)))</f>
        <v>80500</v>
      </c>
      <c r="O19" s="10">
        <f t="array" ref="O19">IF(COUNTIF('ค่าเสื่อม 2563'!$E$3:$E$252,"10869-รพ.วัฒนานคร")&lt;$A19,"",INDEX('ค่าเสื่อม 2563'!O$3:O$252,SMALL(IF('ค่าเสื่อม 2563'!$E$3:$E$252="10869-รพ.วัฒนานคร",ROW('ค่าเสื่อม 2563'!$E$3:$E$252)-ROW('ค่าเสื่อม 2563'!$E$3)+1),$A19)))</f>
        <v>0</v>
      </c>
      <c r="P19" s="10">
        <f t="array" ref="P19">IF(COUNTIF('ค่าเสื่อม 2563'!$E$3:$E$252,"10869-รพ.วัฒนานคร")&lt;$A19,"",INDEX('ค่าเสื่อม 2563'!P$3:P$252,SMALL(IF('ค่าเสื่อม 2563'!$E$3:$E$252="10869-รพ.วัฒนานคร",ROW('ค่าเสื่อม 2563'!$E$3:$E$252)-ROW('ค่าเสื่อม 2563'!$E$3)+1),$A19)))</f>
        <v>0</v>
      </c>
      <c r="Q19" s="10">
        <f t="array" ref="Q19">IF(COUNTIF('ค่าเสื่อม 2563'!$E$3:$E$252,"10869-รพ.วัฒนานคร")&lt;$A19,"",INDEX('ค่าเสื่อม 2563'!Q$3:Q$252,SMALL(IF('ค่าเสื่อม 2563'!$E$3:$E$252="10869-รพ.วัฒนานคร",ROW('ค่าเสื่อม 2563'!$E$3:$E$252)-ROW('ค่าเสื่อม 2563'!$E$3)+1),$A19)))</f>
        <v>80500</v>
      </c>
      <c r="R19" s="7" t="str">
        <f t="array" ref="R19">IF(COUNTIF('ค่าเสื่อม 2563'!$E$3:$E$252,"10869-รพ.วัฒนานคร")&lt;$A19,"",INDEX('ค่าเสื่อม 2563'!R$3:R$252,SMALL(IF('ค่าเสื่อม 2563'!$E$3:$E$252="10869-รพ.วัฒนานคร",ROW('ค่าเสื่อม 2563'!$E$3:$E$252)-ROW('ค่าเสื่อม 2563'!$E$3)+1),$A19)))</f>
        <v>1/2563 (วันที่ 16/01/2563)</v>
      </c>
      <c r="S19" s="4" t="str">
        <f t="array" ref="S19">IF(COUNTIF('ค่าเสื่อม 2563'!$E$3:$E$252,"10869-รพ.วัฒนานคร")&lt;$A19,"",INDEX('ค่าเสื่อม 2563'!S$3:S$252,SMALL(IF('ค่าเสื่อม 2563'!$E$3:$E$252="10869-รพ.วัฒนานคร",ROW('ค่าเสื่อม 2563'!$E$3:$E$252)-ROW('ค่าเสื่อม 2563'!$E$3)+1),$A19)))</f>
        <v>5-</v>
      </c>
      <c r="T19" s="10">
        <f t="array" ref="T19">IF(COUNTIF('ค่าเสื่อม 2563'!$E$3:$E$252,"10869-รพ.วัฒนานคร")&lt;$A19,"",INDEX('ค่าเสื่อม 2563'!T$3:T$252,SMALL(IF('ค่าเสื่อม 2563'!$E$3:$E$252="10869-รพ.วัฒนานคร",ROW('ค่าเสื่อม 2563'!$E$3:$E$252)-ROW('ค่าเสื่อม 2563'!$E$3)+1),$A19)))</f>
        <v>74543</v>
      </c>
      <c r="U19" s="10">
        <f t="array" ref="U19">IF(COUNTIF('ค่าเสื่อม 2563'!$E$3:$E$252,"10869-รพ.วัฒนานคร")&lt;$A19,"",INDEX('ค่าเสื่อม 2563'!U$3:U$252,SMALL(IF('ค่าเสื่อม 2563'!$E$3:$E$252="10869-รพ.วัฒนานคร",ROW('ค่าเสื่อม 2563'!$E$3:$E$252)-ROW('ค่าเสื่อม 2563'!$E$3)+1),$A19)))</f>
        <v>5957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2563'!$E$3:$E$252,"10869-รพ.วัฒนานคร")&lt;$A20,"",INDEX('ค่าเสื่อม 2563'!E$3:E$252,SMALL(IF('ค่าเสื่อม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F20" s="7" t="str">
        <f t="array" ref="F20">IF(COUNTIF('ค่าเสื่อม 2563'!$E$3:$E$252,"10869-รพ.วัฒนานคร")&lt;$A20,"",INDEX('ค่าเสื่อม 2563'!F$3:F$252,SMALL(IF('ค่าเสื่อม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G20" s="7" t="str">
        <f t="array" ref="G20">IF(COUNTIF('ค่าเสื่อม 2563'!$E$3:$E$252,"10869-รพ.วัฒนานคร")&lt;$A20,"",INDEX('ค่าเสื่อม 2563'!G$3:G$252,SMALL(IF('ค่าเสื่อม 2563'!$E$3:$E$252="10869-รพ.วัฒนานคร",ROW('ค่าเสื่อม 2563'!$E$3:$E$252)-ROW('ค่าเสื่อม 2563'!$E$3)+1),$A20)))</f>
        <v>วงเงินระดับเขต</v>
      </c>
      <c r="H20" s="7" t="str">
        <f t="array" ref="H20">IF(COUNTIF('ค่าเสื่อม 2563'!$E$3:$E$252,"10869-รพ.วัฒนานคร")&lt;$A20,"",INDEX('ค่าเสื่อม 2563'!H$3:H$252,SMALL(IF('ค่าเสื่อม 2563'!$E$3:$E$252="10869-รพ.วัฒนานคร",ROW('ค่าเสื่อม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2563'!$E$3:$E$252,"10869-รพ.วัฒนานคร")&lt;$A20,"",INDEX('ค่าเสื่อม 2563'!I$3:I$252,SMALL(IF('ค่าเสื่อม 2563'!$E$3:$E$252="10869-รพ.วัฒนานคร",ROW('ค่าเสื่อม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2563'!$E$3:$E$252,"10869-รพ.วัฒนานคร")&lt;$A20,"",INDEX('ค่าเสื่อม 2563'!J$3:J$252,SMALL(IF('ค่าเสื่อม 2563'!$E$3:$E$252="10869-รพ.วัฒนานคร",ROW('ค่าเสื่อม 2563'!$E$3:$E$252)-ROW('ค่าเสื่อม 2563'!$E$3)+1),$A20)))</f>
        <v>ตู้ข้างเตียง</v>
      </c>
      <c r="K20" s="7">
        <f t="array" ref="K20">IF(COUNTIF('ค่าเสื่อม 2563'!$E$3:$E$252,"10869-รพ.วัฒนานคร")&lt;$A20,"",INDEX('ค่าเสื่อม 2563'!K$3:K$252,SMALL(IF('ค่าเสื่อม 2563'!$E$3:$E$252="10869-รพ.วัฒนานคร",ROW('ค่าเสื่อม 2563'!$E$3:$E$252)-ROW('ค่าเสื่อม 2563'!$E$3)+1),$A20)))</f>
        <v>0</v>
      </c>
      <c r="L20" s="4">
        <f t="array" ref="L20">IF(COUNTIF('ค่าเสื่อม 2563'!$E$3:$E$252,"10869-รพ.วัฒนานคร")&lt;$A20,"",INDEX('ค่าเสื่อม 2563'!L$3:L$252,SMALL(IF('ค่าเสื่อม 2563'!$E$3:$E$252="10869-รพ.วัฒนานคร",ROW('ค่าเสื่อม 2563'!$E$3:$E$252)-ROW('ค่าเสื่อม 2563'!$E$3)+1),$A20)))</f>
        <v>23</v>
      </c>
      <c r="M20" s="7" t="str">
        <f t="array" ref="M20">IF(COUNTIF('ค่าเสื่อม 2563'!$E$3:$E$252,"10869-รพ.วัฒนานคร")&lt;$A20,"",INDEX('ค่าเสื่อม 2563'!M$3:M$252,SMALL(IF('ค่าเสื่อม 2563'!$E$3:$E$252="10869-รพ.วัฒนานคร",ROW('ค่าเสื่อม 2563'!$E$3:$E$252)-ROW('ค่าเสื่อม 2563'!$E$3)+1),$A20)))</f>
        <v>6530-031-0005/001, 002, 003, 004, 005, 006, 007, 008, 009, 010, 011, 012, 013, 014, 015, 016, 017, 018, 019, 020, 021, 022, 023</v>
      </c>
      <c r="N20" s="10">
        <f t="array" ref="N20">IF(COUNTIF('ค่าเสื่อม 2563'!$E$3:$E$252,"10869-รพ.วัฒนานคร")&lt;$A20,"",INDEX('ค่าเสื่อม 2563'!N$3:N$252,SMALL(IF('ค่าเสื่อม 2563'!$E$3:$E$252="10869-รพ.วัฒนานคร",ROW('ค่าเสื่อม 2563'!$E$3:$E$252)-ROW('ค่าเสื่อม 2563'!$E$3)+1),$A20)))</f>
        <v>126500</v>
      </c>
      <c r="O20" s="10">
        <f t="array" ref="O20">IF(COUNTIF('ค่าเสื่อม 2563'!$E$3:$E$252,"10869-รพ.วัฒนานคร")&lt;$A20,"",INDEX('ค่าเสื่อม 2563'!O$3:O$252,SMALL(IF('ค่าเสื่อม 2563'!$E$3:$E$252="10869-รพ.วัฒนานคร",ROW('ค่าเสื่อม 2563'!$E$3:$E$252)-ROW('ค่าเสื่อม 2563'!$E$3)+1),$A20)))</f>
        <v>0</v>
      </c>
      <c r="P20" s="10">
        <f t="array" ref="P20">IF(COUNTIF('ค่าเสื่อม 2563'!$E$3:$E$252,"10869-รพ.วัฒนานคร")&lt;$A20,"",INDEX('ค่าเสื่อม 2563'!P$3:P$252,SMALL(IF('ค่าเสื่อม 2563'!$E$3:$E$252="10869-รพ.วัฒนานคร",ROW('ค่าเสื่อม 2563'!$E$3:$E$252)-ROW('ค่าเสื่อม 2563'!$E$3)+1),$A20)))</f>
        <v>0</v>
      </c>
      <c r="Q20" s="10">
        <f t="array" ref="Q20">IF(COUNTIF('ค่าเสื่อม 2563'!$E$3:$E$252,"10869-รพ.วัฒนานคร")&lt;$A20,"",INDEX('ค่าเสื่อม 2563'!Q$3:Q$252,SMALL(IF('ค่าเสื่อม 2563'!$E$3:$E$252="10869-รพ.วัฒนานคร",ROW('ค่าเสื่อม 2563'!$E$3:$E$252)-ROW('ค่าเสื่อม 2563'!$E$3)+1),$A20)))</f>
        <v>126500</v>
      </c>
      <c r="R20" s="7" t="str">
        <f t="array" ref="R20">IF(COUNTIF('ค่าเสื่อม 2563'!$E$3:$E$252,"10869-รพ.วัฒนานคร")&lt;$A20,"",INDEX('ค่าเสื่อม 2563'!R$3:R$252,SMALL(IF('ค่าเสื่อม 2563'!$E$3:$E$252="10869-รพ.วัฒนานคร",ROW('ค่าเสื่อม 2563'!$E$3:$E$252)-ROW('ค่าเสื่อม 2563'!$E$3)+1),$A20)))</f>
        <v>1/2563 (วันที่ 16/01/2563)</v>
      </c>
      <c r="S20" s="4" t="str">
        <f t="array" ref="S20">IF(COUNTIF('ค่าเสื่อม 2563'!$E$3:$E$252,"10869-รพ.วัฒนานคร")&lt;$A20,"",INDEX('ค่าเสื่อม 2563'!S$3:S$252,SMALL(IF('ค่าเสื่อม 2563'!$E$3:$E$252="10869-รพ.วัฒนานคร",ROW('ค่าเสื่อม 2563'!$E$3:$E$252)-ROW('ค่าเสื่อม 2563'!$E$3)+1),$A20)))</f>
        <v>5-</v>
      </c>
      <c r="T20" s="10">
        <f t="array" ref="T20">IF(COUNTIF('ค่าเสื่อม 2563'!$E$3:$E$252,"10869-รพ.วัฒนานคร")&lt;$A20,"",INDEX('ค่าเสื่อม 2563'!T$3:T$252,SMALL(IF('ค่าเสื่อม 2563'!$E$3:$E$252="10869-รพ.วัฒนานคร",ROW('ค่าเสื่อม 2563'!$E$3:$E$252)-ROW('ค่าเสื่อม 2563'!$E$3)+1),$A20)))</f>
        <v>118151</v>
      </c>
      <c r="U20" s="10">
        <f t="array" ref="U20">IF(COUNTIF('ค่าเสื่อม 2563'!$E$3:$E$252,"10869-รพ.วัฒนานคร")&lt;$A20,"",INDEX('ค่าเสื่อม 2563'!U$3:U$252,SMALL(IF('ค่าเสื่อม 2563'!$E$3:$E$252="10869-รพ.วัฒนานคร",ROW('ค่าเสื่อม 2563'!$E$3:$E$252)-ROW('ค่าเสื่อม 2563'!$E$3)+1),$A20)))</f>
        <v>8349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2563'!$E$3:$E$252,"10869-รพ.วัฒนานคร")&lt;$A21,"",INDEX('ค่าเสื่อม 2563'!E$3:E$252,SMALL(IF('ค่าเสื่อม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F21" s="7" t="str">
        <f t="array" ref="F21">IF(COUNTIF('ค่าเสื่อม 2563'!$E$3:$E$252,"10869-รพ.วัฒนานคร")&lt;$A21,"",INDEX('ค่าเสื่อม 2563'!F$3:F$252,SMALL(IF('ค่าเสื่อม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G21" s="7" t="str">
        <f t="array" ref="G21">IF(COUNTIF('ค่าเสื่อม 2563'!$E$3:$E$252,"10869-รพ.วัฒนานคร")&lt;$A21,"",INDEX('ค่าเสื่อม 2563'!G$3:G$252,SMALL(IF('ค่าเสื่อม 2563'!$E$3:$E$252="10869-รพ.วัฒนานคร",ROW('ค่าเสื่อม 2563'!$E$3:$E$252)-ROW('ค่าเสื่อม 2563'!$E$3)+1),$A21)))</f>
        <v>วงเงินระดับเขต</v>
      </c>
      <c r="H21" s="7" t="str">
        <f t="array" ref="H21">IF(COUNTIF('ค่าเสื่อม 2563'!$E$3:$E$252,"10869-รพ.วัฒนานคร")&lt;$A21,"",INDEX('ค่าเสื่อม 2563'!H$3:H$252,SMALL(IF('ค่าเสื่อม 2563'!$E$3:$E$252="10869-รพ.วัฒนานคร",ROW('ค่าเสื่อม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2563'!$E$3:$E$252,"10869-รพ.วัฒนานคร")&lt;$A21,"",INDEX('ค่าเสื่อม 2563'!I$3:I$252,SMALL(IF('ค่าเสื่อม 2563'!$E$3:$E$252="10869-รพ.วัฒนานคร",ROW('ค่าเสื่อม 2563'!$E$3:$E$252)-ROW('ค่าเสื่อม 2563'!$E$3)+1),$A21)))</f>
        <v>06-ครุภัณฑ์การแพทย์วินิจฉัย</v>
      </c>
      <c r="J21" s="7" t="str">
        <f t="array" ref="J21">IF(COUNTIF('ค่าเสื่อม 2563'!$E$3:$E$252,"10869-รพ.วัฒนานคร")&lt;$A21,"",INDEX('ค่าเสื่อม 2563'!J$3:J$252,SMALL(IF('ค่าเสื่อม 2563'!$E$3:$E$252="10869-รพ.วัฒนานคร",ROW('ค่าเสื่อม 2563'!$E$3:$E$252)-ROW('ค่าเสื่อม 2563'!$E$3)+1),$A21)))</f>
        <v>เครื่องวัดความดันลูกตาแบบไม่สัมผัสกระจกตา (Air-puff tonometer)</v>
      </c>
      <c r="K21" s="7" t="str">
        <f t="array" ref="K21">IF(COUNTIF('ค่าเสื่อม 2563'!$E$3:$E$252,"10869-รพ.วัฒนานคร")&lt;$A21,"",INDEX('ค่าเสื่อม 2563'!K$3:K$252,SMALL(IF('ค่าเสื่อม 2563'!$E$3:$E$252="10869-รพ.วัฒนานคร",ROW('ค่าเสื่อม 2563'!$E$3:$E$252)-ROW('ค่าเสื่อม 2563'!$E$3)+1),$A21)))</f>
        <v>รายละเอียดตามเอกสารที่แนบ</v>
      </c>
      <c r="L21" s="4">
        <f t="array" ref="L21">IF(COUNTIF('ค่าเสื่อม 2563'!$E$3:$E$252,"10869-รพ.วัฒนานคร")&lt;$A21,"",INDEX('ค่าเสื่อม 2563'!L$3:L$252,SMALL(IF('ค่าเสื่อม 2563'!$E$3:$E$252="10869-รพ.วัฒนานคร",ROW('ค่าเสื่อม 2563'!$E$3:$E$252)-ROW('ค่าเสื่อม 2563'!$E$3)+1),$A21)))</f>
        <v>1</v>
      </c>
      <c r="M21" s="7" t="str">
        <f t="array" ref="M21">IF(COUNTIF('ค่าเสื่อม 2563'!$E$3:$E$252,"10869-รพ.วัฒนานคร")&lt;$A21,"",INDEX('ค่าเสื่อม 2563'!M$3:M$252,SMALL(IF('ค่าเสื่อม 2563'!$E$3:$E$252="10869-รพ.วัฒนานคร",ROW('ค่าเสื่อม 2563'!$E$3:$E$252)-ROW('ค่าเสื่อม 2563'!$E$3)+1),$A21)))</f>
        <v>3515-037-002/1</v>
      </c>
      <c r="N21" s="10">
        <f t="array" ref="N21">IF(COUNTIF('ค่าเสื่อม 2563'!$E$3:$E$252,"10869-รพ.วัฒนานคร")&lt;$A21,"",INDEX('ค่าเสื่อม 2563'!N$3:N$252,SMALL(IF('ค่าเสื่อม 2563'!$E$3:$E$252="10869-รพ.วัฒนานคร",ROW('ค่าเสื่อม 2563'!$E$3:$E$252)-ROW('ค่าเสื่อม 2563'!$E$3)+1),$A21)))</f>
        <v>450000</v>
      </c>
      <c r="O21" s="10">
        <f t="array" ref="O21">IF(COUNTIF('ค่าเสื่อม 2563'!$E$3:$E$252,"10869-รพ.วัฒนานคร")&lt;$A21,"",INDEX('ค่าเสื่อม 2563'!O$3:O$252,SMALL(IF('ค่าเสื่อม 2563'!$E$3:$E$252="10869-รพ.วัฒนานคร",ROW('ค่าเสื่อม 2563'!$E$3:$E$252)-ROW('ค่าเสื่อม 2563'!$E$3)+1),$A21)))</f>
        <v>0</v>
      </c>
      <c r="P21" s="10">
        <f t="array" ref="P21">IF(COUNTIF('ค่าเสื่อม 2563'!$E$3:$E$252,"10869-รพ.วัฒนานคร")&lt;$A21,"",INDEX('ค่าเสื่อม 2563'!P$3:P$252,SMALL(IF('ค่าเสื่อม 2563'!$E$3:$E$252="10869-รพ.วัฒนานคร",ROW('ค่าเสื่อม 2563'!$E$3:$E$252)-ROW('ค่าเสื่อม 2563'!$E$3)+1),$A21)))</f>
        <v>0</v>
      </c>
      <c r="Q21" s="10">
        <f t="array" ref="Q21">IF(COUNTIF('ค่าเสื่อม 2563'!$E$3:$E$252,"10869-รพ.วัฒนานคร")&lt;$A21,"",INDEX('ค่าเสื่อม 2563'!Q$3:Q$252,SMALL(IF('ค่าเสื่อม 2563'!$E$3:$E$252="10869-รพ.วัฒนานคร",ROW('ค่าเสื่อม 2563'!$E$3:$E$252)-ROW('ค่าเสื่อม 2563'!$E$3)+1),$A21)))</f>
        <v>450000</v>
      </c>
      <c r="R21" s="7" t="str">
        <f t="array" ref="R21">IF(COUNTIF('ค่าเสื่อม 2563'!$E$3:$E$252,"10869-รพ.วัฒนานคร")&lt;$A21,"",INDEX('ค่าเสื่อม 2563'!R$3:R$252,SMALL(IF('ค่าเสื่อม 2563'!$E$3:$E$252="10869-รพ.วัฒนานคร",ROW('ค่าเสื่อม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2563'!$E$3:$E$252,"10869-รพ.วัฒนานคร")&lt;$A21,"",INDEX('ค่าเสื่อม 2563'!S$3:S$252,SMALL(IF('ค่าเสื่อม 2563'!$E$3:$E$252="10869-รพ.วัฒนานคร",ROW('ค่าเสื่อม 2563'!$E$3:$E$252)-ROW('ค่าเสื่อม 2563'!$E$3)+1),$A21)))</f>
        <v>5-</v>
      </c>
      <c r="T21" s="10">
        <f t="array" ref="T21">IF(COUNTIF('ค่าเสื่อม 2563'!$E$3:$E$252,"10869-รพ.วัฒนานคร")&lt;$A21,"",INDEX('ค่าเสื่อม 2563'!T$3:T$252,SMALL(IF('ค่าเสื่อม 2563'!$E$3:$E$252="10869-รพ.วัฒนานคร",ROW('ค่าเสื่อม 2563'!$E$3:$E$252)-ROW('ค่าเสื่อม 2563'!$E$3)+1),$A21)))</f>
        <v>441000</v>
      </c>
      <c r="U21" s="10">
        <f t="array" ref="U21">IF(COUNTIF('ค่าเสื่อม 2563'!$E$3:$E$252,"10869-รพ.วัฒนานคร")&lt;$A21,"",INDEX('ค่าเสื่อม 2563'!U$3:U$252,SMALL(IF('ค่าเสื่อม 2563'!$E$3:$E$252="10869-รพ.วัฒนานคร",ROW('ค่าเสื่อม 2563'!$E$3:$E$252)-ROW('ค่าเสื่อม 2563'!$E$3)+1),$A21)))</f>
        <v>9000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2563'!$E$3:$E$252,"10869-รพ.วัฒนานคร")&lt;$A22,"",INDEX('ค่าเสื่อม 2563'!E$3:E$252,SMALL(IF('ค่าเสื่อม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F22" s="7" t="str">
        <f t="array" ref="F22">IF(COUNTIF('ค่าเสื่อม 2563'!$E$3:$E$252,"10869-รพ.วัฒนานคร")&lt;$A22,"",INDEX('ค่าเสื่อม 2563'!F$3:F$252,SMALL(IF('ค่าเสื่อม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G22" s="7" t="str">
        <f t="array" ref="G22">IF(COUNTIF('ค่าเสื่อม 2563'!$E$3:$E$252,"10869-รพ.วัฒนานคร")&lt;$A22,"",INDEX('ค่าเสื่อม 2563'!G$3:G$252,SMALL(IF('ค่าเสื่อม 2563'!$E$3:$E$252="10869-รพ.วัฒนานคร",ROW('ค่าเสื่อม 2563'!$E$3:$E$252)-ROW('ค่าเสื่อม 2563'!$E$3)+1),$A22)))</f>
        <v>วงเงินระดับเขต</v>
      </c>
      <c r="H22" s="7" t="str">
        <f t="array" ref="H22">IF(COUNTIF('ค่าเสื่อม 2563'!$E$3:$E$252,"10869-รพ.วัฒนานคร")&lt;$A22,"",INDEX('ค่าเสื่อม 2563'!H$3:H$252,SMALL(IF('ค่าเสื่อม 2563'!$E$3:$E$252="10869-รพ.วัฒนานคร",ROW('ค่าเสื่อม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2563'!$E$3:$E$252,"10869-รพ.วัฒนานคร")&lt;$A22,"",INDEX('ค่าเสื่อม 2563'!I$3:I$252,SMALL(IF('ค่าเสื่อม 2563'!$E$3:$E$252="10869-รพ.วัฒนานคร",ROW('ค่าเสื่อม 2563'!$E$3:$E$252)-ROW('ค่าเสื่อม 2563'!$E$3)+1),$A22)))</f>
        <v>07-ครุภัณฑ์การแพทย์สนับสนุน</v>
      </c>
      <c r="J22" s="7" t="str">
        <f t="array" ref="J22">IF(COUNTIF('ค่าเสื่อม 2563'!$E$3:$E$252,"10869-รพ.วัฒนานคร")&lt;$A22,"",INDEX('ค่าเสื่อม 2563'!J$3:J$252,SMALL(IF('ค่าเสื่อม 2563'!$E$3:$E$252="10869-รพ.วัฒนานคร",ROW('ค่าเสื่อม 2563'!$E$3:$E$252)-ROW('ค่าเสื่อม 2563'!$E$3)+1),$A22)))</f>
        <v>เตียงสามไกพร้อมเสาน้ำเกลือ</v>
      </c>
      <c r="K22" s="7" t="str">
        <f t="array" ref="K22">IF(COUNTIF('ค่าเสื่อม 2563'!$E$3:$E$252,"10869-รพ.วัฒนานคร")&lt;$A22,"",INDEX('ค่าเสื่อม 2563'!K$3:K$252,SMALL(IF('ค่าเสื่อม 2563'!$E$3:$E$252="10869-รพ.วัฒนานคร",ROW('ค่าเสื่อม 2563'!$E$3:$E$252)-ROW('ค่าเสื่อม 2563'!$E$3)+1),$A22)))</f>
        <v>รายละเอียดตามเอกสารที่แนบ</v>
      </c>
      <c r="L22" s="4">
        <f t="array" ref="L22">IF(COUNTIF('ค่าเสื่อม 2563'!$E$3:$E$252,"10869-รพ.วัฒนานคร")&lt;$A22,"",INDEX('ค่าเสื่อม 2563'!L$3:L$252,SMALL(IF('ค่าเสื่อม 2563'!$E$3:$E$252="10869-รพ.วัฒนานคร",ROW('ค่าเสื่อม 2563'!$E$3:$E$252)-ROW('ค่าเสื่อม 2563'!$E$3)+1),$A22)))</f>
        <v>10</v>
      </c>
      <c r="M22" s="7" t="str">
        <f t="array" ref="M22">IF(COUNTIF('ค่าเสื่อม 2563'!$E$3:$E$252,"10869-รพ.วัฒนานคร")&lt;$A22,"",INDEX('ค่าเสื่อม 2563'!M$3:M$252,SMALL(IF('ค่าเสื่อม 2563'!$E$3:$E$252="10869-รพ.วัฒนานคร",ROW('ค่าเสื่อม 2563'!$E$3:$E$252)-ROW('ค่าเสื่อม 2563'!$E$3)+1),$A22)))</f>
        <v>6530-001-2121/9,85,94,2,70,75,74,79,77,78</v>
      </c>
      <c r="N22" s="10">
        <f t="array" ref="N22">IF(COUNTIF('ค่าเสื่อม 2563'!$E$3:$E$252,"10869-รพ.วัฒนานคร")&lt;$A22,"",INDEX('ค่าเสื่อม 2563'!N$3:N$252,SMALL(IF('ค่าเสื่อม 2563'!$E$3:$E$252="10869-รพ.วัฒนานคร",ROW('ค่าเสื่อม 2563'!$E$3:$E$252)-ROW('ค่าเสื่อม 2563'!$E$3)+1),$A22)))</f>
        <v>300000</v>
      </c>
      <c r="O22" s="10">
        <f t="array" ref="O22">IF(COUNTIF('ค่าเสื่อม 2563'!$E$3:$E$252,"10869-รพ.วัฒนานคร")&lt;$A22,"",INDEX('ค่าเสื่อม 2563'!O$3:O$252,SMALL(IF('ค่าเสื่อม 2563'!$E$3:$E$252="10869-รพ.วัฒนานคร",ROW('ค่าเสื่อม 2563'!$E$3:$E$252)-ROW('ค่าเสื่อม 2563'!$E$3)+1),$A22)))</f>
        <v>0</v>
      </c>
      <c r="P22" s="10">
        <f t="array" ref="P22">IF(COUNTIF('ค่าเสื่อม 2563'!$E$3:$E$252,"10869-รพ.วัฒนานคร")&lt;$A22,"",INDEX('ค่าเสื่อม 2563'!P$3:P$252,SMALL(IF('ค่าเสื่อม 2563'!$E$3:$E$252="10869-รพ.วัฒนานคร",ROW('ค่าเสื่อม 2563'!$E$3:$E$252)-ROW('ค่าเสื่อม 2563'!$E$3)+1),$A22)))</f>
        <v>0</v>
      </c>
      <c r="Q22" s="10">
        <f t="array" ref="Q22">IF(COUNTIF('ค่าเสื่อม 2563'!$E$3:$E$252,"10869-รพ.วัฒนานคร")&lt;$A22,"",INDEX('ค่าเสื่อม 2563'!Q$3:Q$252,SMALL(IF('ค่าเสื่อม 2563'!$E$3:$E$252="10869-รพ.วัฒนานคร",ROW('ค่าเสื่อม 2563'!$E$3:$E$252)-ROW('ค่าเสื่อม 2563'!$E$3)+1),$A22)))</f>
        <v>300000</v>
      </c>
      <c r="R22" s="7" t="str">
        <f t="array" ref="R22">IF(COUNTIF('ค่าเสื่อม 2563'!$E$3:$E$252,"10869-รพ.วัฒนานคร")&lt;$A22,"",INDEX('ค่าเสื่อม 2563'!R$3:R$252,SMALL(IF('ค่าเสื่อม 2563'!$E$3:$E$252="10869-รพ.วัฒนานคร",ROW('ค่าเสื่อม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2563'!$E$3:$E$252,"10869-รพ.วัฒนานคร")&lt;$A22,"",INDEX('ค่าเสื่อม 2563'!S$3:S$252,SMALL(IF('ค่าเสื่อม 2563'!$E$3:$E$252="10869-รพ.วัฒนานคร",ROW('ค่าเสื่อม 2563'!$E$3:$E$252)-ROW('ค่าเสื่อม 2563'!$E$3)+1),$A22)))</f>
        <v>5-</v>
      </c>
      <c r="T22" s="10">
        <f t="array" ref="T22">IF(COUNTIF('ค่าเสื่อม 2563'!$E$3:$E$252,"10869-รพ.วัฒนานคร")&lt;$A22,"",INDEX('ค่าเสื่อม 2563'!T$3:T$252,SMALL(IF('ค่าเสื่อม 2563'!$E$3:$E$252="10869-รพ.วัฒนานคร",ROW('ค่าเสื่อม 2563'!$E$3:$E$252)-ROW('ค่าเสื่อม 2563'!$E$3)+1),$A22)))</f>
        <v>264000</v>
      </c>
      <c r="U22" s="10">
        <f t="array" ref="U22">IF(COUNTIF('ค่าเสื่อม 2563'!$E$3:$E$252,"10869-รพ.วัฒนานคร")&lt;$A22,"",INDEX('ค่าเสื่อม 2563'!U$3:U$252,SMALL(IF('ค่าเสื่อม 2563'!$E$3:$E$252="10869-รพ.วัฒนานคร",ROW('ค่าเสื่อม 2563'!$E$3:$E$252)-ROW('ค่าเสื่อม 2563'!$E$3)+1),$A22)))</f>
        <v>36000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2563'!$E$3:$E$252,"10869-รพ.วัฒนานคร")&lt;$A23,"",INDEX('ค่าเสื่อม 2563'!E$3:E$252,SMALL(IF('ค่าเสื่อม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F23" s="7" t="str">
        <f t="array" ref="F23">IF(COUNTIF('ค่าเสื่อม 2563'!$E$3:$E$252,"10869-รพ.วัฒนานคร")&lt;$A23,"",INDEX('ค่าเสื่อม 2563'!F$3:F$252,SMALL(IF('ค่าเสื่อม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G23" s="7" t="str">
        <f t="array" ref="G23">IF(COUNTIF('ค่าเสื่อม 2563'!$E$3:$E$252,"10869-รพ.วัฒนานคร")&lt;$A23,"",INDEX('ค่าเสื่อม 2563'!G$3:G$252,SMALL(IF('ค่าเสื่อม 2563'!$E$3:$E$252="10869-รพ.วัฒนานคร",ROW('ค่าเสื่อม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2563'!$E$3:$E$252,"10869-รพ.วัฒนานคร")&lt;$A23,"",INDEX('ค่าเสื่อม 2563'!H$3:H$252,SMALL(IF('ค่าเสื่อม 2563'!$E$3:$E$252="10869-รพ.วัฒนานคร",ROW('ค่าเสื่อม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2563'!$E$3:$E$252,"10869-รพ.วัฒนานคร")&lt;$A23,"",INDEX('ค่าเสื่อม 2563'!I$3:I$252,SMALL(IF('ค่าเสื่อม 2563'!$E$3:$E$252="10869-รพ.วัฒนานคร",ROW('ค่าเสื่อม 2563'!$E$3:$E$252)-ROW('ค่าเสื่อม 2563'!$E$3)+1),$A23)))</f>
        <v>12-ครุภัณฑ์สำนักงาน</v>
      </c>
      <c r="J23" s="7" t="str">
        <f t="array" ref="J23">IF(COUNTIF('ค่าเสื่อม 2563'!$E$3:$E$252,"10869-รพ.วัฒนานคร")&lt;$A23,"",INDEX('ค่าเสื่อม 2563'!J$3:J$252,SMALL(IF('ค่าเสื่อม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K23" s="7" t="str">
        <f t="array" ref="K23">IF(COUNTIF('ค่าเสื่อม 2563'!$E$3:$E$252,"10869-รพ.วัฒนานคร")&lt;$A23,"",INDEX('ค่าเสื่อม 2563'!K$3:K$252,SMALL(IF('ค่าเสื่อม 2563'!$E$3:$E$252="10869-รพ.วัฒนานคร",ROW('ค่าเสื่อม 2563'!$E$3:$E$252)-ROW('ค่าเสื่อม 2563'!$E$3)+1),$A23)))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L23" s="4">
        <f t="array" ref="L23">IF(COUNTIF('ค่าเสื่อม 2563'!$E$3:$E$252,"10869-รพ.วัฒนานคร")&lt;$A23,"",INDEX('ค่าเสื่อม 2563'!L$3:L$252,SMALL(IF('ค่าเสื่อม 2563'!$E$3:$E$252="10869-รพ.วัฒนานคร",ROW('ค่าเสื่อม 2563'!$E$3:$E$252)-ROW('ค่าเสื่อม 2563'!$E$3)+1),$A23)))</f>
        <v>13</v>
      </c>
      <c r="M23" s="7" t="str">
        <f t="array" ref="M23">IF(COUNTIF('ค่าเสื่อม 2563'!$E$3:$E$252,"10869-รพ.วัฒนานคร")&lt;$A23,"",INDEX('ค่าเสื่อม 2563'!M$3:M$252,SMALL(IF('ค่าเสื่อม 2563'!$E$3:$E$252="10869-รพ.วัฒนานคร",ROW('ค่าเสื่อม 2563'!$E$3:$E$252)-ROW('ค่าเสื่อม 2563'!$E$3)+1),$A23)))</f>
        <v>4120-001-0005/17, 4120-001-0006/9,10, 4120-001-0007/12,14,19,27, 4120-001-0008/1,2,15,16,17,18</v>
      </c>
      <c r="N23" s="10">
        <f t="array" ref="N23">IF(COUNTIF('ค่าเสื่อม 2563'!$E$3:$E$252,"10869-รพ.วัฒนานคร")&lt;$A23,"",INDEX('ค่าเสื่อม 2563'!N$3:N$252,SMALL(IF('ค่าเสื่อม 2563'!$E$3:$E$252="10869-รพ.วัฒนานคร",ROW('ค่าเสื่อม 2563'!$E$3:$E$252)-ROW('ค่าเสื่อม 2563'!$E$3)+1),$A23)))</f>
        <v>371800</v>
      </c>
      <c r="O23" s="10">
        <f t="array" ref="O23">IF(COUNTIF('ค่าเสื่อม 2563'!$E$3:$E$252,"10869-รพ.วัฒนานคร")&lt;$A23,"",INDEX('ค่าเสื่อม 2563'!O$3:O$252,SMALL(IF('ค่าเสื่อม 2563'!$E$3:$E$252="10869-รพ.วัฒนานคร",ROW('ค่าเสื่อม 2563'!$E$3:$E$252)-ROW('ค่าเสื่อม 2563'!$E$3)+1),$A23)))</f>
        <v>0</v>
      </c>
      <c r="P23" s="10">
        <f t="array" ref="P23">IF(COUNTIF('ค่าเสื่อม 2563'!$E$3:$E$252,"10869-รพ.วัฒนานคร")&lt;$A23,"",INDEX('ค่าเสื่อม 2563'!P$3:P$252,SMALL(IF('ค่าเสื่อม 2563'!$E$3:$E$252="10869-รพ.วัฒนานคร",ROW('ค่าเสื่อม 2563'!$E$3:$E$252)-ROW('ค่าเสื่อม 2563'!$E$3)+1),$A23)))</f>
        <v>0</v>
      </c>
      <c r="Q23" s="10">
        <f t="array" ref="Q23">IF(COUNTIF('ค่าเสื่อม 2563'!$E$3:$E$252,"10869-รพ.วัฒนานคร")&lt;$A23,"",INDEX('ค่าเสื่อม 2563'!Q$3:Q$252,SMALL(IF('ค่าเสื่อม 2563'!$E$3:$E$252="10869-รพ.วัฒนานคร",ROW('ค่าเสื่อม 2563'!$E$3:$E$252)-ROW('ค่าเสื่อม 2563'!$E$3)+1),$A23)))</f>
        <v>371800</v>
      </c>
      <c r="R23" s="7" t="str">
        <f t="array" ref="R23">IF(COUNTIF('ค่าเสื่อม 2563'!$E$3:$E$252,"10869-รพ.วัฒนานคร")&lt;$A23,"",INDEX('ค่าเสื่อม 2563'!R$3:R$252,SMALL(IF('ค่าเสื่อม 2563'!$E$3:$E$252="10869-รพ.วัฒนานคร",ROW('ค่าเสื่อม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2563'!$E$3:$E$252,"10869-รพ.วัฒนานคร")&lt;$A23,"",INDEX('ค่าเสื่อม 2563'!S$3:S$252,SMALL(IF('ค่าเสื่อม 2563'!$E$3:$E$252="10869-รพ.วัฒนานคร",ROW('ค่าเสื่อม 2563'!$E$3:$E$252)-ROW('ค่าเสื่อม 2563'!$E$3)+1),$A23)))</f>
        <v>5-</v>
      </c>
      <c r="T23" s="10">
        <f t="array" ref="T23">IF(COUNTIF('ค่าเสื่อม 2563'!$E$3:$E$252,"10869-รพ.วัฒนานคร")&lt;$A23,"",INDEX('ค่าเสื่อม 2563'!T$3:T$252,SMALL(IF('ค่าเสื่อม 2563'!$E$3:$E$252="10869-รพ.วัฒนานคร",ROW('ค่าเสื่อม 2563'!$E$3:$E$252)-ROW('ค่าเสื่อม 2563'!$E$3)+1),$A23)))</f>
        <v>305500</v>
      </c>
      <c r="U23" s="10">
        <f t="array" ref="U23">IF(COUNTIF('ค่าเสื่อม 2563'!$E$3:$E$252,"10869-รพ.วัฒนานคร")&lt;$A23,"",INDEX('ค่าเสื่อม 2563'!U$3:U$252,SMALL(IF('ค่าเสื่อม 2563'!$E$3:$E$252="10869-รพ.วัฒนานคร",ROW('ค่าเสื่อม 2563'!$E$3:$E$252)-ROW('ค่าเสื่อม 2563'!$E$3)+1),$A23)))</f>
        <v>66300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2563'!$E$3:$E$252,"10869-รพ.วัฒนานคร")&lt;$A24,"",INDEX('ค่าเสื่อม 2563'!E$3:E$252,SMALL(IF('ค่าเสื่อม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F24" s="7" t="str">
        <f t="array" ref="F24">IF(COUNTIF('ค่าเสื่อม 2563'!$E$3:$E$252,"10869-รพ.วัฒนานคร")&lt;$A24,"",INDEX('ค่าเสื่อม 2563'!F$3:F$252,SMALL(IF('ค่าเสื่อม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G24" s="7" t="str">
        <f t="array" ref="G24">IF(COUNTIF('ค่าเสื่อม 2563'!$E$3:$E$252,"10869-รพ.วัฒนานคร")&lt;$A24,"",INDEX('ค่าเสื่อม 2563'!G$3:G$252,SMALL(IF('ค่าเสื่อม 2563'!$E$3:$E$252="10869-รพ.วัฒนานคร",ROW('ค่าเสื่อม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2563'!$E$3:$E$252,"10869-รพ.วัฒนานคร")&lt;$A24,"",INDEX('ค่าเสื่อม 2563'!H$3:H$252,SMALL(IF('ค่าเสื่อม 2563'!$E$3:$E$252="10869-รพ.วัฒนานคร",ROW('ค่าเสื่อม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2563'!$E$3:$E$252,"10869-รพ.วัฒนานคร")&lt;$A24,"",INDEX('ค่าเสื่อม 2563'!I$3:I$252,SMALL(IF('ค่าเสื่อม 2563'!$E$3:$E$252="10869-รพ.วัฒนานคร",ROW('ค่าเสื่อม 2563'!$E$3:$E$252)-ROW('ค่าเสื่อม 2563'!$E$3)+1),$A24)))</f>
        <v>06-ครุภัณฑ์การแพทย์วินิจฉัย</v>
      </c>
      <c r="J24" s="7" t="str">
        <f t="array" ref="J24">IF(COUNTIF('ค่าเสื่อม 2563'!$E$3:$E$252,"10869-รพ.วัฒนานคร")&lt;$A24,"",INDEX('ค่าเสื่อม 2563'!J$3:J$252,SMALL(IF('ค่าเสื่อม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K24" s="7" t="str">
        <f t="array" ref="K24">IF(COUNTIF('ค่าเสื่อม 2563'!$E$3:$E$252,"10869-รพ.วัฒนานคร")&lt;$A24,"",INDEX('ค่าเสื่อม 2563'!K$3:K$252,SMALL(IF('ค่าเสื่อม 2563'!$E$3:$E$252="10869-รพ.วัฒนานคร",ROW('ค่าเสื่อม 2563'!$E$3:$E$252)-ROW('ค่าเสื่อม 2563'!$E$3)+1),$A24)))</f>
        <v>ชุดตรวจหู ตา คอ จมูก (OpthalmoOtoscope)</v>
      </c>
      <c r="L24" s="4">
        <f t="array" ref="L24">IF(COUNTIF('ค่าเสื่อม 2563'!$E$3:$E$252,"10869-รพ.วัฒนานคร")&lt;$A24,"",INDEX('ค่าเสื่อม 2563'!L$3:L$252,SMALL(IF('ค่าเสื่อม 2563'!$E$3:$E$252="10869-รพ.วัฒนานคร",ROW('ค่าเสื่อม 2563'!$E$3:$E$252)-ROW('ค่าเสื่อม 2563'!$E$3)+1),$A24)))</f>
        <v>1</v>
      </c>
      <c r="M24" s="7" t="str">
        <f t="array" ref="M24">IF(COUNTIF('ค่าเสื่อม 2563'!$E$3:$E$252,"10869-รพ.วัฒนานคร")&lt;$A24,"",INDEX('ค่าเสื่อม 2563'!M$3:M$252,SMALL(IF('ค่าเสื่อม 2563'!$E$3:$E$252="10869-รพ.วัฒนานคร",ROW('ค่าเสื่อม 2563'!$E$3:$E$252)-ROW('ค่าเสื่อม 2563'!$E$3)+1),$A24)))</f>
        <v>6515-058-0001/4</v>
      </c>
      <c r="N24" s="10">
        <f t="array" ref="N24">IF(COUNTIF('ค่าเสื่อม 2563'!$E$3:$E$252,"10869-รพ.วัฒนานคร")&lt;$A24,"",INDEX('ค่าเสื่อม 2563'!N$3:N$252,SMALL(IF('ค่าเสื่อม 2563'!$E$3:$E$252="10869-รพ.วัฒนานคร",ROW('ค่าเสื่อม 2563'!$E$3:$E$252)-ROW('ค่าเสื่อม 2563'!$E$3)+1),$A24)))</f>
        <v>25000</v>
      </c>
      <c r="O24" s="10">
        <f t="array" ref="O24">IF(COUNTIF('ค่าเสื่อม 2563'!$E$3:$E$252,"10869-รพ.วัฒนานคร")&lt;$A24,"",INDEX('ค่าเสื่อม 2563'!O$3:O$252,SMALL(IF('ค่าเสื่อม 2563'!$E$3:$E$252="10869-รพ.วัฒนานคร",ROW('ค่าเสื่อม 2563'!$E$3:$E$252)-ROW('ค่าเสื่อม 2563'!$E$3)+1),$A24)))</f>
        <v>0</v>
      </c>
      <c r="P24" s="10">
        <f t="array" ref="P24">IF(COUNTIF('ค่าเสื่อม 2563'!$E$3:$E$252,"10869-รพ.วัฒนานคร")&lt;$A24,"",INDEX('ค่าเสื่อม 2563'!P$3:P$252,SMALL(IF('ค่าเสื่อม 2563'!$E$3:$E$252="10869-รพ.วัฒนานคร",ROW('ค่าเสื่อม 2563'!$E$3:$E$252)-ROW('ค่าเสื่อม 2563'!$E$3)+1),$A24)))</f>
        <v>0</v>
      </c>
      <c r="Q24" s="10">
        <f t="array" ref="Q24">IF(COUNTIF('ค่าเสื่อม 2563'!$E$3:$E$252,"10869-รพ.วัฒนานคร")&lt;$A24,"",INDEX('ค่าเสื่อม 2563'!Q$3:Q$252,SMALL(IF('ค่าเสื่อม 2563'!$E$3:$E$252="10869-รพ.วัฒนานคร",ROW('ค่าเสื่อม 2563'!$E$3:$E$252)-ROW('ค่าเสื่อม 2563'!$E$3)+1),$A24)))</f>
        <v>25000</v>
      </c>
      <c r="R24" s="7" t="str">
        <f t="array" ref="R24">IF(COUNTIF('ค่าเสื่อม 2563'!$E$3:$E$252,"10869-รพ.วัฒนานคร")&lt;$A24,"",INDEX('ค่าเสื่อม 2563'!R$3:R$252,SMALL(IF('ค่าเสื่อม 2563'!$E$3:$E$252="10869-รพ.วัฒนานคร",ROW('ค่าเสื่อม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2563'!$E$3:$E$252,"10869-รพ.วัฒนานคร")&lt;$A24,"",INDEX('ค่าเสื่อม 2563'!S$3:S$252,SMALL(IF('ค่าเสื่อม 2563'!$E$3:$E$252="10869-รพ.วัฒนานคร",ROW('ค่าเสื่อม 2563'!$E$3:$E$252)-ROW('ค่าเสื่อม 2563'!$E$3)+1),$A24)))</f>
        <v>5-</v>
      </c>
      <c r="T24" s="10">
        <f t="array" ref="T24">IF(COUNTIF('ค่าเสื่อม 2563'!$E$3:$E$252,"10869-รพ.วัฒนานคร")&lt;$A24,"",INDEX('ค่าเสื่อม 2563'!T$3:T$252,SMALL(IF('ค่าเสื่อม 2563'!$E$3:$E$252="10869-รพ.วัฒนานคร",ROW('ค่าเสื่อม 2563'!$E$3:$E$252)-ROW('ค่าเสื่อม 2563'!$E$3)+1),$A24)))</f>
        <v>25000</v>
      </c>
      <c r="U24" s="10">
        <f t="array" ref="U24">IF(COUNTIF('ค่าเสื่อม 2563'!$E$3:$E$252,"10869-รพ.วัฒนานคร")&lt;$A24,"",INDEX('ค่าเสื่อม 2563'!U$3:U$252,SMALL(IF('ค่าเสื่อม 2563'!$E$3:$E$252="10869-รพ.วัฒนานคร",ROW('ค่าเสื่อม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2563'!$E$3:$E$252,"10869-รพ.วัฒนานคร")&lt;$A25,"",INDEX('ค่าเสื่อม 2563'!E$3:E$252,SMALL(IF('ค่าเสื่อม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F25" s="7" t="str">
        <f t="array" ref="F25">IF(COUNTIF('ค่าเสื่อม 2563'!$E$3:$E$252,"10869-รพ.วัฒนานคร")&lt;$A25,"",INDEX('ค่าเสื่อม 2563'!F$3:F$252,SMALL(IF('ค่าเสื่อม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G25" s="7" t="str">
        <f t="array" ref="G25">IF(COUNTIF('ค่าเสื่อม 2563'!$E$3:$E$252,"10869-รพ.วัฒนานคร")&lt;$A25,"",INDEX('ค่าเสื่อม 2563'!G$3:G$252,SMALL(IF('ค่าเสื่อม 2563'!$E$3:$E$252="10869-รพ.วัฒนานคร",ROW('ค่าเสื่อม 2563'!$E$3:$E$252)-ROW('ค่าเสื่อม 2563'!$E$3)+1),$A25)))</f>
        <v>วงเงินระดับเขต</v>
      </c>
      <c r="H25" s="7" t="str">
        <f t="array" ref="H25">IF(COUNTIF('ค่าเสื่อม 2563'!$E$3:$E$252,"10869-รพ.วัฒนานคร")&lt;$A25,"",INDEX('ค่าเสื่อม 2563'!H$3:H$252,SMALL(IF('ค่าเสื่อม 2563'!$E$3:$E$252="10869-รพ.วัฒนานคร",ROW('ค่าเสื่อม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2563'!$E$3:$E$252,"10869-รพ.วัฒนานคร")&lt;$A25,"",INDEX('ค่าเสื่อม 2563'!I$3:I$252,SMALL(IF('ค่าเสื่อม 2563'!$E$3:$E$252="10869-รพ.วัฒนานคร",ROW('ค่าเสื่อม 2563'!$E$3:$E$252)-ROW('ค่าเสื่อม 2563'!$E$3)+1),$A25)))</f>
        <v>04-ครุภัณฑ์การแพทย์รักษา</v>
      </c>
      <c r="J25" s="7" t="str">
        <f t="array" ref="J25">IF(COUNTIF('ค่าเสื่อม 2563'!$E$3:$E$252,"10869-รพ.วัฒนานคร")&lt;$A25,"",INDEX('ค่าเสื่อม 2563'!J$3:J$252,SMALL(IF('ค่าเสื่อม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K25" s="7" t="str">
        <f t="array" ref="K25">IF(COUNTIF('ค่าเสื่อม 2563'!$E$3:$E$252,"10869-รพ.วัฒนานคร")&lt;$A25,"",INDEX('ค่าเสื่อม 2563'!K$3:K$252,SMALL(IF('ค่าเสื่อม 2563'!$E$3:$E$252="10869-รพ.วัฒนานคร",ROW('ค่าเสื่อม 2563'!$E$3:$E$252)-ROW('ค่าเสื่อม 2563'!$E$3)+1),$A25)))</f>
        <v>เครื่องกระตุกไฟฟ้าหัวใจชนิดไบเฟสิคพร้อมภาควัดออกซิเจนในเลือด</v>
      </c>
      <c r="L25" s="4">
        <f t="array" ref="L25">IF(COUNTIF('ค่าเสื่อม 2563'!$E$3:$E$252,"10869-รพ.วัฒนานคร")&lt;$A25,"",INDEX('ค่าเสื่อม 2563'!L$3:L$252,SMALL(IF('ค่าเสื่อม 2563'!$E$3:$E$252="10869-รพ.วัฒนานคร",ROW('ค่าเสื่อม 2563'!$E$3:$E$252)-ROW('ค่าเสื่อม 2563'!$E$3)+1),$A25)))</f>
        <v>1</v>
      </c>
      <c r="M25" s="7" t="str">
        <f t="array" ref="M25">IF(COUNTIF('ค่าเสื่อม 2563'!$E$3:$E$252,"10869-รพ.วัฒนานคร")&lt;$A25,"",INDEX('ค่าเสื่อม 2563'!M$3:M$252,SMALL(IF('ค่าเสื่อม 2563'!$E$3:$E$252="10869-รพ.วัฒนานคร",ROW('ค่าเสื่อม 2563'!$E$3:$E$252)-ROW('ค่าเสื่อม 2563'!$E$3)+1),$A25)))</f>
        <v>6515-027-3001/001</v>
      </c>
      <c r="N25" s="10">
        <f t="array" ref="N25">IF(COUNTIF('ค่าเสื่อม 2563'!$E$3:$E$252,"10869-รพ.วัฒนานคร")&lt;$A25,"",INDEX('ค่าเสื่อม 2563'!N$3:N$252,SMALL(IF('ค่าเสื่อม 2563'!$E$3:$E$252="10869-รพ.วัฒนานคร",ROW('ค่าเสื่อม 2563'!$E$3:$E$252)-ROW('ค่าเสื่อม 2563'!$E$3)+1),$A25)))</f>
        <v>330000</v>
      </c>
      <c r="O25" s="10">
        <f t="array" ref="O25">IF(COUNTIF('ค่าเสื่อม 2563'!$E$3:$E$252,"10869-รพ.วัฒนานคร")&lt;$A25,"",INDEX('ค่าเสื่อม 2563'!O$3:O$252,SMALL(IF('ค่าเสื่อม 2563'!$E$3:$E$252="10869-รพ.วัฒนานคร",ROW('ค่าเสื่อม 2563'!$E$3:$E$252)-ROW('ค่าเสื่อม 2563'!$E$3)+1),$A25)))</f>
        <v>0</v>
      </c>
      <c r="P25" s="10">
        <f t="array" ref="P25">IF(COUNTIF('ค่าเสื่อม 2563'!$E$3:$E$252,"10869-รพ.วัฒนานคร")&lt;$A25,"",INDEX('ค่าเสื่อม 2563'!P$3:P$252,SMALL(IF('ค่าเสื่อม 2563'!$E$3:$E$252="10869-รพ.วัฒนานคร",ROW('ค่าเสื่อม 2563'!$E$3:$E$252)-ROW('ค่าเสื่อม 2563'!$E$3)+1),$A25)))</f>
        <v>0</v>
      </c>
      <c r="Q25" s="10">
        <f t="array" ref="Q25">IF(COUNTIF('ค่าเสื่อม 2563'!$E$3:$E$252,"10869-รพ.วัฒนานคร")&lt;$A25,"",INDEX('ค่าเสื่อม 2563'!Q$3:Q$252,SMALL(IF('ค่าเสื่อม 2563'!$E$3:$E$252="10869-รพ.วัฒนานคร",ROW('ค่าเสื่อม 2563'!$E$3:$E$252)-ROW('ค่าเสื่อม 2563'!$E$3)+1),$A25)))</f>
        <v>330000</v>
      </c>
      <c r="R25" s="7" t="str">
        <f t="array" ref="R25">IF(COUNTIF('ค่าเสื่อม 2563'!$E$3:$E$252,"10869-รพ.วัฒนานคร")&lt;$A25,"",INDEX('ค่าเสื่อม 2563'!R$3:R$252,SMALL(IF('ค่าเสื่อม 2563'!$E$3:$E$252="10869-รพ.วัฒนานคร",ROW('ค่าเสื่อม 2563'!$E$3:$E$252)-ROW('ค่าเสื่อม 2563'!$E$3)+1),$A25)))</f>
        <v>1/2563 (วันที่ 16/01/2563)</v>
      </c>
      <c r="S25" s="4" t="str">
        <f t="array" ref="S25">IF(COUNTIF('ค่าเสื่อม 2563'!$E$3:$E$252,"10869-รพ.วัฒนานคร")&lt;$A25,"",INDEX('ค่าเสื่อม 2563'!S$3:S$252,SMALL(IF('ค่าเสื่อม 2563'!$E$3:$E$252="10869-รพ.วัฒนานคร",ROW('ค่าเสื่อม 2563'!$E$3:$E$252)-ROW('ค่าเสื่อม 2563'!$E$3)+1),$A25)))</f>
        <v>5-</v>
      </c>
      <c r="T25" s="10">
        <f t="array" ref="T25">IF(COUNTIF('ค่าเสื่อม 2563'!$E$3:$E$252,"10869-รพ.วัฒนานคร")&lt;$A25,"",INDEX('ค่าเสื่อม 2563'!T$3:T$252,SMALL(IF('ค่าเสื่อม 2563'!$E$3:$E$252="10869-รพ.วัฒนานคร",ROW('ค่าเสื่อม 2563'!$E$3:$E$252)-ROW('ค่าเสื่อม 2563'!$E$3)+1),$A25)))</f>
        <v>330000</v>
      </c>
      <c r="U25" s="10">
        <f t="array" ref="U25">IF(COUNTIF('ค่าเสื่อม 2563'!$E$3:$E$252,"10869-รพ.วัฒนานคร")&lt;$A25,"",INDEX('ค่าเสื่อม 2563'!U$3:U$252,SMALL(IF('ค่าเสื่อม 2563'!$E$3:$E$252="10869-รพ.วัฒนานคร",ROW('ค่าเสื่อม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2563'!$E$3:$E$252,"10869-รพ.วัฒนานคร")&lt;$A26,"",INDEX('ค่าเสื่อม 2563'!E$3:E$252,SMALL(IF('ค่าเสื่อม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F26" s="7" t="str">
        <f t="array" ref="F26">IF(COUNTIF('ค่าเสื่อม 2563'!$E$3:$E$252,"10869-รพ.วัฒนานคร")&lt;$A26,"",INDEX('ค่าเสื่อม 2563'!F$3:F$252,SMALL(IF('ค่าเสื่อม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G26" s="7" t="str">
        <f t="array" ref="G26">IF(COUNTIF('ค่าเสื่อม 2563'!$E$3:$E$252,"10869-รพ.วัฒนานคร")&lt;$A26,"",INDEX('ค่าเสื่อม 2563'!G$3:G$252,SMALL(IF('ค่าเสื่อม 2563'!$E$3:$E$252="10869-รพ.วัฒนานคร",ROW('ค่าเสื่อม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2563'!$E$3:$E$252,"10869-รพ.วัฒนานคร")&lt;$A26,"",INDEX('ค่าเสื่อม 2563'!H$3:H$252,SMALL(IF('ค่าเสื่อม 2563'!$E$3:$E$252="10869-รพ.วัฒนานคร",ROW('ค่าเสื่อม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2563'!$E$3:$E$252,"10869-รพ.วัฒนานคร")&lt;$A26,"",INDEX('ค่าเสื่อม 2563'!I$3:I$252,SMALL(IF('ค่าเสื่อม 2563'!$E$3:$E$252="10869-รพ.วัฒนานคร",ROW('ค่าเสื่อม 2563'!$E$3:$E$252)-ROW('ค่าเสื่อม 2563'!$E$3)+1),$A26)))</f>
        <v>06-ครุภัณฑ์การแพทย์วินิจฉัย</v>
      </c>
      <c r="J26" s="7" t="str">
        <f t="array" ref="J26">IF(COUNTIF('ค่าเสื่อม 2563'!$E$3:$E$252,"10869-รพ.วัฒนานคร")&lt;$A26,"",INDEX('ค่าเสื่อม 2563'!J$3:J$252,SMALL(IF('ค่าเสื่อม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K26" s="7" t="str">
        <f t="array" ref="K26">IF(COUNTIF('ค่าเสื่อม 2563'!$E$3:$E$252,"10869-รพ.วัฒนานคร")&lt;$A26,"",INDEX('ค่าเสื่อม 2563'!K$3:K$252,SMALL(IF('ค่าเสื่อม 2563'!$E$3:$E$252="10869-รพ.วัฒนานคร",ROW('ค่าเสื่อม 2563'!$E$3:$E$252)-ROW('ค่าเสื่อม 2563'!$E$3)+1),$A26)))</f>
        <v>เครื่องฟังเสียงหัวใจทารกในครรภ์</v>
      </c>
      <c r="L26" s="4">
        <f t="array" ref="L26">IF(COUNTIF('ค่าเสื่อม 2563'!$E$3:$E$252,"10869-รพ.วัฒนานคร")&lt;$A26,"",INDEX('ค่าเสื่อม 2563'!L$3:L$252,SMALL(IF('ค่าเสื่อม 2563'!$E$3:$E$252="10869-รพ.วัฒนานคร",ROW('ค่าเสื่อม 2563'!$E$3:$E$252)-ROW('ค่าเสื่อม 2563'!$E$3)+1),$A26)))</f>
        <v>1</v>
      </c>
      <c r="M26" s="7" t="str">
        <f t="array" ref="M26">IF(COUNTIF('ค่าเสื่อม 2563'!$E$3:$E$252,"10869-รพ.วัฒนานคร")&lt;$A26,"",INDEX('ค่าเสื่อม 2563'!M$3:M$252,SMALL(IF('ค่าเสื่อม 2563'!$E$3:$E$252="10869-รพ.วัฒนานคร",ROW('ค่าเสื่อม 2563'!$E$3:$E$252)-ROW('ค่าเสื่อม 2563'!$E$3)+1),$A26)))</f>
        <v>6515-027-1005/1</v>
      </c>
      <c r="N26" s="10">
        <f t="array" ref="N26">IF(COUNTIF('ค่าเสื่อม 2563'!$E$3:$E$252,"10869-รพ.วัฒนานคร")&lt;$A26,"",INDEX('ค่าเสื่อม 2563'!N$3:N$252,SMALL(IF('ค่าเสื่อม 2563'!$E$3:$E$252="10869-รพ.วัฒนานคร",ROW('ค่าเสื่อม 2563'!$E$3:$E$252)-ROW('ค่าเสื่อม 2563'!$E$3)+1),$A26)))</f>
        <v>75000</v>
      </c>
      <c r="O26" s="10">
        <f t="array" ref="O26">IF(COUNTIF('ค่าเสื่อม 2563'!$E$3:$E$252,"10869-รพ.วัฒนานคร")&lt;$A26,"",INDEX('ค่าเสื่อม 2563'!O$3:O$252,SMALL(IF('ค่าเสื่อม 2563'!$E$3:$E$252="10869-รพ.วัฒนานคร",ROW('ค่าเสื่อม 2563'!$E$3:$E$252)-ROW('ค่าเสื่อม 2563'!$E$3)+1),$A26)))</f>
        <v>0</v>
      </c>
      <c r="P26" s="10">
        <f t="array" ref="P26">IF(COUNTIF('ค่าเสื่อม 2563'!$E$3:$E$252,"10869-รพ.วัฒนานคร")&lt;$A26,"",INDEX('ค่าเสื่อม 2563'!P$3:P$252,SMALL(IF('ค่าเสื่อม 2563'!$E$3:$E$252="10869-รพ.วัฒนานคร",ROW('ค่าเสื่อม 2563'!$E$3:$E$252)-ROW('ค่าเสื่อม 2563'!$E$3)+1),$A26)))</f>
        <v>0</v>
      </c>
      <c r="Q26" s="10">
        <f t="array" ref="Q26">IF(COUNTIF('ค่าเสื่อม 2563'!$E$3:$E$252,"10869-รพ.วัฒนานคร")&lt;$A26,"",INDEX('ค่าเสื่อม 2563'!Q$3:Q$252,SMALL(IF('ค่าเสื่อม 2563'!$E$3:$E$252="10869-รพ.วัฒนานคร",ROW('ค่าเสื่อม 2563'!$E$3:$E$252)-ROW('ค่าเสื่อม 2563'!$E$3)+1),$A26)))</f>
        <v>75000</v>
      </c>
      <c r="R26" s="7" t="str">
        <f t="array" ref="R26">IF(COUNTIF('ค่าเสื่อม 2563'!$E$3:$E$252,"10869-รพ.วัฒนานคร")&lt;$A26,"",INDEX('ค่าเสื่อม 2563'!R$3:R$252,SMALL(IF('ค่าเสื่อม 2563'!$E$3:$E$252="10869-รพ.วัฒนานคร",ROW('ค่าเสื่อม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2563'!$E$3:$E$252,"10869-รพ.วัฒนานคร")&lt;$A26,"",INDEX('ค่าเสื่อม 2563'!S$3:S$252,SMALL(IF('ค่าเสื่อม 2563'!$E$3:$E$252="10869-รพ.วัฒนานคร",ROW('ค่าเสื่อม 2563'!$E$3:$E$252)-ROW('ค่าเสื่อม 2563'!$E$3)+1),$A26)))</f>
        <v>5-</v>
      </c>
      <c r="T26" s="10">
        <f t="array" ref="T26">IF(COUNTIF('ค่าเสื่อม 2563'!$E$3:$E$252,"10869-รพ.วัฒนานคร")&lt;$A26,"",INDEX('ค่าเสื่อม 2563'!T$3:T$252,SMALL(IF('ค่าเสื่อม 2563'!$E$3:$E$252="10869-รพ.วัฒนานคร",ROW('ค่าเสื่อม 2563'!$E$3:$E$252)-ROW('ค่าเสื่อม 2563'!$E$3)+1),$A26)))</f>
        <v>55000</v>
      </c>
      <c r="U26" s="10">
        <f t="array" ref="U26">IF(COUNTIF('ค่าเสื่อม 2563'!$E$3:$E$252,"10869-รพ.วัฒนานคร")&lt;$A26,"",INDEX('ค่าเสื่อม 2563'!U$3:U$252,SMALL(IF('ค่าเสื่อม 2563'!$E$3:$E$252="10869-รพ.วัฒนานคร",ROW('ค่าเสื่อม 2563'!$E$3:$E$252)-ROW('ค่าเสื่อม 2563'!$E$3)+1),$A26)))</f>
        <v>20000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2563'!$E$3:$E$252,"10869-รพ.วัฒนานคร")&lt;$A27,"",INDEX('ค่าเสื่อม 2563'!E$3:E$252,SMALL(IF('ค่าเสื่อม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F27" s="7" t="str">
        <f t="array" ref="F27">IF(COUNTIF('ค่าเสื่อม 2563'!$E$3:$E$252,"10869-รพ.วัฒนานคร")&lt;$A27,"",INDEX('ค่าเสื่อม 2563'!F$3:F$252,SMALL(IF('ค่าเสื่อม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G27" s="7" t="str">
        <f t="array" ref="G27">IF(COUNTIF('ค่าเสื่อม 2563'!$E$3:$E$252,"10869-รพ.วัฒนานคร")&lt;$A27,"",INDEX('ค่าเสื่อม 2563'!G$3:G$252,SMALL(IF('ค่าเสื่อม 2563'!$E$3:$E$252="10869-รพ.วัฒนานคร",ROW('ค่าเสื่อม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2563'!$E$3:$E$252,"10869-รพ.วัฒนานคร")&lt;$A27,"",INDEX('ค่าเสื่อม 2563'!H$3:H$252,SMALL(IF('ค่าเสื่อม 2563'!$E$3:$E$252="10869-รพ.วัฒนานคร",ROW('ค่าเสื่อม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2563'!$E$3:$E$252,"10869-รพ.วัฒนานคร")&lt;$A27,"",INDEX('ค่าเสื่อม 2563'!I$3:I$252,SMALL(IF('ค่าเสื่อม 2563'!$E$3:$E$252="10869-รพ.วัฒนานคร",ROW('ค่าเสื่อม 2563'!$E$3:$E$252)-ROW('ค่าเสื่อม 2563'!$E$3)+1),$A27)))</f>
        <v>07-ครุภัณฑ์การแพทย์สนับสนุน</v>
      </c>
      <c r="J27" s="7" t="str">
        <f t="array" ref="J27">IF(COUNTIF('ค่าเสื่อม 2563'!$E$3:$E$252,"10869-รพ.วัฒนานคร")&lt;$A27,"",INDEX('ค่าเสื่อม 2563'!J$3:J$252,SMALL(IF('ค่าเสื่อม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K27" s="7" t="str">
        <f t="array" ref="K27">IF(COUNTIF('ค่าเสื่อม 2563'!$E$3:$E$252,"10869-รพ.วัฒนานคร")&lt;$A27,"",INDEX('ค่าเสื่อม 2563'!K$3:K$252,SMALL(IF('ค่าเสื่อม 2563'!$E$3:$E$252="10869-รพ.วัฒนานคร",ROW('ค่าเสื่อม 2563'!$E$3:$E$252)-ROW('ค่าเสื่อม 2563'!$E$3)+1),$A27)))</f>
        <v>เตียงผู้ป่วยชนิดสามไกปรับด้วยไฟฟ้าราวปีกนกพร้อมเบาะและเสาน้ำเกลือ</v>
      </c>
      <c r="L27" s="4">
        <f t="array" ref="L27">IF(COUNTIF('ค่าเสื่อม 2563'!$E$3:$E$252,"10869-รพ.วัฒนานคร")&lt;$A27,"",INDEX('ค่าเสื่อม 2563'!L$3:L$252,SMALL(IF('ค่าเสื่อม 2563'!$E$3:$E$252="10869-รพ.วัฒนานคร",ROW('ค่าเสื่อม 2563'!$E$3:$E$252)-ROW('ค่าเสื่อม 2563'!$E$3)+1),$A27)))</f>
        <v>13</v>
      </c>
      <c r="M27" s="7" t="str">
        <f t="array" ref="M27">IF(COUNTIF('ค่าเสื่อม 2563'!$E$3:$E$252,"10869-รพ.วัฒนานคร")&lt;$A27,"",INDEX('ค่าเสื่อม 2563'!M$3:M$252,SMALL(IF('ค่าเสื่อม 2563'!$E$3:$E$252="10869-รพ.วัฒนานคร",ROW('ค่าเสื่อม 2563'!$E$3:$E$252)-ROW('ค่าเสื่อม 2563'!$E$3)+1),$A27)))</f>
        <v>6530-001-2121/64,65,66,62,19,22,67,41,42,80,37,38,39</v>
      </c>
      <c r="N27" s="10">
        <f t="array" ref="N27">IF(COUNTIF('ค่าเสื่อม 2563'!$E$3:$E$252,"10869-รพ.วัฒนานคร")&lt;$A27,"",INDEX('ค่าเสื่อม 2563'!N$3:N$252,SMALL(IF('ค่าเสื่อม 2563'!$E$3:$E$252="10869-รพ.วัฒนานคร",ROW('ค่าเสื่อม 2563'!$E$3:$E$252)-ROW('ค่าเสื่อม 2563'!$E$3)+1),$A27)))</f>
        <v>683523.43</v>
      </c>
      <c r="O27" s="10">
        <f t="array" ref="O27">IF(COUNTIF('ค่าเสื่อม 2563'!$E$3:$E$252,"10869-รพ.วัฒนานคร")&lt;$A27,"",INDEX('ค่าเสื่อม 2563'!O$3:O$252,SMALL(IF('ค่าเสื่อม 2563'!$E$3:$E$252="10869-รพ.วัฒนานคร",ROW('ค่าเสื่อม 2563'!$E$3:$E$252)-ROW('ค่าเสื่อม 2563'!$E$3)+1),$A27)))</f>
        <v>31476.57</v>
      </c>
      <c r="P27" s="10">
        <f t="array" ref="P27">IF(COUNTIF('ค่าเสื่อม 2563'!$E$3:$E$252,"10869-รพ.วัฒนานคร")&lt;$A27,"",INDEX('ค่าเสื่อม 2563'!P$3:P$252,SMALL(IF('ค่าเสื่อม 2563'!$E$3:$E$252="10869-รพ.วัฒนานคร",ROW('ค่าเสื่อม 2563'!$E$3:$E$252)-ROW('ค่าเสื่อม 2563'!$E$3)+1),$A27)))</f>
        <v>0</v>
      </c>
      <c r="Q27" s="10">
        <f t="array" ref="Q27">IF(COUNTIF('ค่าเสื่อม 2563'!$E$3:$E$252,"10869-รพ.วัฒนานคร")&lt;$A27,"",INDEX('ค่าเสื่อม 2563'!Q$3:Q$252,SMALL(IF('ค่าเสื่อม 2563'!$E$3:$E$252="10869-รพ.วัฒนานคร",ROW('ค่าเสื่อม 2563'!$E$3:$E$252)-ROW('ค่าเสื่อม 2563'!$E$3)+1),$A27)))</f>
        <v>715000</v>
      </c>
      <c r="R27" s="7" t="str">
        <f t="array" ref="R27">IF(COUNTIF('ค่าเสื่อม 2563'!$E$3:$E$252,"10869-รพ.วัฒนานคร")&lt;$A27,"",INDEX('ค่าเสื่อม 2563'!R$3:R$252,SMALL(IF('ค่าเสื่อม 2563'!$E$3:$E$252="10869-รพ.วัฒนานคร",ROW('ค่าเสื่อม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2563'!$E$3:$E$252,"10869-รพ.วัฒนานคร")&lt;$A27,"",INDEX('ค่าเสื่อม 2563'!S$3:S$252,SMALL(IF('ค่าเสื่อม 2563'!$E$3:$E$252="10869-รพ.วัฒนานคร",ROW('ค่าเสื่อม 2563'!$E$3:$E$252)-ROW('ค่าเสื่อม 2563'!$E$3)+1),$A27)))</f>
        <v>5-</v>
      </c>
      <c r="T27" s="10">
        <f t="array" ref="T27">IF(COUNTIF('ค่าเสื่อม 2563'!$E$3:$E$252,"10869-รพ.วัฒนานคร")&lt;$A27,"",INDEX('ค่าเสื่อม 2563'!T$3:T$252,SMALL(IF('ค่าเสื่อม 2563'!$E$3:$E$252="10869-รพ.วัฒนานคร",ROW('ค่าเสื่อม 2563'!$E$3:$E$252)-ROW('ค่าเสื่อม 2563'!$E$3)+1),$A27)))</f>
        <v>520000</v>
      </c>
      <c r="U27" s="10">
        <f t="array" ref="U27">IF(COUNTIF('ค่าเสื่อม 2563'!$E$3:$E$252,"10869-รพ.วัฒนานคร")&lt;$A27,"",INDEX('ค่าเสื่อม 2563'!U$3:U$252,SMALL(IF('ค่าเสื่อม 2563'!$E$3:$E$252="10869-รพ.วัฒนานคร",ROW('ค่าเสื่อม 2563'!$E$3:$E$252)-ROW('ค่าเสื่อม 2563'!$E$3)+1),$A27)))</f>
        <v>163523.43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2563'!$E$3:$E$252,"10869-รพ.วัฒนานคร")&lt;$A28,"",INDEX('ค่าเสื่อม 2563'!E$3:E$252,SMALL(IF('ค่าเสื่อม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F28" s="7" t="str">
        <f t="array" ref="F28">IF(COUNTIF('ค่าเสื่อม 2563'!$E$3:$E$252,"10869-รพ.วัฒนานคร")&lt;$A28,"",INDEX('ค่าเสื่อม 2563'!F$3:F$252,SMALL(IF('ค่าเสื่อม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G28" s="7" t="str">
        <f t="array" ref="G28">IF(COUNTIF('ค่าเสื่อม 2563'!$E$3:$E$252,"10869-รพ.วัฒนานคร")&lt;$A28,"",INDEX('ค่าเสื่อม 2563'!G$3:G$252,SMALL(IF('ค่าเสื่อม 2563'!$E$3:$E$252="10869-รพ.วัฒนานคร",ROW('ค่าเสื่อม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2563'!$E$3:$E$252,"10869-รพ.วัฒนานคร")&lt;$A28,"",INDEX('ค่าเสื่อม 2563'!H$3:H$252,SMALL(IF('ค่าเสื่อม 2563'!$E$3:$E$252="10869-รพ.วัฒนานคร",ROW('ค่าเสื่อม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2563'!$E$3:$E$252,"10869-รพ.วัฒนานคร")&lt;$A28,"",INDEX('ค่าเสื่อม 2563'!I$3:I$252,SMALL(IF('ค่าเสื่อม 2563'!$E$3:$E$252="10869-รพ.วัฒนานคร",ROW('ค่าเสื่อม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2563'!$E$3:$E$252,"10869-รพ.วัฒนานคร")&lt;$A28,"",INDEX('ค่าเสื่อม 2563'!J$3:J$252,SMALL(IF('ค่าเสื่อม 2563'!$E$3:$E$252="10869-รพ.วัฒนานคร",ROW('ค่าเสื่อม 2563'!$E$3:$E$252)-ROW('ค่าเสื่อม 2563'!$E$3)+1),$A28)))</f>
        <v>เครื่องให้การรักษาด้วยคลื่นเหนือเสียง Ultra sound diathermy</v>
      </c>
      <c r="K28" s="7" t="str">
        <f t="array" ref="K28">IF(COUNTIF('ค่าเสื่อม 2563'!$E$3:$E$252,"10869-รพ.วัฒนานคร")&lt;$A28,"",INDEX('ค่าเสื่อม 2563'!K$3:K$252,SMALL(IF('ค่าเสื่อม 2563'!$E$3:$E$252="10869-รพ.วัฒนานคร",ROW('ค่าเสื่อม 2563'!$E$3:$E$252)-ROW('ค่าเสื่อม 2563'!$E$3)+1),$A28)))</f>
        <v>รายละเอียดตามเอกสารที่แนบ</v>
      </c>
      <c r="L28" s="4">
        <f t="array" ref="L28">IF(COUNTIF('ค่าเสื่อม 2563'!$E$3:$E$252,"10869-รพ.วัฒนานคร")&lt;$A28,"",INDEX('ค่าเสื่อม 2563'!L$3:L$252,SMALL(IF('ค่าเสื่อม 2563'!$E$3:$E$252="10869-รพ.วัฒนานคร",ROW('ค่าเสื่อม 2563'!$E$3:$E$252)-ROW('ค่าเสื่อม 2563'!$E$3)+1),$A28)))</f>
        <v>1</v>
      </c>
      <c r="M28" s="7" t="str">
        <f t="array" ref="M28">IF(COUNTIF('ค่าเสื่อม 2563'!$E$3:$E$252,"10869-รพ.วัฒนานคร")&lt;$A28,"",INDEX('ค่าเสื่อม 2563'!M$3:M$252,SMALL(IF('ค่าเสื่อม 2563'!$E$3:$E$252="10869-รพ.วัฒนานคร",ROW('ค่าเสื่อม 2563'!$E$3:$E$252)-ROW('ค่าเสื่อม 2563'!$E$3)+1),$A28)))</f>
        <v>6530-004-1105/01</v>
      </c>
      <c r="N28" s="10">
        <f t="array" ref="N28">IF(COUNTIF('ค่าเสื่อม 2563'!$E$3:$E$252,"10869-รพ.วัฒนานคร")&lt;$A28,"",INDEX('ค่าเสื่อม 2563'!N$3:N$252,SMALL(IF('ค่าเสื่อม 2563'!$E$3:$E$252="10869-รพ.วัฒนานคร",ROW('ค่าเสื่อม 2563'!$E$3:$E$252)-ROW('ค่าเสื่อม 2563'!$E$3)+1),$A28)))</f>
        <v>100000</v>
      </c>
      <c r="O28" s="10">
        <f t="array" ref="O28">IF(COUNTIF('ค่าเสื่อม 2563'!$E$3:$E$252,"10869-รพ.วัฒนานคร")&lt;$A28,"",INDEX('ค่าเสื่อม 2563'!O$3:O$252,SMALL(IF('ค่าเสื่อม 2563'!$E$3:$E$252="10869-รพ.วัฒนานคร",ROW('ค่าเสื่อม 2563'!$E$3:$E$252)-ROW('ค่าเสื่อม 2563'!$E$3)+1),$A28)))</f>
        <v>0</v>
      </c>
      <c r="P28" s="10">
        <f t="array" ref="P28">IF(COUNTIF('ค่าเสื่อม 2563'!$E$3:$E$252,"10869-รพ.วัฒนานคร")&lt;$A28,"",INDEX('ค่าเสื่อม 2563'!P$3:P$252,SMALL(IF('ค่าเสื่อม 2563'!$E$3:$E$252="10869-รพ.วัฒนานคร",ROW('ค่าเสื่อม 2563'!$E$3:$E$252)-ROW('ค่าเสื่อม 2563'!$E$3)+1),$A28)))</f>
        <v>0</v>
      </c>
      <c r="Q28" s="10">
        <f t="array" ref="Q28">IF(COUNTIF('ค่าเสื่อม 2563'!$E$3:$E$252,"10869-รพ.วัฒนานคร")&lt;$A28,"",INDEX('ค่าเสื่อม 2563'!Q$3:Q$252,SMALL(IF('ค่าเสื่อม 2563'!$E$3:$E$252="10869-รพ.วัฒนานคร",ROW('ค่าเสื่อม 2563'!$E$3:$E$252)-ROW('ค่าเสื่อม 2563'!$E$3)+1),$A28)))</f>
        <v>100000</v>
      </c>
      <c r="R28" s="7" t="str">
        <f t="array" ref="R28">IF(COUNTIF('ค่าเสื่อม 2563'!$E$3:$E$252,"10869-รพ.วัฒนานคร")&lt;$A28,"",INDEX('ค่าเสื่อม 2563'!R$3:R$252,SMALL(IF('ค่าเสื่อม 2563'!$E$3:$E$252="10869-รพ.วัฒนานคร",ROW('ค่าเสื่อม 2563'!$E$3:$E$252)-ROW('ค่าเสื่อม 2563'!$E$3)+1),$A28)))</f>
        <v>4/2562 (วันที่ 19/09/2562)</v>
      </c>
      <c r="S28" s="4" t="str">
        <f t="array" ref="S28">IF(COUNTIF('ค่าเสื่อม 2563'!$E$3:$E$252,"10869-รพ.วัฒนานคร")&lt;$A28,"",INDEX('ค่าเสื่อม 2563'!S$3:S$252,SMALL(IF('ค่าเสื่อม 2563'!$E$3:$E$252="10869-รพ.วัฒนานคร",ROW('ค่าเสื่อม 2563'!$E$3:$E$252)-ROW('ค่าเสื่อม 2563'!$E$3)+1),$A28)))</f>
        <v>5-</v>
      </c>
      <c r="T28" s="10">
        <f t="array" ref="T28">IF(COUNTIF('ค่าเสื่อม 2563'!$E$3:$E$252,"10869-รพ.วัฒนานคร")&lt;$A28,"",INDEX('ค่าเสื่อม 2563'!T$3:T$252,SMALL(IF('ค่าเสื่อม 2563'!$E$3:$E$252="10869-รพ.วัฒนานคร",ROW('ค่าเสื่อม 2563'!$E$3:$E$252)-ROW('ค่าเสื่อม 2563'!$E$3)+1),$A28)))</f>
        <v>100000</v>
      </c>
      <c r="U28" s="10">
        <f t="array" ref="U28">IF(COUNTIF('ค่าเสื่อม 2563'!$E$3:$E$252,"10869-รพ.วัฒนานคร")&lt;$A28,"",INDEX('ค่าเสื่อม 2563'!U$3:U$252,SMALL(IF('ค่าเสื่อม 2563'!$E$3:$E$252="10869-รพ.วัฒนานคร",ROW('ค่าเสื่อม 2563'!$E$3:$E$252)-ROW('ค่าเสื่อม 2563'!$E$3)+1),$A28)))</f>
        <v>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2563'!$E$3:$E$252,"10869-รพ.วัฒนานคร")&lt;$A29,"",INDEX('ค่าเสื่อม 2563'!E$3:E$252,SMALL(IF('ค่าเสื่อม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F29" s="7" t="str">
        <f t="array" ref="F29">IF(COUNTIF('ค่าเสื่อม 2563'!$E$3:$E$252,"10869-รพ.วัฒนานคร")&lt;$A29,"",INDEX('ค่าเสื่อม 2563'!F$3:F$252,SMALL(IF('ค่าเสื่อม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G29" s="7" t="str">
        <f t="array" ref="G29">IF(COUNTIF('ค่าเสื่อม 2563'!$E$3:$E$252,"10869-รพ.วัฒนานคร")&lt;$A29,"",INDEX('ค่าเสื่อม 2563'!G$3:G$252,SMALL(IF('ค่าเสื่อม 2563'!$E$3:$E$252="10869-รพ.วัฒนานคร",ROW('ค่าเสื่อม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2563'!$E$3:$E$252,"10869-รพ.วัฒนานคร")&lt;$A29,"",INDEX('ค่าเสื่อม 2563'!H$3:H$252,SMALL(IF('ค่าเสื่อม 2563'!$E$3:$E$252="10869-รพ.วัฒนานคร",ROW('ค่าเสื่อม 2563'!$E$3:$E$252)-ROW('ค่าเสื่อม 2563'!$E$3)+1),$A29)))</f>
        <v>สิ่งก่อสร้าง</v>
      </c>
      <c r="I29" s="7" t="str">
        <f t="array" ref="I29">IF(COUNTIF('ค่าเสื่อม 2563'!$E$3:$E$252,"10869-รพ.วัฒนานคร")&lt;$A29,"",INDEX('ค่าเสื่อม 2563'!I$3:I$252,SMALL(IF('ค่าเสื่อม 2563'!$E$3:$E$252="10869-รพ.วัฒนานคร",ROW('ค่าเสื่อม 2563'!$E$3:$E$252)-ROW('ค่าเสื่อม 2563'!$E$3)+1),$A29)))</f>
        <v>-</v>
      </c>
      <c r="J29" s="7" t="str">
        <f t="array" ref="J29">IF(COUNTIF('ค่าเสื่อม 2563'!$E$3:$E$252,"10869-รพ.วัฒนานคร")&lt;$A29,"",INDEX('ค่าเสื่อม 2563'!J$3:J$252,SMALL(IF('ค่าเสื่อม 2563'!$E$3:$E$252="10869-รพ.วัฒนานคร",ROW('ค่าเสื่อม 2563'!$E$3:$E$252)-ROW('ค่าเสื่อม 2563'!$E$3)+1),$A29)))</f>
        <v>ซ่อมแซมระบบไฟฟ้า 3 เฟส</v>
      </c>
      <c r="K29" s="7" t="str">
        <f t="array" ref="K29">IF(COUNTIF('ค่าเสื่อม 2563'!$E$3:$E$252,"10869-รพ.วัฒนานคร")&lt;$A29,"",INDEX('ค่าเสื่อม 2563'!K$3:K$252,SMALL(IF('ค่าเสื่อม 2563'!$E$3:$E$252="10869-รพ.วัฒนานคร",ROW('ค่าเสื่อม 2563'!$E$3:$E$252)-ROW('ค่าเสื่อม 2563'!$E$3)+1),$A29)))</f>
        <v>รายละเอียดตามเอกสารที่แนบ</v>
      </c>
      <c r="L29" s="4">
        <f t="array" ref="L29">IF(COUNTIF('ค่าเสื่อม 2563'!$E$3:$E$252,"10869-รพ.วัฒนานคร")&lt;$A29,"",INDEX('ค่าเสื่อม 2563'!L$3:L$252,SMALL(IF('ค่าเสื่อม 2563'!$E$3:$E$252="10869-รพ.วัฒนานคร",ROW('ค่าเสื่อม 2563'!$E$3:$E$252)-ROW('ค่าเสื่อม 2563'!$E$3)+1),$A29)))</f>
        <v>1</v>
      </c>
      <c r="M29" s="7" t="str">
        <f t="array" ref="M29">IF(COUNTIF('ค่าเสื่อม 2563'!$E$3:$E$252,"10869-รพ.วัฒนานคร")&lt;$A29,"",INDEX('ค่าเสื่อม 2563'!M$3:M$252,SMALL(IF('ค่าเสื่อม 2563'!$E$3:$E$252="10869-รพ.วัฒนานคร",ROW('ค่าเสื่อม 2563'!$E$3:$E$252)-ROW('ค่าเสื่อม 2563'!$E$3)+1),$A29)))</f>
        <v>8186/38</v>
      </c>
      <c r="N29" s="10">
        <f t="array" ref="N29">IF(COUNTIF('ค่าเสื่อม 2563'!$E$3:$E$252,"10869-รพ.วัฒนานคร")&lt;$A29,"",INDEX('ค่าเสื่อม 2563'!N$3:N$252,SMALL(IF('ค่าเสื่อม 2563'!$E$3:$E$252="10869-รพ.วัฒนานคร",ROW('ค่าเสื่อม 2563'!$E$3:$E$252)-ROW('ค่าเสื่อม 2563'!$E$3)+1),$A29)))</f>
        <v>373800</v>
      </c>
      <c r="O29" s="10">
        <f t="array" ref="O29">IF(COUNTIF('ค่าเสื่อม 2563'!$E$3:$E$252,"10869-รพ.วัฒนานคร")&lt;$A29,"",INDEX('ค่าเสื่อม 2563'!O$3:O$252,SMALL(IF('ค่าเสื่อม 2563'!$E$3:$E$252="10869-รพ.วัฒนานคร",ROW('ค่าเสื่อม 2563'!$E$3:$E$252)-ROW('ค่าเสื่อม 2563'!$E$3)+1),$A29)))</f>
        <v>0</v>
      </c>
      <c r="P29" s="10">
        <f t="array" ref="P29">IF(COUNTIF('ค่าเสื่อม 2563'!$E$3:$E$252,"10869-รพ.วัฒนานคร")&lt;$A29,"",INDEX('ค่าเสื่อม 2563'!P$3:P$252,SMALL(IF('ค่าเสื่อม 2563'!$E$3:$E$252="10869-รพ.วัฒนานคร",ROW('ค่าเสื่อม 2563'!$E$3:$E$252)-ROW('ค่าเสื่อม 2563'!$E$3)+1),$A29)))</f>
        <v>0</v>
      </c>
      <c r="Q29" s="10">
        <f t="array" ref="Q29">IF(COUNTIF('ค่าเสื่อม 2563'!$E$3:$E$252,"10869-รพ.วัฒนานคร")&lt;$A29,"",INDEX('ค่าเสื่อม 2563'!Q$3:Q$252,SMALL(IF('ค่าเสื่อม 2563'!$E$3:$E$252="10869-รพ.วัฒนานคร",ROW('ค่าเสื่อม 2563'!$E$3:$E$252)-ROW('ค่าเสื่อม 2563'!$E$3)+1),$A29)))</f>
        <v>373800</v>
      </c>
      <c r="R29" s="7" t="str">
        <f t="array" ref="R29">IF(COUNTIF('ค่าเสื่อม 2563'!$E$3:$E$252,"10869-รพ.วัฒนานคร")&lt;$A29,"",INDEX('ค่าเสื่อม 2563'!R$3:R$252,SMALL(IF('ค่าเสื่อม 2563'!$E$3:$E$252="10869-รพ.วัฒนานคร",ROW('ค่าเสื่อม 2563'!$E$3:$E$252)-ROW('ค่าเสื่อม 2563'!$E$3)+1),$A29)))</f>
        <v>4/2562 (วันที่ 19/09/2562)</v>
      </c>
      <c r="S29" s="4" t="str">
        <f t="array" ref="S29">IF(COUNTIF('ค่าเสื่อม 2563'!$E$3:$E$252,"10869-รพ.วัฒนานคร")&lt;$A29,"",INDEX('ค่าเสื่อม 2563'!S$3:S$252,SMALL(IF('ค่าเสื่อม 2563'!$E$3:$E$252="10869-รพ.วัฒนานคร",ROW('ค่าเสื่อม 2563'!$E$3:$E$252)-ROW('ค่าเสื่อม 2563'!$E$3)+1),$A29)))</f>
        <v>5-</v>
      </c>
      <c r="T29" s="10">
        <f t="array" ref="T29">IF(COUNTIF('ค่าเสื่อม 2563'!$E$3:$E$252,"10869-รพ.วัฒนานคร")&lt;$A29,"",INDEX('ค่าเสื่อม 2563'!T$3:T$252,SMALL(IF('ค่าเสื่อม 2563'!$E$3:$E$252="10869-รพ.วัฒนานคร",ROW('ค่าเสื่อม 2563'!$E$3:$E$252)-ROW('ค่าเสื่อม 2563'!$E$3)+1),$A29)))</f>
        <v>341400</v>
      </c>
      <c r="U29" s="10">
        <f t="array" ref="U29">IF(COUNTIF('ค่าเสื่อม 2563'!$E$3:$E$252,"10869-รพ.วัฒนานคร")&lt;$A29,"",INDEX('ค่าเสื่อม 2563'!U$3:U$252,SMALL(IF('ค่าเสื่อม 2563'!$E$3:$E$252="10869-รพ.วัฒนานคร",ROW('ค่าเสื่อม 2563'!$E$3:$E$252)-ROW('ค่าเสื่อม 2563'!$E$3)+1),$A29)))</f>
        <v>32400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2563'!$E$3:$E$252,"10869-รพ.วัฒนานคร")&lt;$A30,"",INDEX('ค่าเสื่อม 2563'!E$3:E$252,SMALL(IF('ค่าเสื่อม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F30" s="7" t="str">
        <f t="array" ref="F30">IF(COUNTIF('ค่าเสื่อม 2563'!$E$3:$E$252,"10869-รพ.วัฒนานคร")&lt;$A30,"",INDEX('ค่าเสื่อม 2563'!F$3:F$252,SMALL(IF('ค่าเสื่อม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G30" s="7" t="str">
        <f t="array" ref="G30">IF(COUNTIF('ค่าเสื่อม 2563'!$E$3:$E$252,"10869-รพ.วัฒนานคร")&lt;$A30,"",INDEX('ค่าเสื่อม 2563'!G$3:G$252,SMALL(IF('ค่าเสื่อม 2563'!$E$3:$E$252="10869-รพ.วัฒนานคร",ROW('ค่าเสื่อม 2563'!$E$3:$E$252)-ROW('ค่าเสื่อม 2563'!$E$3)+1),$A30)))</f>
        <v>วงเงินระดับเขต</v>
      </c>
      <c r="H30" s="7" t="str">
        <f t="array" ref="H30">IF(COUNTIF('ค่าเสื่อม 2563'!$E$3:$E$252,"10869-รพ.วัฒนานคร")&lt;$A30,"",INDEX('ค่าเสื่อม 2563'!H$3:H$252,SMALL(IF('ค่าเสื่อม 2563'!$E$3:$E$252="10869-รพ.วัฒนานคร",ROW('ค่าเสื่อม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2563'!$E$3:$E$252,"10869-รพ.วัฒนานคร")&lt;$A30,"",INDEX('ค่าเสื่อม 2563'!I$3:I$252,SMALL(IF('ค่าเสื่อม 2563'!$E$3:$E$252="10869-รพ.วัฒนานคร",ROW('ค่าเสื่อม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2563'!$E$3:$E$252,"10869-รพ.วัฒนานคร")&lt;$A30,"",INDEX('ค่าเสื่อม 2563'!J$3:J$252,SMALL(IF('ค่าเสื่อม 2563'!$E$3:$E$252="10869-รพ.วัฒนานคร",ROW('ค่าเสื่อม 2563'!$E$3:$E$252)-ROW('ค่าเสื่อม 2563'!$E$3)+1),$A30)))</f>
        <v>กล้องจุลทรรศชนิด 3 กระบอกตาเทคนิค</v>
      </c>
      <c r="K30" s="7">
        <f t="array" ref="K30">IF(COUNTIF('ค่าเสื่อม 2563'!$E$3:$E$252,"10869-รพ.วัฒนานคร")&lt;$A30,"",INDEX('ค่าเสื่อม 2563'!K$3:K$252,SMALL(IF('ค่าเสื่อม 2563'!$E$3:$E$252="10869-รพ.วัฒนานคร",ROW('ค่าเสื่อม 2563'!$E$3:$E$252)-ROW('ค่าเสื่อม 2563'!$E$3)+1),$A30)))</f>
        <v>0</v>
      </c>
      <c r="L30" s="4">
        <f t="array" ref="L30">IF(COUNTIF('ค่าเสื่อม 2563'!$E$3:$E$252,"10869-รพ.วัฒนานคร")&lt;$A30,"",INDEX('ค่าเสื่อม 2563'!L$3:L$252,SMALL(IF('ค่าเสื่อม 2563'!$E$3:$E$252="10869-รพ.วัฒนานคร",ROW('ค่าเสื่อม 2563'!$E$3:$E$252)-ROW('ค่าเสื่อม 2563'!$E$3)+1),$A30)))</f>
        <v>1</v>
      </c>
      <c r="M30" s="7" t="str">
        <f t="array" ref="M30">IF(COUNTIF('ค่าเสื่อม 2563'!$E$3:$E$252,"10869-รพ.วัฒนานคร")&lt;$A30,"",INDEX('ค่าเสื่อม 2563'!M$3:M$252,SMALL(IF('ค่าเสื่อม 2563'!$E$3:$E$252="10869-รพ.วัฒนานคร",ROW('ค่าเสื่อม 2563'!$E$3:$E$252)-ROW('ค่าเสื่อม 2563'!$E$3)+1),$A30)))</f>
        <v>6515-021-2111/001</v>
      </c>
      <c r="N30" s="10">
        <f t="array" ref="N30">IF(COUNTIF('ค่าเสื่อม 2563'!$E$3:$E$252,"10869-รพ.วัฒนานคร")&lt;$A30,"",INDEX('ค่าเสื่อม 2563'!N$3:N$252,SMALL(IF('ค่าเสื่อม 2563'!$E$3:$E$252="10869-รพ.วัฒนานคร",ROW('ค่าเสื่อม 2563'!$E$3:$E$252)-ROW('ค่าเสื่อม 2563'!$E$3)+1),$A30)))</f>
        <v>130000</v>
      </c>
      <c r="O30" s="10">
        <f t="array" ref="O30">IF(COUNTIF('ค่าเสื่อม 2563'!$E$3:$E$252,"10869-รพ.วัฒนานคร")&lt;$A30,"",INDEX('ค่าเสื่อม 2563'!O$3:O$252,SMALL(IF('ค่าเสื่อม 2563'!$E$3:$E$252="10869-รพ.วัฒนานคร",ROW('ค่าเสื่อม 2563'!$E$3:$E$252)-ROW('ค่าเสื่อม 2563'!$E$3)+1),$A30)))</f>
        <v>0</v>
      </c>
      <c r="P30" s="10">
        <f t="array" ref="P30">IF(COUNTIF('ค่าเสื่อม 2563'!$E$3:$E$252,"10869-รพ.วัฒนานคร")&lt;$A30,"",INDEX('ค่าเสื่อม 2563'!P$3:P$252,SMALL(IF('ค่าเสื่อม 2563'!$E$3:$E$252="10869-รพ.วัฒนานคร",ROW('ค่าเสื่อม 2563'!$E$3:$E$252)-ROW('ค่าเสื่อม 2563'!$E$3)+1),$A30)))</f>
        <v>0</v>
      </c>
      <c r="Q30" s="10">
        <f t="array" ref="Q30">IF(COUNTIF('ค่าเสื่อม 2563'!$E$3:$E$252,"10869-รพ.วัฒนานคร")&lt;$A30,"",INDEX('ค่าเสื่อม 2563'!Q$3:Q$252,SMALL(IF('ค่าเสื่อม 2563'!$E$3:$E$252="10869-รพ.วัฒนานคร",ROW('ค่าเสื่อม 2563'!$E$3:$E$252)-ROW('ค่าเสื่อม 2563'!$E$3)+1),$A30)))</f>
        <v>130000</v>
      </c>
      <c r="R30" s="7" t="str">
        <f t="array" ref="R30">IF(COUNTIF('ค่าเสื่อม 2563'!$E$3:$E$252,"10869-รพ.วัฒนานคร")&lt;$A30,"",INDEX('ค่าเสื่อม 2563'!R$3:R$252,SMALL(IF('ค่าเสื่อม 2563'!$E$3:$E$252="10869-รพ.วัฒนานคร",ROW('ค่าเสื่อม 2563'!$E$3:$E$252)-ROW('ค่าเสื่อม 2563'!$E$3)+1),$A30)))</f>
        <v>1/2563 (วันที่ 16/01/2563)</v>
      </c>
      <c r="S30" s="4" t="str">
        <f t="array" ref="S30">IF(COUNTIF('ค่าเสื่อม 2563'!$E$3:$E$252,"10869-รพ.วัฒนานคร")&lt;$A30,"",INDEX('ค่าเสื่อม 2563'!S$3:S$252,SMALL(IF('ค่าเสื่อม 2563'!$E$3:$E$252="10869-รพ.วัฒนานคร",ROW('ค่าเสื่อม 2563'!$E$3:$E$252)-ROW('ค่าเสื่อม 2563'!$E$3)+1),$A30)))</f>
        <v>5-</v>
      </c>
      <c r="T30" s="10">
        <f t="array" ref="T30">IF(COUNTIF('ค่าเสื่อม 2563'!$E$3:$E$252,"10869-รพ.วัฒนานคร")&lt;$A30,"",INDEX('ค่าเสื่อม 2563'!T$3:T$252,SMALL(IF('ค่าเสื่อม 2563'!$E$3:$E$252="10869-รพ.วัฒนานคร",ROW('ค่าเสื่อม 2563'!$E$3:$E$252)-ROW('ค่าเสื่อม 2563'!$E$3)+1),$A30)))</f>
        <v>130000</v>
      </c>
      <c r="U30" s="10">
        <f t="array" ref="U30">IF(COUNTIF('ค่าเสื่อม 2563'!$E$3:$E$252,"10869-รพ.วัฒนานคร")&lt;$A30,"",INDEX('ค่าเสื่อม 2563'!U$3:U$252,SMALL(IF('ค่าเสื่อม 2563'!$E$3:$E$252="10869-รพ.วัฒนานคร",ROW('ค่าเสื่อม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2563'!$E$3:$E$252,"10869-รพ.วัฒนานคร")&lt;$A31,"",INDEX('ค่าเสื่อม 2563'!E$3:E$252,SMALL(IF('ค่าเสื่อม 2563'!$E$3:$E$252="10869-รพ.วัฒนานคร",ROW('ค่าเสื่อม 2563'!$E$3:$E$252)-ROW('ค่าเสื่อม 2563'!$E$3)+1),$A31)))</f>
        <v/>
      </c>
      <c r="F31" s="7" t="str">
        <f t="array" ref="F31">IF(COUNTIF('ค่าเสื่อม 2563'!$E$3:$E$252,"10869-รพ.วัฒนานคร")&lt;$A31,"",INDEX('ค่าเสื่อม 2563'!F$3:F$252,SMALL(IF('ค่าเสื่อม 2563'!$E$3:$E$252="10869-รพ.วัฒนานคร",ROW('ค่าเสื่อม 2563'!$E$3:$E$252)-ROW('ค่าเสื่อม 2563'!$E$3)+1),$A31)))</f>
        <v/>
      </c>
      <c r="G31" s="7" t="str">
        <f t="array" ref="G31">IF(COUNTIF('ค่าเสื่อม 2563'!$E$3:$E$252,"10869-รพ.วัฒนานคร")&lt;$A31,"",INDEX('ค่าเสื่อม 2563'!G$3:G$252,SMALL(IF('ค่าเสื่อม 2563'!$E$3:$E$252="10869-รพ.วัฒนานคร",ROW('ค่าเสื่อม 2563'!$E$3:$E$252)-ROW('ค่าเสื่อม 2563'!$E$3)+1),$A31)))</f>
        <v/>
      </c>
      <c r="H31" s="7" t="str">
        <f t="array" ref="H31">IF(COUNTIF('ค่าเสื่อม 2563'!$E$3:$E$252,"10869-รพ.วัฒนานคร")&lt;$A31,"",INDEX('ค่าเสื่อม 2563'!H$3:H$252,SMALL(IF('ค่าเสื่อม 2563'!$E$3:$E$252="10869-รพ.วัฒนานคร",ROW('ค่าเสื่อม 2563'!$E$3:$E$252)-ROW('ค่าเสื่อม 2563'!$E$3)+1),$A31)))</f>
        <v/>
      </c>
      <c r="I31" s="7" t="str">
        <f t="array" ref="I31">IF(COUNTIF('ค่าเสื่อม 2563'!$E$3:$E$252,"10869-รพ.วัฒนานคร")&lt;$A31,"",INDEX('ค่าเสื่อม 2563'!I$3:I$252,SMALL(IF('ค่าเสื่อม 2563'!$E$3:$E$252="10869-รพ.วัฒนานคร",ROW('ค่าเสื่อม 2563'!$E$3:$E$252)-ROW('ค่าเสื่อม 2563'!$E$3)+1),$A31)))</f>
        <v/>
      </c>
      <c r="J31" s="7" t="str">
        <f t="array" ref="J31">IF(COUNTIF('ค่าเสื่อม 2563'!$E$3:$E$252,"10869-รพ.วัฒนานคร")&lt;$A31,"",INDEX('ค่าเสื่อม 2563'!J$3:J$252,SMALL(IF('ค่าเสื่อม 2563'!$E$3:$E$252="10869-รพ.วัฒนานคร",ROW('ค่าเสื่อม 2563'!$E$3:$E$252)-ROW('ค่าเสื่อม 2563'!$E$3)+1),$A31)))</f>
        <v/>
      </c>
      <c r="K31" s="7" t="str">
        <f t="array" ref="K31">IF(COUNTIF('ค่าเสื่อม 2563'!$E$3:$E$252,"10869-รพ.วัฒนานคร")&lt;$A31,"",INDEX('ค่าเสื่อม 2563'!K$3:K$252,SMALL(IF('ค่าเสื่อม 2563'!$E$3:$E$252="10869-รพ.วัฒนานคร",ROW('ค่าเสื่อม 2563'!$E$3:$E$252)-ROW('ค่าเสื่อม 2563'!$E$3)+1),$A31)))</f>
        <v/>
      </c>
      <c r="L31" s="4" t="str">
        <f t="array" ref="L31">IF(COUNTIF('ค่าเสื่อม 2563'!$E$3:$E$252,"10869-รพ.วัฒนานคร")&lt;$A31,"",INDEX('ค่าเสื่อม 2563'!L$3:L$252,SMALL(IF('ค่าเสื่อม 2563'!$E$3:$E$252="10869-รพ.วัฒนานคร",ROW('ค่าเสื่อม 2563'!$E$3:$E$252)-ROW('ค่าเสื่อม 2563'!$E$3)+1),$A31)))</f>
        <v/>
      </c>
      <c r="M31" s="7" t="str">
        <f t="array" ref="M31">IF(COUNTIF('ค่าเสื่อม 2563'!$E$3:$E$252,"10869-รพ.วัฒนานคร")&lt;$A31,"",INDEX('ค่าเสื่อม 2563'!M$3:M$252,SMALL(IF('ค่าเสื่อม 2563'!$E$3:$E$252="10869-รพ.วัฒนานคร",ROW('ค่าเสื่อม 2563'!$E$3:$E$252)-ROW('ค่าเสื่อม 2563'!$E$3)+1),$A31)))</f>
        <v/>
      </c>
      <c r="N31" s="10" t="str">
        <f t="array" ref="N31">IF(COUNTIF('ค่าเสื่อม 2563'!$E$3:$E$252,"10869-รพ.วัฒนานคร")&lt;$A31,"",INDEX('ค่าเสื่อม 2563'!N$3:N$252,SMALL(IF('ค่าเสื่อม 2563'!$E$3:$E$252="10869-รพ.วัฒนานคร",ROW('ค่าเสื่อม 2563'!$E$3:$E$252)-ROW('ค่าเสื่อม 2563'!$E$3)+1),$A31)))</f>
        <v/>
      </c>
      <c r="O31" s="10" t="str">
        <f t="array" ref="O31">IF(COUNTIF('ค่าเสื่อม 2563'!$E$3:$E$252,"10869-รพ.วัฒนานคร")&lt;$A31,"",INDEX('ค่าเสื่อม 2563'!O$3:O$252,SMALL(IF('ค่าเสื่อม 2563'!$E$3:$E$252="10869-รพ.วัฒนานคร",ROW('ค่าเสื่อม 2563'!$E$3:$E$252)-ROW('ค่าเสื่อม 2563'!$E$3)+1),$A31)))</f>
        <v/>
      </c>
      <c r="P31" s="10" t="str">
        <f t="array" ref="P31">IF(COUNTIF('ค่าเสื่อม 2563'!$E$3:$E$252,"10869-รพ.วัฒนานคร")&lt;$A31,"",INDEX('ค่าเสื่อม 2563'!P$3:P$252,SMALL(IF('ค่าเสื่อม 2563'!$E$3:$E$252="10869-รพ.วัฒนานคร",ROW('ค่าเสื่อม 2563'!$E$3:$E$252)-ROW('ค่าเสื่อม 2563'!$E$3)+1),$A31)))</f>
        <v/>
      </c>
      <c r="Q31" s="10" t="str">
        <f t="array" ref="Q31">IF(COUNTIF('ค่าเสื่อม 2563'!$E$3:$E$252,"10869-รพ.วัฒนานคร")&lt;$A31,"",INDEX('ค่าเสื่อม 2563'!Q$3:Q$252,SMALL(IF('ค่าเสื่อม 2563'!$E$3:$E$252="10869-รพ.วัฒนานคร",ROW('ค่าเสื่อม 2563'!$E$3:$E$252)-ROW('ค่าเสื่อม 2563'!$E$3)+1),$A31)))</f>
        <v/>
      </c>
      <c r="R31" s="7" t="str">
        <f t="array" ref="R31">IF(COUNTIF('ค่าเสื่อม 2563'!$E$3:$E$252,"10869-รพ.วัฒนานคร")&lt;$A31,"",INDEX('ค่าเสื่อม 2563'!R$3:R$252,SMALL(IF('ค่าเสื่อม 2563'!$E$3:$E$252="10869-รพ.วัฒนานคร",ROW('ค่าเสื่อม 2563'!$E$3:$E$252)-ROW('ค่าเสื่อม 2563'!$E$3)+1),$A31)))</f>
        <v/>
      </c>
      <c r="S31" s="4" t="str">
        <f t="array" ref="S31">IF(COUNTIF('ค่าเสื่อม 2563'!$E$3:$E$252,"10869-รพ.วัฒนานคร")&lt;$A31,"",INDEX('ค่าเสื่อม 2563'!S$3:S$252,SMALL(IF('ค่าเสื่อม 2563'!$E$3:$E$252="10869-รพ.วัฒนานคร",ROW('ค่าเสื่อม 2563'!$E$3:$E$252)-ROW('ค่าเสื่อม 2563'!$E$3)+1),$A31)))</f>
        <v/>
      </c>
      <c r="T31" s="10" t="str">
        <f t="array" ref="T31">IF(COUNTIF('ค่าเสื่อม 2563'!$E$3:$E$252,"10869-รพ.วัฒนานคร")&lt;$A31,"",INDEX('ค่าเสื่อม 2563'!T$3:T$252,SMALL(IF('ค่าเสื่อม 2563'!$E$3:$E$252="10869-รพ.วัฒนานคร",ROW('ค่าเสื่อม 2563'!$E$3:$E$252)-ROW('ค่าเสื่อม 2563'!$E$3)+1),$A31)))</f>
        <v/>
      </c>
      <c r="U31" s="10" t="str">
        <f t="array" ref="U31">IF(COUNTIF('ค่าเสื่อม 2563'!$E$3:$E$252,"10869-รพ.วัฒนานคร")&lt;$A31,"",INDEX('ค่าเสื่อม 2563'!U$3:U$252,SMALL(IF('ค่าเสื่อม 2563'!$E$3:$E$252="10869-รพ.วัฒนานคร",ROW('ค่าเสื่อม 2563'!$E$3:$E$252)-ROW('ค่าเสื่อม 2563'!$E$3)+1),$A31)))</f>
        <v/>
      </c>
      <c r="V31" s="7"/>
      <c r="W31" s="7"/>
    </row>
    <row r="32" spans="1:23" ht="43.5" customHeight="1">
      <c r="A32" s="3">
        <v>29</v>
      </c>
      <c r="B32" s="7" t="str">
        <f t="array" ref="B32">IF(COUNTIF('ค่าเสื่อม 2563'!$E$3:$E$252,"10869-รพ.วัฒนานคร")&lt;$A32,"",INDEX('ค่าเสื่อม 2563'!B$3:B$252,SMALL(IF('ค่าเสื่อม 2563'!$E$3:$E$252="10869-รพ.วัฒนานคร",ROW('ค่าเสื่อม 2563'!$E$3:$E$252)-ROW('ค่าเสื่อม 2563'!$E$3)+1),$A32)))</f>
        <v/>
      </c>
      <c r="C32" s="7" t="str">
        <f t="array" ref="C32">IF(COUNTIF('ค่าเสื่อม 2563'!$E$3:$E$252,"10869-รพ.วัฒนานคร")&lt;$A32,"",INDEX('ค่าเสื่อม 2563'!C$3:C$252,SMALL(IF('ค่าเสื่อม 2563'!$E$3:$E$252="10869-รพ.วัฒนานคร",ROW('ค่าเสื่อม 2563'!$E$3:$E$252)-ROW('ค่าเสื่อม 2563'!$E$3)+1),$A32)))</f>
        <v/>
      </c>
      <c r="D32" s="7" t="str">
        <f t="array" ref="D32">IF(COUNTIF('ค่าเสื่อม 2563'!$E$3:$E$252,"10869-รพ.วัฒนานคร")&lt;$A32,"",INDEX('ค่าเสื่อม 2563'!D$3:D$252,SMALL(IF('ค่าเสื่อม 2563'!$E$3:$E$252="10869-รพ.วัฒนานคร",ROW('ค่าเสื่อม 2563'!$E$3:$E$252)-ROW('ค่าเสื่อม 2563'!$E$3)+1),$A32)))</f>
        <v/>
      </c>
      <c r="E32" s="7" t="str">
        <f t="array" ref="E32">IF(COUNTIF('ค่าเสื่อม 2563'!$E$3:$E$252,"10869-รพ.วัฒนานคร")&lt;$A32,"",INDEX('ค่าเสื่อม 2563'!E$3:E$252,SMALL(IF('ค่าเสื่อม 2563'!$E$3:$E$252="10869-รพ.วัฒนานคร",ROW('ค่าเสื่อม 2563'!$E$3:$E$252)-ROW('ค่าเสื่อม 2563'!$E$3)+1),$A32)))</f>
        <v/>
      </c>
      <c r="F32" s="7" t="str">
        <f t="array" ref="F32">IF(COUNTIF('ค่าเสื่อม 2563'!$E$3:$E$252,"10869-รพ.วัฒนานคร")&lt;$A32,"",INDEX('ค่าเสื่อม 2563'!F$3:F$252,SMALL(IF('ค่าเสื่อม 2563'!$E$3:$E$252="10869-รพ.วัฒนานคร",ROW('ค่าเสื่อม 2563'!$E$3:$E$252)-ROW('ค่าเสื่อม 2563'!$E$3)+1),$A32)))</f>
        <v/>
      </c>
      <c r="G32" s="7" t="str">
        <f t="array" ref="G32">IF(COUNTIF('ค่าเสื่อม 2563'!$E$3:$E$252,"10869-รพ.วัฒนานคร")&lt;$A32,"",INDEX('ค่าเสื่อม 2563'!G$3:G$252,SMALL(IF('ค่าเสื่อม 2563'!$E$3:$E$252="10869-รพ.วัฒนานคร",ROW('ค่าเสื่อม 2563'!$E$3:$E$252)-ROW('ค่าเสื่อม 2563'!$E$3)+1),$A32)))</f>
        <v/>
      </c>
      <c r="H32" s="7" t="str">
        <f t="array" ref="H32">IF(COUNTIF('ค่าเสื่อม 2563'!$E$3:$E$252,"10869-รพ.วัฒนานคร")&lt;$A32,"",INDEX('ค่าเสื่อม 2563'!H$3:H$252,SMALL(IF('ค่าเสื่อม 2563'!$E$3:$E$252="10869-รพ.วัฒนานคร",ROW('ค่าเสื่อม 2563'!$E$3:$E$252)-ROW('ค่าเสื่อม 2563'!$E$3)+1),$A32)))</f>
        <v/>
      </c>
      <c r="I32" s="7" t="str">
        <f t="array" ref="I32">IF(COUNTIF('ค่าเสื่อม 2563'!$E$3:$E$252,"10869-รพ.วัฒนานคร")&lt;$A32,"",INDEX('ค่าเสื่อม 2563'!I$3:I$252,SMALL(IF('ค่าเสื่อม 2563'!$E$3:$E$252="10869-รพ.วัฒนานคร",ROW('ค่าเสื่อม 2563'!$E$3:$E$252)-ROW('ค่าเสื่อม 2563'!$E$3)+1),$A32)))</f>
        <v/>
      </c>
      <c r="J32" s="7" t="str">
        <f t="array" ref="J32">IF(COUNTIF('ค่าเสื่อม 2563'!$E$3:$E$252,"10869-รพ.วัฒนานคร")&lt;$A32,"",INDEX('ค่าเสื่อม 2563'!J$3:J$252,SMALL(IF('ค่าเสื่อม 2563'!$E$3:$E$252="10869-รพ.วัฒนานคร",ROW('ค่าเสื่อม 2563'!$E$3:$E$252)-ROW('ค่าเสื่อม 2563'!$E$3)+1),$A32)))</f>
        <v/>
      </c>
      <c r="K32" s="7" t="str">
        <f t="array" ref="K32">IF(COUNTIF('ค่าเสื่อม 2563'!$E$3:$E$252,"10869-รพ.วัฒนานคร")&lt;$A32,"",INDEX('ค่าเสื่อม 2563'!K$3:K$252,SMALL(IF('ค่าเสื่อม 2563'!$E$3:$E$252="10869-รพ.วัฒนานคร",ROW('ค่าเสื่อม 2563'!$E$3:$E$252)-ROW('ค่าเสื่อม 2563'!$E$3)+1),$A32)))</f>
        <v/>
      </c>
      <c r="L32" s="4" t="str">
        <f t="array" ref="L32">IF(COUNTIF('ค่าเสื่อม 2563'!$E$3:$E$252,"10869-รพ.วัฒนานคร")&lt;$A32,"",INDEX('ค่าเสื่อม 2563'!L$3:L$252,SMALL(IF('ค่าเสื่อม 2563'!$E$3:$E$252="10869-รพ.วัฒนานคร",ROW('ค่าเสื่อม 2563'!$E$3:$E$252)-ROW('ค่าเสื่อม 2563'!$E$3)+1),$A32)))</f>
        <v/>
      </c>
      <c r="M32" s="7" t="str">
        <f t="array" ref="M32">IF(COUNTIF('ค่าเสื่อม 2563'!$E$3:$E$252,"10869-รพ.วัฒนานคร")&lt;$A32,"",INDEX('ค่าเสื่อม 2563'!M$3:M$252,SMALL(IF('ค่าเสื่อม 2563'!$E$3:$E$252="10869-รพ.วัฒนานคร",ROW('ค่าเสื่อม 2563'!$E$3:$E$252)-ROW('ค่าเสื่อม 2563'!$E$3)+1),$A32)))</f>
        <v/>
      </c>
      <c r="N32" s="10" t="str">
        <f t="array" ref="N32">IF(COUNTIF('ค่าเสื่อม 2563'!$E$3:$E$252,"10869-รพ.วัฒนานคร")&lt;$A32,"",INDEX('ค่าเสื่อม 2563'!N$3:N$252,SMALL(IF('ค่าเสื่อม 2563'!$E$3:$E$252="10869-รพ.วัฒนานคร",ROW('ค่าเสื่อม 2563'!$E$3:$E$252)-ROW('ค่าเสื่อม 2563'!$E$3)+1),$A32)))</f>
        <v/>
      </c>
      <c r="O32" s="10" t="str">
        <f t="array" ref="O32">IF(COUNTIF('ค่าเสื่อม 2563'!$E$3:$E$252,"10869-รพ.วัฒนานคร")&lt;$A32,"",INDEX('ค่าเสื่อม 2563'!O$3:O$252,SMALL(IF('ค่าเสื่อม 2563'!$E$3:$E$252="10869-รพ.วัฒนานคร",ROW('ค่าเสื่อม 2563'!$E$3:$E$252)-ROW('ค่าเสื่อม 2563'!$E$3)+1),$A32)))</f>
        <v/>
      </c>
      <c r="P32" s="10" t="str">
        <f t="array" ref="P32">IF(COUNTIF('ค่าเสื่อม 2563'!$E$3:$E$252,"10869-รพ.วัฒนานคร")&lt;$A32,"",INDEX('ค่าเสื่อม 2563'!P$3:P$252,SMALL(IF('ค่าเสื่อม 2563'!$E$3:$E$252="10869-รพ.วัฒนานคร",ROW('ค่าเสื่อม 2563'!$E$3:$E$252)-ROW('ค่าเสื่อม 2563'!$E$3)+1),$A32)))</f>
        <v/>
      </c>
      <c r="Q32" s="10" t="str">
        <f t="array" ref="Q32">IF(COUNTIF('ค่าเสื่อม 2563'!$E$3:$E$252,"10869-รพ.วัฒนานคร")&lt;$A32,"",INDEX('ค่าเสื่อม 2563'!Q$3:Q$252,SMALL(IF('ค่าเสื่อม 2563'!$E$3:$E$252="10869-รพ.วัฒนานคร",ROW('ค่าเสื่อม 2563'!$E$3:$E$252)-ROW('ค่าเสื่อม 2563'!$E$3)+1),$A32)))</f>
        <v/>
      </c>
      <c r="R32" s="7" t="str">
        <f t="array" ref="R32">IF(COUNTIF('ค่าเสื่อม 2563'!$E$3:$E$252,"10869-รพ.วัฒนานคร")&lt;$A32,"",INDEX('ค่าเสื่อม 2563'!R$3:R$252,SMALL(IF('ค่าเสื่อม 2563'!$E$3:$E$252="10869-รพ.วัฒนานคร",ROW('ค่าเสื่อม 2563'!$E$3:$E$252)-ROW('ค่าเสื่อม 2563'!$E$3)+1),$A32)))</f>
        <v/>
      </c>
      <c r="S32" s="4" t="str">
        <f t="array" ref="S32">IF(COUNTIF('ค่าเสื่อม 2563'!$E$3:$E$252,"10869-รพ.วัฒนานคร")&lt;$A32,"",INDEX('ค่าเสื่อม 2563'!S$3:S$252,SMALL(IF('ค่าเสื่อม 2563'!$E$3:$E$252="10869-รพ.วัฒนานคร",ROW('ค่าเสื่อม 2563'!$E$3:$E$252)-ROW('ค่าเสื่อม 2563'!$E$3)+1),$A32)))</f>
        <v/>
      </c>
      <c r="T32" s="10" t="str">
        <f t="array" ref="T32">IF(COUNTIF('ค่าเสื่อม 2563'!$E$3:$E$252,"10869-รพ.วัฒนานคร")&lt;$A32,"",INDEX('ค่าเสื่อม 2563'!T$3:T$252,SMALL(IF('ค่าเสื่อม 2563'!$E$3:$E$252="10869-รพ.วัฒนานคร",ROW('ค่าเสื่อม 2563'!$E$3:$E$252)-ROW('ค่าเสื่อม 2563'!$E$3)+1),$A32)))</f>
        <v/>
      </c>
      <c r="U32" s="10" t="str">
        <f t="array" ref="U32">IF(COUNTIF('ค่าเสื่อม 2563'!$E$3:$E$252,"10869-รพ.วัฒนานคร")&lt;$A32,"",INDEX('ค่าเสื่อม 2563'!U$3:U$252,SMALL(IF('ค่าเสื่อม 2563'!$E$3:$E$252="10869-รพ.วัฒนานคร",ROW('ค่าเสื่อม 2563'!$E$3:$E$252)-ROW('ค่าเสื่อม 2563'!$E$3)+1),$A32)))</f>
        <v/>
      </c>
      <c r="V32" s="7" t="str">
        <f t="array" ref="V32">IF(COUNTIF('ค่าเสื่อม 2563'!$E$3:$E$252,"10869-รพ.วัฒนานคร")&lt;$A32,"",INDEX('ค่าเสื่อม 2563'!V$3:V$252,SMALL(IF('ค่าเสื่อม 2563'!$E$3:$E$252="10869-รพ.วัฒนานคร",ROW('ค่าเสื่อม 2563'!$E$3:$E$252)-ROW('ค่าเสื่อม 2563'!$E$3)+1),$A32)))</f>
        <v/>
      </c>
      <c r="W32" s="7" t="str">
        <f t="array" ref="W32">IF(COUNTIF('ค่าเสื่อม 2563'!$E$3:$E$252,"10869-รพ.วัฒนานคร")&lt;$A32,"",INDEX('ค่าเสื่อม 2563'!W$3:W$252,SMALL(IF('ค่าเสื่อม 2563'!$E$3:$E$252="10869-รพ.วัฒนานคร",ROW('ค่าเสื่อม 2563'!$E$3:$E$252)-ROW('ค่าเสื่อม 2563'!$E$3)+1),$A32)))</f>
        <v/>
      </c>
    </row>
    <row r="33" spans="1:24" s="65" customFormat="1" ht="63">
      <c r="A33" s="58"/>
      <c r="B33" s="59"/>
      <c r="C33" s="59"/>
      <c r="D33" s="59"/>
      <c r="E33" s="59"/>
      <c r="F33" s="59"/>
      <c r="G33" s="59"/>
      <c r="H33" s="60"/>
      <c r="I33" s="61"/>
      <c r="J33" s="59"/>
      <c r="K33" s="60"/>
      <c r="L33" s="62"/>
      <c r="M33" s="60"/>
      <c r="N33" s="60">
        <f>SUM(N3:N32)</f>
        <v>6190023.4299999997</v>
      </c>
      <c r="O33" s="60">
        <f t="shared" ref="O33:U33" si="0">SUM(O4:O32)</f>
        <v>78476.570000000007</v>
      </c>
      <c r="P33" s="60">
        <f t="shared" si="0"/>
        <v>0</v>
      </c>
      <c r="Q33" s="60">
        <f t="shared" si="0"/>
        <v>6268500</v>
      </c>
      <c r="R33" s="60">
        <f t="shared" si="0"/>
        <v>0</v>
      </c>
      <c r="S33" s="62">
        <f t="shared" si="0"/>
        <v>0</v>
      </c>
      <c r="T33" s="60">
        <f t="shared" si="0"/>
        <v>5553354</v>
      </c>
      <c r="U33" s="60">
        <f t="shared" si="0"/>
        <v>636669.42999999993</v>
      </c>
      <c r="V33" s="63"/>
      <c r="W33" s="61"/>
      <c r="X33" s="64"/>
    </row>
    <row r="34" spans="1:24" ht="12.75" customHeight="1">
      <c r="B34" s="8"/>
    </row>
    <row r="35" spans="1:24">
      <c r="E35" s="6" t="s">
        <v>123</v>
      </c>
    </row>
    <row r="36" spans="1:24">
      <c r="E3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1743-5868-405F-9412-8615619C102F}">
  <sheetPr>
    <pageSetUpPr fitToPage="1"/>
  </sheetPr>
  <dimension ref="A1:X41"/>
  <sheetViews>
    <sheetView showGridLines="0" topLeftCell="A30" zoomScaleNormal="100" workbookViewId="0">
      <selection activeCell="F36" sqref="F36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129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2563'!$E$3:$E$252,"13817-รพ.เขาฉกรรจ์")&lt;$A4,"",INDEX('ค่าเสื่อม 2563'!B$3:B$252,SMALL(IF('ค่าเสื่อม 2563'!$E$3:$E$252="13817-รพ.เขาฉกรรจ์",ROW('ค่าเสื่อม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2563'!$E$3:$E$252,"13817-รพ.เขาฉกรรจ์")&lt;$A4,"",INDEX('ค่าเสื่อม 2563'!C$3:C$252,SMALL(IF('ค่าเสื่อม 2563'!$E$3:$E$252="13817-รพ.เขาฉกรรจ์",ROW('ค่าเสื่อม 2563'!$E$3:$E$252)-ROW('ค่าเสื่อม 2563'!$E$3)+1),$A4)))</f>
        <v>2700</v>
      </c>
      <c r="D4" s="7" t="str">
        <f t="array" ref="D4">IF(COUNTIF('ค่าเสื่อม 2563'!$E$3:$E$252,"13817-รพ.เขาฉกรรจ์")&lt;$A4,"",INDEX('ค่าเสื่อม 2563'!D$3:D$252,SMALL(IF('ค่าเสื่อม 2563'!$E$3:$E$252="13817-รพ.เขาฉกรรจ์",ROW('ค่าเสื่อม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2563'!$E$3:$E$252,"13817-รพ.เขาฉกรรจ์")&lt;$A4,"",INDEX('ค่าเสื่อม 2563'!E$3:E$252,SMALL(IF('ค่าเสื่อม 2563'!$E$3:$E$252="13817-รพ.เขาฉกรรจ์",ROW('ค่าเสื่อม 2563'!$E$3:$E$252)-ROW('ค่าเสื่อม 2563'!$E$3)+1),$A4)))</f>
        <v>13817-รพ.เขาฉกรรจ์</v>
      </c>
      <c r="F4" s="7" t="str">
        <f t="array" ref="F4">IF(COUNTIF('ค่าเสื่อม 2563'!$E$3:$E$252,"13817-รพ.เขาฉกรรจ์")&lt;$A4,"",INDEX('ค่าเสื่อม 2563'!F$3:F$252,SMALL(IF('ค่าเสื่อม 2563'!$E$3:$E$252="13817-รพ.เขาฉกรรจ์",ROW('ค่าเสื่อม 2563'!$E$3:$E$252)-ROW('ค่าเสื่อม 2563'!$E$3)+1),$A4)))</f>
        <v>02514-รพ.สต.เขาฉกรรจ์ หมู่ที่ 04 ตำบลเขาฉกรรจ์</v>
      </c>
      <c r="G4" s="7" t="str">
        <f t="array" ref="G4">IF(COUNTIF('ค่าเสื่อม 2563'!$E$3:$E$252,"13817-รพ.เขาฉกรรจ์")&lt;$A4,"",INDEX('ค่าเสื่อม 2563'!G$3:G$252,SMALL(IF('ค่าเสื่อม 2563'!$E$3:$E$252="13817-รพ.เขาฉกรรจ์",ROW('ค่าเสื่อม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2563'!$E$3:$E$252,"13817-รพ.เขาฉกรรจ์")&lt;$A4,"",INDEX('ค่าเสื่อม 2563'!H$3:H$252,SMALL(IF('ค่าเสื่อม 2563'!$E$3:$E$252="13817-รพ.เขาฉกรรจ์",ROW('ค่าเสื่อม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2563'!$E$3:$E$252,"13817-รพ.เขาฉกรรจ์")&lt;$A4,"",INDEX('ค่าเสื่อม 2563'!I$3:I$252,SMALL(IF('ค่าเสื่อม 2563'!$E$3:$E$252="13817-รพ.เขาฉกรรจ์",ROW('ค่าเสื่อม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2563'!$E$3:$E$252,"13817-รพ.เขาฉกรรจ์")&lt;$A4,"",INDEX('ค่าเสื่อม 2563'!J$3:J$252,SMALL(IF('ค่าเสื่อม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K4" s="7" t="str">
        <f t="array" ref="K4">IF(COUNTIF('ค่าเสื่อม 2563'!$E$3:$E$252,"13817-รพ.เขาฉกรรจ์")&lt;$A4,"",INDEX('ค่าเสื่อม 2563'!K$3:K$252,SMALL(IF('ค่าเสื่อม 2563'!$E$3:$E$252="13817-รพ.เขาฉกรรจ์",ROW('ค่าเสื่อม 2563'!$E$3:$E$252)-ROW('ค่าเสื่อม 2563'!$E$3)+1),$A4)))</f>
        <v>เครื่องชั่งน้ำหนักคนโตแบบยืนดิจิตอล</v>
      </c>
      <c r="L4" s="4">
        <f t="array" ref="L4">IF(COUNTIF('ค่าเสื่อม 2563'!$E$3:$E$252,"13817-รพ.เขาฉกรรจ์")&lt;$A4,"",INDEX('ค่าเสื่อม 2563'!L$3:L$252,SMALL(IF('ค่าเสื่อม 2563'!$E$3:$E$252="13817-รพ.เขาฉกรรจ์",ROW('ค่าเสื่อม 2563'!$E$3:$E$252)-ROW('ค่าเสื่อม 2563'!$E$3)+1),$A4)))</f>
        <v>1</v>
      </c>
      <c r="M4" s="7" t="str">
        <f t="array" ref="M4">IF(COUNTIF('ค่าเสื่อม 2563'!$E$3:$E$252,"13817-รพ.เขาฉกรรจ์")&lt;$A4,"",INDEX('ค่าเสื่อม 2563'!M$3:M$252,SMALL(IF('ค่าเสื่อม 2563'!$E$3:$E$252="13817-รพ.เขาฉกรรจ์",ROW('ค่าเสื่อม 2563'!$E$3:$E$252)-ROW('ค่าเสื่อม 2563'!$E$3)+1),$A4)))</f>
        <v>.</v>
      </c>
      <c r="N4" s="10">
        <f t="array" ref="N4">IF(COUNTIF('ค่าเสื่อม 2563'!$E$3:$E$252,"13817-รพ.เขาฉกรรจ์")&lt;$A4,"",INDEX('ค่าเสื่อม 2563'!N$3:N$252,SMALL(IF('ค่าเสื่อม 2563'!$E$3:$E$252="13817-รพ.เขาฉกรรจ์",ROW('ค่าเสื่อม 2563'!$E$3:$E$252)-ROW('ค่าเสื่อม 2563'!$E$3)+1),$A4)))</f>
        <v>800</v>
      </c>
      <c r="O4" s="10">
        <f t="array" ref="O4">IF(COUNTIF('ค่าเสื่อม 2563'!$E$3:$E$252,"13817-รพ.เขาฉกรรจ์")&lt;$A4,"",INDEX('ค่าเสื่อม 2563'!O$3:O$252,SMALL(IF('ค่าเสื่อม 2563'!$E$3:$E$252="13817-รพ.เขาฉกรรจ์",ROW('ค่าเสื่อม 2563'!$E$3:$E$252)-ROW('ค่าเสื่อม 2563'!$E$3)+1),$A4)))</f>
        <v>0</v>
      </c>
      <c r="P4" s="10">
        <f t="array" ref="P4">IF(COUNTIF('ค่าเสื่อม 2563'!$E$3:$E$252,"13817-รพ.เขาฉกรรจ์")&lt;$A4,"",INDEX('ค่าเสื่อม 2563'!P$3:P$252,SMALL(IF('ค่าเสื่อม 2563'!$E$3:$E$252="13817-รพ.เขาฉกรรจ์",ROW('ค่าเสื่อม 2563'!$E$3:$E$252)-ROW('ค่าเสื่อม 2563'!$E$3)+1),$A4)))</f>
        <v>0</v>
      </c>
      <c r="Q4" s="10">
        <f t="array" ref="Q4">IF(COUNTIF('ค่าเสื่อม 2563'!$E$3:$E$252,"13817-รพ.เขาฉกรรจ์")&lt;$A4,"",INDEX('ค่าเสื่อม 2563'!Q$3:Q$252,SMALL(IF('ค่าเสื่อม 2563'!$E$3:$E$252="13817-รพ.เขาฉกรรจ์",ROW('ค่าเสื่อม 2563'!$E$3:$E$252)-ROW('ค่าเสื่อม 2563'!$E$3)+1),$A4)))</f>
        <v>800</v>
      </c>
      <c r="R4" s="7" t="str">
        <f t="array" ref="R4">IF(COUNTIF('ค่าเสื่อม 2563'!$E$3:$E$252,"13817-รพ.เขาฉกรรจ์")&lt;$A4,"",INDEX('ค่าเสื่อม 2563'!R$3:R$252,SMALL(IF('ค่าเสื่อม 2563'!$E$3:$E$252="13817-รพ.เขาฉกรรจ์",ROW('ค่าเสื่อม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2563'!$E$3:$E$252,"13817-รพ.เขาฉกรรจ์")&lt;$A4,"",INDEX('ค่าเสื่อม 2563'!S$3:S$252,SMALL(IF('ค่าเสื่อม 2563'!$E$3:$E$252="13817-รพ.เขาฉกรรจ์",ROW('ค่าเสื่อม 2563'!$E$3:$E$252)-ROW('ค่าเสื่อม 2563'!$E$3)+1),$A4)))</f>
        <v>5-</v>
      </c>
      <c r="T4" s="10">
        <f t="array" ref="T4">IF(COUNTIF('ค่าเสื่อม 2563'!$E$3:$E$252,"13817-รพ.เขาฉกรรจ์")&lt;$A4,"",INDEX('ค่าเสื่อม 2563'!T$3:T$252,SMALL(IF('ค่าเสื่อม 2563'!$E$3:$E$252="13817-รพ.เขาฉกรรจ์",ROW('ค่าเสื่อม 2563'!$E$3:$E$252)-ROW('ค่าเสื่อม 2563'!$E$3)+1),$A4)))</f>
        <v>800</v>
      </c>
      <c r="U4" s="10">
        <f t="array" ref="U4">IF(COUNTIF('ค่าเสื่อม 2563'!$E$3:$E$252,"13817-รพ.เขาฉกรรจ์")&lt;$A4,"",INDEX('ค่าเสื่อม 2563'!U$3:U$252,SMALL(IF('ค่าเสื่อม 2563'!$E$3:$E$252="13817-รพ.เขาฉกรรจ์",ROW('ค่าเสื่อม 2563'!$E$3:$E$252)-ROW('ค่าเสื่อม 2563'!$E$3)+1),$A4)))</f>
        <v>0</v>
      </c>
      <c r="V4" s="7">
        <f t="array" ref="V4">IF(COUNTIF('ค่าเสื่อม 2563'!$E$3:$E$252,"13817-รพ.เขาฉกรรจ์")&lt;$A4,"",INDEX('ค่าเสื่อม 2563'!V$3:V$252,SMALL(IF('ค่าเสื่อม 2563'!$E$3:$E$252="13817-รพ.เขาฉกรรจ์",ROW('ค่าเสื่อม 2563'!$E$3:$E$252)-ROW('ค่าเสื่อม 2563'!$E$3)+1),$A4)))</f>
        <v>0</v>
      </c>
      <c r="W4" s="7">
        <f t="array" ref="W4">IF(COUNTIF('ค่าเสื่อม 2563'!$E$3:$E$252,"13817-รพ.เขาฉกรรจ์")&lt;$A4,"",INDEX('ค่าเสื่อม 2563'!W$3:W$252,SMALL(IF('ค่าเสื่อม 2563'!$E$3:$E$252="13817-รพ.เขาฉกรรจ์",ROW('ค่าเสื่อม 2563'!$E$3:$E$252)-ROW('ค่าเสื่อม 2563'!$E$3)+1),$A4)))</f>
        <v>335386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2563'!$E$3:$E$252,"13817-รพ.เขาฉกรรจ์")&lt;$A5,"",INDEX('ค่าเสื่อม 2563'!E$3:E$252,SMALL(IF('ค่าเสื่อม 2563'!$E$3:$E$252="13817-รพ.เขาฉกรรจ์",ROW('ค่าเสื่อม 2563'!$E$3:$E$252)-ROW('ค่าเสื่อม 2563'!$E$3)+1),$A5)))</f>
        <v>13817-รพ.เขาฉกรรจ์</v>
      </c>
      <c r="F5" s="7" t="str">
        <f t="array" ref="F5">IF(COUNTIF('ค่าเสื่อม 2563'!$E$3:$E$252,"13817-รพ.เขาฉกรรจ์")&lt;$A5,"",INDEX('ค่าเสื่อม 2563'!F$3:F$252,SMALL(IF('ค่าเสื่อม 2563'!$E$3:$E$252="13817-รพ.เขาฉกรรจ์",ROW('ค่าเสื่อม 2563'!$E$3:$E$252)-ROW('ค่าเสื่อม 2563'!$E$3)+1),$A5)))</f>
        <v>02514-รพ.สต.เขาฉกรรจ์ หมู่ที่ 04 ตำบลเขาฉกรรจ์</v>
      </c>
      <c r="G5" s="7" t="str">
        <f t="array" ref="G5">IF(COUNTIF('ค่าเสื่อม 2563'!$E$3:$E$252,"13817-รพ.เขาฉกรรจ์")&lt;$A5,"",INDEX('ค่าเสื่อม 2563'!G$3:G$252,SMALL(IF('ค่าเสื่อม 2563'!$E$3:$E$252="13817-รพ.เขาฉกรรจ์",ROW('ค่าเสื่อม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2563'!$E$3:$E$252,"13817-รพ.เขาฉกรรจ์")&lt;$A5,"",INDEX('ค่าเสื่อม 2563'!H$3:H$252,SMALL(IF('ค่าเสื่อม 2563'!$E$3:$E$252="13817-รพ.เขาฉกรรจ์",ROW('ค่าเสื่อม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2563'!$E$3:$E$252,"13817-รพ.เขาฉกรรจ์")&lt;$A5,"",INDEX('ค่าเสื่อม 2563'!I$3:I$252,SMALL(IF('ค่าเสื่อม 2563'!$E$3:$E$252="13817-รพ.เขาฉกรรจ์",ROW('ค่าเสื่อม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2563'!$E$3:$E$252,"13817-รพ.เขาฉกรรจ์")&lt;$A5,"",INDEX('ค่าเสื่อม 2563'!J$3:J$252,SMALL(IF('ค่าเสื่อม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K5" s="7" t="str">
        <f t="array" ref="K5">IF(COUNTIF('ค่าเสื่อม 2563'!$E$3:$E$252,"13817-รพ.เขาฉกรรจ์")&lt;$A5,"",INDEX('ค่าเสื่อม 2563'!K$3:K$252,SMALL(IF('ค่าเสื่อม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L5" s="4">
        <f t="array" ref="L5">IF(COUNTIF('ค่าเสื่อม 2563'!$E$3:$E$252,"13817-รพ.เขาฉกรรจ์")&lt;$A5,"",INDEX('ค่าเสื่อม 2563'!L$3:L$252,SMALL(IF('ค่าเสื่อม 2563'!$E$3:$E$252="13817-รพ.เขาฉกรรจ์",ROW('ค่าเสื่อม 2563'!$E$3:$E$252)-ROW('ค่าเสื่อม 2563'!$E$3)+1),$A5)))</f>
        <v>1</v>
      </c>
      <c r="M5" s="7" t="str">
        <f t="array" ref="M5">IF(COUNTIF('ค่าเสื่อม 2563'!$E$3:$E$252,"13817-รพ.เขาฉกรรจ์")&lt;$A5,"",INDEX('ค่าเสื่อม 2563'!M$3:M$252,SMALL(IF('ค่าเสื่อม 2563'!$E$3:$E$252="13817-รพ.เขาฉกรรจ์",ROW('ค่าเสื่อม 2563'!$E$3:$E$252)-ROW('ค่าเสื่อม 2563'!$E$3)+1),$A5)))</f>
        <v>.</v>
      </c>
      <c r="N5" s="10">
        <f t="array" ref="N5">IF(COUNTIF('ค่าเสื่อม 2563'!$E$3:$E$252,"13817-รพ.เขาฉกรรจ์")&lt;$A5,"",INDEX('ค่าเสื่อม 2563'!N$3:N$252,SMALL(IF('ค่าเสื่อม 2563'!$E$3:$E$252="13817-รพ.เขาฉกรรจ์",ROW('ค่าเสื่อม 2563'!$E$3:$E$252)-ROW('ค่าเสื่อม 2563'!$E$3)+1),$A5)))</f>
        <v>70000</v>
      </c>
      <c r="O5" s="10">
        <f t="array" ref="O5">IF(COUNTIF('ค่าเสื่อม 2563'!$E$3:$E$252,"13817-รพ.เขาฉกรรจ์")&lt;$A5,"",INDEX('ค่าเสื่อม 2563'!O$3:O$252,SMALL(IF('ค่าเสื่อม 2563'!$E$3:$E$252="13817-รพ.เขาฉกรรจ์",ROW('ค่าเสื่อม 2563'!$E$3:$E$252)-ROW('ค่าเสื่อม 2563'!$E$3)+1),$A5)))</f>
        <v>0</v>
      </c>
      <c r="P5" s="10">
        <f t="array" ref="P5">IF(COUNTIF('ค่าเสื่อม 2563'!$E$3:$E$252,"13817-รพ.เขาฉกรรจ์")&lt;$A5,"",INDEX('ค่าเสื่อม 2563'!P$3:P$252,SMALL(IF('ค่าเสื่อม 2563'!$E$3:$E$252="13817-รพ.เขาฉกรรจ์",ROW('ค่าเสื่อม 2563'!$E$3:$E$252)-ROW('ค่าเสื่อม 2563'!$E$3)+1),$A5)))</f>
        <v>0</v>
      </c>
      <c r="Q5" s="10">
        <f t="array" ref="Q5">IF(COUNTIF('ค่าเสื่อม 2563'!$E$3:$E$252,"13817-รพ.เขาฉกรรจ์")&lt;$A5,"",INDEX('ค่าเสื่อม 2563'!Q$3:Q$252,SMALL(IF('ค่าเสื่อม 2563'!$E$3:$E$252="13817-รพ.เขาฉกรรจ์",ROW('ค่าเสื่อม 2563'!$E$3:$E$252)-ROW('ค่าเสื่อม 2563'!$E$3)+1),$A5)))</f>
        <v>70000</v>
      </c>
      <c r="R5" s="7" t="str">
        <f t="array" ref="R5">IF(COUNTIF('ค่าเสื่อม 2563'!$E$3:$E$252,"13817-รพ.เขาฉกรรจ์")&lt;$A5,"",INDEX('ค่าเสื่อม 2563'!R$3:R$252,SMALL(IF('ค่าเสื่อม 2563'!$E$3:$E$252="13817-รพ.เขาฉกรรจ์",ROW('ค่าเสื่อม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2563'!$E$3:$E$252,"13817-รพ.เขาฉกรรจ์")&lt;$A5,"",INDEX('ค่าเสื่อม 2563'!S$3:S$252,SMALL(IF('ค่าเสื่อม 2563'!$E$3:$E$252="13817-รพ.เขาฉกรรจ์",ROW('ค่าเสื่อม 2563'!$E$3:$E$252)-ROW('ค่าเสื่อม 2563'!$E$3)+1),$A5)))</f>
        <v>5-</v>
      </c>
      <c r="T5" s="10">
        <f t="array" ref="T5">IF(COUNTIF('ค่าเสื่อม 2563'!$E$3:$E$252,"13817-รพ.เขาฉกรรจ์")&lt;$A5,"",INDEX('ค่าเสื่อม 2563'!T$3:T$252,SMALL(IF('ค่าเสื่อม 2563'!$E$3:$E$252="13817-รพ.เขาฉกรรจ์",ROW('ค่าเสื่อม 2563'!$E$3:$E$252)-ROW('ค่าเสื่อม 2563'!$E$3)+1),$A5)))</f>
        <v>70000</v>
      </c>
      <c r="U5" s="10">
        <f t="array" ref="U5">IF(COUNTIF('ค่าเสื่อม 2563'!$E$3:$E$252,"13817-รพ.เขาฉกรรจ์")&lt;$A5,"",INDEX('ค่าเสื่อม 2563'!U$3:U$252,SMALL(IF('ค่าเสื่อม 2563'!$E$3:$E$252="13817-รพ.เขาฉกรรจ์",ROW('ค่าเสื่อม 2563'!$E$3:$E$252)-ROW('ค่าเสื่อม 2563'!$E$3)+1),$A5)))</f>
        <v>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2563'!$E$3:$E$252,"13817-รพ.เขาฉกรรจ์")&lt;$A6,"",INDEX('ค่าเสื่อม 2563'!E$3:E$252,SMALL(IF('ค่าเสื่อม 2563'!$E$3:$E$252="13817-รพ.เขาฉกรรจ์",ROW('ค่าเสื่อม 2563'!$E$3:$E$252)-ROW('ค่าเสื่อม 2563'!$E$3)+1),$A6)))</f>
        <v>13817-รพ.เขาฉกรรจ์</v>
      </c>
      <c r="F6" s="7" t="str">
        <f t="array" ref="F6">IF(COUNTIF('ค่าเสื่อม 2563'!$E$3:$E$252,"13817-รพ.เขาฉกรรจ์")&lt;$A6,"",INDEX('ค่าเสื่อม 2563'!F$3:F$252,SMALL(IF('ค่าเสื่อม 2563'!$E$3:$E$252="13817-รพ.เขาฉกรรจ์",ROW('ค่าเสื่อม 2563'!$E$3:$E$252)-ROW('ค่าเสื่อม 2563'!$E$3)+1),$A6)))</f>
        <v>02514-รพ.สต.เขาฉกรรจ์ หมู่ที่ 04 ตำบลเขาฉกรรจ์</v>
      </c>
      <c r="G6" s="7" t="str">
        <f t="array" ref="G6">IF(COUNTIF('ค่าเสื่อม 2563'!$E$3:$E$252,"13817-รพ.เขาฉกรรจ์")&lt;$A6,"",INDEX('ค่าเสื่อม 2563'!G$3:G$252,SMALL(IF('ค่าเสื่อม 2563'!$E$3:$E$252="13817-รพ.เขาฉกรรจ์",ROW('ค่าเสื่อม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2563'!$E$3:$E$252,"13817-รพ.เขาฉกรรจ์")&lt;$A6,"",INDEX('ค่าเสื่อม 2563'!H$3:H$252,SMALL(IF('ค่าเสื่อม 2563'!$E$3:$E$252="13817-รพ.เขาฉกรรจ์",ROW('ค่าเสื่อม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2563'!$E$3:$E$252,"13817-รพ.เขาฉกรรจ์")&lt;$A6,"",INDEX('ค่าเสื่อม 2563'!I$3:I$252,SMALL(IF('ค่าเสื่อม 2563'!$E$3:$E$252="13817-รพ.เขาฉกรรจ์",ROW('ค่าเสื่อม 2563'!$E$3:$E$252)-ROW('ค่าเสื่อม 2563'!$E$3)+1),$A6)))</f>
        <v>-</v>
      </c>
      <c r="J6" s="7" t="str">
        <f t="array" ref="J6">IF(COUNTIF('ค่าเสื่อม 2563'!$E$3:$E$252,"13817-รพ.เขาฉกรรจ์")&lt;$A6,"",INDEX('ค่าเสื่อม 2563'!J$3:J$252,SMALL(IF('ค่าเสื่อม 2563'!$E$3:$E$252="13817-รพ.เขาฉกรรจ์",ROW('ค่าเสื่อม 2563'!$E$3:$E$252)-ROW('ค่าเสื่อม 2563'!$E$3)+1),$A6)))</f>
        <v>ปรับปรุง ต่อเติมห้องบริการแพทย์แผนไทย อาคารโรงพยาบาลส่งเสริมสุขภาพตำบลเขาฉกรรจ์</v>
      </c>
      <c r="K6" s="7" t="str">
        <f t="array" ref="K6">IF(COUNTIF('ค่าเสื่อม 2563'!$E$3:$E$252,"13817-รพ.เขาฉกรรจ์")&lt;$A6,"",INDEX('ค่าเสื่อม 2563'!K$3:K$252,SMALL(IF('ค่าเสื่อม 2563'!$E$3:$E$252="13817-รพ.เขาฉกรรจ์",ROW('ค่าเสื่อม 2563'!$E$3:$E$252)-ROW('ค่าเสื่อม 2563'!$E$3)+1),$A6)))</f>
        <v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v>
      </c>
      <c r="L6" s="4">
        <f t="array" ref="L6">IF(COUNTIF('ค่าเสื่อม 2563'!$E$3:$E$252,"13817-รพ.เขาฉกรรจ์")&lt;$A6,"",INDEX('ค่าเสื่อม 2563'!L$3:L$252,SMALL(IF('ค่าเสื่อม 2563'!$E$3:$E$252="13817-รพ.เขาฉกรรจ์",ROW('ค่าเสื่อม 2563'!$E$3:$E$252)-ROW('ค่าเสื่อม 2563'!$E$3)+1),$A6)))</f>
        <v>1</v>
      </c>
      <c r="M6" s="7" t="str">
        <f t="array" ref="M6">IF(COUNTIF('ค่าเสื่อม 2563'!$E$3:$E$252,"13817-รพ.เขาฉกรรจ์")&lt;$A6,"",INDEX('ค่าเสื่อม 2563'!M$3:M$252,SMALL(IF('ค่าเสื่อม 2563'!$E$3:$E$252="13817-รพ.เขาฉกรรจ์",ROW('ค่าเสื่อม 2563'!$E$3:$E$252)-ROW('ค่าเสื่อม 2563'!$E$3)+1),$A6)))</f>
        <v>8170/36</v>
      </c>
      <c r="N6" s="10">
        <f t="array" ref="N6">IF(COUNTIF('ค่าเสื่อม 2563'!$E$3:$E$252,"13817-รพ.เขาฉกรรจ์")&lt;$A6,"",INDEX('ค่าเสื่อม 2563'!N$3:N$252,SMALL(IF('ค่าเสื่อม 2563'!$E$3:$E$252="13817-รพ.เขาฉกรรจ์",ROW('ค่าเสื่อม 2563'!$E$3:$E$252)-ROW('ค่าเสื่อม 2563'!$E$3)+1),$A6)))</f>
        <v>200000</v>
      </c>
      <c r="O6" s="10">
        <f t="array" ref="O6">IF(COUNTIF('ค่าเสื่อม 2563'!$E$3:$E$252,"13817-รพ.เขาฉกรรจ์")&lt;$A6,"",INDEX('ค่าเสื่อม 2563'!O$3:O$252,SMALL(IF('ค่าเสื่อม 2563'!$E$3:$E$252="13817-รพ.เขาฉกรรจ์",ROW('ค่าเสื่อม 2563'!$E$3:$E$252)-ROW('ค่าเสื่อม 2563'!$E$3)+1),$A6)))</f>
        <v>0</v>
      </c>
      <c r="P6" s="10">
        <f t="array" ref="P6">IF(COUNTIF('ค่าเสื่อม 2563'!$E$3:$E$252,"13817-รพ.เขาฉกรรจ์")&lt;$A6,"",INDEX('ค่าเสื่อม 2563'!P$3:P$252,SMALL(IF('ค่าเสื่อม 2563'!$E$3:$E$252="13817-รพ.เขาฉกรรจ์",ROW('ค่าเสื่อม 2563'!$E$3:$E$252)-ROW('ค่าเสื่อม 2563'!$E$3)+1),$A6)))</f>
        <v>0</v>
      </c>
      <c r="Q6" s="10">
        <f t="array" ref="Q6">IF(COUNTIF('ค่าเสื่อม 2563'!$E$3:$E$252,"13817-รพ.เขาฉกรรจ์")&lt;$A6,"",INDEX('ค่าเสื่อม 2563'!Q$3:Q$252,SMALL(IF('ค่าเสื่อม 2563'!$E$3:$E$252="13817-รพ.เขาฉกรรจ์",ROW('ค่าเสื่อม 2563'!$E$3:$E$252)-ROW('ค่าเสื่อม 2563'!$E$3)+1),$A6)))</f>
        <v>200000</v>
      </c>
      <c r="R6" s="7" t="str">
        <f t="array" ref="R6">IF(COUNTIF('ค่าเสื่อม 2563'!$E$3:$E$252,"13817-รพ.เขาฉกรรจ์")&lt;$A6,"",INDEX('ค่าเสื่อม 2563'!R$3:R$252,SMALL(IF('ค่าเสื่อม 2563'!$E$3:$E$252="13817-รพ.เขาฉกรรจ์",ROW('ค่าเสื่อม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2563'!$E$3:$E$252,"13817-รพ.เขาฉกรรจ์")&lt;$A6,"",INDEX('ค่าเสื่อม 2563'!S$3:S$252,SMALL(IF('ค่าเสื่อม 2563'!$E$3:$E$252="13817-รพ.เขาฉกรรจ์",ROW('ค่าเสื่อม 2563'!$E$3:$E$252)-ROW('ค่าเสื่อม 2563'!$E$3)+1),$A6)))</f>
        <v>5-</v>
      </c>
      <c r="T6" s="10">
        <f t="array" ref="T6">IF(COUNTIF('ค่าเสื่อม 2563'!$E$3:$E$252,"13817-รพ.เขาฉกรรจ์")&lt;$A6,"",INDEX('ค่าเสื่อม 2563'!T$3:T$252,SMALL(IF('ค่าเสื่อม 2563'!$E$3:$E$252="13817-รพ.เขาฉกรรจ์",ROW('ค่าเสื่อม 2563'!$E$3:$E$252)-ROW('ค่าเสื่อม 2563'!$E$3)+1),$A6)))</f>
        <v>200000</v>
      </c>
      <c r="U6" s="10">
        <f t="array" ref="U6">IF(COUNTIF('ค่าเสื่อม 2563'!$E$3:$E$252,"13817-รพ.เขาฉกรรจ์")&lt;$A6,"",INDEX('ค่าเสื่อม 2563'!U$3:U$252,SMALL(IF('ค่าเสื่อม 2563'!$E$3:$E$252="13817-รพ.เขาฉกรรจ์",ROW('ค่าเสื่อม 2563'!$E$3:$E$252)-ROW('ค่าเสื่อม 2563'!$E$3)+1),$A6)))</f>
        <v>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2563'!$E$3:$E$252,"13817-รพ.เขาฉกรรจ์")&lt;$A7,"",INDEX('ค่าเสื่อม 2563'!E$3:E$252,SMALL(IF('ค่าเสื่อม 2563'!$E$3:$E$252="13817-รพ.เขาฉกรรจ์",ROW('ค่าเสื่อม 2563'!$E$3:$E$252)-ROW('ค่าเสื่อม 2563'!$E$3)+1),$A7)))</f>
        <v>13817-รพ.เขาฉกรรจ์</v>
      </c>
      <c r="F7" s="7" t="str">
        <f t="array" ref="F7">IF(COUNTIF('ค่าเสื่อม 2563'!$E$3:$E$252,"13817-รพ.เขาฉกรรจ์")&lt;$A7,"",INDEX('ค่าเสื่อม 2563'!F$3:F$252,SMALL(IF('ค่าเสื่อม 2563'!$E$3:$E$252="13817-รพ.เขาฉกรรจ์",ROW('ค่าเสื่อม 2563'!$E$3:$E$252)-ROW('ค่าเสื่อม 2563'!$E$3)+1),$A7)))</f>
        <v>02515-รพ.สต.คลองเจริญ หมู่ที่ 02 ตำบลหนองหว้า</v>
      </c>
      <c r="G7" s="7" t="str">
        <f t="array" ref="G7">IF(COUNTIF('ค่าเสื่อม 2563'!$E$3:$E$252,"13817-รพ.เขาฉกรรจ์")&lt;$A7,"",INDEX('ค่าเสื่อม 2563'!G$3:G$252,SMALL(IF('ค่าเสื่อม 2563'!$E$3:$E$252="13817-รพ.เขาฉกรรจ์",ROW('ค่าเสื่อม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2563'!$E$3:$E$252,"13817-รพ.เขาฉกรรจ์")&lt;$A7,"",INDEX('ค่าเสื่อม 2563'!H$3:H$252,SMALL(IF('ค่าเสื่อม 2563'!$E$3:$E$252="13817-รพ.เขาฉกรรจ์",ROW('ค่าเสื่อม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2563'!$E$3:$E$252,"13817-รพ.เขาฉกรรจ์")&lt;$A7,"",INDEX('ค่าเสื่อม 2563'!I$3:I$252,SMALL(IF('ค่าเสื่อม 2563'!$E$3:$E$252="13817-รพ.เขาฉกรรจ์",ROW('ค่าเสื่อม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2563'!$E$3:$E$252,"13817-รพ.เขาฉกรรจ์")&lt;$A7,"",INDEX('ค่าเสื่อม 2563'!J$3:J$252,SMALL(IF('ค่าเสื่อม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K7" s="7" t="str">
        <f t="array" ref="K7">IF(COUNTIF('ค่าเสื่อม 2563'!$E$3:$E$252,"13817-รพ.เขาฉกรรจ์")&lt;$A7,"",INDEX('ค่าเสื่อม 2563'!K$3:K$252,SMALL(IF('ค่าเสื่อม 2563'!$E$3:$E$252="13817-รพ.เขาฉกรรจ์",ROW('ค่าเสื่อม 2563'!$E$3:$E$252)-ROW('ค่าเสื่อม 2563'!$E$3)+1),$A7)))</f>
        <v>เครื่องวัดความดันแบบสอดแขนชนิดอัตโนมัติ</v>
      </c>
      <c r="L7" s="4">
        <f t="array" ref="L7">IF(COUNTIF('ค่าเสื่อม 2563'!$E$3:$E$252,"13817-รพ.เขาฉกรรจ์")&lt;$A7,"",INDEX('ค่าเสื่อม 2563'!L$3:L$252,SMALL(IF('ค่าเสื่อม 2563'!$E$3:$E$252="13817-รพ.เขาฉกรรจ์",ROW('ค่าเสื่อม 2563'!$E$3:$E$252)-ROW('ค่าเสื่อม 2563'!$E$3)+1),$A7)))</f>
        <v>1</v>
      </c>
      <c r="M7" s="7" t="str">
        <f t="array" ref="M7">IF(COUNTIF('ค่าเสื่อม 2563'!$E$3:$E$252,"13817-รพ.เขาฉกรรจ์")&lt;$A7,"",INDEX('ค่าเสื่อม 2563'!M$3:M$252,SMALL(IF('ค่าเสื่อม 2563'!$E$3:$E$252="13817-รพ.เขาฉกรรจ์",ROW('ค่าเสื่อม 2563'!$E$3:$E$252)-ROW('ค่าเสื่อม 2563'!$E$3)+1),$A7)))</f>
        <v>.</v>
      </c>
      <c r="N7" s="10">
        <f t="array" ref="N7">IF(COUNTIF('ค่าเสื่อม 2563'!$E$3:$E$252,"13817-รพ.เขาฉกรรจ์")&lt;$A7,"",INDEX('ค่าเสื่อม 2563'!N$3:N$252,SMALL(IF('ค่าเสื่อม 2563'!$E$3:$E$252="13817-รพ.เขาฉกรรจ์",ROW('ค่าเสื่อม 2563'!$E$3:$E$252)-ROW('ค่าเสื่อม 2563'!$E$3)+1),$A7)))</f>
        <v>70000</v>
      </c>
      <c r="O7" s="10">
        <f t="array" ref="O7">IF(COUNTIF('ค่าเสื่อม 2563'!$E$3:$E$252,"13817-รพ.เขาฉกรรจ์")&lt;$A7,"",INDEX('ค่าเสื่อม 2563'!O$3:O$252,SMALL(IF('ค่าเสื่อม 2563'!$E$3:$E$252="13817-รพ.เขาฉกรรจ์",ROW('ค่าเสื่อม 2563'!$E$3:$E$252)-ROW('ค่าเสื่อม 2563'!$E$3)+1),$A7)))</f>
        <v>0</v>
      </c>
      <c r="P7" s="10">
        <f t="array" ref="P7">IF(COUNTIF('ค่าเสื่อม 2563'!$E$3:$E$252,"13817-รพ.เขาฉกรรจ์")&lt;$A7,"",INDEX('ค่าเสื่อม 2563'!P$3:P$252,SMALL(IF('ค่าเสื่อม 2563'!$E$3:$E$252="13817-รพ.เขาฉกรรจ์",ROW('ค่าเสื่อม 2563'!$E$3:$E$252)-ROW('ค่าเสื่อม 2563'!$E$3)+1),$A7)))</f>
        <v>0</v>
      </c>
      <c r="Q7" s="10">
        <f t="array" ref="Q7">IF(COUNTIF('ค่าเสื่อม 2563'!$E$3:$E$252,"13817-รพ.เขาฉกรรจ์")&lt;$A7,"",INDEX('ค่าเสื่อม 2563'!Q$3:Q$252,SMALL(IF('ค่าเสื่อม 2563'!$E$3:$E$252="13817-รพ.เขาฉกรรจ์",ROW('ค่าเสื่อม 2563'!$E$3:$E$252)-ROW('ค่าเสื่อม 2563'!$E$3)+1),$A7)))</f>
        <v>70000</v>
      </c>
      <c r="R7" s="7" t="str">
        <f t="array" ref="R7">IF(COUNTIF('ค่าเสื่อม 2563'!$E$3:$E$252,"13817-รพ.เขาฉกรรจ์")&lt;$A7,"",INDEX('ค่าเสื่อม 2563'!R$3:R$252,SMALL(IF('ค่าเสื่อม 2563'!$E$3:$E$252="13817-รพ.เขาฉกรรจ์",ROW('ค่าเสื่อม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2563'!$E$3:$E$252,"13817-รพ.เขาฉกรรจ์")&lt;$A7,"",INDEX('ค่าเสื่อม 2563'!S$3:S$252,SMALL(IF('ค่าเสื่อม 2563'!$E$3:$E$252="13817-รพ.เขาฉกรรจ์",ROW('ค่าเสื่อม 2563'!$E$3:$E$252)-ROW('ค่าเสื่อม 2563'!$E$3)+1),$A7)))</f>
        <v>5-</v>
      </c>
      <c r="T7" s="10">
        <f t="array" ref="T7">IF(COUNTIF('ค่าเสื่อม 2563'!$E$3:$E$252,"13817-รพ.เขาฉกรรจ์")&lt;$A7,"",INDEX('ค่าเสื่อม 2563'!T$3:T$252,SMALL(IF('ค่าเสื่อม 2563'!$E$3:$E$252="13817-รพ.เขาฉกรรจ์",ROW('ค่าเสื่อม 2563'!$E$3:$E$252)-ROW('ค่าเสื่อม 2563'!$E$3)+1),$A7)))</f>
        <v>70000</v>
      </c>
      <c r="U7" s="10">
        <f t="array" ref="U7">IF(COUNTIF('ค่าเสื่อม 2563'!$E$3:$E$252,"13817-รพ.เขาฉกรรจ์")&lt;$A7,"",INDEX('ค่าเสื่อม 2563'!U$3:U$252,SMALL(IF('ค่าเสื่อม 2563'!$E$3:$E$252="13817-รพ.เขาฉกรรจ์",ROW('ค่าเสื่อม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2563'!$E$3:$E$252,"13817-รพ.เขาฉกรรจ์")&lt;$A8,"",INDEX('ค่าเสื่อม 2563'!E$3:E$252,SMALL(IF('ค่าเสื่อม 2563'!$E$3:$E$252="13817-รพ.เขาฉกรรจ์",ROW('ค่าเสื่อม 2563'!$E$3:$E$252)-ROW('ค่าเสื่อม 2563'!$E$3)+1),$A8)))</f>
        <v>13817-รพ.เขาฉกรรจ์</v>
      </c>
      <c r="F8" s="7" t="str">
        <f t="array" ref="F8">IF(COUNTIF('ค่าเสื่อม 2563'!$E$3:$E$252,"13817-รพ.เขาฉกรรจ์")&lt;$A8,"",INDEX('ค่าเสื่อม 2563'!F$3:F$252,SMALL(IF('ค่าเสื่อม 2563'!$E$3:$E$252="13817-รพ.เขาฉกรรจ์",ROW('ค่าเสื่อม 2563'!$E$3:$E$252)-ROW('ค่าเสื่อม 2563'!$E$3)+1),$A8)))</f>
        <v>02515-รพ.สต.คลองเจริญ หมู่ที่ 02 ตำบลหนองหว้า</v>
      </c>
      <c r="G8" s="7" t="str">
        <f t="array" ref="G8">IF(COUNTIF('ค่าเสื่อม 2563'!$E$3:$E$252,"13817-รพ.เขาฉกรรจ์")&lt;$A8,"",INDEX('ค่าเสื่อม 2563'!G$3:G$252,SMALL(IF('ค่าเสื่อม 2563'!$E$3:$E$252="13817-รพ.เขาฉกรรจ์",ROW('ค่าเสื่อม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2563'!$E$3:$E$252,"13817-รพ.เขาฉกรรจ์")&lt;$A8,"",INDEX('ค่าเสื่อม 2563'!H$3:H$252,SMALL(IF('ค่าเสื่อม 2563'!$E$3:$E$252="13817-รพ.เขาฉกรรจ์",ROW('ค่าเสื่อม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2563'!$E$3:$E$252,"13817-รพ.เขาฉกรรจ์")&lt;$A8,"",INDEX('ค่าเสื่อม 2563'!I$3:I$252,SMALL(IF('ค่าเสื่อม 2563'!$E$3:$E$252="13817-รพ.เขาฉกรรจ์",ROW('ค่าเสื่อม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2563'!$E$3:$E$252,"13817-รพ.เขาฉกรรจ์")&lt;$A8,"",INDEX('ค่าเสื่อม 2563'!J$3:J$252,SMALL(IF('ค่าเสื่อม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K8" s="7" t="str">
        <f t="array" ref="K8">IF(COUNTIF('ค่าเสื่อม 2563'!$E$3:$E$252,"13817-รพ.เขาฉกรรจ์")&lt;$A8,"",INDEX('ค่าเสื่อม 2563'!K$3:K$252,SMALL(IF('ค่าเสื่อม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L8" s="4">
        <f t="array" ref="L8">IF(COUNTIF('ค่าเสื่อม 2563'!$E$3:$E$252,"13817-รพ.เขาฉกรรจ์")&lt;$A8,"",INDEX('ค่าเสื่อม 2563'!L$3:L$252,SMALL(IF('ค่าเสื่อม 2563'!$E$3:$E$252="13817-รพ.เขาฉกรรจ์",ROW('ค่าเสื่อม 2563'!$E$3:$E$252)-ROW('ค่าเสื่อม 2563'!$E$3)+1),$A8)))</f>
        <v>1</v>
      </c>
      <c r="M8" s="7" t="str">
        <f t="array" ref="M8">IF(COUNTIF('ค่าเสื่อม 2563'!$E$3:$E$252,"13817-รพ.เขาฉกรรจ์")&lt;$A8,"",INDEX('ค่าเสื่อม 2563'!M$3:M$252,SMALL(IF('ค่าเสื่อม 2563'!$E$3:$E$252="13817-รพ.เขาฉกรรจ์",ROW('ค่าเสื่อม 2563'!$E$3:$E$252)-ROW('ค่าเสื่อม 2563'!$E$3)+1),$A8)))</f>
        <v>.</v>
      </c>
      <c r="N8" s="10">
        <f t="array" ref="N8">IF(COUNTIF('ค่าเสื่อม 2563'!$E$3:$E$252,"13817-รพ.เขาฉกรรจ์")&lt;$A8,"",INDEX('ค่าเสื่อม 2563'!N$3:N$252,SMALL(IF('ค่าเสื่อม 2563'!$E$3:$E$252="13817-รพ.เขาฉกรรจ์",ROW('ค่าเสื่อม 2563'!$E$3:$E$252)-ROW('ค่าเสื่อม 2563'!$E$3)+1),$A8)))</f>
        <v>800</v>
      </c>
      <c r="O8" s="10">
        <f t="array" ref="O8">IF(COUNTIF('ค่าเสื่อม 2563'!$E$3:$E$252,"13817-รพ.เขาฉกรรจ์")&lt;$A8,"",INDEX('ค่าเสื่อม 2563'!O$3:O$252,SMALL(IF('ค่าเสื่อม 2563'!$E$3:$E$252="13817-รพ.เขาฉกรรจ์",ROW('ค่าเสื่อม 2563'!$E$3:$E$252)-ROW('ค่าเสื่อม 2563'!$E$3)+1),$A8)))</f>
        <v>0</v>
      </c>
      <c r="P8" s="10">
        <f t="array" ref="P8">IF(COUNTIF('ค่าเสื่อม 2563'!$E$3:$E$252,"13817-รพ.เขาฉกรรจ์")&lt;$A8,"",INDEX('ค่าเสื่อม 2563'!P$3:P$252,SMALL(IF('ค่าเสื่อม 2563'!$E$3:$E$252="13817-รพ.เขาฉกรรจ์",ROW('ค่าเสื่อม 2563'!$E$3:$E$252)-ROW('ค่าเสื่อม 2563'!$E$3)+1),$A8)))</f>
        <v>0</v>
      </c>
      <c r="Q8" s="10">
        <f t="array" ref="Q8">IF(COUNTIF('ค่าเสื่อม 2563'!$E$3:$E$252,"13817-รพ.เขาฉกรรจ์")&lt;$A8,"",INDEX('ค่าเสื่อม 2563'!Q$3:Q$252,SMALL(IF('ค่าเสื่อม 2563'!$E$3:$E$252="13817-รพ.เขาฉกรรจ์",ROW('ค่าเสื่อม 2563'!$E$3:$E$252)-ROW('ค่าเสื่อม 2563'!$E$3)+1),$A8)))</f>
        <v>800</v>
      </c>
      <c r="R8" s="7" t="str">
        <f t="array" ref="R8">IF(COUNTIF('ค่าเสื่อม 2563'!$E$3:$E$252,"13817-รพ.เขาฉกรรจ์")&lt;$A8,"",INDEX('ค่าเสื่อม 2563'!R$3:R$252,SMALL(IF('ค่าเสื่อม 2563'!$E$3:$E$252="13817-รพ.เขาฉกรรจ์",ROW('ค่าเสื่อม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2563'!$E$3:$E$252,"13817-รพ.เขาฉกรรจ์")&lt;$A8,"",INDEX('ค่าเสื่อม 2563'!S$3:S$252,SMALL(IF('ค่าเสื่อม 2563'!$E$3:$E$252="13817-รพ.เขาฉกรรจ์",ROW('ค่าเสื่อม 2563'!$E$3:$E$252)-ROW('ค่าเสื่อม 2563'!$E$3)+1),$A8)))</f>
        <v>5-</v>
      </c>
      <c r="T8" s="10">
        <f t="array" ref="T8">IF(COUNTIF('ค่าเสื่อม 2563'!$E$3:$E$252,"13817-รพ.เขาฉกรรจ์")&lt;$A8,"",INDEX('ค่าเสื่อม 2563'!T$3:T$252,SMALL(IF('ค่าเสื่อม 2563'!$E$3:$E$252="13817-รพ.เขาฉกรรจ์",ROW('ค่าเสื่อม 2563'!$E$3:$E$252)-ROW('ค่าเสื่อม 2563'!$E$3)+1),$A8)))</f>
        <v>800</v>
      </c>
      <c r="U8" s="10">
        <f t="array" ref="U8">IF(COUNTIF('ค่าเสื่อม 2563'!$E$3:$E$252,"13817-รพ.เขาฉกรรจ์")&lt;$A8,"",INDEX('ค่าเสื่อม 2563'!U$3:U$252,SMALL(IF('ค่าเสื่อม 2563'!$E$3:$E$252="13817-รพ.เขาฉกรรจ์",ROW('ค่าเสื่อม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2563'!$E$3:$E$252,"13817-รพ.เขาฉกรรจ์")&lt;$A9,"",INDEX('ค่าเสื่อม 2563'!E$3:E$252,SMALL(IF('ค่าเสื่อม 2563'!$E$3:$E$252="13817-รพ.เขาฉกรรจ์",ROW('ค่าเสื่อม 2563'!$E$3:$E$252)-ROW('ค่าเสื่อม 2563'!$E$3)+1),$A9)))</f>
        <v>13817-รพ.เขาฉกรรจ์</v>
      </c>
      <c r="F9" s="7" t="str">
        <f t="array" ref="F9">IF(COUNTIF('ค่าเสื่อม 2563'!$E$3:$E$252,"13817-รพ.เขาฉกรรจ์")&lt;$A9,"",INDEX('ค่าเสื่อม 2563'!F$3:F$252,SMALL(IF('ค่าเสื่อม 2563'!$E$3:$E$252="13817-รพ.เขาฉกรรจ์",ROW('ค่าเสื่อม 2563'!$E$3:$E$252)-ROW('ค่าเสื่อม 2563'!$E$3)+1),$A9)))</f>
        <v>02515-รพ.สต.คลองเจริญ หมู่ที่ 02 ตำบลหนองหว้า</v>
      </c>
      <c r="G9" s="7" t="str">
        <f t="array" ref="G9">IF(COUNTIF('ค่าเสื่อม 2563'!$E$3:$E$252,"13817-รพ.เขาฉกรรจ์")&lt;$A9,"",INDEX('ค่าเสื่อม 2563'!G$3:G$252,SMALL(IF('ค่าเสื่อม 2563'!$E$3:$E$252="13817-รพ.เขาฉกรรจ์",ROW('ค่าเสื่อม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2563'!$E$3:$E$252,"13817-รพ.เขาฉกรรจ์")&lt;$A9,"",INDEX('ค่าเสื่อม 2563'!H$3:H$252,SMALL(IF('ค่าเสื่อม 2563'!$E$3:$E$252="13817-รพ.เขาฉกรรจ์",ROW('ค่าเสื่อม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2563'!$E$3:$E$252,"13817-รพ.เขาฉกรรจ์")&lt;$A9,"",INDEX('ค่าเสื่อม 2563'!I$3:I$252,SMALL(IF('ค่าเสื่อม 2563'!$E$3:$E$252="13817-รพ.เขาฉกรรจ์",ROW('ค่าเสื่อม 2563'!$E$3:$E$252)-ROW('ค่าเสื่อม 2563'!$E$3)+1),$A9)))</f>
        <v>-</v>
      </c>
      <c r="J9" s="7" t="str">
        <f t="array" ref="J9">IF(COUNTIF('ค่าเสื่อม 2563'!$E$3:$E$252,"13817-รพ.เขาฉกรรจ์")&lt;$A9,"",INDEX('ค่าเสื่อม 2563'!J$3:J$252,SMALL(IF('ค่าเสื่อม 2563'!$E$3:$E$252="13817-รพ.เขาฉกรรจ์",ROW('ค่าเสื่อม 2563'!$E$3:$E$252)-ROW('ค่าเสื่อม 2563'!$E$3)+1),$A9)))</f>
        <v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v>
      </c>
      <c r="K9" s="7" t="str">
        <f t="array" ref="K9">IF(COUNTIF('ค่าเสื่อม 2563'!$E$3:$E$252,"13817-รพ.เขาฉกรรจ์")&lt;$A9,"",INDEX('ค่าเสื่อม 2563'!K$3:K$252,SMALL(IF('ค่าเสื่อม 2563'!$E$3:$E$252="13817-รพ.เขาฉกรรจ์",ROW('ค่าเสื่อม 2563'!$E$3:$E$252)-ROW('ค่าเสื่อม 2563'!$E$3)+1),$A9)))</f>
        <v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v>
      </c>
      <c r="L9" s="4">
        <f t="array" ref="L9">IF(COUNTIF('ค่าเสื่อม 2563'!$E$3:$E$252,"13817-รพ.เขาฉกรรจ์")&lt;$A9,"",INDEX('ค่าเสื่อม 2563'!L$3:L$252,SMALL(IF('ค่าเสื่อม 2563'!$E$3:$E$252="13817-รพ.เขาฉกรรจ์",ROW('ค่าเสื่อม 2563'!$E$3:$E$252)-ROW('ค่าเสื่อม 2563'!$E$3)+1),$A9)))</f>
        <v>1</v>
      </c>
      <c r="M9" s="7" t="str">
        <f t="array" ref="M9">IF(COUNTIF('ค่าเสื่อม 2563'!$E$3:$E$252,"13817-รพ.เขาฉกรรจ์")&lt;$A9,"",INDEX('ค่าเสื่อม 2563'!M$3:M$252,SMALL(IF('ค่าเสื่อม 2563'!$E$3:$E$252="13817-รพ.เขาฉกรรจ์",ROW('ค่าเสื่อม 2563'!$E$3:$E$252)-ROW('ค่าเสื่อม 2563'!$E$3)+1),$A9)))</f>
        <v>8170/36</v>
      </c>
      <c r="N9" s="10">
        <f t="array" ref="N9">IF(COUNTIF('ค่าเสื่อม 2563'!$E$3:$E$252,"13817-รพ.เขาฉกรรจ์")&lt;$A9,"",INDEX('ค่าเสื่อม 2563'!N$3:N$252,SMALL(IF('ค่าเสื่อม 2563'!$E$3:$E$252="13817-รพ.เขาฉกรรจ์",ROW('ค่าเสื่อม 2563'!$E$3:$E$252)-ROW('ค่าเสื่อม 2563'!$E$3)+1),$A9)))</f>
        <v>100000</v>
      </c>
      <c r="O9" s="10">
        <f t="array" ref="O9">IF(COUNTIF('ค่าเสื่อม 2563'!$E$3:$E$252,"13817-รพ.เขาฉกรรจ์")&lt;$A9,"",INDEX('ค่าเสื่อม 2563'!O$3:O$252,SMALL(IF('ค่าเสื่อม 2563'!$E$3:$E$252="13817-รพ.เขาฉกรรจ์",ROW('ค่าเสื่อม 2563'!$E$3:$E$252)-ROW('ค่าเสื่อม 2563'!$E$3)+1),$A9)))</f>
        <v>0</v>
      </c>
      <c r="P9" s="10">
        <f t="array" ref="P9">IF(COUNTIF('ค่าเสื่อม 2563'!$E$3:$E$252,"13817-รพ.เขาฉกรรจ์")&lt;$A9,"",INDEX('ค่าเสื่อม 2563'!P$3:P$252,SMALL(IF('ค่าเสื่อม 2563'!$E$3:$E$252="13817-รพ.เขาฉกรรจ์",ROW('ค่าเสื่อม 2563'!$E$3:$E$252)-ROW('ค่าเสื่อม 2563'!$E$3)+1),$A9)))</f>
        <v>0</v>
      </c>
      <c r="Q9" s="10">
        <f t="array" ref="Q9">IF(COUNTIF('ค่าเสื่อม 2563'!$E$3:$E$252,"13817-รพ.เขาฉกรรจ์")&lt;$A9,"",INDEX('ค่าเสื่อม 2563'!Q$3:Q$252,SMALL(IF('ค่าเสื่อม 2563'!$E$3:$E$252="13817-รพ.เขาฉกรรจ์",ROW('ค่าเสื่อม 2563'!$E$3:$E$252)-ROW('ค่าเสื่อม 2563'!$E$3)+1),$A9)))</f>
        <v>100000</v>
      </c>
      <c r="R9" s="7" t="str">
        <f t="array" ref="R9">IF(COUNTIF('ค่าเสื่อม 2563'!$E$3:$E$252,"13817-รพ.เขาฉกรรจ์")&lt;$A9,"",INDEX('ค่าเสื่อม 2563'!R$3:R$252,SMALL(IF('ค่าเสื่อม 2563'!$E$3:$E$252="13817-รพ.เขาฉกรรจ์",ROW('ค่าเสื่อม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2563'!$E$3:$E$252,"13817-รพ.เขาฉกรรจ์")&lt;$A9,"",INDEX('ค่าเสื่อม 2563'!S$3:S$252,SMALL(IF('ค่าเสื่อม 2563'!$E$3:$E$252="13817-รพ.เขาฉกรรจ์",ROW('ค่าเสื่อม 2563'!$E$3:$E$252)-ROW('ค่าเสื่อม 2563'!$E$3)+1),$A9)))</f>
        <v>5-</v>
      </c>
      <c r="T9" s="10">
        <f t="array" ref="T9">IF(COUNTIF('ค่าเสื่อม 2563'!$E$3:$E$252,"13817-รพ.เขาฉกรรจ์")&lt;$A9,"",INDEX('ค่าเสื่อม 2563'!T$3:T$252,SMALL(IF('ค่าเสื่อม 2563'!$E$3:$E$252="13817-รพ.เขาฉกรรจ์",ROW('ค่าเสื่อม 2563'!$E$3:$E$252)-ROW('ค่าเสื่อม 2563'!$E$3)+1),$A9)))</f>
        <v>100000</v>
      </c>
      <c r="U9" s="10">
        <f t="array" ref="U9">IF(COUNTIF('ค่าเสื่อม 2563'!$E$3:$E$252,"13817-รพ.เขาฉกรรจ์")&lt;$A9,"",INDEX('ค่าเสื่อม 2563'!U$3:U$252,SMALL(IF('ค่าเสื่อม 2563'!$E$3:$E$252="13817-รพ.เขาฉกรรจ์",ROW('ค่าเสื่อม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2563'!$E$3:$E$252,"13817-รพ.เขาฉกรรจ์")&lt;$A10,"",INDEX('ค่าเสื่อม 2563'!E$3:E$252,SMALL(IF('ค่าเสื่อม 2563'!$E$3:$E$252="13817-รพ.เขาฉกรรจ์",ROW('ค่าเสื่อม 2563'!$E$3:$E$252)-ROW('ค่าเสื่อม 2563'!$E$3)+1),$A10)))</f>
        <v>13817-รพ.เขาฉกรรจ์</v>
      </c>
      <c r="F10" s="7" t="str">
        <f t="array" ref="F10">IF(COUNTIF('ค่าเสื่อม 2563'!$E$3:$E$252,"13817-รพ.เขาฉกรรจ์")&lt;$A10,"",INDEX('ค่าเสื่อม 2563'!F$3:F$252,SMALL(IF('ค่าเสื่อม 2563'!$E$3:$E$252="13817-รพ.เขาฉกรรจ์",ROW('ค่าเสื่อม 2563'!$E$3:$E$252)-ROW('ค่าเสื่อม 2563'!$E$3)+1),$A10)))</f>
        <v>02516-รพ.สต.หนองหว้า หมู่ที่ 05 ตำบลหนองหว้า</v>
      </c>
      <c r="G10" s="7" t="str">
        <f t="array" ref="G10">IF(COUNTIF('ค่าเสื่อม 2563'!$E$3:$E$252,"13817-รพ.เขาฉกรรจ์")&lt;$A10,"",INDEX('ค่าเสื่อม 2563'!G$3:G$252,SMALL(IF('ค่าเสื่อม 2563'!$E$3:$E$252="13817-รพ.เขาฉกรรจ์",ROW('ค่าเสื่อม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2563'!$E$3:$E$252,"13817-รพ.เขาฉกรรจ์")&lt;$A10,"",INDEX('ค่าเสื่อม 2563'!H$3:H$252,SMALL(IF('ค่าเสื่อม 2563'!$E$3:$E$252="13817-รพ.เขาฉกรรจ์",ROW('ค่าเสื่อม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2563'!$E$3:$E$252,"13817-รพ.เขาฉกรรจ์")&lt;$A10,"",INDEX('ค่าเสื่อม 2563'!I$3:I$252,SMALL(IF('ค่าเสื่อม 2563'!$E$3:$E$252="13817-รพ.เขาฉกรรจ์",ROW('ค่าเสื่อม 2563'!$E$3:$E$252)-ROW('ค่าเสื่อม 2563'!$E$3)+1),$A10)))</f>
        <v>-</v>
      </c>
      <c r="J10" s="7" t="str">
        <f t="array" ref="J10">IF(COUNTIF('ค่าเสื่อม 2563'!$E$3:$E$252,"13817-รพ.เขาฉกรรจ์")&lt;$A10,"",INDEX('ค่าเสื่อม 2563'!J$3:J$252,SMALL(IF('ค่าเสื่อม 2563'!$E$3:$E$252="13817-รพ.เขาฉกรรจ์",ROW('ค่าเสื่อม 2563'!$E$3:$E$252)-ROW('ค่าเสื่อม 2563'!$E$3)+1),$A10)))</f>
        <v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v>
      </c>
      <c r="K10" s="7" t="str">
        <f t="array" ref="K10">IF(COUNTIF('ค่าเสื่อม 2563'!$E$3:$E$252,"13817-รพ.เขาฉกรรจ์")&lt;$A10,"",INDEX('ค่าเสื่อม 2563'!K$3:K$252,SMALL(IF('ค่าเสื่อม 2563'!$E$3:$E$252="13817-รพ.เขาฉกรรจ์",ROW('ค่าเสื่อม 2563'!$E$3:$E$252)-ROW('ค่าเสื่อม 2563'!$E$3)+1),$A10)))</f>
        <v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v>
      </c>
      <c r="L10" s="4">
        <f t="array" ref="L10">IF(COUNTIF('ค่าเสื่อม 2563'!$E$3:$E$252,"13817-รพ.เขาฉกรรจ์")&lt;$A10,"",INDEX('ค่าเสื่อม 2563'!L$3:L$252,SMALL(IF('ค่าเสื่อม 2563'!$E$3:$E$252="13817-รพ.เขาฉกรรจ์",ROW('ค่าเสื่อม 2563'!$E$3:$E$252)-ROW('ค่าเสื่อม 2563'!$E$3)+1),$A10)))</f>
        <v>1</v>
      </c>
      <c r="M10" s="7" t="str">
        <f t="array" ref="M10">IF(COUNTIF('ค่าเสื่อม 2563'!$E$3:$E$252,"13817-รพ.เขาฉกรรจ์")&lt;$A10,"",INDEX('ค่าเสื่อม 2563'!M$3:M$252,SMALL(IF('ค่าเสื่อม 2563'!$E$3:$E$252="13817-รพ.เขาฉกรรจ์",ROW('ค่าเสื่อม 2563'!$E$3:$E$252)-ROW('ค่าเสื่อม 2563'!$E$3)+1),$A10)))</f>
        <v>8170/36</v>
      </c>
      <c r="N10" s="10">
        <f t="array" ref="N10">IF(COUNTIF('ค่าเสื่อม 2563'!$E$3:$E$252,"13817-รพ.เขาฉกรรจ์")&lt;$A10,"",INDEX('ค่าเสื่อม 2563'!N$3:N$252,SMALL(IF('ค่าเสื่อม 2563'!$E$3:$E$252="13817-รพ.เขาฉกรรจ์",ROW('ค่าเสื่อม 2563'!$E$3:$E$252)-ROW('ค่าเสื่อม 2563'!$E$3)+1),$A10)))</f>
        <v>400000</v>
      </c>
      <c r="O10" s="10">
        <f t="array" ref="O10">IF(COUNTIF('ค่าเสื่อม 2563'!$E$3:$E$252,"13817-รพ.เขาฉกรรจ์")&lt;$A10,"",INDEX('ค่าเสื่อม 2563'!O$3:O$252,SMALL(IF('ค่าเสื่อม 2563'!$E$3:$E$252="13817-รพ.เขาฉกรรจ์",ROW('ค่าเสื่อม 2563'!$E$3:$E$252)-ROW('ค่าเสื่อม 2563'!$E$3)+1),$A10)))</f>
        <v>0</v>
      </c>
      <c r="P10" s="10">
        <f t="array" ref="P10">IF(COUNTIF('ค่าเสื่อม 2563'!$E$3:$E$252,"13817-รพ.เขาฉกรรจ์")&lt;$A10,"",INDEX('ค่าเสื่อม 2563'!P$3:P$252,SMALL(IF('ค่าเสื่อม 2563'!$E$3:$E$252="13817-รพ.เขาฉกรรจ์",ROW('ค่าเสื่อม 2563'!$E$3:$E$252)-ROW('ค่าเสื่อม 2563'!$E$3)+1),$A10)))</f>
        <v>0</v>
      </c>
      <c r="Q10" s="10">
        <f t="array" ref="Q10">IF(COUNTIF('ค่าเสื่อม 2563'!$E$3:$E$252,"13817-รพ.เขาฉกรรจ์")&lt;$A10,"",INDEX('ค่าเสื่อม 2563'!Q$3:Q$252,SMALL(IF('ค่าเสื่อม 2563'!$E$3:$E$252="13817-รพ.เขาฉกรรจ์",ROW('ค่าเสื่อม 2563'!$E$3:$E$252)-ROW('ค่าเสื่อม 2563'!$E$3)+1),$A10)))</f>
        <v>400000</v>
      </c>
      <c r="R10" s="7" t="str">
        <f t="array" ref="R10">IF(COUNTIF('ค่าเสื่อม 2563'!$E$3:$E$252,"13817-รพ.เขาฉกรรจ์")&lt;$A10,"",INDEX('ค่าเสื่อม 2563'!R$3:R$252,SMALL(IF('ค่าเสื่อม 2563'!$E$3:$E$252="13817-รพ.เขาฉกรรจ์",ROW('ค่าเสื่อม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2563'!$E$3:$E$252,"13817-รพ.เขาฉกรรจ์")&lt;$A10,"",INDEX('ค่าเสื่อม 2563'!S$3:S$252,SMALL(IF('ค่าเสื่อม 2563'!$E$3:$E$252="13817-รพ.เขาฉกรรจ์",ROW('ค่าเสื่อม 2563'!$E$3:$E$252)-ROW('ค่าเสื่อม 2563'!$E$3)+1),$A10)))</f>
        <v>5-</v>
      </c>
      <c r="T10" s="10">
        <f t="array" ref="T10">IF(COUNTIF('ค่าเสื่อม 2563'!$E$3:$E$252,"13817-รพ.เขาฉกรรจ์")&lt;$A10,"",INDEX('ค่าเสื่อม 2563'!T$3:T$252,SMALL(IF('ค่าเสื่อม 2563'!$E$3:$E$252="13817-รพ.เขาฉกรรจ์",ROW('ค่าเสื่อม 2563'!$E$3:$E$252)-ROW('ค่าเสื่อม 2563'!$E$3)+1),$A10)))</f>
        <v>400000</v>
      </c>
      <c r="U10" s="10">
        <f t="array" ref="U10">IF(COUNTIF('ค่าเสื่อม 2563'!$E$3:$E$252,"13817-รพ.เขาฉกรรจ์")&lt;$A10,"",INDEX('ค่าเสื่อม 2563'!U$3:U$252,SMALL(IF('ค่าเสื่อม 2563'!$E$3:$E$252="13817-รพ.เขาฉกรรจ์",ROW('ค่าเสื่อม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2563'!$E$3:$E$252,"13817-รพ.เขาฉกรรจ์")&lt;$A11,"",INDEX('ค่าเสื่อม 2563'!E$3:E$252,SMALL(IF('ค่าเสื่อม 2563'!$E$3:$E$252="13817-รพ.เขาฉกรรจ์",ROW('ค่าเสื่อม 2563'!$E$3:$E$252)-ROW('ค่าเสื่อม 2563'!$E$3)+1),$A11)))</f>
        <v>13817-รพ.เขาฉกรรจ์</v>
      </c>
      <c r="F11" s="7" t="str">
        <f t="array" ref="F11">IF(COUNTIF('ค่าเสื่อม 2563'!$E$3:$E$252,"13817-รพ.เขาฉกรรจ์")&lt;$A11,"",INDEX('ค่าเสื่อม 2563'!F$3:F$252,SMALL(IF('ค่าเสื่อม 2563'!$E$3:$E$252="13817-รพ.เขาฉกรรจ์",ROW('ค่าเสื่อม 2563'!$E$3:$E$252)-ROW('ค่าเสื่อม 2563'!$E$3)+1),$A11)))</f>
        <v>02516-รพ.สต.หนองหว้า หมู่ที่ 05 ตำบลหนองหว้า</v>
      </c>
      <c r="G11" s="7" t="str">
        <f t="array" ref="G11">IF(COUNTIF('ค่าเสื่อม 2563'!$E$3:$E$252,"13817-รพ.เขาฉกรรจ์")&lt;$A11,"",INDEX('ค่าเสื่อม 2563'!G$3:G$252,SMALL(IF('ค่าเสื่อม 2563'!$E$3:$E$252="13817-รพ.เขาฉกรรจ์",ROW('ค่าเสื่อม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2563'!$E$3:$E$252,"13817-รพ.เขาฉกรรจ์")&lt;$A11,"",INDEX('ค่าเสื่อม 2563'!H$3:H$252,SMALL(IF('ค่าเสื่อม 2563'!$E$3:$E$252="13817-รพ.เขาฉกรรจ์",ROW('ค่าเสื่อม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2563'!$E$3:$E$252,"13817-รพ.เขาฉกรรจ์")&lt;$A11,"",INDEX('ค่าเสื่อม 2563'!I$3:I$252,SMALL(IF('ค่าเสื่อม 2563'!$E$3:$E$252="13817-รพ.เขาฉกรรจ์",ROW('ค่าเสื่อม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2563'!$E$3:$E$252,"13817-รพ.เขาฉกรรจ์")&lt;$A11,"",INDEX('ค่าเสื่อม 2563'!J$3:J$252,SMALL(IF('ค่าเสื่อม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K11" s="7" t="str">
        <f t="array" ref="K11">IF(COUNTIF('ค่าเสื่อม 2563'!$E$3:$E$252,"13817-รพ.เขาฉกรรจ์")&lt;$A11,"",INDEX('ค่าเสื่อม 2563'!K$3:K$252,SMALL(IF('ค่าเสื่อม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L11" s="4">
        <f t="array" ref="L11">IF(COUNTIF('ค่าเสื่อม 2563'!$E$3:$E$252,"13817-รพ.เขาฉกรรจ์")&lt;$A11,"",INDEX('ค่าเสื่อม 2563'!L$3:L$252,SMALL(IF('ค่าเสื่อม 2563'!$E$3:$E$252="13817-รพ.เขาฉกรรจ์",ROW('ค่าเสื่อม 2563'!$E$3:$E$252)-ROW('ค่าเสื่อม 2563'!$E$3)+1),$A11)))</f>
        <v>1</v>
      </c>
      <c r="M11" s="7" t="str">
        <f t="array" ref="M11">IF(COUNTIF('ค่าเสื่อม 2563'!$E$3:$E$252,"13817-รพ.เขาฉกรรจ์")&lt;$A11,"",INDEX('ค่าเสื่อม 2563'!M$3:M$252,SMALL(IF('ค่าเสื่อม 2563'!$E$3:$E$252="13817-รพ.เขาฉกรรจ์",ROW('ค่าเสื่อม 2563'!$E$3:$E$252)-ROW('ค่าเสื่อม 2563'!$E$3)+1),$A11)))</f>
        <v>.</v>
      </c>
      <c r="N11" s="10">
        <f t="array" ref="N11">IF(COUNTIF('ค่าเสื่อม 2563'!$E$3:$E$252,"13817-รพ.เขาฉกรรจ์")&lt;$A11,"",INDEX('ค่าเสื่อม 2563'!N$3:N$252,SMALL(IF('ค่าเสื่อม 2563'!$E$3:$E$252="13817-รพ.เขาฉกรรจ์",ROW('ค่าเสื่อม 2563'!$E$3:$E$252)-ROW('ค่าเสื่อม 2563'!$E$3)+1),$A11)))</f>
        <v>70000</v>
      </c>
      <c r="O11" s="10">
        <f t="array" ref="O11">IF(COUNTIF('ค่าเสื่อม 2563'!$E$3:$E$252,"13817-รพ.เขาฉกรรจ์")&lt;$A11,"",INDEX('ค่าเสื่อม 2563'!O$3:O$252,SMALL(IF('ค่าเสื่อม 2563'!$E$3:$E$252="13817-รพ.เขาฉกรรจ์",ROW('ค่าเสื่อม 2563'!$E$3:$E$252)-ROW('ค่าเสื่อม 2563'!$E$3)+1),$A11)))</f>
        <v>0</v>
      </c>
      <c r="P11" s="10">
        <f t="array" ref="P11">IF(COUNTIF('ค่าเสื่อม 2563'!$E$3:$E$252,"13817-รพ.เขาฉกรรจ์")&lt;$A11,"",INDEX('ค่าเสื่อม 2563'!P$3:P$252,SMALL(IF('ค่าเสื่อม 2563'!$E$3:$E$252="13817-รพ.เขาฉกรรจ์",ROW('ค่าเสื่อม 2563'!$E$3:$E$252)-ROW('ค่าเสื่อม 2563'!$E$3)+1),$A11)))</f>
        <v>0</v>
      </c>
      <c r="Q11" s="10">
        <f t="array" ref="Q11">IF(COUNTIF('ค่าเสื่อม 2563'!$E$3:$E$252,"13817-รพ.เขาฉกรรจ์")&lt;$A11,"",INDEX('ค่าเสื่อม 2563'!Q$3:Q$252,SMALL(IF('ค่าเสื่อม 2563'!$E$3:$E$252="13817-รพ.เขาฉกรรจ์",ROW('ค่าเสื่อม 2563'!$E$3:$E$252)-ROW('ค่าเสื่อม 2563'!$E$3)+1),$A11)))</f>
        <v>70000</v>
      </c>
      <c r="R11" s="7" t="str">
        <f t="array" ref="R11">IF(COUNTIF('ค่าเสื่อม 2563'!$E$3:$E$252,"13817-รพ.เขาฉกรรจ์")&lt;$A11,"",INDEX('ค่าเสื่อม 2563'!R$3:R$252,SMALL(IF('ค่าเสื่อม 2563'!$E$3:$E$252="13817-รพ.เขาฉกรรจ์",ROW('ค่าเสื่อม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2563'!$E$3:$E$252,"13817-รพ.เขาฉกรรจ์")&lt;$A11,"",INDEX('ค่าเสื่อม 2563'!S$3:S$252,SMALL(IF('ค่าเสื่อม 2563'!$E$3:$E$252="13817-รพ.เขาฉกรรจ์",ROW('ค่าเสื่อม 2563'!$E$3:$E$252)-ROW('ค่าเสื่อม 2563'!$E$3)+1),$A11)))</f>
        <v>5-</v>
      </c>
      <c r="T11" s="10">
        <f t="array" ref="T11">IF(COUNTIF('ค่าเสื่อม 2563'!$E$3:$E$252,"13817-รพ.เขาฉกรรจ์")&lt;$A11,"",INDEX('ค่าเสื่อม 2563'!T$3:T$252,SMALL(IF('ค่าเสื่อม 2563'!$E$3:$E$252="13817-รพ.เขาฉกรรจ์",ROW('ค่าเสื่อม 2563'!$E$3:$E$252)-ROW('ค่าเสื่อม 2563'!$E$3)+1),$A11)))</f>
        <v>70000</v>
      </c>
      <c r="U11" s="10">
        <f t="array" ref="U11">IF(COUNTIF('ค่าเสื่อม 2563'!$E$3:$E$252,"13817-รพ.เขาฉกรรจ์")&lt;$A11,"",INDEX('ค่าเสื่อม 2563'!U$3:U$252,SMALL(IF('ค่าเสื่อม 2563'!$E$3:$E$252="13817-รพ.เขาฉกรรจ์",ROW('ค่าเสื่อม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2563'!$E$3:$E$252,"13817-รพ.เขาฉกรรจ์")&lt;$A12,"",INDEX('ค่าเสื่อม 2563'!E$3:E$252,SMALL(IF('ค่าเสื่อม 2563'!$E$3:$E$252="13817-รพ.เขาฉกรรจ์",ROW('ค่าเสื่อม 2563'!$E$3:$E$252)-ROW('ค่าเสื่อม 2563'!$E$3)+1),$A12)))</f>
        <v>13817-รพ.เขาฉกรรจ์</v>
      </c>
      <c r="F12" s="7" t="str">
        <f t="array" ref="F12">IF(COUNTIF('ค่าเสื่อม 2563'!$E$3:$E$252,"13817-รพ.เขาฉกรรจ์")&lt;$A12,"",INDEX('ค่าเสื่อม 2563'!F$3:F$252,SMALL(IF('ค่าเสื่อม 2563'!$E$3:$E$252="13817-รพ.เขาฉกรรจ์",ROW('ค่าเสื่อม 2563'!$E$3:$E$252)-ROW('ค่าเสื่อม 2563'!$E$3)+1),$A12)))</f>
        <v>02517-รพ.สต.ซับมะนาว หมู่ที่ 18 ตำบลหนองหว้า</v>
      </c>
      <c r="G12" s="7" t="str">
        <f t="array" ref="G12">IF(COUNTIF('ค่าเสื่อม 2563'!$E$3:$E$252,"13817-รพ.เขาฉกรรจ์")&lt;$A12,"",INDEX('ค่าเสื่อม 2563'!G$3:G$252,SMALL(IF('ค่าเสื่อม 2563'!$E$3:$E$252="13817-รพ.เขาฉกรรจ์",ROW('ค่าเสื่อม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2563'!$E$3:$E$252,"13817-รพ.เขาฉกรรจ์")&lt;$A12,"",INDEX('ค่าเสื่อม 2563'!H$3:H$252,SMALL(IF('ค่าเสื่อม 2563'!$E$3:$E$252="13817-รพ.เขาฉกรรจ์",ROW('ค่าเสื่อม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2563'!$E$3:$E$252,"13817-รพ.เขาฉกรรจ์")&lt;$A12,"",INDEX('ค่าเสื่อม 2563'!I$3:I$252,SMALL(IF('ค่าเสื่อม 2563'!$E$3:$E$252="13817-รพ.เขาฉกรรจ์",ROW('ค่าเสื่อม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2563'!$E$3:$E$252,"13817-รพ.เขาฉกรรจ์")&lt;$A12,"",INDEX('ค่าเสื่อม 2563'!J$3:J$252,SMALL(IF('ค่าเสื่อม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K12" s="7" t="str">
        <f t="array" ref="K12">IF(COUNTIF('ค่าเสื่อม 2563'!$E$3:$E$252,"13817-รพ.เขาฉกรรจ์")&lt;$A12,"",INDEX('ค่าเสื่อม 2563'!K$3:K$252,SMALL(IF('ค่าเสื่อม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L12" s="4">
        <f t="array" ref="L12">IF(COUNTIF('ค่าเสื่อม 2563'!$E$3:$E$252,"13817-รพ.เขาฉกรรจ์")&lt;$A12,"",INDEX('ค่าเสื่อม 2563'!L$3:L$252,SMALL(IF('ค่าเสื่อม 2563'!$E$3:$E$252="13817-รพ.เขาฉกรรจ์",ROW('ค่าเสื่อม 2563'!$E$3:$E$252)-ROW('ค่าเสื่อม 2563'!$E$3)+1),$A12)))</f>
        <v>1</v>
      </c>
      <c r="M12" s="7" t="str">
        <f t="array" ref="M12">IF(COUNTIF('ค่าเสื่อม 2563'!$E$3:$E$252,"13817-รพ.เขาฉกรรจ์")&lt;$A12,"",INDEX('ค่าเสื่อม 2563'!M$3:M$252,SMALL(IF('ค่าเสื่อม 2563'!$E$3:$E$252="13817-รพ.เขาฉกรรจ์",ROW('ค่าเสื่อม 2563'!$E$3:$E$252)-ROW('ค่าเสื่อม 2563'!$E$3)+1),$A12)))</f>
        <v>.</v>
      </c>
      <c r="N12" s="10">
        <f t="array" ref="N12">IF(COUNTIF('ค่าเสื่อม 2563'!$E$3:$E$252,"13817-รพ.เขาฉกรรจ์")&lt;$A12,"",INDEX('ค่าเสื่อม 2563'!N$3:N$252,SMALL(IF('ค่าเสื่อม 2563'!$E$3:$E$252="13817-รพ.เขาฉกรรจ์",ROW('ค่าเสื่อม 2563'!$E$3:$E$252)-ROW('ค่าเสื่อม 2563'!$E$3)+1),$A12)))</f>
        <v>800</v>
      </c>
      <c r="O12" s="10">
        <f t="array" ref="O12">IF(COUNTIF('ค่าเสื่อม 2563'!$E$3:$E$252,"13817-รพ.เขาฉกรรจ์")&lt;$A12,"",INDEX('ค่าเสื่อม 2563'!O$3:O$252,SMALL(IF('ค่าเสื่อม 2563'!$E$3:$E$252="13817-รพ.เขาฉกรรจ์",ROW('ค่าเสื่อม 2563'!$E$3:$E$252)-ROW('ค่าเสื่อม 2563'!$E$3)+1),$A12)))</f>
        <v>0</v>
      </c>
      <c r="P12" s="10">
        <f t="array" ref="P12">IF(COUNTIF('ค่าเสื่อม 2563'!$E$3:$E$252,"13817-รพ.เขาฉกรรจ์")&lt;$A12,"",INDEX('ค่าเสื่อม 2563'!P$3:P$252,SMALL(IF('ค่าเสื่อม 2563'!$E$3:$E$252="13817-รพ.เขาฉกรรจ์",ROW('ค่าเสื่อม 2563'!$E$3:$E$252)-ROW('ค่าเสื่อม 2563'!$E$3)+1),$A12)))</f>
        <v>0</v>
      </c>
      <c r="Q12" s="10">
        <f t="array" ref="Q12">IF(COUNTIF('ค่าเสื่อม 2563'!$E$3:$E$252,"13817-รพ.เขาฉกรรจ์")&lt;$A12,"",INDEX('ค่าเสื่อม 2563'!Q$3:Q$252,SMALL(IF('ค่าเสื่อม 2563'!$E$3:$E$252="13817-รพ.เขาฉกรรจ์",ROW('ค่าเสื่อม 2563'!$E$3:$E$252)-ROW('ค่าเสื่อม 2563'!$E$3)+1),$A12)))</f>
        <v>800</v>
      </c>
      <c r="R12" s="7" t="str">
        <f t="array" ref="R12">IF(COUNTIF('ค่าเสื่อม 2563'!$E$3:$E$252,"13817-รพ.เขาฉกรรจ์")&lt;$A12,"",INDEX('ค่าเสื่อม 2563'!R$3:R$252,SMALL(IF('ค่าเสื่อม 2563'!$E$3:$E$252="13817-รพ.เขาฉกรรจ์",ROW('ค่าเสื่อม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2563'!$E$3:$E$252,"13817-รพ.เขาฉกรรจ์")&lt;$A12,"",INDEX('ค่าเสื่อม 2563'!S$3:S$252,SMALL(IF('ค่าเสื่อม 2563'!$E$3:$E$252="13817-รพ.เขาฉกรรจ์",ROW('ค่าเสื่อม 2563'!$E$3:$E$252)-ROW('ค่าเสื่อม 2563'!$E$3)+1),$A12)))</f>
        <v>5-</v>
      </c>
      <c r="T12" s="10">
        <f t="array" ref="T12">IF(COUNTIF('ค่าเสื่อม 2563'!$E$3:$E$252,"13817-รพ.เขาฉกรรจ์")&lt;$A12,"",INDEX('ค่าเสื่อม 2563'!T$3:T$252,SMALL(IF('ค่าเสื่อม 2563'!$E$3:$E$252="13817-รพ.เขาฉกรรจ์",ROW('ค่าเสื่อม 2563'!$E$3:$E$252)-ROW('ค่าเสื่อม 2563'!$E$3)+1),$A12)))</f>
        <v>800</v>
      </c>
      <c r="U12" s="10">
        <f t="array" ref="U12">IF(COUNTIF('ค่าเสื่อม 2563'!$E$3:$E$252,"13817-รพ.เขาฉกรรจ์")&lt;$A12,"",INDEX('ค่าเสื่อม 2563'!U$3:U$252,SMALL(IF('ค่าเสื่อม 2563'!$E$3:$E$252="13817-รพ.เขาฉกรรจ์",ROW('ค่าเสื่อม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2563'!$E$3:$E$252,"13817-รพ.เขาฉกรรจ์")&lt;$A13,"",INDEX('ค่าเสื่อม 2563'!E$3:E$252,SMALL(IF('ค่าเสื่อม 2563'!$E$3:$E$252="13817-รพ.เขาฉกรรจ์",ROW('ค่าเสื่อม 2563'!$E$3:$E$252)-ROW('ค่าเสื่อม 2563'!$E$3)+1),$A13)))</f>
        <v>13817-รพ.เขาฉกรรจ์</v>
      </c>
      <c r="F13" s="7" t="str">
        <f t="array" ref="F13">IF(COUNTIF('ค่าเสื่อม 2563'!$E$3:$E$252,"13817-รพ.เขาฉกรรจ์")&lt;$A13,"",INDEX('ค่าเสื่อม 2563'!F$3:F$252,SMALL(IF('ค่าเสื่อม 2563'!$E$3:$E$252="13817-รพ.เขาฉกรรจ์",ROW('ค่าเสื่อม 2563'!$E$3:$E$252)-ROW('ค่าเสื่อม 2563'!$E$3)+1),$A13)))</f>
        <v>02519-รพ.สต.ไทรทอง หมู่ที่ 07 ตำบลพระเพลิง</v>
      </c>
      <c r="G13" s="7" t="str">
        <f t="array" ref="G13">IF(COUNTIF('ค่าเสื่อม 2563'!$E$3:$E$252,"13817-รพ.เขาฉกรรจ์")&lt;$A13,"",INDEX('ค่าเสื่อม 2563'!G$3:G$252,SMALL(IF('ค่าเสื่อม 2563'!$E$3:$E$252="13817-รพ.เขาฉกรรจ์",ROW('ค่าเสื่อม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2563'!$E$3:$E$252,"13817-รพ.เขาฉกรรจ์")&lt;$A13,"",INDEX('ค่าเสื่อม 2563'!H$3:H$252,SMALL(IF('ค่าเสื่อม 2563'!$E$3:$E$252="13817-รพ.เขาฉกรรจ์",ROW('ค่าเสื่อม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2563'!$E$3:$E$252,"13817-รพ.เขาฉกรรจ์")&lt;$A13,"",INDEX('ค่าเสื่อม 2563'!I$3:I$252,SMALL(IF('ค่าเสื่อม 2563'!$E$3:$E$252="13817-รพ.เขาฉกรรจ์",ROW('ค่าเสื่อม 2563'!$E$3:$E$252)-ROW('ค่าเสื่อม 2563'!$E$3)+1),$A13)))</f>
        <v>-</v>
      </c>
      <c r="J13" s="7" t="str">
        <f t="array" ref="J13">IF(COUNTIF('ค่าเสื่อม 2563'!$E$3:$E$252,"13817-รพ.เขาฉกรรจ์")&lt;$A13,"",INDEX('ค่าเสื่อม 2563'!J$3:J$252,SMALL(IF('ค่าเสื่อม 2563'!$E$3:$E$252="13817-รพ.เขาฉกรรจ์",ROW('ค่าเสื่อม 2563'!$E$3:$E$252)-ROW('ค่าเสื่อม 2563'!$E$3)+1),$A13)))</f>
        <v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v>
      </c>
      <c r="K13" s="7" t="str">
        <f t="array" ref="K13">IF(COUNTIF('ค่าเสื่อม 2563'!$E$3:$E$252,"13817-รพ.เขาฉกรรจ์")&lt;$A13,"",INDEX('ค่าเสื่อม 2563'!K$3:K$252,SMALL(IF('ค่าเสื่อม 2563'!$E$3:$E$252="13817-รพ.เขาฉกรรจ์",ROW('ค่าเสื่อม 2563'!$E$3:$E$252)-ROW('ค่าเสื่อม 2563'!$E$3)+1),$A13)))</f>
        <v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v>
      </c>
      <c r="L13" s="4">
        <f t="array" ref="L13">IF(COUNTIF('ค่าเสื่อม 2563'!$E$3:$E$252,"13817-รพ.เขาฉกรรจ์")&lt;$A13,"",INDEX('ค่าเสื่อม 2563'!L$3:L$252,SMALL(IF('ค่าเสื่อม 2563'!$E$3:$E$252="13817-รพ.เขาฉกรรจ์",ROW('ค่าเสื่อม 2563'!$E$3:$E$252)-ROW('ค่าเสื่อม 2563'!$E$3)+1),$A13)))</f>
        <v>1</v>
      </c>
      <c r="M13" s="7" t="str">
        <f t="array" ref="M13">IF(COUNTIF('ค่าเสื่อม 2563'!$E$3:$E$252,"13817-รพ.เขาฉกรรจ์")&lt;$A13,"",INDEX('ค่าเสื่อม 2563'!M$3:M$252,SMALL(IF('ค่าเสื่อม 2563'!$E$3:$E$252="13817-รพ.เขาฉกรรจ์",ROW('ค่าเสื่อม 2563'!$E$3:$E$252)-ROW('ค่าเสื่อม 2563'!$E$3)+1),$A13)))</f>
        <v>8170/36</v>
      </c>
      <c r="N13" s="10">
        <f t="array" ref="N13">IF(COUNTIF('ค่าเสื่อม 2563'!$E$3:$E$252,"13817-รพ.เขาฉกรรจ์")&lt;$A13,"",INDEX('ค่าเสื่อม 2563'!N$3:N$252,SMALL(IF('ค่าเสื่อม 2563'!$E$3:$E$252="13817-รพ.เขาฉกรรจ์",ROW('ค่าเสื่อม 2563'!$E$3:$E$252)-ROW('ค่าเสื่อม 2563'!$E$3)+1),$A13)))</f>
        <v>250000</v>
      </c>
      <c r="O13" s="10">
        <f t="array" ref="O13">IF(COUNTIF('ค่าเสื่อม 2563'!$E$3:$E$252,"13817-รพ.เขาฉกรรจ์")&lt;$A13,"",INDEX('ค่าเสื่อม 2563'!O$3:O$252,SMALL(IF('ค่าเสื่อม 2563'!$E$3:$E$252="13817-รพ.เขาฉกรรจ์",ROW('ค่าเสื่อม 2563'!$E$3:$E$252)-ROW('ค่าเสื่อม 2563'!$E$3)+1),$A13)))</f>
        <v>0</v>
      </c>
      <c r="P13" s="10">
        <f t="array" ref="P13">IF(COUNTIF('ค่าเสื่อม 2563'!$E$3:$E$252,"13817-รพ.เขาฉกรรจ์")&lt;$A13,"",INDEX('ค่าเสื่อม 2563'!P$3:P$252,SMALL(IF('ค่าเสื่อม 2563'!$E$3:$E$252="13817-รพ.เขาฉกรรจ์",ROW('ค่าเสื่อม 2563'!$E$3:$E$252)-ROW('ค่าเสื่อม 2563'!$E$3)+1),$A13)))</f>
        <v>0</v>
      </c>
      <c r="Q13" s="10">
        <f t="array" ref="Q13">IF(COUNTIF('ค่าเสื่อม 2563'!$E$3:$E$252,"13817-รพ.เขาฉกรรจ์")&lt;$A13,"",INDEX('ค่าเสื่อม 2563'!Q$3:Q$252,SMALL(IF('ค่าเสื่อม 2563'!$E$3:$E$252="13817-รพ.เขาฉกรรจ์",ROW('ค่าเสื่อม 2563'!$E$3:$E$252)-ROW('ค่าเสื่อม 2563'!$E$3)+1),$A13)))</f>
        <v>250000</v>
      </c>
      <c r="R13" s="7" t="str">
        <f t="array" ref="R13">IF(COUNTIF('ค่าเสื่อม 2563'!$E$3:$E$252,"13817-รพ.เขาฉกรรจ์")&lt;$A13,"",INDEX('ค่าเสื่อม 2563'!R$3:R$252,SMALL(IF('ค่าเสื่อม 2563'!$E$3:$E$252="13817-รพ.เขาฉกรรจ์",ROW('ค่าเสื่อม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2563'!$E$3:$E$252,"13817-รพ.เขาฉกรรจ์")&lt;$A13,"",INDEX('ค่าเสื่อม 2563'!S$3:S$252,SMALL(IF('ค่าเสื่อม 2563'!$E$3:$E$252="13817-รพ.เขาฉกรรจ์",ROW('ค่าเสื่อม 2563'!$E$3:$E$252)-ROW('ค่าเสื่อม 2563'!$E$3)+1),$A13)))</f>
        <v>5-</v>
      </c>
      <c r="T13" s="10">
        <f t="array" ref="T13">IF(COUNTIF('ค่าเสื่อม 2563'!$E$3:$E$252,"13817-รพ.เขาฉกรรจ์")&lt;$A13,"",INDEX('ค่าเสื่อม 2563'!T$3:T$252,SMALL(IF('ค่าเสื่อม 2563'!$E$3:$E$252="13817-รพ.เขาฉกรรจ์",ROW('ค่าเสื่อม 2563'!$E$3:$E$252)-ROW('ค่าเสื่อม 2563'!$E$3)+1),$A13)))</f>
        <v>250000</v>
      </c>
      <c r="U13" s="10">
        <f t="array" ref="U13">IF(COUNTIF('ค่าเสื่อม 2563'!$E$3:$E$252,"13817-รพ.เขาฉกรรจ์")&lt;$A13,"",INDEX('ค่าเสื่อม 2563'!U$3:U$252,SMALL(IF('ค่าเสื่อม 2563'!$E$3:$E$252="13817-รพ.เขาฉกรรจ์",ROW('ค่าเสื่อม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2563'!$E$3:$E$252,"13817-รพ.เขาฉกรรจ์")&lt;$A14,"",INDEX('ค่าเสื่อม 2563'!E$3:E$252,SMALL(IF('ค่าเสื่อม 2563'!$E$3:$E$252="13817-รพ.เขาฉกรรจ์",ROW('ค่าเสื่อม 2563'!$E$3:$E$252)-ROW('ค่าเสื่อม 2563'!$E$3)+1),$A14)))</f>
        <v>13817-รพ.เขาฉกรรจ์</v>
      </c>
      <c r="F14" s="7" t="str">
        <f t="array" ref="F14">IF(COUNTIF('ค่าเสื่อม 2563'!$E$3:$E$252,"13817-รพ.เขาฉกรรจ์")&lt;$A14,"",INDEX('ค่าเสื่อม 2563'!F$3:F$252,SMALL(IF('ค่าเสื่อม 2563'!$E$3:$E$252="13817-รพ.เขาฉกรรจ์",ROW('ค่าเสื่อม 2563'!$E$3:$E$252)-ROW('ค่าเสื่อม 2563'!$E$3)+1),$A14)))</f>
        <v>02520-รพ.สต.เขาสามสิบ หมู่ที่ 04 ตำบลเขาสามสิบ</v>
      </c>
      <c r="G14" s="7" t="str">
        <f t="array" ref="G14">IF(COUNTIF('ค่าเสื่อม 2563'!$E$3:$E$252,"13817-รพ.เขาฉกรรจ์")&lt;$A14,"",INDEX('ค่าเสื่อม 2563'!G$3:G$252,SMALL(IF('ค่าเสื่อม 2563'!$E$3:$E$252="13817-รพ.เขาฉกรรจ์",ROW('ค่าเสื่อม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2563'!$E$3:$E$252,"13817-รพ.เขาฉกรรจ์")&lt;$A14,"",INDEX('ค่าเสื่อม 2563'!H$3:H$252,SMALL(IF('ค่าเสื่อม 2563'!$E$3:$E$252="13817-รพ.เขาฉกรรจ์",ROW('ค่าเสื่อม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2563'!$E$3:$E$252,"13817-รพ.เขาฉกรรจ์")&lt;$A14,"",INDEX('ค่าเสื่อม 2563'!I$3:I$252,SMALL(IF('ค่าเสื่อม 2563'!$E$3:$E$252="13817-รพ.เขาฉกรรจ์",ROW('ค่าเสื่อม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2563'!$E$3:$E$252,"13817-รพ.เขาฉกรรจ์")&lt;$A14,"",INDEX('ค่าเสื่อม 2563'!J$3:J$252,SMALL(IF('ค่าเสื่อม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K14" s="7" t="str">
        <f t="array" ref="K14">IF(COUNTIF('ค่าเสื่อม 2563'!$E$3:$E$252,"13817-รพ.เขาฉกรรจ์")&lt;$A14,"",INDEX('ค่าเสื่อม 2563'!K$3:K$252,SMALL(IF('ค่าเสื่อม 2563'!$E$3:$E$252="13817-รพ.เขาฉกรรจ์",ROW('ค่าเสื่อม 2563'!$E$3:$E$252)-ROW('ค่าเสื่อม 2563'!$E$3)+1),$A14)))</f>
        <v>เครื่องวัดออกซิเจนด้วยปลายนิ้ว</v>
      </c>
      <c r="L14" s="4">
        <f t="array" ref="L14">IF(COUNTIF('ค่าเสื่อม 2563'!$E$3:$E$252,"13817-รพ.เขาฉกรรจ์")&lt;$A14,"",INDEX('ค่าเสื่อม 2563'!L$3:L$252,SMALL(IF('ค่าเสื่อม 2563'!$E$3:$E$252="13817-รพ.เขาฉกรรจ์",ROW('ค่าเสื่อม 2563'!$E$3:$E$252)-ROW('ค่าเสื่อม 2563'!$E$3)+1),$A14)))</f>
        <v>1</v>
      </c>
      <c r="M14" s="7" t="str">
        <f t="array" ref="M14">IF(COUNTIF('ค่าเสื่อม 2563'!$E$3:$E$252,"13817-รพ.เขาฉกรรจ์")&lt;$A14,"",INDEX('ค่าเสื่อม 2563'!M$3:M$252,SMALL(IF('ค่าเสื่อม 2563'!$E$3:$E$252="13817-รพ.เขาฉกรรจ์",ROW('ค่าเสื่อม 2563'!$E$3:$E$252)-ROW('ค่าเสื่อม 2563'!$E$3)+1),$A14)))</f>
        <v>.</v>
      </c>
      <c r="N14" s="10">
        <f t="array" ref="N14">IF(COUNTIF('ค่าเสื่อม 2563'!$E$3:$E$252,"13817-รพ.เขาฉกรรจ์")&lt;$A14,"",INDEX('ค่าเสื่อม 2563'!N$3:N$252,SMALL(IF('ค่าเสื่อม 2563'!$E$3:$E$252="13817-รพ.เขาฉกรรจ์",ROW('ค่าเสื่อม 2563'!$E$3:$E$252)-ROW('ค่าเสื่อม 2563'!$E$3)+1),$A14)))</f>
        <v>5000</v>
      </c>
      <c r="O14" s="10">
        <f t="array" ref="O14">IF(COUNTIF('ค่าเสื่อม 2563'!$E$3:$E$252,"13817-รพ.เขาฉกรรจ์")&lt;$A14,"",INDEX('ค่าเสื่อม 2563'!O$3:O$252,SMALL(IF('ค่าเสื่อม 2563'!$E$3:$E$252="13817-รพ.เขาฉกรรจ์",ROW('ค่าเสื่อม 2563'!$E$3:$E$252)-ROW('ค่าเสื่อม 2563'!$E$3)+1),$A14)))</f>
        <v>0</v>
      </c>
      <c r="P14" s="10">
        <f t="array" ref="P14">IF(COUNTIF('ค่าเสื่อม 2563'!$E$3:$E$252,"13817-รพ.เขาฉกรรจ์")&lt;$A14,"",INDEX('ค่าเสื่อม 2563'!P$3:P$252,SMALL(IF('ค่าเสื่อม 2563'!$E$3:$E$252="13817-รพ.เขาฉกรรจ์",ROW('ค่าเสื่อม 2563'!$E$3:$E$252)-ROW('ค่าเสื่อม 2563'!$E$3)+1),$A14)))</f>
        <v>0</v>
      </c>
      <c r="Q14" s="10">
        <f t="array" ref="Q14">IF(COUNTIF('ค่าเสื่อม 2563'!$E$3:$E$252,"13817-รพ.เขาฉกรรจ์")&lt;$A14,"",INDEX('ค่าเสื่อม 2563'!Q$3:Q$252,SMALL(IF('ค่าเสื่อม 2563'!$E$3:$E$252="13817-รพ.เขาฉกรรจ์",ROW('ค่าเสื่อม 2563'!$E$3:$E$252)-ROW('ค่าเสื่อม 2563'!$E$3)+1),$A14)))</f>
        <v>5000</v>
      </c>
      <c r="R14" s="7" t="str">
        <f t="array" ref="R14">IF(COUNTIF('ค่าเสื่อม 2563'!$E$3:$E$252,"13817-รพ.เขาฉกรรจ์")&lt;$A14,"",INDEX('ค่าเสื่อม 2563'!R$3:R$252,SMALL(IF('ค่าเสื่อม 2563'!$E$3:$E$252="13817-รพ.เขาฉกรรจ์",ROW('ค่าเสื่อม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2563'!$E$3:$E$252,"13817-รพ.เขาฉกรรจ์")&lt;$A14,"",INDEX('ค่าเสื่อม 2563'!S$3:S$252,SMALL(IF('ค่าเสื่อม 2563'!$E$3:$E$252="13817-รพ.เขาฉกรรจ์",ROW('ค่าเสื่อม 2563'!$E$3:$E$252)-ROW('ค่าเสื่อม 2563'!$E$3)+1),$A14)))</f>
        <v>5-</v>
      </c>
      <c r="T14" s="10">
        <f t="array" ref="T14">IF(COUNTIF('ค่าเสื่อม 2563'!$E$3:$E$252,"13817-รพ.เขาฉกรรจ์")&lt;$A14,"",INDEX('ค่าเสื่อม 2563'!T$3:T$252,SMALL(IF('ค่าเสื่อม 2563'!$E$3:$E$252="13817-รพ.เขาฉกรรจ์",ROW('ค่าเสื่อม 2563'!$E$3:$E$252)-ROW('ค่าเสื่อม 2563'!$E$3)+1),$A14)))</f>
        <v>5000</v>
      </c>
      <c r="U14" s="10">
        <f t="array" ref="U14">IF(COUNTIF('ค่าเสื่อม 2563'!$E$3:$E$252,"13817-รพ.เขาฉกรรจ์")&lt;$A14,"",INDEX('ค่าเสื่อม 2563'!U$3:U$252,SMALL(IF('ค่าเสื่อม 2563'!$E$3:$E$252="13817-รพ.เขาฉกรรจ์",ROW('ค่าเสื่อม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2563'!$E$3:$E$252,"13817-รพ.เขาฉกรรจ์")&lt;$A15,"",INDEX('ค่าเสื่อม 2563'!E$3:E$252,SMALL(IF('ค่าเสื่อม 2563'!$E$3:$E$252="13817-รพ.เขาฉกรรจ์",ROW('ค่าเสื่อม 2563'!$E$3:$E$252)-ROW('ค่าเสื่อม 2563'!$E$3)+1),$A15)))</f>
        <v>13817-รพ.เขาฉกรรจ์</v>
      </c>
      <c r="F15" s="7" t="str">
        <f t="array" ref="F15">IF(COUNTIF('ค่าเสื่อม 2563'!$E$3:$E$252,"13817-รพ.เขาฉกรรจ์")&lt;$A15,"",INDEX('ค่าเสื่อม 2563'!F$3:F$252,SMALL(IF('ค่าเสื่อม 2563'!$E$3:$E$252="13817-รพ.เขาฉกรรจ์",ROW('ค่าเสื่อม 2563'!$E$3:$E$252)-ROW('ค่าเสื่อม 2563'!$E$3)+1),$A15)))</f>
        <v>02520-รพ.สต.เขาสามสิบ หมู่ที่ 04 ตำบลเขาสามสิบ</v>
      </c>
      <c r="G15" s="7" t="str">
        <f t="array" ref="G15">IF(COUNTIF('ค่าเสื่อม 2563'!$E$3:$E$252,"13817-รพ.เขาฉกรรจ์")&lt;$A15,"",INDEX('ค่าเสื่อม 2563'!G$3:G$252,SMALL(IF('ค่าเสื่อม 2563'!$E$3:$E$252="13817-รพ.เขาฉกรรจ์",ROW('ค่าเสื่อม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2563'!$E$3:$E$252,"13817-รพ.เขาฉกรรจ์")&lt;$A15,"",INDEX('ค่าเสื่อม 2563'!H$3:H$252,SMALL(IF('ค่าเสื่อม 2563'!$E$3:$E$252="13817-รพ.เขาฉกรรจ์",ROW('ค่าเสื่อม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2563'!$E$3:$E$252,"13817-รพ.เขาฉกรรจ์")&lt;$A15,"",INDEX('ค่าเสื่อม 2563'!I$3:I$252,SMALL(IF('ค่าเสื่อม 2563'!$E$3:$E$252="13817-รพ.เขาฉกรรจ์",ROW('ค่าเสื่อม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2563'!$E$3:$E$252,"13817-รพ.เขาฉกรรจ์")&lt;$A15,"",INDEX('ค่าเสื่อม 2563'!J$3:J$252,SMALL(IF('ค่าเสื่อม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K15" s="7" t="str">
        <f t="array" ref="K15">IF(COUNTIF('ค่าเสื่อม 2563'!$E$3:$E$252,"13817-รพ.เขาฉกรรจ์")&lt;$A15,"",INDEX('ค่าเสื่อม 2563'!K$3:K$252,SMALL(IF('ค่าเสื่อม 2563'!$E$3:$E$252="13817-รพ.เขาฉกรรจ์",ROW('ค่าเสื่อม 2563'!$E$3:$E$252)-ROW('ค่าเสื่อม 2563'!$E$3)+1),$A15)))</f>
        <v>เครื่องวัดความดันโลหิตแบบปรอทตั้งโต๊ะ</v>
      </c>
      <c r="L15" s="4">
        <f t="array" ref="L15">IF(COUNTIF('ค่าเสื่อม 2563'!$E$3:$E$252,"13817-รพ.เขาฉกรรจ์")&lt;$A15,"",INDEX('ค่าเสื่อม 2563'!L$3:L$252,SMALL(IF('ค่าเสื่อม 2563'!$E$3:$E$252="13817-รพ.เขาฉกรรจ์",ROW('ค่าเสื่อม 2563'!$E$3:$E$252)-ROW('ค่าเสื่อม 2563'!$E$3)+1),$A15)))</f>
        <v>1</v>
      </c>
      <c r="M15" s="7" t="str">
        <f t="array" ref="M15">IF(COUNTIF('ค่าเสื่อม 2563'!$E$3:$E$252,"13817-รพ.เขาฉกรรจ์")&lt;$A15,"",INDEX('ค่าเสื่อม 2563'!M$3:M$252,SMALL(IF('ค่าเสื่อม 2563'!$E$3:$E$252="13817-รพ.เขาฉกรรจ์",ROW('ค่าเสื่อม 2563'!$E$3:$E$252)-ROW('ค่าเสื่อม 2563'!$E$3)+1),$A15)))</f>
        <v>.</v>
      </c>
      <c r="N15" s="10">
        <f t="array" ref="N15">IF(COUNTIF('ค่าเสื่อม 2563'!$E$3:$E$252,"13817-รพ.เขาฉกรรจ์")&lt;$A15,"",INDEX('ค่าเสื่อม 2563'!N$3:N$252,SMALL(IF('ค่าเสื่อม 2563'!$E$3:$E$252="13817-รพ.เขาฉกรรจ์",ROW('ค่าเสื่อม 2563'!$E$3:$E$252)-ROW('ค่าเสื่อม 2563'!$E$3)+1),$A15)))</f>
        <v>4500</v>
      </c>
      <c r="O15" s="10">
        <f t="array" ref="O15">IF(COUNTIF('ค่าเสื่อม 2563'!$E$3:$E$252,"13817-รพ.เขาฉกรรจ์")&lt;$A15,"",INDEX('ค่าเสื่อม 2563'!O$3:O$252,SMALL(IF('ค่าเสื่อม 2563'!$E$3:$E$252="13817-รพ.เขาฉกรรจ์",ROW('ค่าเสื่อม 2563'!$E$3:$E$252)-ROW('ค่าเสื่อม 2563'!$E$3)+1),$A15)))</f>
        <v>0</v>
      </c>
      <c r="P15" s="10">
        <f t="array" ref="P15">IF(COUNTIF('ค่าเสื่อม 2563'!$E$3:$E$252,"13817-รพ.เขาฉกรรจ์")&lt;$A15,"",INDEX('ค่าเสื่อม 2563'!P$3:P$252,SMALL(IF('ค่าเสื่อม 2563'!$E$3:$E$252="13817-รพ.เขาฉกรรจ์",ROW('ค่าเสื่อม 2563'!$E$3:$E$252)-ROW('ค่าเสื่อม 2563'!$E$3)+1),$A15)))</f>
        <v>0</v>
      </c>
      <c r="Q15" s="10">
        <f t="array" ref="Q15">IF(COUNTIF('ค่าเสื่อม 2563'!$E$3:$E$252,"13817-รพ.เขาฉกรรจ์")&lt;$A15,"",INDEX('ค่าเสื่อม 2563'!Q$3:Q$252,SMALL(IF('ค่าเสื่อม 2563'!$E$3:$E$252="13817-รพ.เขาฉกรรจ์",ROW('ค่าเสื่อม 2563'!$E$3:$E$252)-ROW('ค่าเสื่อม 2563'!$E$3)+1),$A15)))</f>
        <v>4500</v>
      </c>
      <c r="R15" s="7" t="str">
        <f t="array" ref="R15">IF(COUNTIF('ค่าเสื่อม 2563'!$E$3:$E$252,"13817-รพ.เขาฉกรรจ์")&lt;$A15,"",INDEX('ค่าเสื่อม 2563'!R$3:R$252,SMALL(IF('ค่าเสื่อม 2563'!$E$3:$E$252="13817-รพ.เขาฉกรรจ์",ROW('ค่าเสื่อม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2563'!$E$3:$E$252,"13817-รพ.เขาฉกรรจ์")&lt;$A15,"",INDEX('ค่าเสื่อม 2563'!S$3:S$252,SMALL(IF('ค่าเสื่อม 2563'!$E$3:$E$252="13817-รพ.เขาฉกรรจ์",ROW('ค่าเสื่อม 2563'!$E$3:$E$252)-ROW('ค่าเสื่อม 2563'!$E$3)+1),$A15)))</f>
        <v>5-</v>
      </c>
      <c r="T15" s="10">
        <f t="array" ref="T15">IF(COUNTIF('ค่าเสื่อม 2563'!$E$3:$E$252,"13817-รพ.เขาฉกรรจ์")&lt;$A15,"",INDEX('ค่าเสื่อม 2563'!T$3:T$252,SMALL(IF('ค่าเสื่อม 2563'!$E$3:$E$252="13817-รพ.เขาฉกรรจ์",ROW('ค่าเสื่อม 2563'!$E$3:$E$252)-ROW('ค่าเสื่อม 2563'!$E$3)+1),$A15)))</f>
        <v>4500</v>
      </c>
      <c r="U15" s="10">
        <f t="array" ref="U15">IF(COUNTIF('ค่าเสื่อม 2563'!$E$3:$E$252,"13817-รพ.เขาฉกรรจ์")&lt;$A15,"",INDEX('ค่าเสื่อม 2563'!U$3:U$252,SMALL(IF('ค่าเสื่อม 2563'!$E$3:$E$252="13817-รพ.เขาฉกรรจ์",ROW('ค่าเสื่อม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2563'!$E$3:$E$252,"13817-รพ.เขาฉกรรจ์")&lt;$A16,"",INDEX('ค่าเสื่อม 2563'!E$3:E$252,SMALL(IF('ค่าเสื่อม 2563'!$E$3:$E$252="13817-รพ.เขาฉกรรจ์",ROW('ค่าเสื่อม 2563'!$E$3:$E$252)-ROW('ค่าเสื่อม 2563'!$E$3)+1),$A16)))</f>
        <v>13817-รพ.เขาฉกรรจ์</v>
      </c>
      <c r="F16" s="7" t="str">
        <f t="array" ref="F16">IF(COUNTIF('ค่าเสื่อม 2563'!$E$3:$E$252,"13817-รพ.เขาฉกรรจ์")&lt;$A16,"",INDEX('ค่าเสื่อม 2563'!F$3:F$252,SMALL(IF('ค่าเสื่อม 2563'!$E$3:$E$252="13817-รพ.เขาฉกรรจ์",ROW('ค่าเสื่อม 2563'!$E$3:$E$252)-ROW('ค่าเสื่อม 2563'!$E$3)+1),$A16)))</f>
        <v>02520-รพ.สต.เขาสามสิบ หมู่ที่ 04 ตำบลเขาสามสิบ</v>
      </c>
      <c r="G16" s="7" t="str">
        <f t="array" ref="G16">IF(COUNTIF('ค่าเสื่อม 2563'!$E$3:$E$252,"13817-รพ.เขาฉกรรจ์")&lt;$A16,"",INDEX('ค่าเสื่อม 2563'!G$3:G$252,SMALL(IF('ค่าเสื่อม 2563'!$E$3:$E$252="13817-รพ.เขาฉกรรจ์",ROW('ค่าเสื่อม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2563'!$E$3:$E$252,"13817-รพ.เขาฉกรรจ์")&lt;$A16,"",INDEX('ค่าเสื่อม 2563'!H$3:H$252,SMALL(IF('ค่าเสื่อม 2563'!$E$3:$E$252="13817-รพ.เขาฉกรรจ์",ROW('ค่าเสื่อม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2563'!$E$3:$E$252,"13817-รพ.เขาฉกรรจ์")&lt;$A16,"",INDEX('ค่าเสื่อม 2563'!I$3:I$252,SMALL(IF('ค่าเสื่อม 2563'!$E$3:$E$252="13817-รพ.เขาฉกรรจ์",ROW('ค่าเสื่อม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2563'!$E$3:$E$252,"13817-รพ.เขาฉกรรจ์")&lt;$A16,"",INDEX('ค่าเสื่อม 2563'!J$3:J$252,SMALL(IF('ค่าเสื่อม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K16" s="7" t="str">
        <f t="array" ref="K16">IF(COUNTIF('ค่าเสื่อม 2563'!$E$3:$E$252,"13817-รพ.เขาฉกรรจ์")&lt;$A16,"",INDEX('ค่าเสื่อม 2563'!K$3:K$252,SMALL(IF('ค่าเสื่อม 2563'!$E$3:$E$252="13817-รพ.เขาฉกรรจ์",ROW('ค่าเสื่อม 2563'!$E$3:$E$252)-ROW('ค่าเสื่อม 2563'!$E$3)+1),$A16)))</f>
        <v>เครื่องวัดความดันแบบสอดแขนชนิดอัตโนมัติ</v>
      </c>
      <c r="L16" s="4">
        <f t="array" ref="L16">IF(COUNTIF('ค่าเสื่อม 2563'!$E$3:$E$252,"13817-รพ.เขาฉกรรจ์")&lt;$A16,"",INDEX('ค่าเสื่อม 2563'!L$3:L$252,SMALL(IF('ค่าเสื่อม 2563'!$E$3:$E$252="13817-รพ.เขาฉกรรจ์",ROW('ค่าเสื่อม 2563'!$E$3:$E$252)-ROW('ค่าเสื่อม 2563'!$E$3)+1),$A16)))</f>
        <v>1</v>
      </c>
      <c r="M16" s="7" t="str">
        <f t="array" ref="M16">IF(COUNTIF('ค่าเสื่อม 2563'!$E$3:$E$252,"13817-รพ.เขาฉกรรจ์")&lt;$A16,"",INDEX('ค่าเสื่อม 2563'!M$3:M$252,SMALL(IF('ค่าเสื่อม 2563'!$E$3:$E$252="13817-รพ.เขาฉกรรจ์",ROW('ค่าเสื่อม 2563'!$E$3:$E$252)-ROW('ค่าเสื่อม 2563'!$E$3)+1),$A16)))</f>
        <v>.</v>
      </c>
      <c r="N16" s="10">
        <f t="array" ref="N16">IF(COUNTIF('ค่าเสื่อม 2563'!$E$3:$E$252,"13817-รพ.เขาฉกรรจ์")&lt;$A16,"",INDEX('ค่าเสื่อม 2563'!N$3:N$252,SMALL(IF('ค่าเสื่อม 2563'!$E$3:$E$252="13817-รพ.เขาฉกรรจ์",ROW('ค่าเสื่อม 2563'!$E$3:$E$252)-ROW('ค่าเสื่อม 2563'!$E$3)+1),$A16)))</f>
        <v>70000</v>
      </c>
      <c r="O16" s="10">
        <f t="array" ref="O16">IF(COUNTIF('ค่าเสื่อม 2563'!$E$3:$E$252,"13817-รพ.เขาฉกรรจ์")&lt;$A16,"",INDEX('ค่าเสื่อม 2563'!O$3:O$252,SMALL(IF('ค่าเสื่อม 2563'!$E$3:$E$252="13817-รพ.เขาฉกรรจ์",ROW('ค่าเสื่อม 2563'!$E$3:$E$252)-ROW('ค่าเสื่อม 2563'!$E$3)+1),$A16)))</f>
        <v>0</v>
      </c>
      <c r="P16" s="10">
        <f t="array" ref="P16">IF(COUNTIF('ค่าเสื่อม 2563'!$E$3:$E$252,"13817-รพ.เขาฉกรรจ์")&lt;$A16,"",INDEX('ค่าเสื่อม 2563'!P$3:P$252,SMALL(IF('ค่าเสื่อม 2563'!$E$3:$E$252="13817-รพ.เขาฉกรรจ์",ROW('ค่าเสื่อม 2563'!$E$3:$E$252)-ROW('ค่าเสื่อม 2563'!$E$3)+1),$A16)))</f>
        <v>0</v>
      </c>
      <c r="Q16" s="10">
        <f t="array" ref="Q16">IF(COUNTIF('ค่าเสื่อม 2563'!$E$3:$E$252,"13817-รพ.เขาฉกรรจ์")&lt;$A16,"",INDEX('ค่าเสื่อม 2563'!Q$3:Q$252,SMALL(IF('ค่าเสื่อม 2563'!$E$3:$E$252="13817-รพ.เขาฉกรรจ์",ROW('ค่าเสื่อม 2563'!$E$3:$E$252)-ROW('ค่าเสื่อม 2563'!$E$3)+1),$A16)))</f>
        <v>70000</v>
      </c>
      <c r="R16" s="7" t="str">
        <f t="array" ref="R16">IF(COUNTIF('ค่าเสื่อม 2563'!$E$3:$E$252,"13817-รพ.เขาฉกรรจ์")&lt;$A16,"",INDEX('ค่าเสื่อม 2563'!R$3:R$252,SMALL(IF('ค่าเสื่อม 2563'!$E$3:$E$252="13817-รพ.เขาฉกรรจ์",ROW('ค่าเสื่อม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2563'!$E$3:$E$252,"13817-รพ.เขาฉกรรจ์")&lt;$A16,"",INDEX('ค่าเสื่อม 2563'!S$3:S$252,SMALL(IF('ค่าเสื่อม 2563'!$E$3:$E$252="13817-รพ.เขาฉกรรจ์",ROW('ค่าเสื่อม 2563'!$E$3:$E$252)-ROW('ค่าเสื่อม 2563'!$E$3)+1),$A16)))</f>
        <v>5-</v>
      </c>
      <c r="T16" s="10">
        <f t="array" ref="T16">IF(COUNTIF('ค่าเสื่อม 2563'!$E$3:$E$252,"13817-รพ.เขาฉกรรจ์")&lt;$A16,"",INDEX('ค่าเสื่อม 2563'!T$3:T$252,SMALL(IF('ค่าเสื่อม 2563'!$E$3:$E$252="13817-รพ.เขาฉกรรจ์",ROW('ค่าเสื่อม 2563'!$E$3:$E$252)-ROW('ค่าเสื่อม 2563'!$E$3)+1),$A16)))</f>
        <v>70000</v>
      </c>
      <c r="U16" s="10">
        <f t="array" ref="U16">IF(COUNTIF('ค่าเสื่อม 2563'!$E$3:$E$252,"13817-รพ.เขาฉกรรจ์")&lt;$A16,"",INDEX('ค่าเสื่อม 2563'!U$3:U$252,SMALL(IF('ค่าเสื่อม 2563'!$E$3:$E$252="13817-รพ.เขาฉกรรจ์",ROW('ค่าเสื่อม 2563'!$E$3:$E$252)-ROW('ค่าเสื่อม 2563'!$E$3)+1),$A16)))</f>
        <v>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2563'!$E$3:$E$252,"13817-รพ.เขาฉกรรจ์")&lt;$A17,"",INDEX('ค่าเสื่อม 2563'!E$3:E$252,SMALL(IF('ค่าเสื่อม 2563'!$E$3:$E$252="13817-รพ.เขาฉกรรจ์",ROW('ค่าเสื่อม 2563'!$E$3:$E$252)-ROW('ค่าเสื่อม 2563'!$E$3)+1),$A17)))</f>
        <v>13817-รพ.เขาฉกรรจ์</v>
      </c>
      <c r="F17" s="7" t="str">
        <f t="array" ref="F17">IF(COUNTIF('ค่าเสื่อม 2563'!$E$3:$E$252,"13817-รพ.เขาฉกรรจ์")&lt;$A17,"",INDEX('ค่าเสื่อม 2563'!F$3:F$252,SMALL(IF('ค่าเสื่อม 2563'!$E$3:$E$252="13817-รพ.เขาฉกรรจ์",ROW('ค่าเสื่อม 2563'!$E$3:$E$252)-ROW('ค่าเสื่อม 2563'!$E$3)+1),$A17)))</f>
        <v>02520-รพ.สต.เขาสามสิบ หมู่ที่ 04 ตำบลเขาสามสิบ</v>
      </c>
      <c r="G17" s="7" t="str">
        <f t="array" ref="G17">IF(COUNTIF('ค่าเสื่อม 2563'!$E$3:$E$252,"13817-รพ.เขาฉกรรจ์")&lt;$A17,"",INDEX('ค่าเสื่อม 2563'!G$3:G$252,SMALL(IF('ค่าเสื่อม 2563'!$E$3:$E$252="13817-รพ.เขาฉกรรจ์",ROW('ค่าเสื่อม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2563'!$E$3:$E$252,"13817-รพ.เขาฉกรรจ์")&lt;$A17,"",INDEX('ค่าเสื่อม 2563'!H$3:H$252,SMALL(IF('ค่าเสื่อม 2563'!$E$3:$E$252="13817-รพ.เขาฉกรรจ์",ROW('ค่าเสื่อม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2563'!$E$3:$E$252,"13817-รพ.เขาฉกรรจ์")&lt;$A17,"",INDEX('ค่าเสื่อม 2563'!I$3:I$252,SMALL(IF('ค่าเสื่อม 2563'!$E$3:$E$252="13817-รพ.เขาฉกรรจ์",ROW('ค่าเสื่อม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2563'!$E$3:$E$252,"13817-รพ.เขาฉกรรจ์")&lt;$A17,"",INDEX('ค่าเสื่อม 2563'!J$3:J$252,SMALL(IF('ค่าเสื่อม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K17" s="7" t="str">
        <f t="array" ref="K17">IF(COUNTIF('ค่าเสื่อม 2563'!$E$3:$E$252,"13817-รพ.เขาฉกรรจ์")&lt;$A17,"",INDEX('ค่าเสื่อม 2563'!K$3:K$252,SMALL(IF('ค่าเสื่อม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เครื่องวัดความดันโลหิตแบบดิจิตอล</v>
      </c>
      <c r="L17" s="4">
        <f t="array" ref="L17">IF(COUNTIF('ค่าเสื่อม 2563'!$E$3:$E$252,"13817-รพ.เขาฉกรรจ์")&lt;$A17,"",INDEX('ค่าเสื่อม 2563'!L$3:L$252,SMALL(IF('ค่าเสื่อม 2563'!$E$3:$E$252="13817-รพ.เขาฉกรรจ์",ROW('ค่าเสื่อม 2563'!$E$3:$E$252)-ROW('ค่าเสื่อม 2563'!$E$3)+1),$A17)))</f>
        <v>1</v>
      </c>
      <c r="M17" s="7" t="str">
        <f t="array" ref="M17">IF(COUNTIF('ค่าเสื่อม 2563'!$E$3:$E$252,"13817-รพ.เขาฉกรรจ์")&lt;$A17,"",INDEX('ค่าเสื่อม 2563'!M$3:M$252,SMALL(IF('ค่าเสื่อม 2563'!$E$3:$E$252="13817-รพ.เขาฉกรรจ์",ROW('ค่าเสื่อม 2563'!$E$3:$E$252)-ROW('ค่าเสื่อม 2563'!$E$3)+1),$A17)))</f>
        <v>.</v>
      </c>
      <c r="N17" s="10">
        <f t="array" ref="N17">IF(COUNTIF('ค่าเสื่อม 2563'!$E$3:$E$252,"13817-รพ.เขาฉกรรจ์")&lt;$A17,"",INDEX('ค่าเสื่อม 2563'!N$3:N$252,SMALL(IF('ค่าเสื่อม 2563'!$E$3:$E$252="13817-รพ.เขาฉกรรจ์",ROW('ค่าเสื่อม 2563'!$E$3:$E$252)-ROW('ค่าเสื่อม 2563'!$E$3)+1),$A17)))</f>
        <v>3500</v>
      </c>
      <c r="O17" s="10">
        <f t="array" ref="O17">IF(COUNTIF('ค่าเสื่อม 2563'!$E$3:$E$252,"13817-รพ.เขาฉกรรจ์")&lt;$A17,"",INDEX('ค่าเสื่อม 2563'!O$3:O$252,SMALL(IF('ค่าเสื่อม 2563'!$E$3:$E$252="13817-รพ.เขาฉกรรจ์",ROW('ค่าเสื่อม 2563'!$E$3:$E$252)-ROW('ค่าเสื่อม 2563'!$E$3)+1),$A17)))</f>
        <v>0</v>
      </c>
      <c r="P17" s="10">
        <f t="array" ref="P17">IF(COUNTIF('ค่าเสื่อม 2563'!$E$3:$E$252,"13817-รพ.เขาฉกรรจ์")&lt;$A17,"",INDEX('ค่าเสื่อม 2563'!P$3:P$252,SMALL(IF('ค่าเสื่อม 2563'!$E$3:$E$252="13817-รพ.เขาฉกรรจ์",ROW('ค่าเสื่อม 2563'!$E$3:$E$252)-ROW('ค่าเสื่อม 2563'!$E$3)+1),$A17)))</f>
        <v>0</v>
      </c>
      <c r="Q17" s="10">
        <f t="array" ref="Q17">IF(COUNTIF('ค่าเสื่อม 2563'!$E$3:$E$252,"13817-รพ.เขาฉกรรจ์")&lt;$A17,"",INDEX('ค่าเสื่อม 2563'!Q$3:Q$252,SMALL(IF('ค่าเสื่อม 2563'!$E$3:$E$252="13817-รพ.เขาฉกรรจ์",ROW('ค่าเสื่อม 2563'!$E$3:$E$252)-ROW('ค่าเสื่อม 2563'!$E$3)+1),$A17)))</f>
        <v>3500</v>
      </c>
      <c r="R17" s="7" t="str">
        <f t="array" ref="R17">IF(COUNTIF('ค่าเสื่อม 2563'!$E$3:$E$252,"13817-รพ.เขาฉกรรจ์")&lt;$A17,"",INDEX('ค่าเสื่อม 2563'!R$3:R$252,SMALL(IF('ค่าเสื่อม 2563'!$E$3:$E$252="13817-รพ.เขาฉกรรจ์",ROW('ค่าเสื่อม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2563'!$E$3:$E$252,"13817-รพ.เขาฉกรรจ์")&lt;$A17,"",INDEX('ค่าเสื่อม 2563'!S$3:S$252,SMALL(IF('ค่าเสื่อม 2563'!$E$3:$E$252="13817-รพ.เขาฉกรรจ์",ROW('ค่าเสื่อม 2563'!$E$3:$E$252)-ROW('ค่าเสื่อม 2563'!$E$3)+1),$A17)))</f>
        <v>5-</v>
      </c>
      <c r="T17" s="10">
        <f t="array" ref="T17">IF(COUNTIF('ค่าเสื่อม 2563'!$E$3:$E$252,"13817-รพ.เขาฉกรรจ์")&lt;$A17,"",INDEX('ค่าเสื่อม 2563'!T$3:T$252,SMALL(IF('ค่าเสื่อม 2563'!$E$3:$E$252="13817-รพ.เขาฉกรรจ์",ROW('ค่าเสื่อม 2563'!$E$3:$E$252)-ROW('ค่าเสื่อม 2563'!$E$3)+1),$A17)))</f>
        <v>3500</v>
      </c>
      <c r="U17" s="10">
        <f t="array" ref="U17">IF(COUNTIF('ค่าเสื่อม 2563'!$E$3:$E$252,"13817-รพ.เขาฉกรรจ์")&lt;$A17,"",INDEX('ค่าเสื่อม 2563'!U$3:U$252,SMALL(IF('ค่าเสื่อม 2563'!$E$3:$E$252="13817-รพ.เขาฉกรรจ์",ROW('ค่าเสื่อม 2563'!$E$3:$E$252)-ROW('ค่าเสื่อม 2563'!$E$3)+1),$A17)))</f>
        <v>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2563'!$E$3:$E$252,"13817-รพ.เขาฉกรรจ์")&lt;$A18,"",INDEX('ค่าเสื่อม 2563'!E$3:E$252,SMALL(IF('ค่าเสื่อม 2563'!$E$3:$E$252="13817-รพ.เขาฉกรรจ์",ROW('ค่าเสื่อม 2563'!$E$3:$E$252)-ROW('ค่าเสื่อม 2563'!$E$3)+1),$A18)))</f>
        <v>13817-รพ.เขาฉกรรจ์</v>
      </c>
      <c r="F18" s="7" t="str">
        <f t="array" ref="F18">IF(COUNTIF('ค่าเสื่อม 2563'!$E$3:$E$252,"13817-รพ.เขาฉกรรจ์")&lt;$A18,"",INDEX('ค่าเสื่อม 2563'!F$3:F$252,SMALL(IF('ค่าเสื่อม 2563'!$E$3:$E$252="13817-รพ.เขาฉกรรจ์",ROW('ค่าเสื่อม 2563'!$E$3:$E$252)-ROW('ค่าเสื่อม 2563'!$E$3)+1),$A18)))</f>
        <v>02520-รพ.สต.เขาสามสิบ หมู่ที่ 04 ตำบลเขาสามสิบ</v>
      </c>
      <c r="G18" s="7" t="str">
        <f t="array" ref="G18">IF(COUNTIF('ค่าเสื่อม 2563'!$E$3:$E$252,"13817-รพ.เขาฉกรรจ์")&lt;$A18,"",INDEX('ค่าเสื่อม 2563'!G$3:G$252,SMALL(IF('ค่าเสื่อม 2563'!$E$3:$E$252="13817-รพ.เขาฉกรรจ์",ROW('ค่าเสื่อม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2563'!$E$3:$E$252,"13817-รพ.เขาฉกรรจ์")&lt;$A18,"",INDEX('ค่าเสื่อม 2563'!H$3:H$252,SMALL(IF('ค่าเสื่อม 2563'!$E$3:$E$252="13817-รพ.เขาฉกรรจ์",ROW('ค่าเสื่อม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2563'!$E$3:$E$252,"13817-รพ.เขาฉกรรจ์")&lt;$A18,"",INDEX('ค่าเสื่อม 2563'!I$3:I$252,SMALL(IF('ค่าเสื่อม 2563'!$E$3:$E$252="13817-รพ.เขาฉกรรจ์",ROW('ค่าเสื่อม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2563'!$E$3:$E$252,"13817-รพ.เขาฉกรรจ์")&lt;$A18,"",INDEX('ค่าเสื่อม 2563'!J$3:J$252,SMALL(IF('ค่าเสื่อม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K18" s="7" t="str">
        <f t="array" ref="K18">IF(COUNTIF('ค่าเสื่อม 2563'!$E$3:$E$252,"13817-รพ.เขาฉกรรจ์")&lt;$A18,"",INDEX('ค่าเสื่อม 2563'!K$3:K$252,SMALL(IF('ค่าเสื่อม 2563'!$E$3:$E$252="13817-รพ.เขาฉกรรจ์",ROW('ค่าเสื่อม 2563'!$E$3:$E$252)-ROW('ค่าเสื่อม 2563'!$E$3)+1),$A18)))</f>
        <v>เครื่องชั่งน้ำหนักเด็กนอนแบบดิจิตอล</v>
      </c>
      <c r="L18" s="4">
        <f t="array" ref="L18">IF(COUNTIF('ค่าเสื่อม 2563'!$E$3:$E$252,"13817-รพ.เขาฉกรรจ์")&lt;$A18,"",INDEX('ค่าเสื่อม 2563'!L$3:L$252,SMALL(IF('ค่าเสื่อม 2563'!$E$3:$E$252="13817-รพ.เขาฉกรรจ์",ROW('ค่าเสื่อม 2563'!$E$3:$E$252)-ROW('ค่าเสื่อม 2563'!$E$3)+1),$A18)))</f>
        <v>1</v>
      </c>
      <c r="M18" s="7" t="str">
        <f t="array" ref="M18">IF(COUNTIF('ค่าเสื่อม 2563'!$E$3:$E$252,"13817-รพ.เขาฉกรรจ์")&lt;$A18,"",INDEX('ค่าเสื่อม 2563'!M$3:M$252,SMALL(IF('ค่าเสื่อม 2563'!$E$3:$E$252="13817-รพ.เขาฉกรรจ์",ROW('ค่าเสื่อม 2563'!$E$3:$E$252)-ROW('ค่าเสื่อม 2563'!$E$3)+1),$A18)))</f>
        <v>.</v>
      </c>
      <c r="N18" s="10">
        <f t="array" ref="N18">IF(COUNTIF('ค่าเสื่อม 2563'!$E$3:$E$252,"13817-รพ.เขาฉกรรจ์")&lt;$A18,"",INDEX('ค่าเสื่อม 2563'!N$3:N$252,SMALL(IF('ค่าเสื่อม 2563'!$E$3:$E$252="13817-รพ.เขาฉกรรจ์",ROW('ค่าเสื่อม 2563'!$E$3:$E$252)-ROW('ค่าเสื่อม 2563'!$E$3)+1),$A18)))</f>
        <v>4500</v>
      </c>
      <c r="O18" s="10">
        <f t="array" ref="O18">IF(COUNTIF('ค่าเสื่อม 2563'!$E$3:$E$252,"13817-รพ.เขาฉกรรจ์")&lt;$A18,"",INDEX('ค่าเสื่อม 2563'!O$3:O$252,SMALL(IF('ค่าเสื่อม 2563'!$E$3:$E$252="13817-รพ.เขาฉกรรจ์",ROW('ค่าเสื่อม 2563'!$E$3:$E$252)-ROW('ค่าเสื่อม 2563'!$E$3)+1),$A18)))</f>
        <v>0</v>
      </c>
      <c r="P18" s="10">
        <f t="array" ref="P18">IF(COUNTIF('ค่าเสื่อม 2563'!$E$3:$E$252,"13817-รพ.เขาฉกรรจ์")&lt;$A18,"",INDEX('ค่าเสื่อม 2563'!P$3:P$252,SMALL(IF('ค่าเสื่อม 2563'!$E$3:$E$252="13817-รพ.เขาฉกรรจ์",ROW('ค่าเสื่อม 2563'!$E$3:$E$252)-ROW('ค่าเสื่อม 2563'!$E$3)+1),$A18)))</f>
        <v>0</v>
      </c>
      <c r="Q18" s="10">
        <f t="array" ref="Q18">IF(COUNTIF('ค่าเสื่อม 2563'!$E$3:$E$252,"13817-รพ.เขาฉกรรจ์")&lt;$A18,"",INDEX('ค่าเสื่อม 2563'!Q$3:Q$252,SMALL(IF('ค่าเสื่อม 2563'!$E$3:$E$252="13817-รพ.เขาฉกรรจ์",ROW('ค่าเสื่อม 2563'!$E$3:$E$252)-ROW('ค่าเสื่อม 2563'!$E$3)+1),$A18)))</f>
        <v>4500</v>
      </c>
      <c r="R18" s="7" t="str">
        <f t="array" ref="R18">IF(COUNTIF('ค่าเสื่อม 2563'!$E$3:$E$252,"13817-รพ.เขาฉกรรจ์")&lt;$A18,"",INDEX('ค่าเสื่อม 2563'!R$3:R$252,SMALL(IF('ค่าเสื่อม 2563'!$E$3:$E$252="13817-รพ.เขาฉกรรจ์",ROW('ค่าเสื่อม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2563'!$E$3:$E$252,"13817-รพ.เขาฉกรรจ์")&lt;$A18,"",INDEX('ค่าเสื่อม 2563'!S$3:S$252,SMALL(IF('ค่าเสื่อม 2563'!$E$3:$E$252="13817-รพ.เขาฉกรรจ์",ROW('ค่าเสื่อม 2563'!$E$3:$E$252)-ROW('ค่าเสื่อม 2563'!$E$3)+1),$A18)))</f>
        <v>5-</v>
      </c>
      <c r="T18" s="10">
        <f t="array" ref="T18">IF(COUNTIF('ค่าเสื่อม 2563'!$E$3:$E$252,"13817-รพ.เขาฉกรรจ์")&lt;$A18,"",INDEX('ค่าเสื่อม 2563'!T$3:T$252,SMALL(IF('ค่าเสื่อม 2563'!$E$3:$E$252="13817-รพ.เขาฉกรรจ์",ROW('ค่าเสื่อม 2563'!$E$3:$E$252)-ROW('ค่าเสื่อม 2563'!$E$3)+1),$A18)))</f>
        <v>4500</v>
      </c>
      <c r="U18" s="10">
        <f t="array" ref="U18">IF(COUNTIF('ค่าเสื่อม 2563'!$E$3:$E$252,"13817-รพ.เขาฉกรรจ์")&lt;$A18,"",INDEX('ค่าเสื่อม 2563'!U$3:U$252,SMALL(IF('ค่าเสื่อม 2563'!$E$3:$E$252="13817-รพ.เขาฉกรรจ์",ROW('ค่าเสื่อม 2563'!$E$3:$E$252)-ROW('ค่าเสื่อม 2563'!$E$3)+1),$A18)))</f>
        <v>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2563'!$E$3:$E$252,"13817-รพ.เขาฉกรรจ์")&lt;$A19,"",INDEX('ค่าเสื่อม 2563'!E$3:E$252,SMALL(IF('ค่าเสื่อม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F19" s="7" t="str">
        <f t="array" ref="F19">IF(COUNTIF('ค่าเสื่อม 2563'!$E$3:$E$252,"13817-รพ.เขาฉกรรจ์")&lt;$A19,"",INDEX('ค่าเสื่อม 2563'!F$3:F$252,SMALL(IF('ค่าเสื่อม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G19" s="7" t="str">
        <f t="array" ref="G19">IF(COUNTIF('ค่าเสื่อม 2563'!$E$3:$E$252,"13817-รพ.เขาฉกรรจ์")&lt;$A19,"",INDEX('ค่าเสื่อม 2563'!G$3:G$252,SMALL(IF('ค่าเสื่อม 2563'!$E$3:$E$252="13817-รพ.เขาฉกรรจ์",ROW('ค่าเสื่อม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2563'!$E$3:$E$252,"13817-รพ.เขาฉกรรจ์")&lt;$A19,"",INDEX('ค่าเสื่อม 2563'!H$3:H$252,SMALL(IF('ค่าเสื่อม 2563'!$E$3:$E$252="13817-รพ.เขาฉกรรจ์",ROW('ค่าเสื่อม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2563'!$E$3:$E$252,"13817-รพ.เขาฉกรรจ์")&lt;$A19,"",INDEX('ค่าเสื่อม 2563'!I$3:I$252,SMALL(IF('ค่าเสื่อม 2563'!$E$3:$E$252="13817-รพ.เขาฉกรรจ์",ROW('ค่าเสื่อม 2563'!$E$3:$E$252)-ROW('ค่าเสื่อม 2563'!$E$3)+1),$A19)))</f>
        <v>08-ครุภัณฑ์คอมพิวเตอร์</v>
      </c>
      <c r="J19" s="7" t="str">
        <f t="array" ref="J19">IF(COUNTIF('ค่าเสื่อม 2563'!$E$3:$E$252,"13817-รพ.เขาฉกรรจ์")&lt;$A19,"",INDEX('ค่าเสื่อม 2563'!J$3:J$252,SMALL(IF('ค่าเสื่อม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K19" s="7" t="str">
        <f t="array" ref="K19">IF(COUNTIF('ค่าเสื่อม 2563'!$E$3:$E$252,"13817-รพ.เขาฉกรรจ์")&lt;$A19,"",INDEX('ค่าเสื่อม 2563'!K$3:K$252,SMALL(IF('ค่าเสื่อม 2563'!$E$3:$E$252="13817-รพ.เขาฉกรรจ์",ROW('ค่าเสื่อม 2563'!$E$3:$E$252)-ROW('ค่าเสื่อม 2563'!$E$3)+1),$A19)))</f>
        <v>เครื่องคอมพิวเตอร์แม่ข่าย แบบที่ ๑</v>
      </c>
      <c r="L19" s="4">
        <f t="array" ref="L19">IF(COUNTIF('ค่าเสื่อม 2563'!$E$3:$E$252,"13817-รพ.เขาฉกรรจ์")&lt;$A19,"",INDEX('ค่าเสื่อม 2563'!L$3:L$252,SMALL(IF('ค่าเสื่อม 2563'!$E$3:$E$252="13817-รพ.เขาฉกรรจ์",ROW('ค่าเสื่อม 2563'!$E$3:$E$252)-ROW('ค่าเสื่อม 2563'!$E$3)+1),$A19)))</f>
        <v>1</v>
      </c>
      <c r="M19" s="7" t="str">
        <f t="array" ref="M19">IF(COUNTIF('ค่าเสื่อม 2563'!$E$3:$E$252,"13817-รพ.เขาฉกรรจ์")&lt;$A19,"",INDEX('ค่าเสื่อม 2563'!M$3:M$252,SMALL(IF('ค่าเสื่อม 2563'!$E$3:$E$252="13817-รพ.เขาฉกรรจ์",ROW('ค่าเสื่อม 2563'!$E$3:$E$252)-ROW('ค่าเสื่อม 2563'!$E$3)+1),$A19)))</f>
        <v>.</v>
      </c>
      <c r="N19" s="10">
        <f t="array" ref="N19">IF(COUNTIF('ค่าเสื่อม 2563'!$E$3:$E$252,"13817-รพ.เขาฉกรรจ์")&lt;$A19,"",INDEX('ค่าเสื่อม 2563'!N$3:N$252,SMALL(IF('ค่าเสื่อม 2563'!$E$3:$E$252="13817-รพ.เขาฉกรรจ์",ROW('ค่าเสื่อม 2563'!$E$3:$E$252)-ROW('ค่าเสื่อม 2563'!$E$3)+1),$A19)))</f>
        <v>125000</v>
      </c>
      <c r="O19" s="10">
        <f t="array" ref="O19">IF(COUNTIF('ค่าเสื่อม 2563'!$E$3:$E$252,"13817-รพ.เขาฉกรรจ์")&lt;$A19,"",INDEX('ค่าเสื่อม 2563'!O$3:O$252,SMALL(IF('ค่าเสื่อม 2563'!$E$3:$E$252="13817-รพ.เขาฉกรรจ์",ROW('ค่าเสื่อม 2563'!$E$3:$E$252)-ROW('ค่าเสื่อม 2563'!$E$3)+1),$A19)))</f>
        <v>5000</v>
      </c>
      <c r="P19" s="10">
        <f t="array" ref="P19">IF(COUNTIF('ค่าเสื่อม 2563'!$E$3:$E$252,"13817-รพ.เขาฉกรรจ์")&lt;$A19,"",INDEX('ค่าเสื่อม 2563'!P$3:P$252,SMALL(IF('ค่าเสื่อม 2563'!$E$3:$E$252="13817-รพ.เขาฉกรรจ์",ROW('ค่าเสื่อม 2563'!$E$3:$E$252)-ROW('ค่าเสื่อม 2563'!$E$3)+1),$A19)))</f>
        <v>0</v>
      </c>
      <c r="Q19" s="10">
        <f t="array" ref="Q19">IF(COUNTIF('ค่าเสื่อม 2563'!$E$3:$E$252,"13817-รพ.เขาฉกรรจ์")&lt;$A19,"",INDEX('ค่าเสื่อม 2563'!Q$3:Q$252,SMALL(IF('ค่าเสื่อม 2563'!$E$3:$E$252="13817-รพ.เขาฉกรรจ์",ROW('ค่าเสื่อม 2563'!$E$3:$E$252)-ROW('ค่าเสื่อม 2563'!$E$3)+1),$A19)))</f>
        <v>130000</v>
      </c>
      <c r="R19" s="7" t="str">
        <f t="array" ref="R19">IF(COUNTIF('ค่าเสื่อม 2563'!$E$3:$E$252,"13817-รพ.เขาฉกรรจ์")&lt;$A19,"",INDEX('ค่าเสื่อม 2563'!R$3:R$252,SMALL(IF('ค่าเสื่อม 2563'!$E$3:$E$252="13817-รพ.เขาฉกรรจ์",ROW('ค่าเสื่อม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2563'!$E$3:$E$252,"13817-รพ.เขาฉกรรจ์")&lt;$A19,"",INDEX('ค่าเสื่อม 2563'!S$3:S$252,SMALL(IF('ค่าเสื่อม 2563'!$E$3:$E$252="13817-รพ.เขาฉกรรจ์",ROW('ค่าเสื่อม 2563'!$E$3:$E$252)-ROW('ค่าเสื่อม 2563'!$E$3)+1),$A19)))</f>
        <v>5-</v>
      </c>
      <c r="T19" s="10">
        <f t="array" ref="T19">IF(COUNTIF('ค่าเสื่อม 2563'!$E$3:$E$252,"13817-รพ.เขาฉกรรจ์")&lt;$A19,"",INDEX('ค่าเสื่อม 2563'!T$3:T$252,SMALL(IF('ค่าเสื่อม 2563'!$E$3:$E$252="13817-รพ.เขาฉกรรจ์",ROW('ค่าเสื่อม 2563'!$E$3:$E$252)-ROW('ค่าเสื่อม 2563'!$E$3)+1),$A19)))</f>
        <v>125000</v>
      </c>
      <c r="U19" s="10">
        <f t="array" ref="U19">IF(COUNTIF('ค่าเสื่อม 2563'!$E$3:$E$252,"13817-รพ.เขาฉกรรจ์")&lt;$A19,"",INDEX('ค่าเสื่อม 2563'!U$3:U$252,SMALL(IF('ค่าเสื่อม 2563'!$E$3:$E$252="13817-รพ.เขาฉกรรจ์",ROW('ค่าเสื่อม 2563'!$E$3:$E$252)-ROW('ค่าเสื่อม 2563'!$E$3)+1),$A19)))</f>
        <v>0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2563'!$E$3:$E$252,"13817-รพ.เขาฉกรรจ์")&lt;$A20,"",INDEX('ค่าเสื่อม 2563'!E$3:E$252,SMALL(IF('ค่าเสื่อม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F20" s="7" t="str">
        <f t="array" ref="F20">IF(COUNTIF('ค่าเสื่อม 2563'!$E$3:$E$252,"13817-รพ.เขาฉกรรจ์")&lt;$A20,"",INDEX('ค่าเสื่อม 2563'!F$3:F$252,SMALL(IF('ค่าเสื่อม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G20" s="7" t="str">
        <f t="array" ref="G20">IF(COUNTIF('ค่าเสื่อม 2563'!$E$3:$E$252,"13817-รพ.เขาฉกรรจ์")&lt;$A20,"",INDEX('ค่าเสื่อม 2563'!G$3:G$252,SMALL(IF('ค่าเสื่อม 2563'!$E$3:$E$252="13817-รพ.เขาฉกรรจ์",ROW('ค่าเสื่อม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2563'!$E$3:$E$252,"13817-รพ.เขาฉกรรจ์")&lt;$A20,"",INDEX('ค่าเสื่อม 2563'!H$3:H$252,SMALL(IF('ค่าเสื่อม 2563'!$E$3:$E$252="13817-รพ.เขาฉกรรจ์",ROW('ค่าเสื่อม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2563'!$E$3:$E$252,"13817-รพ.เขาฉกรรจ์")&lt;$A20,"",INDEX('ค่าเสื่อม 2563'!I$3:I$252,SMALL(IF('ค่าเสื่อม 2563'!$E$3:$E$252="13817-รพ.เขาฉกรรจ์",ROW('ค่าเสื่อม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2563'!$E$3:$E$252,"13817-รพ.เขาฉกรรจ์")&lt;$A20,"",INDEX('ค่าเสื่อม 2563'!J$3:J$252,SMALL(IF('ค่าเสื่อม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K20" s="7" t="str">
        <f t="array" ref="K20">IF(COUNTIF('ค่าเสื่อม 2563'!$E$3:$E$252,"13817-รพ.เขาฉกรรจ์")&lt;$A20,"",INDEX('ค่าเสื่อม 2563'!K$3:K$252,SMALL(IF('ค่าเสื่อม 2563'!$E$3:$E$252="13817-รพ.เขาฉกรรจ์",ROW('ค่าเสื่อม 2563'!$E$3:$E$252)-ROW('ค่าเสื่อม 2563'!$E$3)+1),$A20)))</f>
        <v>ตู้เย็นเก็บเวชภัณฑ์ (Pharmaceutical refrigerators)</v>
      </c>
      <c r="L20" s="4">
        <f t="array" ref="L20">IF(COUNTIF('ค่าเสื่อม 2563'!$E$3:$E$252,"13817-รพ.เขาฉกรรจ์")&lt;$A20,"",INDEX('ค่าเสื่อม 2563'!L$3:L$252,SMALL(IF('ค่าเสื่อม 2563'!$E$3:$E$252="13817-รพ.เขาฉกรรจ์",ROW('ค่าเสื่อม 2563'!$E$3:$E$252)-ROW('ค่าเสื่อม 2563'!$E$3)+1),$A20)))</f>
        <v>1</v>
      </c>
      <c r="M20" s="7" t="str">
        <f t="array" ref="M20">IF(COUNTIF('ค่าเสื่อม 2563'!$E$3:$E$252,"13817-รพ.เขาฉกรรจ์")&lt;$A20,"",INDEX('ค่าเสื่อม 2563'!M$3:M$252,SMALL(IF('ค่าเสื่อม 2563'!$E$3:$E$252="13817-รพ.เขาฉกรรจ์",ROW('ค่าเสื่อม 2563'!$E$3:$E$252)-ROW('ค่าเสื่อม 2563'!$E$3)+1),$A20)))</f>
        <v>.</v>
      </c>
      <c r="N20" s="10">
        <f t="array" ref="N20">IF(COUNTIF('ค่าเสื่อม 2563'!$E$3:$E$252,"13817-รพ.เขาฉกรรจ์")&lt;$A20,"",INDEX('ค่าเสื่อม 2563'!N$3:N$252,SMALL(IF('ค่าเสื่อม 2563'!$E$3:$E$252="13817-รพ.เขาฉกรรจ์",ROW('ค่าเสื่อม 2563'!$E$3:$E$252)-ROW('ค่าเสื่อม 2563'!$E$3)+1),$A20)))</f>
        <v>79500</v>
      </c>
      <c r="O20" s="10">
        <f t="array" ref="O20">IF(COUNTIF('ค่าเสื่อม 2563'!$E$3:$E$252,"13817-รพ.เขาฉกรรจ์")&lt;$A20,"",INDEX('ค่าเสื่อม 2563'!O$3:O$252,SMALL(IF('ค่าเสื่อม 2563'!$E$3:$E$252="13817-รพ.เขาฉกรรจ์",ROW('ค่าเสื่อม 2563'!$E$3:$E$252)-ROW('ค่าเสื่อม 2563'!$E$3)+1),$A20)))</f>
        <v>0</v>
      </c>
      <c r="P20" s="10">
        <f t="array" ref="P20">IF(COUNTIF('ค่าเสื่อม 2563'!$E$3:$E$252,"13817-รพ.เขาฉกรรจ์")&lt;$A20,"",INDEX('ค่าเสื่อม 2563'!P$3:P$252,SMALL(IF('ค่าเสื่อม 2563'!$E$3:$E$252="13817-รพ.เขาฉกรรจ์",ROW('ค่าเสื่อม 2563'!$E$3:$E$252)-ROW('ค่าเสื่อม 2563'!$E$3)+1),$A20)))</f>
        <v>0</v>
      </c>
      <c r="Q20" s="10">
        <f t="array" ref="Q20">IF(COUNTIF('ค่าเสื่อม 2563'!$E$3:$E$252,"13817-รพ.เขาฉกรรจ์")&lt;$A20,"",INDEX('ค่าเสื่อม 2563'!Q$3:Q$252,SMALL(IF('ค่าเสื่อม 2563'!$E$3:$E$252="13817-รพ.เขาฉกรรจ์",ROW('ค่าเสื่อม 2563'!$E$3:$E$252)-ROW('ค่าเสื่อม 2563'!$E$3)+1),$A20)))</f>
        <v>79500</v>
      </c>
      <c r="R20" s="7" t="str">
        <f t="array" ref="R20">IF(COUNTIF('ค่าเสื่อม 2563'!$E$3:$E$252,"13817-รพ.เขาฉกรรจ์")&lt;$A20,"",INDEX('ค่าเสื่อม 2563'!R$3:R$252,SMALL(IF('ค่าเสื่อม 2563'!$E$3:$E$252="13817-รพ.เขาฉกรรจ์",ROW('ค่าเสื่อม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2563'!$E$3:$E$252,"13817-รพ.เขาฉกรรจ์")&lt;$A20,"",INDEX('ค่าเสื่อม 2563'!S$3:S$252,SMALL(IF('ค่าเสื่อม 2563'!$E$3:$E$252="13817-รพ.เขาฉกรรจ์",ROW('ค่าเสื่อม 2563'!$E$3:$E$252)-ROW('ค่าเสื่อม 2563'!$E$3)+1),$A20)))</f>
        <v>5-</v>
      </c>
      <c r="T20" s="10">
        <f t="array" ref="T20">IF(COUNTIF('ค่าเสื่อม 2563'!$E$3:$E$252,"13817-รพ.เขาฉกรรจ์")&lt;$A20,"",INDEX('ค่าเสื่อม 2563'!T$3:T$252,SMALL(IF('ค่าเสื่อม 2563'!$E$3:$E$252="13817-รพ.เขาฉกรรจ์",ROW('ค่าเสื่อม 2563'!$E$3:$E$252)-ROW('ค่าเสื่อม 2563'!$E$3)+1),$A20)))</f>
        <v>79500</v>
      </c>
      <c r="U20" s="10">
        <f t="array" ref="U20">IF(COUNTIF('ค่าเสื่อม 2563'!$E$3:$E$252,"13817-รพ.เขาฉกรรจ์")&lt;$A20,"",INDEX('ค่าเสื่อม 2563'!U$3:U$252,SMALL(IF('ค่าเสื่อม 2563'!$E$3:$E$252="13817-รพ.เขาฉกรรจ์",ROW('ค่าเสื่อม 2563'!$E$3:$E$252)-ROW('ค่าเสื่อม 2563'!$E$3)+1),$A20)))</f>
        <v>0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2563'!$E$3:$E$252,"13817-รพ.เขาฉกรรจ์")&lt;$A21,"",INDEX('ค่าเสื่อม 2563'!E$3:E$252,SMALL(IF('ค่าเสื่อม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F21" s="7" t="str">
        <f t="array" ref="F21">IF(COUNTIF('ค่าเสื่อม 2563'!$E$3:$E$252,"13817-รพ.เขาฉกรรจ์")&lt;$A21,"",INDEX('ค่าเสื่อม 2563'!F$3:F$252,SMALL(IF('ค่าเสื่อม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G21" s="7" t="str">
        <f t="array" ref="G21">IF(COUNTIF('ค่าเสื่อม 2563'!$E$3:$E$252,"13817-รพ.เขาฉกรรจ์")&lt;$A21,"",INDEX('ค่าเสื่อม 2563'!G$3:G$252,SMALL(IF('ค่าเสื่อม 2563'!$E$3:$E$252="13817-รพ.เขาฉกรรจ์",ROW('ค่าเสื่อม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2563'!$E$3:$E$252,"13817-รพ.เขาฉกรรจ์")&lt;$A21,"",INDEX('ค่าเสื่อม 2563'!H$3:H$252,SMALL(IF('ค่าเสื่อม 2563'!$E$3:$E$252="13817-รพ.เขาฉกรรจ์",ROW('ค่าเสื่อม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2563'!$E$3:$E$252,"13817-รพ.เขาฉกรรจ์")&lt;$A21,"",INDEX('ค่าเสื่อม 2563'!I$3:I$252,SMALL(IF('ค่าเสื่อม 2563'!$E$3:$E$252="13817-รพ.เขาฉกรรจ์",ROW('ค่าเสื่อม 2563'!$E$3:$E$252)-ROW('ค่าเสื่อม 2563'!$E$3)+1),$A21)))</f>
        <v>03-ครุภัณฑ์การแพทย์</v>
      </c>
      <c r="J21" s="7" t="str">
        <f t="array" ref="J21">IF(COUNTIF('ค่าเสื่อม 2563'!$E$3:$E$252,"13817-รพ.เขาฉกรรจ์")&lt;$A21,"",INDEX('ค่าเสื่อม 2563'!J$3:J$252,SMALL(IF('ค่าเสื่อม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K21" s="7" t="str">
        <f t="array" ref="K21">IF(COUNTIF('ค่าเสื่อม 2563'!$E$3:$E$252,"13817-รพ.เขาฉกรรจ์")&lt;$A21,"",INDEX('ค่าเสื่อม 2563'!K$3:K$252,SMALL(IF('ค่าเสื่อม 2563'!$E$3:$E$252="13817-รพ.เขาฉกรรจ์",ROW('ค่าเสื่อม 2563'!$E$3:$E$252)-ROW('ค่าเสื่อม 2563'!$E$3)+1),$A21)))</f>
        <v>ถังออกซิเจนพร้อมอุปกรณ์การให้ครบชุด</v>
      </c>
      <c r="L21" s="4">
        <f t="array" ref="L21">IF(COUNTIF('ค่าเสื่อม 2563'!$E$3:$E$252,"13817-รพ.เขาฉกรรจ์")&lt;$A21,"",INDEX('ค่าเสื่อม 2563'!L$3:L$252,SMALL(IF('ค่าเสื่อม 2563'!$E$3:$E$252="13817-รพ.เขาฉกรรจ์",ROW('ค่าเสื่อม 2563'!$E$3:$E$252)-ROW('ค่าเสื่อม 2563'!$E$3)+1),$A21)))</f>
        <v>1</v>
      </c>
      <c r="M21" s="7" t="str">
        <f t="array" ref="M21">IF(COUNTIF('ค่าเสื่อม 2563'!$E$3:$E$252,"13817-รพ.เขาฉกรรจ์")&lt;$A21,"",INDEX('ค่าเสื่อม 2563'!M$3:M$252,SMALL(IF('ค่าเสื่อม 2563'!$E$3:$E$252="13817-รพ.เขาฉกรรจ์",ROW('ค่าเสื่อม 2563'!$E$3:$E$252)-ROW('ค่าเสื่อม 2563'!$E$3)+1),$A21)))</f>
        <v>.</v>
      </c>
      <c r="N21" s="10">
        <f t="array" ref="N21">IF(COUNTIF('ค่าเสื่อม 2563'!$E$3:$E$252,"13817-รพ.เขาฉกรรจ์")&lt;$A21,"",INDEX('ค่าเสื่อม 2563'!N$3:N$252,SMALL(IF('ค่าเสื่อม 2563'!$E$3:$E$252="13817-รพ.เขาฉกรรจ์",ROW('ค่าเสื่อม 2563'!$E$3:$E$252)-ROW('ค่าเสื่อม 2563'!$E$3)+1),$A21)))</f>
        <v>55000</v>
      </c>
      <c r="O21" s="10">
        <f t="array" ref="O21">IF(COUNTIF('ค่าเสื่อม 2563'!$E$3:$E$252,"13817-รพ.เขาฉกรรจ์")&lt;$A21,"",INDEX('ค่าเสื่อม 2563'!O$3:O$252,SMALL(IF('ค่าเสื่อม 2563'!$E$3:$E$252="13817-รพ.เขาฉกรรจ์",ROW('ค่าเสื่อม 2563'!$E$3:$E$252)-ROW('ค่าเสื่อม 2563'!$E$3)+1),$A21)))</f>
        <v>0</v>
      </c>
      <c r="P21" s="10">
        <f t="array" ref="P21">IF(COUNTIF('ค่าเสื่อม 2563'!$E$3:$E$252,"13817-รพ.เขาฉกรรจ์")&lt;$A21,"",INDEX('ค่าเสื่อม 2563'!P$3:P$252,SMALL(IF('ค่าเสื่อม 2563'!$E$3:$E$252="13817-รพ.เขาฉกรรจ์",ROW('ค่าเสื่อม 2563'!$E$3:$E$252)-ROW('ค่าเสื่อม 2563'!$E$3)+1),$A21)))</f>
        <v>0</v>
      </c>
      <c r="Q21" s="10">
        <f t="array" ref="Q21">IF(COUNTIF('ค่าเสื่อม 2563'!$E$3:$E$252,"13817-รพ.เขาฉกรรจ์")&lt;$A21,"",INDEX('ค่าเสื่อม 2563'!Q$3:Q$252,SMALL(IF('ค่าเสื่อม 2563'!$E$3:$E$252="13817-รพ.เขาฉกรรจ์",ROW('ค่าเสื่อม 2563'!$E$3:$E$252)-ROW('ค่าเสื่อม 2563'!$E$3)+1),$A21)))</f>
        <v>55000</v>
      </c>
      <c r="R21" s="7" t="str">
        <f t="array" ref="R21">IF(COUNTIF('ค่าเสื่อม 2563'!$E$3:$E$252,"13817-รพ.เขาฉกรรจ์")&lt;$A21,"",INDEX('ค่าเสื่อม 2563'!R$3:R$252,SMALL(IF('ค่าเสื่อม 2563'!$E$3:$E$252="13817-รพ.เขาฉกรรจ์",ROW('ค่าเสื่อม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2563'!$E$3:$E$252,"13817-รพ.เขาฉกรรจ์")&lt;$A21,"",INDEX('ค่าเสื่อม 2563'!S$3:S$252,SMALL(IF('ค่าเสื่อม 2563'!$E$3:$E$252="13817-รพ.เขาฉกรรจ์",ROW('ค่าเสื่อม 2563'!$E$3:$E$252)-ROW('ค่าเสื่อม 2563'!$E$3)+1),$A21)))</f>
        <v>5-</v>
      </c>
      <c r="T21" s="10">
        <f t="array" ref="T21">IF(COUNTIF('ค่าเสื่อม 2563'!$E$3:$E$252,"13817-รพ.เขาฉกรรจ์")&lt;$A21,"",INDEX('ค่าเสื่อม 2563'!T$3:T$252,SMALL(IF('ค่าเสื่อม 2563'!$E$3:$E$252="13817-รพ.เขาฉกรรจ์",ROW('ค่าเสื่อม 2563'!$E$3:$E$252)-ROW('ค่าเสื่อม 2563'!$E$3)+1),$A21)))</f>
        <v>55000</v>
      </c>
      <c r="U21" s="10">
        <f t="array" ref="U21">IF(COUNTIF('ค่าเสื่อม 2563'!$E$3:$E$252,"13817-รพ.เขาฉกรรจ์")&lt;$A21,"",INDEX('ค่าเสื่อม 2563'!U$3:U$252,SMALL(IF('ค่าเสื่อม 2563'!$E$3:$E$252="13817-รพ.เขาฉกรรจ์",ROW('ค่าเสื่อม 2563'!$E$3:$E$252)-ROW('ค่าเสื่อม 2563'!$E$3)+1),$A21)))</f>
        <v>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2563'!$E$3:$E$252,"13817-รพ.เขาฉกรรจ์")&lt;$A22,"",INDEX('ค่าเสื่อม 2563'!E$3:E$252,SMALL(IF('ค่าเสื่อม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F22" s="7" t="str">
        <f t="array" ref="F22">IF(COUNTIF('ค่าเสื่อม 2563'!$E$3:$E$252,"13817-รพ.เขาฉกรรจ์")&lt;$A22,"",INDEX('ค่าเสื่อม 2563'!F$3:F$252,SMALL(IF('ค่าเสื่อม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G22" s="7" t="str">
        <f t="array" ref="G22">IF(COUNTIF('ค่าเสื่อม 2563'!$E$3:$E$252,"13817-รพ.เขาฉกรรจ์")&lt;$A22,"",INDEX('ค่าเสื่อม 2563'!G$3:G$252,SMALL(IF('ค่าเสื่อม 2563'!$E$3:$E$252="13817-รพ.เขาฉกรรจ์",ROW('ค่าเสื่อม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2563'!$E$3:$E$252,"13817-รพ.เขาฉกรรจ์")&lt;$A22,"",INDEX('ค่าเสื่อม 2563'!H$3:H$252,SMALL(IF('ค่าเสื่อม 2563'!$E$3:$E$252="13817-รพ.เขาฉกรรจ์",ROW('ค่าเสื่อม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2563'!$E$3:$E$252,"13817-รพ.เขาฉกรรจ์")&lt;$A22,"",INDEX('ค่าเสื่อม 2563'!I$3:I$252,SMALL(IF('ค่าเสื่อม 2563'!$E$3:$E$252="13817-รพ.เขาฉกรรจ์",ROW('ค่าเสื่อม 2563'!$E$3:$E$252)-ROW('ค่าเสื่อม 2563'!$E$3)+1),$A22)))</f>
        <v>03-ครุภัณฑ์การแพทย์</v>
      </c>
      <c r="J22" s="7" t="str">
        <f t="array" ref="J22">IF(COUNTIF('ค่าเสื่อม 2563'!$E$3:$E$252,"13817-รพ.เขาฉกรรจ์")&lt;$A22,"",INDEX('ค่าเสื่อม 2563'!J$3:J$252,SMALL(IF('ค่าเสื่อม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K22" s="7" t="str">
        <f t="array" ref="K22">IF(COUNTIF('ค่าเสื่อม 2563'!$E$3:$E$252,"13817-รพ.เขาฉกรรจ์")&lt;$A22,"",INDEX('ค่าเสื่อม 2563'!K$3:K$252,SMALL(IF('ค่าเสื่อม 2563'!$E$3:$E$252="13817-รพ.เขาฉกรรจ์",ROW('ค่าเสื่อม 2563'!$E$3:$E$252)-ROW('ค่าเสื่อม 2563'!$E$3)+1),$A22)))</f>
        <v>ชุดเครื่องมือผ่าตัดขนาดเล็ก (MINOR SUTURE &amp; EXCISSION SET)</v>
      </c>
      <c r="L22" s="4">
        <f t="array" ref="L22">IF(COUNTIF('ค่าเสื่อม 2563'!$E$3:$E$252,"13817-รพ.เขาฉกรรจ์")&lt;$A22,"",INDEX('ค่าเสื่อม 2563'!L$3:L$252,SMALL(IF('ค่าเสื่อม 2563'!$E$3:$E$252="13817-รพ.เขาฉกรรจ์",ROW('ค่าเสื่อม 2563'!$E$3:$E$252)-ROW('ค่าเสื่อม 2563'!$E$3)+1),$A22)))</f>
        <v>20</v>
      </c>
      <c r="M22" s="7" t="str">
        <f t="array" ref="M22">IF(COUNTIF('ค่าเสื่อม 2563'!$E$3:$E$252,"13817-รพ.เขาฉกรรจ์")&lt;$A22,"",INDEX('ค่าเสื่อม 2563'!M$3:M$252,SMALL(IF('ค่าเสื่อม 2563'!$E$3:$E$252="13817-รพ.เขาฉกรรจ์",ROW('ค่าเสื่อม 2563'!$E$3:$E$252)-ROW('ค่าเสื่อม 2563'!$E$3)+1),$A22)))</f>
        <v>.</v>
      </c>
      <c r="N22" s="10">
        <f t="array" ref="N22">IF(COUNTIF('ค่าเสื่อม 2563'!$E$3:$E$252,"13817-รพ.เขาฉกรรจ์")&lt;$A22,"",INDEX('ค่าเสื่อม 2563'!N$3:N$252,SMALL(IF('ค่าเสื่อม 2563'!$E$3:$E$252="13817-รพ.เขาฉกรรจ์",ROW('ค่าเสื่อม 2563'!$E$3:$E$252)-ROW('ค่าเสื่อม 2563'!$E$3)+1),$A22)))</f>
        <v>183500</v>
      </c>
      <c r="O22" s="10">
        <f t="array" ref="O22">IF(COUNTIF('ค่าเสื่อม 2563'!$E$3:$E$252,"13817-รพ.เขาฉกรรจ์")&lt;$A22,"",INDEX('ค่าเสื่อม 2563'!O$3:O$252,SMALL(IF('ค่าเสื่อม 2563'!$E$3:$E$252="13817-รพ.เขาฉกรรจ์",ROW('ค่าเสื่อม 2563'!$E$3:$E$252)-ROW('ค่าเสื่อม 2563'!$E$3)+1),$A22)))</f>
        <v>0</v>
      </c>
      <c r="P22" s="10">
        <f t="array" ref="P22">IF(COUNTIF('ค่าเสื่อม 2563'!$E$3:$E$252,"13817-รพ.เขาฉกรรจ์")&lt;$A22,"",INDEX('ค่าเสื่อม 2563'!P$3:P$252,SMALL(IF('ค่าเสื่อม 2563'!$E$3:$E$252="13817-รพ.เขาฉกรรจ์",ROW('ค่าเสื่อม 2563'!$E$3:$E$252)-ROW('ค่าเสื่อม 2563'!$E$3)+1),$A22)))</f>
        <v>0</v>
      </c>
      <c r="Q22" s="10">
        <f t="array" ref="Q22">IF(COUNTIF('ค่าเสื่อม 2563'!$E$3:$E$252,"13817-รพ.เขาฉกรรจ์")&lt;$A22,"",INDEX('ค่าเสื่อม 2563'!Q$3:Q$252,SMALL(IF('ค่าเสื่อม 2563'!$E$3:$E$252="13817-รพ.เขาฉกรรจ์",ROW('ค่าเสื่อม 2563'!$E$3:$E$252)-ROW('ค่าเสื่อม 2563'!$E$3)+1),$A22)))</f>
        <v>183500</v>
      </c>
      <c r="R22" s="7" t="str">
        <f t="array" ref="R22">IF(COUNTIF('ค่าเสื่อม 2563'!$E$3:$E$252,"13817-รพ.เขาฉกรรจ์")&lt;$A22,"",INDEX('ค่าเสื่อม 2563'!R$3:R$252,SMALL(IF('ค่าเสื่อม 2563'!$E$3:$E$252="13817-รพ.เขาฉกรรจ์",ROW('ค่าเสื่อม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2563'!$E$3:$E$252,"13817-รพ.เขาฉกรรจ์")&lt;$A22,"",INDEX('ค่าเสื่อม 2563'!S$3:S$252,SMALL(IF('ค่าเสื่อม 2563'!$E$3:$E$252="13817-รพ.เขาฉกรรจ์",ROW('ค่าเสื่อม 2563'!$E$3:$E$252)-ROW('ค่าเสื่อม 2563'!$E$3)+1),$A22)))</f>
        <v>5-</v>
      </c>
      <c r="T22" s="10">
        <f t="array" ref="T22">IF(COUNTIF('ค่าเสื่อม 2563'!$E$3:$E$252,"13817-รพ.เขาฉกรรจ์")&lt;$A22,"",INDEX('ค่าเสื่อม 2563'!T$3:T$252,SMALL(IF('ค่าเสื่อม 2563'!$E$3:$E$252="13817-รพ.เขาฉกรรจ์",ROW('ค่าเสื่อม 2563'!$E$3:$E$252)-ROW('ค่าเสื่อม 2563'!$E$3)+1),$A22)))</f>
        <v>183500</v>
      </c>
      <c r="U22" s="10">
        <f t="array" ref="U22">IF(COUNTIF('ค่าเสื่อม 2563'!$E$3:$E$252,"13817-รพ.เขาฉกรรจ์")&lt;$A22,"",INDEX('ค่าเสื่อม 2563'!U$3:U$252,SMALL(IF('ค่าเสื่อม 2563'!$E$3:$E$252="13817-รพ.เขาฉกรรจ์",ROW('ค่าเสื่อม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2563'!$E$3:$E$252,"13817-รพ.เขาฉกรรจ์")&lt;$A23,"",INDEX('ค่าเสื่อม 2563'!E$3:E$252,SMALL(IF('ค่าเสื่อม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F23" s="7" t="str">
        <f t="array" ref="F23">IF(COUNTIF('ค่าเสื่อม 2563'!$E$3:$E$252,"13817-รพ.เขาฉกรรจ์")&lt;$A23,"",INDEX('ค่าเสื่อม 2563'!F$3:F$252,SMALL(IF('ค่าเสื่อม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G23" s="7" t="str">
        <f t="array" ref="G23">IF(COUNTIF('ค่าเสื่อม 2563'!$E$3:$E$252,"13817-รพ.เขาฉกรรจ์")&lt;$A23,"",INDEX('ค่าเสื่อม 2563'!G$3:G$252,SMALL(IF('ค่าเสื่อม 2563'!$E$3:$E$252="13817-รพ.เขาฉกรรจ์",ROW('ค่าเสื่อม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2563'!$E$3:$E$252,"13817-รพ.เขาฉกรรจ์")&lt;$A23,"",INDEX('ค่าเสื่อม 2563'!H$3:H$252,SMALL(IF('ค่าเสื่อม 2563'!$E$3:$E$252="13817-รพ.เขาฉกรรจ์",ROW('ค่าเสื่อม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2563'!$E$3:$E$252,"13817-รพ.เขาฉกรรจ์")&lt;$A23,"",INDEX('ค่าเสื่อม 2563'!I$3:I$252,SMALL(IF('ค่าเสื่อม 2563'!$E$3:$E$252="13817-รพ.เขาฉกรรจ์",ROW('ค่าเสื่อม 2563'!$E$3:$E$252)-ROW('ค่าเสื่อม 2563'!$E$3)+1),$A23)))</f>
        <v>-</v>
      </c>
      <c r="J23" s="7" t="str">
        <f t="array" ref="J23">IF(COUNTIF('ค่าเสื่อม 2563'!$E$3:$E$252,"13817-รพ.เขาฉกรรจ์")&lt;$A23,"",INDEX('ค่าเสื่อม 2563'!J$3:J$252,SMALL(IF('ค่าเสื่อม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K23" s="7" t="str">
        <f t="array" ref="K23">IF(COUNTIF('ค่าเสื่อม 2563'!$E$3:$E$252,"13817-รพ.เขาฉกรรจ์")&lt;$A23,"",INDEX('ค่าเสื่อม 2563'!K$3:K$252,SMALL(IF('ค่าเสื่อม 2563'!$E$3:$E$252="13817-รพ.เขาฉกรรจ์",ROW('ค่าเสื่อม 2563'!$E$3:$E$252)-ROW('ค่าเสื่อม 2563'!$E$3)+1),$A23)))</f>
        <v>ลาดจอดรถสำหรับญาติผู้ป่วย ๔๐๐ ตารางเมตร</v>
      </c>
      <c r="L23" s="4">
        <f t="array" ref="L23">IF(COUNTIF('ค่าเสื่อม 2563'!$E$3:$E$252,"13817-รพ.เขาฉกรรจ์")&lt;$A23,"",INDEX('ค่าเสื่อม 2563'!L$3:L$252,SMALL(IF('ค่าเสื่อม 2563'!$E$3:$E$252="13817-รพ.เขาฉกรรจ์",ROW('ค่าเสื่อม 2563'!$E$3:$E$252)-ROW('ค่าเสื่อม 2563'!$E$3)+1),$A23)))</f>
        <v>1</v>
      </c>
      <c r="M23" s="7" t="str">
        <f t="array" ref="M23">IF(COUNTIF('ค่าเสื่อม 2563'!$E$3:$E$252,"13817-รพ.เขาฉกรรจ์")&lt;$A23,"",INDEX('ค่าเสื่อม 2563'!M$3:M$252,SMALL(IF('ค่าเสื่อม 2563'!$E$3:$E$252="13817-รพ.เขาฉกรรจ์",ROW('ค่าเสื่อม 2563'!$E$3:$E$252)-ROW('ค่าเสื่อม 2563'!$E$3)+1),$A23)))</f>
        <v>.</v>
      </c>
      <c r="N23" s="10">
        <f t="array" ref="N23">IF(COUNTIF('ค่าเสื่อม 2563'!$E$3:$E$252,"13817-รพ.เขาฉกรรจ์")&lt;$A23,"",INDEX('ค่าเสื่อม 2563'!N$3:N$252,SMALL(IF('ค่าเสื่อม 2563'!$E$3:$E$252="13817-รพ.เขาฉกรรจ์",ROW('ค่าเสื่อม 2563'!$E$3:$E$252)-ROW('ค่าเสื่อม 2563'!$E$3)+1),$A23)))</f>
        <v>340000</v>
      </c>
      <c r="O23" s="10">
        <f t="array" ref="O23">IF(COUNTIF('ค่าเสื่อม 2563'!$E$3:$E$252,"13817-รพ.เขาฉกรรจ์")&lt;$A23,"",INDEX('ค่าเสื่อม 2563'!O$3:O$252,SMALL(IF('ค่าเสื่อม 2563'!$E$3:$E$252="13817-รพ.เขาฉกรรจ์",ROW('ค่าเสื่อม 2563'!$E$3:$E$252)-ROW('ค่าเสื่อม 2563'!$E$3)+1),$A23)))</f>
        <v>0</v>
      </c>
      <c r="P23" s="10">
        <f t="array" ref="P23">IF(COUNTIF('ค่าเสื่อม 2563'!$E$3:$E$252,"13817-รพ.เขาฉกรรจ์")&lt;$A23,"",INDEX('ค่าเสื่อม 2563'!P$3:P$252,SMALL(IF('ค่าเสื่อม 2563'!$E$3:$E$252="13817-รพ.เขาฉกรรจ์",ROW('ค่าเสื่อม 2563'!$E$3:$E$252)-ROW('ค่าเสื่อม 2563'!$E$3)+1),$A23)))</f>
        <v>0</v>
      </c>
      <c r="Q23" s="10">
        <f t="array" ref="Q23">IF(COUNTIF('ค่าเสื่อม 2563'!$E$3:$E$252,"13817-รพ.เขาฉกรรจ์")&lt;$A23,"",INDEX('ค่าเสื่อม 2563'!Q$3:Q$252,SMALL(IF('ค่าเสื่อม 2563'!$E$3:$E$252="13817-รพ.เขาฉกรรจ์",ROW('ค่าเสื่อม 2563'!$E$3:$E$252)-ROW('ค่าเสื่อม 2563'!$E$3)+1),$A23)))</f>
        <v>340000</v>
      </c>
      <c r="R23" s="7" t="str">
        <f t="array" ref="R23">IF(COUNTIF('ค่าเสื่อม 2563'!$E$3:$E$252,"13817-รพ.เขาฉกรรจ์")&lt;$A23,"",INDEX('ค่าเสื่อม 2563'!R$3:R$252,SMALL(IF('ค่าเสื่อม 2563'!$E$3:$E$252="13817-รพ.เขาฉกรรจ์",ROW('ค่าเสื่อม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2563'!$E$3:$E$252,"13817-รพ.เขาฉกรรจ์")&lt;$A23,"",INDEX('ค่าเสื่อม 2563'!S$3:S$252,SMALL(IF('ค่าเสื่อม 2563'!$E$3:$E$252="13817-รพ.เขาฉกรรจ์",ROW('ค่าเสื่อม 2563'!$E$3:$E$252)-ROW('ค่าเสื่อม 2563'!$E$3)+1),$A23)))</f>
        <v>5-</v>
      </c>
      <c r="T23" s="10">
        <f t="array" ref="T23">IF(COUNTIF('ค่าเสื่อม 2563'!$E$3:$E$252,"13817-รพ.เขาฉกรรจ์")&lt;$A23,"",INDEX('ค่าเสื่อม 2563'!T$3:T$252,SMALL(IF('ค่าเสื่อม 2563'!$E$3:$E$252="13817-รพ.เขาฉกรรจ์",ROW('ค่าเสื่อม 2563'!$E$3:$E$252)-ROW('ค่าเสื่อม 2563'!$E$3)+1),$A23)))</f>
        <v>340000</v>
      </c>
      <c r="U23" s="10">
        <f t="array" ref="U23">IF(COUNTIF('ค่าเสื่อม 2563'!$E$3:$E$252,"13817-รพ.เขาฉกรรจ์")&lt;$A23,"",INDEX('ค่าเสื่อม 2563'!U$3:U$252,SMALL(IF('ค่าเสื่อม 2563'!$E$3:$E$252="13817-รพ.เขาฉกรรจ์",ROW('ค่าเสื่อม 2563'!$E$3:$E$252)-ROW('ค่าเสื่อม 2563'!$E$3)+1),$A23)))</f>
        <v>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2563'!$E$3:$E$252,"13817-รพ.เขาฉกรรจ์")&lt;$A24,"",INDEX('ค่าเสื่อม 2563'!E$3:E$252,SMALL(IF('ค่าเสื่อม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F24" s="7" t="str">
        <f t="array" ref="F24">IF(COUNTIF('ค่าเสื่อม 2563'!$E$3:$E$252,"13817-รพ.เขาฉกรรจ์")&lt;$A24,"",INDEX('ค่าเสื่อม 2563'!F$3:F$252,SMALL(IF('ค่าเสื่อม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G24" s="7" t="str">
        <f t="array" ref="G24">IF(COUNTIF('ค่าเสื่อม 2563'!$E$3:$E$252,"13817-รพ.เขาฉกรรจ์")&lt;$A24,"",INDEX('ค่าเสื่อม 2563'!G$3:G$252,SMALL(IF('ค่าเสื่อม 2563'!$E$3:$E$252="13817-รพ.เขาฉกรรจ์",ROW('ค่าเสื่อม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2563'!$E$3:$E$252,"13817-รพ.เขาฉกรรจ์")&lt;$A24,"",INDEX('ค่าเสื่อม 2563'!H$3:H$252,SMALL(IF('ค่าเสื่อม 2563'!$E$3:$E$252="13817-รพ.เขาฉกรรจ์",ROW('ค่าเสื่อม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2563'!$E$3:$E$252,"13817-รพ.เขาฉกรรจ์")&lt;$A24,"",INDEX('ค่าเสื่อม 2563'!I$3:I$252,SMALL(IF('ค่าเสื่อม 2563'!$E$3:$E$252="13817-รพ.เขาฉกรรจ์",ROW('ค่าเสื่อม 2563'!$E$3:$E$252)-ROW('ค่าเสื่อม 2563'!$E$3)+1),$A24)))</f>
        <v>04-ครุภัณฑ์การแพทย์รักษา</v>
      </c>
      <c r="J24" s="7" t="str">
        <f t="array" ref="J24">IF(COUNTIF('ค่าเสื่อม 2563'!$E$3:$E$252,"13817-รพ.เขาฉกรรจ์")&lt;$A24,"",INDEX('ค่าเสื่อม 2563'!J$3:J$252,SMALL(IF('ค่าเสื่อม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K24" s="7" t="str">
        <f t="array" ref="K24">IF(COUNTIF('ค่าเสื่อม 2563'!$E$3:$E$252,"13817-รพ.เขาฉกรรจ์")&lt;$A24,"",INDEX('ค่าเสื่อม 2563'!K$3:K$252,SMALL(IF('ค่าเสื่อม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L24" s="4">
        <f t="array" ref="L24">IF(COUNTIF('ค่าเสื่อม 2563'!$E$3:$E$252,"13817-รพ.เขาฉกรรจ์")&lt;$A24,"",INDEX('ค่าเสื่อม 2563'!L$3:L$252,SMALL(IF('ค่าเสื่อม 2563'!$E$3:$E$252="13817-รพ.เขาฉกรรจ์",ROW('ค่าเสื่อม 2563'!$E$3:$E$252)-ROW('ค่าเสื่อม 2563'!$E$3)+1),$A24)))</f>
        <v>1</v>
      </c>
      <c r="M24" s="7" t="str">
        <f t="array" ref="M24">IF(COUNTIF('ค่าเสื่อม 2563'!$E$3:$E$252,"13817-รพ.เขาฉกรรจ์")&lt;$A24,"",INDEX('ค่าเสื่อม 2563'!M$3:M$252,SMALL(IF('ค่าเสื่อม 2563'!$E$3:$E$252="13817-รพ.เขาฉกรรจ์",ROW('ค่าเสื่อม 2563'!$E$3:$E$252)-ROW('ค่าเสื่อม 2563'!$E$3)+1),$A24)))</f>
        <v>.</v>
      </c>
      <c r="N24" s="10">
        <f t="array" ref="N24">IF(COUNTIF('ค่าเสื่อม 2563'!$E$3:$E$252,"13817-รพ.เขาฉกรรจ์")&lt;$A24,"",INDEX('ค่าเสื่อม 2563'!N$3:N$252,SMALL(IF('ค่าเสื่อม 2563'!$E$3:$E$252="13817-รพ.เขาฉกรรจ์",ROW('ค่าเสื่อม 2563'!$E$3:$E$252)-ROW('ค่าเสื่อม 2563'!$E$3)+1),$A24)))</f>
        <v>150000</v>
      </c>
      <c r="O24" s="10">
        <f t="array" ref="O24">IF(COUNTIF('ค่าเสื่อม 2563'!$E$3:$E$252,"13817-รพ.เขาฉกรรจ์")&lt;$A24,"",INDEX('ค่าเสื่อม 2563'!O$3:O$252,SMALL(IF('ค่าเสื่อม 2563'!$E$3:$E$252="13817-รพ.เขาฉกรรจ์",ROW('ค่าเสื่อม 2563'!$E$3:$E$252)-ROW('ค่าเสื่อม 2563'!$E$3)+1),$A24)))</f>
        <v>0</v>
      </c>
      <c r="P24" s="10">
        <f t="array" ref="P24">IF(COUNTIF('ค่าเสื่อม 2563'!$E$3:$E$252,"13817-รพ.เขาฉกรรจ์")&lt;$A24,"",INDEX('ค่าเสื่อม 2563'!P$3:P$252,SMALL(IF('ค่าเสื่อม 2563'!$E$3:$E$252="13817-รพ.เขาฉกรรจ์",ROW('ค่าเสื่อม 2563'!$E$3:$E$252)-ROW('ค่าเสื่อม 2563'!$E$3)+1),$A24)))</f>
        <v>0</v>
      </c>
      <c r="Q24" s="10">
        <f t="array" ref="Q24">IF(COUNTIF('ค่าเสื่อม 2563'!$E$3:$E$252,"13817-รพ.เขาฉกรรจ์")&lt;$A24,"",INDEX('ค่าเสื่อม 2563'!Q$3:Q$252,SMALL(IF('ค่าเสื่อม 2563'!$E$3:$E$252="13817-รพ.เขาฉกรรจ์",ROW('ค่าเสื่อม 2563'!$E$3:$E$252)-ROW('ค่าเสื่อม 2563'!$E$3)+1),$A24)))</f>
        <v>150000</v>
      </c>
      <c r="R24" s="7" t="str">
        <f t="array" ref="R24">IF(COUNTIF('ค่าเสื่อม 2563'!$E$3:$E$252,"13817-รพ.เขาฉกรรจ์")&lt;$A24,"",INDEX('ค่าเสื่อม 2563'!R$3:R$252,SMALL(IF('ค่าเสื่อม 2563'!$E$3:$E$252="13817-รพ.เขาฉกรรจ์",ROW('ค่าเสื่อม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2563'!$E$3:$E$252,"13817-รพ.เขาฉกรรจ์")&lt;$A24,"",INDEX('ค่าเสื่อม 2563'!S$3:S$252,SMALL(IF('ค่าเสื่อม 2563'!$E$3:$E$252="13817-รพ.เขาฉกรรจ์",ROW('ค่าเสื่อม 2563'!$E$3:$E$252)-ROW('ค่าเสื่อม 2563'!$E$3)+1),$A24)))</f>
        <v>5-</v>
      </c>
      <c r="T24" s="10">
        <f t="array" ref="T24">IF(COUNTIF('ค่าเสื่อม 2563'!$E$3:$E$252,"13817-รพ.เขาฉกรรจ์")&lt;$A24,"",INDEX('ค่าเสื่อม 2563'!T$3:T$252,SMALL(IF('ค่าเสื่อม 2563'!$E$3:$E$252="13817-รพ.เขาฉกรรจ์",ROW('ค่าเสื่อม 2563'!$E$3:$E$252)-ROW('ค่าเสื่อม 2563'!$E$3)+1),$A24)))</f>
        <v>150000</v>
      </c>
      <c r="U24" s="10">
        <f t="array" ref="U24">IF(COUNTIF('ค่าเสื่อม 2563'!$E$3:$E$252,"13817-รพ.เขาฉกรรจ์")&lt;$A24,"",INDEX('ค่าเสื่อม 2563'!U$3:U$252,SMALL(IF('ค่าเสื่อม 2563'!$E$3:$E$252="13817-รพ.เขาฉกรรจ์",ROW('ค่าเสื่อม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2563'!$E$3:$E$252,"13817-รพ.เขาฉกรรจ์")&lt;$A25,"",INDEX('ค่าเสื่อม 2563'!E$3:E$252,SMALL(IF('ค่าเสื่อม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F25" s="7" t="str">
        <f t="array" ref="F25">IF(COUNTIF('ค่าเสื่อม 2563'!$E$3:$E$252,"13817-รพ.เขาฉกรรจ์")&lt;$A25,"",INDEX('ค่าเสื่อม 2563'!F$3:F$252,SMALL(IF('ค่าเสื่อม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G25" s="7" t="str">
        <f t="array" ref="G25">IF(COUNTIF('ค่าเสื่อม 2563'!$E$3:$E$252,"13817-รพ.เขาฉกรรจ์")&lt;$A25,"",INDEX('ค่าเสื่อม 2563'!G$3:G$252,SMALL(IF('ค่าเสื่อม 2563'!$E$3:$E$252="13817-รพ.เขาฉกรรจ์",ROW('ค่าเสื่อม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2563'!$E$3:$E$252,"13817-รพ.เขาฉกรรจ์")&lt;$A25,"",INDEX('ค่าเสื่อม 2563'!H$3:H$252,SMALL(IF('ค่าเสื่อม 2563'!$E$3:$E$252="13817-รพ.เขาฉกรรจ์",ROW('ค่าเสื่อม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2563'!$E$3:$E$252,"13817-รพ.เขาฉกรรจ์")&lt;$A25,"",INDEX('ค่าเสื่อม 2563'!I$3:I$252,SMALL(IF('ค่าเสื่อม 2563'!$E$3:$E$252="13817-รพ.เขาฉกรรจ์",ROW('ค่าเสื่อม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2563'!$E$3:$E$252,"13817-รพ.เขาฉกรรจ์")&lt;$A25,"",INDEX('ค่าเสื่อม 2563'!J$3:J$252,SMALL(IF('ค่าเสื่อม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K25" s="7" t="str">
        <f t="array" ref="K25">IF(COUNTIF('ค่าเสื่อม 2563'!$E$3:$E$252,"13817-รพ.เขาฉกรรจ์")&lt;$A25,"",INDEX('ค่าเสื่อม 2563'!K$3:K$252,SMALL(IF('ค่าเสื่อม 2563'!$E$3:$E$252="13817-รพ.เขาฉกรรจ์",ROW('ค่าเสื่อม 2563'!$E$3:$E$252)-ROW('ค่าเสื่อม 2563'!$E$3)+1),$A25)))</f>
        <v>เครื่องเขย่าสาร (Rotator)</v>
      </c>
      <c r="L25" s="4">
        <f t="array" ref="L25">IF(COUNTIF('ค่าเสื่อม 2563'!$E$3:$E$252,"13817-รพ.เขาฉกรรจ์")&lt;$A25,"",INDEX('ค่าเสื่อม 2563'!L$3:L$252,SMALL(IF('ค่าเสื่อม 2563'!$E$3:$E$252="13817-รพ.เขาฉกรรจ์",ROW('ค่าเสื่อม 2563'!$E$3:$E$252)-ROW('ค่าเสื่อม 2563'!$E$3)+1),$A25)))</f>
        <v>1</v>
      </c>
      <c r="M25" s="7" t="str">
        <f t="array" ref="M25">IF(COUNTIF('ค่าเสื่อม 2563'!$E$3:$E$252,"13817-รพ.เขาฉกรรจ์")&lt;$A25,"",INDEX('ค่าเสื่อม 2563'!M$3:M$252,SMALL(IF('ค่าเสื่อม 2563'!$E$3:$E$252="13817-รพ.เขาฉกรรจ์",ROW('ค่าเสื่อม 2563'!$E$3:$E$252)-ROW('ค่าเสื่อม 2563'!$E$3)+1),$A25)))</f>
        <v>.</v>
      </c>
      <c r="N25" s="10">
        <f t="array" ref="N25">IF(COUNTIF('ค่าเสื่อม 2563'!$E$3:$E$252,"13817-รพ.เขาฉกรรจ์")&lt;$A25,"",INDEX('ค่าเสื่อม 2563'!N$3:N$252,SMALL(IF('ค่าเสื่อม 2563'!$E$3:$E$252="13817-รพ.เขาฉกรรจ์",ROW('ค่าเสื่อม 2563'!$E$3:$E$252)-ROW('ค่าเสื่อม 2563'!$E$3)+1),$A25)))</f>
        <v>18000</v>
      </c>
      <c r="O25" s="10">
        <f t="array" ref="O25">IF(COUNTIF('ค่าเสื่อม 2563'!$E$3:$E$252,"13817-รพ.เขาฉกรรจ์")&lt;$A25,"",INDEX('ค่าเสื่อม 2563'!O$3:O$252,SMALL(IF('ค่าเสื่อม 2563'!$E$3:$E$252="13817-รพ.เขาฉกรรจ์",ROW('ค่าเสื่อม 2563'!$E$3:$E$252)-ROW('ค่าเสื่อม 2563'!$E$3)+1),$A25)))</f>
        <v>0</v>
      </c>
      <c r="P25" s="10">
        <f t="array" ref="P25">IF(COUNTIF('ค่าเสื่อม 2563'!$E$3:$E$252,"13817-รพ.เขาฉกรรจ์")&lt;$A25,"",INDEX('ค่าเสื่อม 2563'!P$3:P$252,SMALL(IF('ค่าเสื่อม 2563'!$E$3:$E$252="13817-รพ.เขาฉกรรจ์",ROW('ค่าเสื่อม 2563'!$E$3:$E$252)-ROW('ค่าเสื่อม 2563'!$E$3)+1),$A25)))</f>
        <v>0</v>
      </c>
      <c r="Q25" s="10">
        <f t="array" ref="Q25">IF(COUNTIF('ค่าเสื่อม 2563'!$E$3:$E$252,"13817-รพ.เขาฉกรรจ์")&lt;$A25,"",INDEX('ค่าเสื่อม 2563'!Q$3:Q$252,SMALL(IF('ค่าเสื่อม 2563'!$E$3:$E$252="13817-รพ.เขาฉกรรจ์",ROW('ค่าเสื่อม 2563'!$E$3:$E$252)-ROW('ค่าเสื่อม 2563'!$E$3)+1),$A25)))</f>
        <v>18000</v>
      </c>
      <c r="R25" s="7" t="str">
        <f t="array" ref="R25">IF(COUNTIF('ค่าเสื่อม 2563'!$E$3:$E$252,"13817-รพ.เขาฉกรรจ์")&lt;$A25,"",INDEX('ค่าเสื่อม 2563'!R$3:R$252,SMALL(IF('ค่าเสื่อม 2563'!$E$3:$E$252="13817-รพ.เขาฉกรรจ์",ROW('ค่าเสื่อม 2563'!$E$3:$E$252)-ROW('ค่าเสื่อม 2563'!$E$3)+1),$A25)))</f>
        <v>4/2562 (วันที่ 19/09/2562)</v>
      </c>
      <c r="S25" s="4" t="str">
        <f t="array" ref="S25">IF(COUNTIF('ค่าเสื่อม 2563'!$E$3:$E$252,"13817-รพ.เขาฉกรรจ์")&lt;$A25,"",INDEX('ค่าเสื่อม 2563'!S$3:S$252,SMALL(IF('ค่าเสื่อม 2563'!$E$3:$E$252="13817-รพ.เขาฉกรรจ์",ROW('ค่าเสื่อม 2563'!$E$3:$E$252)-ROW('ค่าเสื่อม 2563'!$E$3)+1),$A25)))</f>
        <v>5-</v>
      </c>
      <c r="T25" s="10">
        <f t="array" ref="T25">IF(COUNTIF('ค่าเสื่อม 2563'!$E$3:$E$252,"13817-รพ.เขาฉกรรจ์")&lt;$A25,"",INDEX('ค่าเสื่อม 2563'!T$3:T$252,SMALL(IF('ค่าเสื่อม 2563'!$E$3:$E$252="13817-รพ.เขาฉกรรจ์",ROW('ค่าเสื่อม 2563'!$E$3:$E$252)-ROW('ค่าเสื่อม 2563'!$E$3)+1),$A25)))</f>
        <v>18000</v>
      </c>
      <c r="U25" s="10">
        <f t="array" ref="U25">IF(COUNTIF('ค่าเสื่อม 2563'!$E$3:$E$252,"13817-รพ.เขาฉกรรจ์")&lt;$A25,"",INDEX('ค่าเสื่อม 2563'!U$3:U$252,SMALL(IF('ค่าเสื่อม 2563'!$E$3:$E$252="13817-รพ.เขาฉกรรจ์",ROW('ค่าเสื่อม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2563'!$E$3:$E$252,"13817-รพ.เขาฉกรรจ์")&lt;$A26,"",INDEX('ค่าเสื่อม 2563'!E$3:E$252,SMALL(IF('ค่าเสื่อม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F26" s="7" t="str">
        <f t="array" ref="F26">IF(COUNTIF('ค่าเสื่อม 2563'!$E$3:$E$252,"13817-รพ.เขาฉกรรจ์")&lt;$A26,"",INDEX('ค่าเสื่อม 2563'!F$3:F$252,SMALL(IF('ค่าเสื่อม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G26" s="7" t="str">
        <f t="array" ref="G26">IF(COUNTIF('ค่าเสื่อม 2563'!$E$3:$E$252,"13817-รพ.เขาฉกรรจ์")&lt;$A26,"",INDEX('ค่าเสื่อม 2563'!G$3:G$252,SMALL(IF('ค่าเสื่อม 2563'!$E$3:$E$252="13817-รพ.เขาฉกรรจ์",ROW('ค่าเสื่อม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2563'!$E$3:$E$252,"13817-รพ.เขาฉกรรจ์")&lt;$A26,"",INDEX('ค่าเสื่อม 2563'!H$3:H$252,SMALL(IF('ค่าเสื่อม 2563'!$E$3:$E$252="13817-รพ.เขาฉกรรจ์",ROW('ค่าเสื่อม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2563'!$E$3:$E$252,"13817-รพ.เขาฉกรรจ์")&lt;$A26,"",INDEX('ค่าเสื่อม 2563'!I$3:I$252,SMALL(IF('ค่าเสื่อม 2563'!$E$3:$E$252="13817-รพ.เขาฉกรรจ์",ROW('ค่าเสื่อม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2563'!$E$3:$E$252,"13817-รพ.เขาฉกรรจ์")&lt;$A26,"",INDEX('ค่าเสื่อม 2563'!J$3:J$252,SMALL(IF('ค่าเสื่อม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K26" s="7" t="str">
        <f t="array" ref="K26">IF(COUNTIF('ค่าเสื่อม 2563'!$E$3:$E$252,"13817-รพ.เขาฉกรรจ์")&lt;$A26,"",INDEX('ค่าเสื่อม 2563'!K$3:K$252,SMALL(IF('ค่าเสื่อม 2563'!$E$3:$E$252="13817-รพ.เขาฉกรรจ์",ROW('ค่าเสื่อม 2563'!$E$3:$E$252)-ROW('ค่าเสื่อม 2563'!$E$3)+1),$A26)))</f>
        <v>ตู้เย็นเก็บเลือด (Blood bank refrigerators)</v>
      </c>
      <c r="L26" s="4">
        <f t="array" ref="L26">IF(COUNTIF('ค่าเสื่อม 2563'!$E$3:$E$252,"13817-รพ.เขาฉกรรจ์")&lt;$A26,"",INDEX('ค่าเสื่อม 2563'!L$3:L$252,SMALL(IF('ค่าเสื่อม 2563'!$E$3:$E$252="13817-รพ.เขาฉกรรจ์",ROW('ค่าเสื่อม 2563'!$E$3:$E$252)-ROW('ค่าเสื่อม 2563'!$E$3)+1),$A26)))</f>
        <v>1</v>
      </c>
      <c r="M26" s="7" t="str">
        <f t="array" ref="M26">IF(COUNTIF('ค่าเสื่อม 2563'!$E$3:$E$252,"13817-รพ.เขาฉกรรจ์")&lt;$A26,"",INDEX('ค่าเสื่อม 2563'!M$3:M$252,SMALL(IF('ค่าเสื่อม 2563'!$E$3:$E$252="13817-รพ.เขาฉกรรจ์",ROW('ค่าเสื่อม 2563'!$E$3:$E$252)-ROW('ค่าเสื่อม 2563'!$E$3)+1),$A26)))</f>
        <v>.</v>
      </c>
      <c r="N26" s="10">
        <f t="array" ref="N26">IF(COUNTIF('ค่าเสื่อม 2563'!$E$3:$E$252,"13817-รพ.เขาฉกรรจ์")&lt;$A26,"",INDEX('ค่าเสื่อม 2563'!N$3:N$252,SMALL(IF('ค่าเสื่อม 2563'!$E$3:$E$252="13817-รพ.เขาฉกรรจ์",ROW('ค่าเสื่อม 2563'!$E$3:$E$252)-ROW('ค่าเสื่อม 2563'!$E$3)+1),$A26)))</f>
        <v>69500</v>
      </c>
      <c r="O26" s="10">
        <f t="array" ref="O26">IF(COUNTIF('ค่าเสื่อม 2563'!$E$3:$E$252,"13817-รพ.เขาฉกรรจ์")&lt;$A26,"",INDEX('ค่าเสื่อม 2563'!O$3:O$252,SMALL(IF('ค่าเสื่อม 2563'!$E$3:$E$252="13817-รพ.เขาฉกรรจ์",ROW('ค่าเสื่อม 2563'!$E$3:$E$252)-ROW('ค่าเสื่อม 2563'!$E$3)+1),$A26)))</f>
        <v>0</v>
      </c>
      <c r="P26" s="10">
        <f t="array" ref="P26">IF(COUNTIF('ค่าเสื่อม 2563'!$E$3:$E$252,"13817-รพ.เขาฉกรรจ์")&lt;$A26,"",INDEX('ค่าเสื่อม 2563'!P$3:P$252,SMALL(IF('ค่าเสื่อม 2563'!$E$3:$E$252="13817-รพ.เขาฉกรรจ์",ROW('ค่าเสื่อม 2563'!$E$3:$E$252)-ROW('ค่าเสื่อม 2563'!$E$3)+1),$A26)))</f>
        <v>0</v>
      </c>
      <c r="Q26" s="10">
        <f t="array" ref="Q26">IF(COUNTIF('ค่าเสื่อม 2563'!$E$3:$E$252,"13817-รพ.เขาฉกรรจ์")&lt;$A26,"",INDEX('ค่าเสื่อม 2563'!Q$3:Q$252,SMALL(IF('ค่าเสื่อม 2563'!$E$3:$E$252="13817-รพ.เขาฉกรรจ์",ROW('ค่าเสื่อม 2563'!$E$3:$E$252)-ROW('ค่าเสื่อม 2563'!$E$3)+1),$A26)))</f>
        <v>69500</v>
      </c>
      <c r="R26" s="7" t="str">
        <f t="array" ref="R26">IF(COUNTIF('ค่าเสื่อม 2563'!$E$3:$E$252,"13817-รพ.เขาฉกรรจ์")&lt;$A26,"",INDEX('ค่าเสื่อม 2563'!R$3:R$252,SMALL(IF('ค่าเสื่อม 2563'!$E$3:$E$252="13817-รพ.เขาฉกรรจ์",ROW('ค่าเสื่อม 2563'!$E$3:$E$252)-ROW('ค่าเสื่อม 2563'!$E$3)+1),$A26)))</f>
        <v>4/2562 (วันที่ 19/09/2562)</v>
      </c>
      <c r="S26" s="4" t="str">
        <f t="array" ref="S26">IF(COUNTIF('ค่าเสื่อม 2563'!$E$3:$E$252,"13817-รพ.เขาฉกรรจ์")&lt;$A26,"",INDEX('ค่าเสื่อม 2563'!S$3:S$252,SMALL(IF('ค่าเสื่อม 2563'!$E$3:$E$252="13817-รพ.เขาฉกรรจ์",ROW('ค่าเสื่อม 2563'!$E$3:$E$252)-ROW('ค่าเสื่อม 2563'!$E$3)+1),$A26)))</f>
        <v>5-</v>
      </c>
      <c r="T26" s="10">
        <f t="array" ref="T26">IF(COUNTIF('ค่าเสื่อม 2563'!$E$3:$E$252,"13817-รพ.เขาฉกรรจ์")&lt;$A26,"",INDEX('ค่าเสื่อม 2563'!T$3:T$252,SMALL(IF('ค่าเสื่อม 2563'!$E$3:$E$252="13817-รพ.เขาฉกรรจ์",ROW('ค่าเสื่อม 2563'!$E$3:$E$252)-ROW('ค่าเสื่อม 2563'!$E$3)+1),$A26)))</f>
        <v>69500</v>
      </c>
      <c r="U26" s="10">
        <f t="array" ref="U26">IF(COUNTIF('ค่าเสื่อม 2563'!$E$3:$E$252,"13817-รพ.เขาฉกรรจ์")&lt;$A26,"",INDEX('ค่าเสื่อม 2563'!U$3:U$252,SMALL(IF('ค่าเสื่อม 2563'!$E$3:$E$252="13817-รพ.เขาฉกรรจ์",ROW('ค่าเสื่อม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2563'!$E$3:$E$252,"13817-รพ.เขาฉกรรจ์")&lt;$A27,"",INDEX('ค่าเสื่อม 2563'!E$3:E$252,SMALL(IF('ค่าเสื่อม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F27" s="7" t="str">
        <f t="array" ref="F27">IF(COUNTIF('ค่าเสื่อม 2563'!$E$3:$E$252,"13817-รพ.เขาฉกรรจ์")&lt;$A27,"",INDEX('ค่าเสื่อม 2563'!F$3:F$252,SMALL(IF('ค่าเสื่อม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G27" s="7" t="str">
        <f t="array" ref="G27">IF(COUNTIF('ค่าเสื่อม 2563'!$E$3:$E$252,"13817-รพ.เขาฉกรรจ์")&lt;$A27,"",INDEX('ค่าเสื่อม 2563'!G$3:G$252,SMALL(IF('ค่าเสื่อม 2563'!$E$3:$E$252="13817-รพ.เขาฉกรรจ์",ROW('ค่าเสื่อม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2563'!$E$3:$E$252,"13817-รพ.เขาฉกรรจ์")&lt;$A27,"",INDEX('ค่าเสื่อม 2563'!H$3:H$252,SMALL(IF('ค่าเสื่อม 2563'!$E$3:$E$252="13817-รพ.เขาฉกรรจ์",ROW('ค่าเสื่อม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2563'!$E$3:$E$252,"13817-รพ.เขาฉกรรจ์")&lt;$A27,"",INDEX('ค่าเสื่อม 2563'!I$3:I$252,SMALL(IF('ค่าเสื่อม 2563'!$E$3:$E$252="13817-รพ.เขาฉกรรจ์",ROW('ค่าเสื่อม 2563'!$E$3:$E$252)-ROW('ค่าเสื่อม 2563'!$E$3)+1),$A27)))</f>
        <v>02-ครุภัณฑ์การเกษตร</v>
      </c>
      <c r="J27" s="7" t="str">
        <f t="array" ref="J27">IF(COUNTIF('ค่าเสื่อม 2563'!$E$3:$E$252,"13817-รพ.เขาฉกรรจ์")&lt;$A27,"",INDEX('ค่าเสื่อม 2563'!J$3:J$252,SMALL(IF('ค่าเสื่อม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K27" s="7" t="str">
        <f t="array" ref="K27">IF(COUNTIF('ค่าเสื่อม 2563'!$E$3:$E$252,"13817-รพ.เขาฉกรรจ์")&lt;$A27,"",INDEX('ค่าเสื่อม 2563'!K$3:K$252,SMALL(IF('ค่าเสื่อม 2563'!$E$3:$E$252="13817-รพ.เขาฉกรรจ์",ROW('ค่าเสื่อม 2563'!$E$3:$E$252)-ROW('ค่าเสื่อม 2563'!$E$3)+1),$A27)))</f>
        <v>เครื่องพ่นหมอกควัน ชนิด Swing fog</v>
      </c>
      <c r="L27" s="4">
        <f t="array" ref="L27">IF(COUNTIF('ค่าเสื่อม 2563'!$E$3:$E$252,"13817-รพ.เขาฉกรรจ์")&lt;$A27,"",INDEX('ค่าเสื่อม 2563'!L$3:L$252,SMALL(IF('ค่าเสื่อม 2563'!$E$3:$E$252="13817-รพ.เขาฉกรรจ์",ROW('ค่าเสื่อม 2563'!$E$3:$E$252)-ROW('ค่าเสื่อม 2563'!$E$3)+1),$A27)))</f>
        <v>1</v>
      </c>
      <c r="M27" s="7" t="str">
        <f t="array" ref="M27">IF(COUNTIF('ค่าเสื่อม 2563'!$E$3:$E$252,"13817-รพ.เขาฉกรรจ์")&lt;$A27,"",INDEX('ค่าเสื่อม 2563'!M$3:M$252,SMALL(IF('ค่าเสื่อม 2563'!$E$3:$E$252="13817-รพ.เขาฉกรรจ์",ROW('ค่าเสื่อม 2563'!$E$3:$E$252)-ROW('ค่าเสื่อม 2563'!$E$3)+1),$A27)))</f>
        <v>.</v>
      </c>
      <c r="N27" s="10">
        <f t="array" ref="N27">IF(COUNTIF('ค่าเสื่อม 2563'!$E$3:$E$252,"13817-รพ.เขาฉกรรจ์")&lt;$A27,"",INDEX('ค่าเสื่อม 2563'!N$3:N$252,SMALL(IF('ค่าเสื่อม 2563'!$E$3:$E$252="13817-รพ.เขาฉกรรจ์",ROW('ค่าเสื่อม 2563'!$E$3:$E$252)-ROW('ค่าเสื่อม 2563'!$E$3)+1),$A27)))</f>
        <v>50000</v>
      </c>
      <c r="O27" s="10">
        <f t="array" ref="O27">IF(COUNTIF('ค่าเสื่อม 2563'!$E$3:$E$252,"13817-รพ.เขาฉกรรจ์")&lt;$A27,"",INDEX('ค่าเสื่อม 2563'!O$3:O$252,SMALL(IF('ค่าเสื่อม 2563'!$E$3:$E$252="13817-รพ.เขาฉกรรจ์",ROW('ค่าเสื่อม 2563'!$E$3:$E$252)-ROW('ค่าเสื่อม 2563'!$E$3)+1),$A27)))</f>
        <v>0</v>
      </c>
      <c r="P27" s="10">
        <f t="array" ref="P27">IF(COUNTIF('ค่าเสื่อม 2563'!$E$3:$E$252,"13817-รพ.เขาฉกรรจ์")&lt;$A27,"",INDEX('ค่าเสื่อม 2563'!P$3:P$252,SMALL(IF('ค่าเสื่อม 2563'!$E$3:$E$252="13817-รพ.เขาฉกรรจ์",ROW('ค่าเสื่อม 2563'!$E$3:$E$252)-ROW('ค่าเสื่อม 2563'!$E$3)+1),$A27)))</f>
        <v>0</v>
      </c>
      <c r="Q27" s="10">
        <f t="array" ref="Q27">IF(COUNTIF('ค่าเสื่อม 2563'!$E$3:$E$252,"13817-รพ.เขาฉกรรจ์")&lt;$A27,"",INDEX('ค่าเสื่อม 2563'!Q$3:Q$252,SMALL(IF('ค่าเสื่อม 2563'!$E$3:$E$252="13817-รพ.เขาฉกรรจ์",ROW('ค่าเสื่อม 2563'!$E$3:$E$252)-ROW('ค่าเสื่อม 2563'!$E$3)+1),$A27)))</f>
        <v>50000</v>
      </c>
      <c r="R27" s="7" t="str">
        <f t="array" ref="R27">IF(COUNTIF('ค่าเสื่อม 2563'!$E$3:$E$252,"13817-รพ.เขาฉกรรจ์")&lt;$A27,"",INDEX('ค่าเสื่อม 2563'!R$3:R$252,SMALL(IF('ค่าเสื่อม 2563'!$E$3:$E$252="13817-รพ.เขาฉกรรจ์",ROW('ค่าเสื่อม 2563'!$E$3:$E$252)-ROW('ค่าเสื่อม 2563'!$E$3)+1),$A27)))</f>
        <v>4/2562 (วันที่ 19/09/2562)</v>
      </c>
      <c r="S27" s="4" t="str">
        <f t="array" ref="S27">IF(COUNTIF('ค่าเสื่อม 2563'!$E$3:$E$252,"13817-รพ.เขาฉกรรจ์")&lt;$A27,"",INDEX('ค่าเสื่อม 2563'!S$3:S$252,SMALL(IF('ค่าเสื่อม 2563'!$E$3:$E$252="13817-รพ.เขาฉกรรจ์",ROW('ค่าเสื่อม 2563'!$E$3:$E$252)-ROW('ค่าเสื่อม 2563'!$E$3)+1),$A27)))</f>
        <v>5-</v>
      </c>
      <c r="T27" s="10">
        <f t="array" ref="T27">IF(COUNTIF('ค่าเสื่อม 2563'!$E$3:$E$252,"13817-รพ.เขาฉกรรจ์")&lt;$A27,"",INDEX('ค่าเสื่อม 2563'!T$3:T$252,SMALL(IF('ค่าเสื่อม 2563'!$E$3:$E$252="13817-รพ.เขาฉกรรจ์",ROW('ค่าเสื่อม 2563'!$E$3:$E$252)-ROW('ค่าเสื่อม 2563'!$E$3)+1),$A27)))</f>
        <v>50000</v>
      </c>
      <c r="U27" s="10">
        <f t="array" ref="U27">IF(COUNTIF('ค่าเสื่อม 2563'!$E$3:$E$252,"13817-รพ.เขาฉกรรจ์")&lt;$A27,"",INDEX('ค่าเสื่อม 2563'!U$3:U$252,SMALL(IF('ค่าเสื่อม 2563'!$E$3:$E$252="13817-รพ.เขาฉกรรจ์",ROW('ค่าเสื่อม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2563'!$E$3:$E$252,"13817-รพ.เขาฉกรรจ์")&lt;$A28,"",INDEX('ค่าเสื่อม 2563'!E$3:E$252,SMALL(IF('ค่าเสื่อม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F28" s="7" t="str">
        <f t="array" ref="F28">IF(COUNTIF('ค่าเสื่อม 2563'!$E$3:$E$252,"13817-รพ.เขาฉกรรจ์")&lt;$A28,"",INDEX('ค่าเสื่อม 2563'!F$3:F$252,SMALL(IF('ค่าเสื่อม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G28" s="7" t="str">
        <f t="array" ref="G28">IF(COUNTIF('ค่าเสื่อม 2563'!$E$3:$E$252,"13817-รพ.เขาฉกรรจ์")&lt;$A28,"",INDEX('ค่าเสื่อม 2563'!G$3:G$252,SMALL(IF('ค่าเสื่อม 2563'!$E$3:$E$252="13817-รพ.เขาฉกรรจ์",ROW('ค่าเสื่อม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2563'!$E$3:$E$252,"13817-รพ.เขาฉกรรจ์")&lt;$A28,"",INDEX('ค่าเสื่อม 2563'!H$3:H$252,SMALL(IF('ค่าเสื่อม 2563'!$E$3:$E$252="13817-รพ.เขาฉกรรจ์",ROW('ค่าเสื่อม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2563'!$E$3:$E$252,"13817-รพ.เขาฉกรรจ์")&lt;$A28,"",INDEX('ค่าเสื่อม 2563'!I$3:I$252,SMALL(IF('ค่าเสื่อม 2563'!$E$3:$E$252="13817-รพ.เขาฉกรรจ์",ROW('ค่าเสื่อม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2563'!$E$3:$E$252,"13817-รพ.เขาฉกรรจ์")&lt;$A28,"",INDEX('ค่าเสื่อม 2563'!J$3:J$252,SMALL(IF('ค่าเสื่อม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K28" s="7" t="str">
        <f t="array" ref="K28">IF(COUNTIF('ค่าเสื่อม 2563'!$E$3:$E$252,"13817-รพ.เขาฉกรรจ์")&lt;$A28,"",INDEX('ค่าเสื่อม 2563'!K$3:K$252,SMALL(IF('ค่าเสื่อม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L28" s="4">
        <f t="array" ref="L28">IF(COUNTIF('ค่าเสื่อม 2563'!$E$3:$E$252,"13817-รพ.เขาฉกรรจ์")&lt;$A28,"",INDEX('ค่าเสื่อม 2563'!L$3:L$252,SMALL(IF('ค่าเสื่อม 2563'!$E$3:$E$252="13817-รพ.เขาฉกรรจ์",ROW('ค่าเสื่อม 2563'!$E$3:$E$252)-ROW('ค่าเสื่อม 2563'!$E$3)+1),$A28)))</f>
        <v>1</v>
      </c>
      <c r="M28" s="7" t="str">
        <f t="array" ref="M28">IF(COUNTIF('ค่าเสื่อม 2563'!$E$3:$E$252,"13817-รพ.เขาฉกรรจ์")&lt;$A28,"",INDEX('ค่าเสื่อม 2563'!M$3:M$252,SMALL(IF('ค่าเสื่อม 2563'!$E$3:$E$252="13817-รพ.เขาฉกรรจ์",ROW('ค่าเสื่อม 2563'!$E$3:$E$252)-ROW('ค่าเสื่อม 2563'!$E$3)+1),$A28)))</f>
        <v>.</v>
      </c>
      <c r="N28" s="10">
        <f t="array" ref="N28">IF(COUNTIF('ค่าเสื่อม 2563'!$E$3:$E$252,"13817-รพ.เขาฉกรรจ์")&lt;$A28,"",INDEX('ค่าเสื่อม 2563'!N$3:N$252,SMALL(IF('ค่าเสื่อม 2563'!$E$3:$E$252="13817-รพ.เขาฉกรรจ์",ROW('ค่าเสื่อม 2563'!$E$3:$E$252)-ROW('ค่าเสื่อม 2563'!$E$3)+1),$A28)))</f>
        <v>350000</v>
      </c>
      <c r="O28" s="10">
        <f t="array" ref="O28">IF(COUNTIF('ค่าเสื่อม 2563'!$E$3:$E$252,"13817-รพ.เขาฉกรรจ์")&lt;$A28,"",INDEX('ค่าเสื่อม 2563'!O$3:O$252,SMALL(IF('ค่าเสื่อม 2563'!$E$3:$E$252="13817-รพ.เขาฉกรรจ์",ROW('ค่าเสื่อม 2563'!$E$3:$E$252)-ROW('ค่าเสื่อม 2563'!$E$3)+1),$A28)))</f>
        <v>0</v>
      </c>
      <c r="P28" s="10">
        <f t="array" ref="P28">IF(COUNTIF('ค่าเสื่อม 2563'!$E$3:$E$252,"13817-รพ.เขาฉกรรจ์")&lt;$A28,"",INDEX('ค่าเสื่อม 2563'!P$3:P$252,SMALL(IF('ค่าเสื่อม 2563'!$E$3:$E$252="13817-รพ.เขาฉกรรจ์",ROW('ค่าเสื่อม 2563'!$E$3:$E$252)-ROW('ค่าเสื่อม 2563'!$E$3)+1),$A28)))</f>
        <v>0</v>
      </c>
      <c r="Q28" s="10">
        <f t="array" ref="Q28">IF(COUNTIF('ค่าเสื่อม 2563'!$E$3:$E$252,"13817-รพ.เขาฉกรรจ์")&lt;$A28,"",INDEX('ค่าเสื่อม 2563'!Q$3:Q$252,SMALL(IF('ค่าเสื่อม 2563'!$E$3:$E$252="13817-รพ.เขาฉกรรจ์",ROW('ค่าเสื่อม 2563'!$E$3:$E$252)-ROW('ค่าเสื่อม 2563'!$E$3)+1),$A28)))</f>
        <v>350000</v>
      </c>
      <c r="R28" s="7" t="str">
        <f t="array" ref="R28">IF(COUNTIF('ค่าเสื่อม 2563'!$E$3:$E$252,"13817-รพ.เขาฉกรรจ์")&lt;$A28,"",INDEX('ค่าเสื่อม 2563'!R$3:R$252,SMALL(IF('ค่าเสื่อม 2563'!$E$3:$E$252="13817-รพ.เขาฉกรรจ์",ROW('ค่าเสื่อม 2563'!$E$3:$E$252)-ROW('ค่าเสื่อม 2563'!$E$3)+1),$A28)))</f>
        <v>4/2562 (วันที่ 19/09/2562)</v>
      </c>
      <c r="S28" s="4" t="str">
        <f t="array" ref="S28">IF(COUNTIF('ค่าเสื่อม 2563'!$E$3:$E$252,"13817-รพ.เขาฉกรรจ์")&lt;$A28,"",INDEX('ค่าเสื่อม 2563'!S$3:S$252,SMALL(IF('ค่าเสื่อม 2563'!$E$3:$E$252="13817-รพ.เขาฉกรรจ์",ROW('ค่าเสื่อม 2563'!$E$3:$E$252)-ROW('ค่าเสื่อม 2563'!$E$3)+1),$A28)))</f>
        <v>5-</v>
      </c>
      <c r="T28" s="10">
        <f t="array" ref="T28">IF(COUNTIF('ค่าเสื่อม 2563'!$E$3:$E$252,"13817-รพ.เขาฉกรรจ์")&lt;$A28,"",INDEX('ค่าเสื่อม 2563'!T$3:T$252,SMALL(IF('ค่าเสื่อม 2563'!$E$3:$E$252="13817-รพ.เขาฉกรรจ์",ROW('ค่าเสื่อม 2563'!$E$3:$E$252)-ROW('ค่าเสื่อม 2563'!$E$3)+1),$A28)))</f>
        <v>280000</v>
      </c>
      <c r="U28" s="10">
        <f t="array" ref="U28">IF(COUNTIF('ค่าเสื่อม 2563'!$E$3:$E$252,"13817-รพ.เขาฉกรรจ์")&lt;$A28,"",INDEX('ค่าเสื่อม 2563'!U$3:U$252,SMALL(IF('ค่าเสื่อม 2563'!$E$3:$E$252="13817-รพ.เขาฉกรรจ์",ROW('ค่าเสื่อม 2563'!$E$3:$E$252)-ROW('ค่าเสื่อม 2563'!$E$3)+1),$A28)))</f>
        <v>70000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2563'!$E$3:$E$252,"13817-รพ.เขาฉกรรจ์")&lt;$A29,"",INDEX('ค่าเสื่อม 2563'!E$3:E$252,SMALL(IF('ค่าเสื่อม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F29" s="7" t="str">
        <f t="array" ref="F29">IF(COUNTIF('ค่าเสื่อม 2563'!$E$3:$E$252,"13817-รพ.เขาฉกรรจ์")&lt;$A29,"",INDEX('ค่าเสื่อม 2563'!F$3:F$252,SMALL(IF('ค่าเสื่อม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G29" s="7" t="str">
        <f t="array" ref="G29">IF(COUNTIF('ค่าเสื่อม 2563'!$E$3:$E$252,"13817-รพ.เขาฉกรรจ์")&lt;$A29,"",INDEX('ค่าเสื่อม 2563'!G$3:G$252,SMALL(IF('ค่าเสื่อม 2563'!$E$3:$E$252="13817-รพ.เขาฉกรรจ์",ROW('ค่าเสื่อม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2563'!$E$3:$E$252,"13817-รพ.เขาฉกรรจ์")&lt;$A29,"",INDEX('ค่าเสื่อม 2563'!H$3:H$252,SMALL(IF('ค่าเสื่อม 2563'!$E$3:$E$252="13817-รพ.เขาฉกรรจ์",ROW('ค่าเสื่อม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2563'!$E$3:$E$252,"13817-รพ.เขาฉกรรจ์")&lt;$A29,"",INDEX('ค่าเสื่อม 2563'!I$3:I$252,SMALL(IF('ค่าเสื่อม 2563'!$E$3:$E$252="13817-รพ.เขาฉกรรจ์",ROW('ค่าเสื่อม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2563'!$E$3:$E$252,"13817-รพ.เขาฉกรรจ์")&lt;$A29,"",INDEX('ค่าเสื่อม 2563'!J$3:J$252,SMALL(IF('ค่าเสื่อม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K29" s="7" t="str">
        <f t="array" ref="K29">IF(COUNTIF('ค่าเสื่อม 2563'!$E$3:$E$252,"13817-รพ.เขาฉกรรจ์")&lt;$A29,"",INDEX('ค่าเสื่อม 2563'!K$3:K$252,SMALL(IF('ค่าเสื่อม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WET &amp; DRY DRESSING SET)</v>
      </c>
      <c r="L29" s="4">
        <f t="array" ref="L29">IF(COUNTIF('ค่าเสื่อม 2563'!$E$3:$E$252,"13817-รพ.เขาฉกรรจ์")&lt;$A29,"",INDEX('ค่าเสื่อม 2563'!L$3:L$252,SMALL(IF('ค่าเสื่อม 2563'!$E$3:$E$252="13817-รพ.เขาฉกรรจ์",ROW('ค่าเสื่อม 2563'!$E$3:$E$252)-ROW('ค่าเสื่อม 2563'!$E$3)+1),$A29)))</f>
        <v>300</v>
      </c>
      <c r="M29" s="7" t="str">
        <f t="array" ref="M29">IF(COUNTIF('ค่าเสื่อม 2563'!$E$3:$E$252,"13817-รพ.เขาฉกรรจ์")&lt;$A29,"",INDEX('ค่าเสื่อม 2563'!M$3:M$252,SMALL(IF('ค่าเสื่อม 2563'!$E$3:$E$252="13817-รพ.เขาฉกรรจ์",ROW('ค่าเสื่อม 2563'!$E$3:$E$252)-ROW('ค่าเสื่อม 2563'!$E$3)+1),$A29)))</f>
        <v>.</v>
      </c>
      <c r="N29" s="10">
        <f t="array" ref="N29">IF(COUNTIF('ค่าเสื่อม 2563'!$E$3:$E$252,"13817-รพ.เขาฉกรรจ์")&lt;$A29,"",INDEX('ค่าเสื่อม 2563'!N$3:N$252,SMALL(IF('ค่าเสื่อม 2563'!$E$3:$E$252="13817-รพ.เขาฉกรรจ์",ROW('ค่าเสื่อม 2563'!$E$3:$E$252)-ROW('ค่าเสื่อม 2563'!$E$3)+1),$A29)))</f>
        <v>262500</v>
      </c>
      <c r="O29" s="10">
        <f t="array" ref="O29">IF(COUNTIF('ค่าเสื่อม 2563'!$E$3:$E$252,"13817-รพ.เขาฉกรรจ์")&lt;$A29,"",INDEX('ค่าเสื่อม 2563'!O$3:O$252,SMALL(IF('ค่าเสื่อม 2563'!$E$3:$E$252="13817-รพ.เขาฉกรรจ์",ROW('ค่าเสื่อม 2563'!$E$3:$E$252)-ROW('ค่าเสื่อม 2563'!$E$3)+1),$A29)))</f>
        <v>0</v>
      </c>
      <c r="P29" s="10">
        <f t="array" ref="P29">IF(COUNTIF('ค่าเสื่อม 2563'!$E$3:$E$252,"13817-รพ.เขาฉกรรจ์")&lt;$A29,"",INDEX('ค่าเสื่อม 2563'!P$3:P$252,SMALL(IF('ค่าเสื่อม 2563'!$E$3:$E$252="13817-รพ.เขาฉกรรจ์",ROW('ค่าเสื่อม 2563'!$E$3:$E$252)-ROW('ค่าเสื่อม 2563'!$E$3)+1),$A29)))</f>
        <v>0</v>
      </c>
      <c r="Q29" s="10">
        <f t="array" ref="Q29">IF(COUNTIF('ค่าเสื่อม 2563'!$E$3:$E$252,"13817-รพ.เขาฉกรรจ์")&lt;$A29,"",INDEX('ค่าเสื่อม 2563'!Q$3:Q$252,SMALL(IF('ค่าเสื่อม 2563'!$E$3:$E$252="13817-รพ.เขาฉกรรจ์",ROW('ค่าเสื่อม 2563'!$E$3:$E$252)-ROW('ค่าเสื่อม 2563'!$E$3)+1),$A29)))</f>
        <v>262500</v>
      </c>
      <c r="R29" s="7" t="str">
        <f t="array" ref="R29">IF(COUNTIF('ค่าเสื่อม 2563'!$E$3:$E$252,"13817-รพ.เขาฉกรรจ์")&lt;$A29,"",INDEX('ค่าเสื่อม 2563'!R$3:R$252,SMALL(IF('ค่าเสื่อม 2563'!$E$3:$E$252="13817-รพ.เขาฉกรรจ์",ROW('ค่าเสื่อม 2563'!$E$3:$E$252)-ROW('ค่าเสื่อม 2563'!$E$3)+1),$A29)))</f>
        <v>4/2562 (วันที่ 19/09/2562)</v>
      </c>
      <c r="S29" s="4" t="str">
        <f t="array" ref="S29">IF(COUNTIF('ค่าเสื่อม 2563'!$E$3:$E$252,"13817-รพ.เขาฉกรรจ์")&lt;$A29,"",INDEX('ค่าเสื่อม 2563'!S$3:S$252,SMALL(IF('ค่าเสื่อม 2563'!$E$3:$E$252="13817-รพ.เขาฉกรรจ์",ROW('ค่าเสื่อม 2563'!$E$3:$E$252)-ROW('ค่าเสื่อม 2563'!$E$3)+1),$A29)))</f>
        <v>5-</v>
      </c>
      <c r="T29" s="10">
        <f t="array" ref="T29">IF(COUNTIF('ค่าเสื่อม 2563'!$E$3:$E$252,"13817-รพ.เขาฉกรรจ์")&lt;$A29,"",INDEX('ค่าเสื่อม 2563'!T$3:T$252,SMALL(IF('ค่าเสื่อม 2563'!$E$3:$E$252="13817-รพ.เขาฉกรรจ์",ROW('ค่าเสื่อม 2563'!$E$3:$E$252)-ROW('ค่าเสื่อม 2563'!$E$3)+1),$A29)))</f>
        <v>262500</v>
      </c>
      <c r="U29" s="10">
        <f t="array" ref="U29">IF(COUNTIF('ค่าเสื่อม 2563'!$E$3:$E$252,"13817-รพ.เขาฉกรรจ์")&lt;$A29,"",INDEX('ค่าเสื่อม 2563'!U$3:U$252,SMALL(IF('ค่าเสื่อม 2563'!$E$3:$E$252="13817-รพ.เขาฉกรรจ์",ROW('ค่าเสื่อม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2563'!$E$3:$E$252,"13817-รพ.เขาฉกรรจ์")&lt;$A30,"",INDEX('ค่าเสื่อม 2563'!E$3:E$252,SMALL(IF('ค่าเสื่อม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F30" s="7" t="str">
        <f t="array" ref="F30">IF(COUNTIF('ค่าเสื่อม 2563'!$E$3:$E$252,"13817-รพ.เขาฉกรรจ์")&lt;$A30,"",INDEX('ค่าเสื่อม 2563'!F$3:F$252,SMALL(IF('ค่าเสื่อม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G30" s="7" t="str">
        <f t="array" ref="G30">IF(COUNTIF('ค่าเสื่อม 2563'!$E$3:$E$252,"13817-รพ.เขาฉกรรจ์")&lt;$A30,"",INDEX('ค่าเสื่อม 2563'!G$3:G$252,SMALL(IF('ค่าเสื่อม 2563'!$E$3:$E$252="13817-รพ.เขาฉกรรจ์",ROW('ค่าเสื่อม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2563'!$E$3:$E$252,"13817-รพ.เขาฉกรรจ์")&lt;$A30,"",INDEX('ค่าเสื่อม 2563'!H$3:H$252,SMALL(IF('ค่าเสื่อม 2563'!$E$3:$E$252="13817-รพ.เขาฉกรรจ์",ROW('ค่าเสื่อม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2563'!$E$3:$E$252,"13817-รพ.เขาฉกรรจ์")&lt;$A30,"",INDEX('ค่าเสื่อม 2563'!I$3:I$252,SMALL(IF('ค่าเสื่อม 2563'!$E$3:$E$252="13817-รพ.เขาฉกรรจ์",ROW('ค่าเสื่อม 2563'!$E$3:$E$252)-ROW('ค่าเสื่อม 2563'!$E$3)+1),$A30)))</f>
        <v>11-ครุภัณฑ์วิทยาศาสตร์</v>
      </c>
      <c r="J30" s="7" t="str">
        <f t="array" ref="J30">IF(COUNTIF('ค่าเสื่อม 2563'!$E$3:$E$252,"13817-รพ.เขาฉกรรจ์")&lt;$A30,"",INDEX('ค่าเสื่อม 2563'!J$3:J$252,SMALL(IF('ค่าเสื่อม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K30" s="7" t="str">
        <f t="array" ref="K30">IF(COUNTIF('ค่าเสื่อม 2563'!$E$3:$E$252,"13817-รพ.เขาฉกรรจ์")&lt;$A30,"",INDEX('ค่าเสื่อม 2563'!K$3:K$252,SMALL(IF('ค่าเสื่อม 2563'!$E$3:$E$252="13817-รพ.เขาฉกรรจ์",ROW('ค่าเสื่อม 2563'!$E$3:$E$252)-ROW('ค่าเสื่อม 2563'!$E$3)+1),$A30)))</f>
        <v>เครื่องพ่นสเปรย์น้ำมันทำความสะอาดด้ามกรอฟันแบบไม่น้อยกว่า 3 ช่อง</v>
      </c>
      <c r="L30" s="4">
        <f t="array" ref="L30">IF(COUNTIF('ค่าเสื่อม 2563'!$E$3:$E$252,"13817-รพ.เขาฉกรรจ์")&lt;$A30,"",INDEX('ค่าเสื่อม 2563'!L$3:L$252,SMALL(IF('ค่าเสื่อม 2563'!$E$3:$E$252="13817-รพ.เขาฉกรรจ์",ROW('ค่าเสื่อม 2563'!$E$3:$E$252)-ROW('ค่าเสื่อม 2563'!$E$3)+1),$A30)))</f>
        <v>1</v>
      </c>
      <c r="M30" s="7">
        <f t="array" ref="M30">IF(COUNTIF('ค่าเสื่อม 2563'!$E$3:$E$252,"13817-รพ.เขาฉกรรจ์")&lt;$A30,"",INDEX('ค่าเสื่อม 2563'!M$3:M$252,SMALL(IF('ค่าเสื่อม 2563'!$E$3:$E$252="13817-รพ.เขาฉกรรจ์",ROW('ค่าเสื่อม 2563'!$E$3:$E$252)-ROW('ค่าเสื่อม 2563'!$E$3)+1),$A30)))</f>
        <v>0</v>
      </c>
      <c r="N30" s="10">
        <f t="array" ref="N30">IF(COUNTIF('ค่าเสื่อม 2563'!$E$3:$E$252,"13817-รพ.เขาฉกรรจ์")&lt;$A30,"",INDEX('ค่าเสื่อม 2563'!N$3:N$252,SMALL(IF('ค่าเสื่อม 2563'!$E$3:$E$252="13817-รพ.เขาฉกรรจ์",ROW('ค่าเสื่อม 2563'!$E$3:$E$252)-ROW('ค่าเสื่อม 2563'!$E$3)+1),$A30)))</f>
        <v>85000</v>
      </c>
      <c r="O30" s="10">
        <f t="array" ref="O30">IF(COUNTIF('ค่าเสื่อม 2563'!$E$3:$E$252,"13817-รพ.เขาฉกรรจ์")&lt;$A30,"",INDEX('ค่าเสื่อม 2563'!O$3:O$252,SMALL(IF('ค่าเสื่อม 2563'!$E$3:$E$252="13817-รพ.เขาฉกรรจ์",ROW('ค่าเสื่อม 2563'!$E$3:$E$252)-ROW('ค่าเสื่อม 2563'!$E$3)+1),$A30)))</f>
        <v>0</v>
      </c>
      <c r="P30" s="10">
        <f t="array" ref="P30">IF(COUNTIF('ค่าเสื่อม 2563'!$E$3:$E$252,"13817-รพ.เขาฉกรรจ์")&lt;$A30,"",INDEX('ค่าเสื่อม 2563'!P$3:P$252,SMALL(IF('ค่าเสื่อม 2563'!$E$3:$E$252="13817-รพ.เขาฉกรรจ์",ROW('ค่าเสื่อม 2563'!$E$3:$E$252)-ROW('ค่าเสื่อม 2563'!$E$3)+1),$A30)))</f>
        <v>0</v>
      </c>
      <c r="Q30" s="10">
        <f t="array" ref="Q30">IF(COUNTIF('ค่าเสื่อม 2563'!$E$3:$E$252,"13817-รพ.เขาฉกรรจ์")&lt;$A30,"",INDEX('ค่าเสื่อม 2563'!Q$3:Q$252,SMALL(IF('ค่าเสื่อม 2563'!$E$3:$E$252="13817-รพ.เขาฉกรรจ์",ROW('ค่าเสื่อม 2563'!$E$3:$E$252)-ROW('ค่าเสื่อม 2563'!$E$3)+1),$A30)))</f>
        <v>85000</v>
      </c>
      <c r="R30" s="7" t="str">
        <f t="array" ref="R30">IF(COUNTIF('ค่าเสื่อม 2563'!$E$3:$E$252,"13817-รพ.เขาฉกรรจ์")&lt;$A30,"",INDEX('ค่าเสื่อม 2563'!R$3:R$252,SMALL(IF('ค่าเสื่อม 2563'!$E$3:$E$252="13817-รพ.เขาฉกรรจ์",ROW('ค่าเสื่อม 2563'!$E$3:$E$252)-ROW('ค่าเสื่อม 2563'!$E$3)+1),$A30)))</f>
        <v>2/2563 (วันที่ 19/03/2563)</v>
      </c>
      <c r="S30" s="4" t="str">
        <f t="array" ref="S30">IF(COUNTIF('ค่าเสื่อม 2563'!$E$3:$E$252,"13817-รพ.เขาฉกรรจ์")&lt;$A30,"",INDEX('ค่าเสื่อม 2563'!S$3:S$252,SMALL(IF('ค่าเสื่อม 2563'!$E$3:$E$252="13817-รพ.เขาฉกรรจ์",ROW('ค่าเสื่อม 2563'!$E$3:$E$252)-ROW('ค่าเสื่อม 2563'!$E$3)+1),$A30)))</f>
        <v>5-</v>
      </c>
      <c r="T30" s="10">
        <f t="array" ref="T30">IF(COUNTIF('ค่าเสื่อม 2563'!$E$3:$E$252,"13817-รพ.เขาฉกรรจ์")&lt;$A30,"",INDEX('ค่าเสื่อม 2563'!T$3:T$252,SMALL(IF('ค่าเสื่อม 2563'!$E$3:$E$252="13817-รพ.เขาฉกรรจ์",ROW('ค่าเสื่อม 2563'!$E$3:$E$252)-ROW('ค่าเสื่อม 2563'!$E$3)+1),$A30)))</f>
        <v>85000</v>
      </c>
      <c r="U30" s="10">
        <f t="array" ref="U30">IF(COUNTIF('ค่าเสื่อม 2563'!$E$3:$E$252,"13817-รพ.เขาฉกรรจ์")&lt;$A30,"",INDEX('ค่าเสื่อม 2563'!U$3:U$252,SMALL(IF('ค่าเสื่อม 2563'!$E$3:$E$252="13817-รพ.เขาฉกรรจ์",ROW('ค่าเสื่อม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2563'!$E$3:$E$252,"13817-รพ.เขาฉกรรจ์")&lt;$A31,"",INDEX('ค่าเสื่อม 2563'!E$3:E$252,SMALL(IF('ค่าเสื่อม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F31" s="7" t="str">
        <f t="array" ref="F31">IF(COUNTIF('ค่าเสื่อม 2563'!$E$3:$E$252,"13817-รพ.เขาฉกรรจ์")&lt;$A31,"",INDEX('ค่าเสื่อม 2563'!F$3:F$252,SMALL(IF('ค่าเสื่อม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G31" s="7" t="str">
        <f t="array" ref="G31">IF(COUNTIF('ค่าเสื่อม 2563'!$E$3:$E$252,"13817-รพ.เขาฉกรรจ์")&lt;$A31,"",INDEX('ค่าเสื่อม 2563'!G$3:G$252,SMALL(IF('ค่าเสื่อม 2563'!$E$3:$E$252="13817-รพ.เขาฉกรรจ์",ROW('ค่าเสื่อม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2563'!$E$3:$E$252,"13817-รพ.เขาฉกรรจ์")&lt;$A31,"",INDEX('ค่าเสื่อม 2563'!H$3:H$252,SMALL(IF('ค่าเสื่อม 2563'!$E$3:$E$252="13817-รพ.เขาฉกรรจ์",ROW('ค่าเสื่อม 2563'!$E$3:$E$252)-ROW('ค่าเสื่อม 2563'!$E$3)+1),$A31)))</f>
        <v>สิ่งก่อสร้าง</v>
      </c>
      <c r="I31" s="7" t="str">
        <f t="array" ref="I31">IF(COUNTIF('ค่าเสื่อม 2563'!$E$3:$E$252,"13817-รพ.เขาฉกรรจ์")&lt;$A31,"",INDEX('ค่าเสื่อม 2563'!I$3:I$252,SMALL(IF('ค่าเสื่อม 2563'!$E$3:$E$252="13817-รพ.เขาฉกรรจ์",ROW('ค่าเสื่อม 2563'!$E$3:$E$252)-ROW('ค่าเสื่อม 2563'!$E$3)+1),$A31)))</f>
        <v>-</v>
      </c>
      <c r="J31" s="7" t="str">
        <f t="array" ref="J31">IF(COUNTIF('ค่าเสื่อม 2563'!$E$3:$E$252,"13817-รพ.เขาฉกรรจ์")&lt;$A31,"",INDEX('ค่าเสื่อม 2563'!J$3:J$252,SMALL(IF('ค่าเสื่อม 2563'!$E$3:$E$252="13817-รพ.เขาฉกรรจ์",ROW('ค่าเสื่อม 2563'!$E$3:$E$252)-ROW('ค่าเสื่อม 2563'!$E$3)+1),$A31)))</f>
        <v>ซ่อมแซมปรับปรุงห้องทำงานกายภาพบำบัดและห้องทำงานแพทย์แผนไทย</v>
      </c>
      <c r="K31" s="7">
        <f t="array" ref="K31">IF(COUNTIF('ค่าเสื่อม 2563'!$E$3:$E$252,"13817-รพ.เขาฉกรรจ์")&lt;$A31,"",INDEX('ค่าเสื่อม 2563'!K$3:K$252,SMALL(IF('ค่าเสื่อม 2563'!$E$3:$E$252="13817-รพ.เขาฉกรรจ์",ROW('ค่าเสื่อม 2563'!$E$3:$E$252)-ROW('ค่าเสื่อม 2563'!$E$3)+1),$A31)))</f>
        <v>0</v>
      </c>
      <c r="L31" s="4">
        <f t="array" ref="L31">IF(COUNTIF('ค่าเสื่อม 2563'!$E$3:$E$252,"13817-รพ.เขาฉกรรจ์")&lt;$A31,"",INDEX('ค่าเสื่อม 2563'!L$3:L$252,SMALL(IF('ค่าเสื่อม 2563'!$E$3:$E$252="13817-รพ.เขาฉกรรจ์",ROW('ค่าเสื่อม 2563'!$E$3:$E$252)-ROW('ค่าเสื่อม 2563'!$E$3)+1),$A31)))</f>
        <v>1</v>
      </c>
      <c r="M31" s="7">
        <f t="array" ref="M31">IF(COUNTIF('ค่าเสื่อม 2563'!$E$3:$E$252,"13817-รพ.เขาฉกรรจ์")&lt;$A31,"",INDEX('ค่าเสื่อม 2563'!M$3:M$252,SMALL(IF('ค่าเสื่อม 2563'!$E$3:$E$252="13817-รพ.เขาฉกรรจ์",ROW('ค่าเสื่อม 2563'!$E$3:$E$252)-ROW('ค่าเสื่อม 2563'!$E$3)+1),$A31)))</f>
        <v>0</v>
      </c>
      <c r="N31" s="10">
        <f t="array" ref="N31">IF(COUNTIF('ค่าเสื่อม 2563'!$E$3:$E$252,"13817-รพ.เขาฉกรรจ์")&lt;$A31,"",INDEX('ค่าเสื่อม 2563'!N$3:N$252,SMALL(IF('ค่าเสื่อม 2563'!$E$3:$E$252="13817-รพ.เขาฉกรรจ์",ROW('ค่าเสื่อม 2563'!$E$3:$E$252)-ROW('ค่าเสื่อม 2563'!$E$3)+1),$A31)))</f>
        <v>270000</v>
      </c>
      <c r="O31" s="10">
        <f t="array" ref="O31">IF(COUNTIF('ค่าเสื่อม 2563'!$E$3:$E$252,"13817-รพ.เขาฉกรรจ์")&lt;$A31,"",INDEX('ค่าเสื่อม 2563'!O$3:O$252,SMALL(IF('ค่าเสื่อม 2563'!$E$3:$E$252="13817-รพ.เขาฉกรรจ์",ROW('ค่าเสื่อม 2563'!$E$3:$E$252)-ROW('ค่าเสื่อม 2563'!$E$3)+1),$A31)))</f>
        <v>0</v>
      </c>
      <c r="P31" s="10">
        <f t="array" ref="P31">IF(COUNTIF('ค่าเสื่อม 2563'!$E$3:$E$252,"13817-รพ.เขาฉกรรจ์")&lt;$A31,"",INDEX('ค่าเสื่อม 2563'!P$3:P$252,SMALL(IF('ค่าเสื่อม 2563'!$E$3:$E$252="13817-รพ.เขาฉกรรจ์",ROW('ค่าเสื่อม 2563'!$E$3:$E$252)-ROW('ค่าเสื่อม 2563'!$E$3)+1),$A31)))</f>
        <v>0</v>
      </c>
      <c r="Q31" s="10">
        <f t="array" ref="Q31">IF(COUNTIF('ค่าเสื่อม 2563'!$E$3:$E$252,"13817-รพ.เขาฉกรรจ์")&lt;$A31,"",INDEX('ค่าเสื่อม 2563'!Q$3:Q$252,SMALL(IF('ค่าเสื่อม 2563'!$E$3:$E$252="13817-รพ.เขาฉกรรจ์",ROW('ค่าเสื่อม 2563'!$E$3:$E$252)-ROW('ค่าเสื่อม 2563'!$E$3)+1),$A31)))</f>
        <v>270000</v>
      </c>
      <c r="R31" s="7" t="str">
        <f t="array" ref="R31">IF(COUNTIF('ค่าเสื่อม 2563'!$E$3:$E$252,"13817-รพ.เขาฉกรรจ์")&lt;$A31,"",INDEX('ค่าเสื่อม 2563'!R$3:R$252,SMALL(IF('ค่าเสื่อม 2563'!$E$3:$E$252="13817-รพ.เขาฉกรรจ์",ROW('ค่าเสื่อม 2563'!$E$3:$E$252)-ROW('ค่าเสื่อม 2563'!$E$3)+1),$A31)))</f>
        <v>2/2563 (วันที่ 19/03/2563)</v>
      </c>
      <c r="S31" s="4" t="str">
        <f t="array" ref="S31">IF(COUNTIF('ค่าเสื่อม 2563'!$E$3:$E$252,"13817-รพ.เขาฉกรรจ์")&lt;$A31,"",INDEX('ค่าเสื่อม 2563'!S$3:S$252,SMALL(IF('ค่าเสื่อม 2563'!$E$3:$E$252="13817-รพ.เขาฉกรรจ์",ROW('ค่าเสื่อม 2563'!$E$3:$E$252)-ROW('ค่าเสื่อม 2563'!$E$3)+1),$A31)))</f>
        <v>5-</v>
      </c>
      <c r="T31" s="10">
        <f t="array" ref="T31">IF(COUNTIF('ค่าเสื่อม 2563'!$E$3:$E$252,"13817-รพ.เขาฉกรรจ์")&lt;$A31,"",INDEX('ค่าเสื่อม 2563'!T$3:T$252,SMALL(IF('ค่าเสื่อม 2563'!$E$3:$E$252="13817-รพ.เขาฉกรรจ์",ROW('ค่าเสื่อม 2563'!$E$3:$E$252)-ROW('ค่าเสื่อม 2563'!$E$3)+1),$A31)))</f>
        <v>270000</v>
      </c>
      <c r="U31" s="10">
        <f t="array" ref="U31">IF(COUNTIF('ค่าเสื่อม 2563'!$E$3:$E$252,"13817-รพ.เขาฉกรรจ์")&lt;$A31,"",INDEX('ค่าเสื่อม 2563'!U$3:U$252,SMALL(IF('ค่าเสื่อม 2563'!$E$3:$E$252="13817-รพ.เขาฉกรรจ์",ROW('ค่าเสื่อม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2563'!$E$3:$E$252,"13817-รพ.เขาฉกรรจ์")&lt;$A32,"",INDEX('ค่าเสื่อม 2563'!E$3:E$252,SMALL(IF('ค่าเสื่อม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F32" s="7" t="str">
        <f t="array" ref="F32">IF(COUNTIF('ค่าเสื่อม 2563'!$E$3:$E$252,"13817-รพ.เขาฉกรรจ์")&lt;$A32,"",INDEX('ค่าเสื่อม 2563'!F$3:F$252,SMALL(IF('ค่าเสื่อม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G32" s="7" t="str">
        <f t="array" ref="G32">IF(COUNTIF('ค่าเสื่อม 2563'!$E$3:$E$252,"13817-รพ.เขาฉกรรจ์")&lt;$A32,"",INDEX('ค่าเสื่อม 2563'!G$3:G$252,SMALL(IF('ค่าเสื่อม 2563'!$E$3:$E$252="13817-รพ.เขาฉกรรจ์",ROW('ค่าเสื่อม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2563'!$E$3:$E$252,"13817-รพ.เขาฉกรรจ์")&lt;$A32,"",INDEX('ค่าเสื่อม 2563'!H$3:H$252,SMALL(IF('ค่าเสื่อม 2563'!$E$3:$E$252="13817-รพ.เขาฉกรรจ์",ROW('ค่าเสื่อม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2563'!$E$3:$E$252,"13817-รพ.เขาฉกรรจ์")&lt;$A32,"",INDEX('ค่าเสื่อม 2563'!I$3:I$252,SMALL(IF('ค่าเสื่อม 2563'!$E$3:$E$252="13817-รพ.เขาฉกรรจ์",ROW('ค่าเสื่อม 2563'!$E$3:$E$252)-ROW('ค่าเสื่อม 2563'!$E$3)+1),$A32)))</f>
        <v>11-ครุภัณฑ์วิทยาศาสตร์</v>
      </c>
      <c r="J32" s="7" t="str">
        <f t="array" ref="J32">IF(COUNTIF('ค่าเสื่อม 2563'!$E$3:$E$252,"13817-รพ.เขาฉกรรจ์")&lt;$A32,"",INDEX('ค่าเสื่อม 2563'!J$3:J$252,SMALL(IF('ค่าเสื่อม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K32" s="7" t="str">
        <f t="array" ref="K32">IF(COUNTIF('ค่าเสื่อม 2563'!$E$3:$E$252,"13817-รพ.เขาฉกรรจ์")&lt;$A32,"",INDEX('ค่าเสื่อม 2563'!K$3:K$252,SMALL(IF('ค่าเสื่อม 2563'!$E$3:$E$252="13817-รพ.เขาฉกรรจ์",ROW('ค่าเสื่อม 2563'!$E$3:$E$252)-ROW('ค่าเสื่อม 2563'!$E$3)+1),$A32)))</f>
        <v>เครื่องช่วยหายใจชิลิโคนชนิดมือบีบสำหรับผู้ป่วยพร้อมอุปกรณ์</v>
      </c>
      <c r="L32" s="4">
        <f t="array" ref="L32">IF(COUNTIF('ค่าเสื่อม 2563'!$E$3:$E$252,"13817-รพ.เขาฉกรรจ์")&lt;$A32,"",INDEX('ค่าเสื่อม 2563'!L$3:L$252,SMALL(IF('ค่าเสื่อม 2563'!$E$3:$E$252="13817-รพ.เขาฉกรรจ์",ROW('ค่าเสื่อม 2563'!$E$3:$E$252)-ROW('ค่าเสื่อม 2563'!$E$3)+1),$A32)))</f>
        <v>5</v>
      </c>
      <c r="M32" s="7">
        <f t="array" ref="M32">IF(COUNTIF('ค่าเสื่อม 2563'!$E$3:$E$252,"13817-รพ.เขาฉกรรจ์")&lt;$A32,"",INDEX('ค่าเสื่อม 2563'!M$3:M$252,SMALL(IF('ค่าเสื่อม 2563'!$E$3:$E$252="13817-รพ.เขาฉกรรจ์",ROW('ค่าเสื่อม 2563'!$E$3:$E$252)-ROW('ค่าเสื่อม 2563'!$E$3)+1),$A32)))</f>
        <v>0</v>
      </c>
      <c r="N32" s="10">
        <f t="array" ref="N32">IF(COUNTIF('ค่าเสื่อม 2563'!$E$3:$E$252,"13817-รพ.เขาฉกรรจ์")&lt;$A32,"",INDEX('ค่าเสื่อม 2563'!N$3:N$252,SMALL(IF('ค่าเสื่อม 2563'!$E$3:$E$252="13817-รพ.เขาฉกรรจ์",ROW('ค่าเสื่อม 2563'!$E$3:$E$252)-ROW('ค่าเสื่อม 2563'!$E$3)+1),$A32)))</f>
        <v>21868.22</v>
      </c>
      <c r="O32" s="10">
        <f t="array" ref="O32">IF(COUNTIF('ค่าเสื่อม 2563'!$E$3:$E$252,"13817-รพ.เขาฉกรรจ์")&lt;$A32,"",INDEX('ค่าเสื่อม 2563'!O$3:O$252,SMALL(IF('ค่าเสื่อม 2563'!$E$3:$E$252="13817-รพ.เขาฉกรรจ์",ROW('ค่าเสื่อม 2563'!$E$3:$E$252)-ROW('ค่าเสื่อม 2563'!$E$3)+1),$A32)))</f>
        <v>3131.78</v>
      </c>
      <c r="P32" s="10">
        <f t="array" ref="P32">IF(COUNTIF('ค่าเสื่อม 2563'!$E$3:$E$252,"13817-รพ.เขาฉกรรจ์")&lt;$A32,"",INDEX('ค่าเสื่อม 2563'!P$3:P$252,SMALL(IF('ค่าเสื่อม 2563'!$E$3:$E$252="13817-รพ.เขาฉกรรจ์",ROW('ค่าเสื่อม 2563'!$E$3:$E$252)-ROW('ค่าเสื่อม 2563'!$E$3)+1),$A32)))</f>
        <v>0</v>
      </c>
      <c r="Q32" s="10">
        <f t="array" ref="Q32">IF(COUNTIF('ค่าเสื่อม 2563'!$E$3:$E$252,"13817-รพ.เขาฉกรรจ์")&lt;$A32,"",INDEX('ค่าเสื่อม 2563'!Q$3:Q$252,SMALL(IF('ค่าเสื่อม 2563'!$E$3:$E$252="13817-รพ.เขาฉกรรจ์",ROW('ค่าเสื่อม 2563'!$E$3:$E$252)-ROW('ค่าเสื่อม 2563'!$E$3)+1),$A32)))</f>
        <v>25000</v>
      </c>
      <c r="R32" s="7" t="str">
        <f t="array" ref="R32">IF(COUNTIF('ค่าเสื่อม 2563'!$E$3:$E$252,"13817-รพ.เขาฉกรรจ์")&lt;$A32,"",INDEX('ค่าเสื่อม 2563'!R$3:R$252,SMALL(IF('ค่าเสื่อม 2563'!$E$3:$E$252="13817-รพ.เขาฉกรรจ์",ROW('ค่าเสื่อม 2563'!$E$3:$E$252)-ROW('ค่าเสื่อม 2563'!$E$3)+1),$A32)))</f>
        <v>2/2563 (วันที่ 19/03/2563)</v>
      </c>
      <c r="S32" s="4" t="str">
        <f t="array" ref="S32">IF(COUNTIF('ค่าเสื่อม 2563'!$E$3:$E$252,"13817-รพ.เขาฉกรรจ์")&lt;$A32,"",INDEX('ค่าเสื่อม 2563'!S$3:S$252,SMALL(IF('ค่าเสื่อม 2563'!$E$3:$E$252="13817-รพ.เขาฉกรรจ์",ROW('ค่าเสื่อม 2563'!$E$3:$E$252)-ROW('ค่าเสื่อม 2563'!$E$3)+1),$A32)))</f>
        <v>5-</v>
      </c>
      <c r="T32" s="10">
        <f t="array" ref="T32">IF(COUNTIF('ค่าเสื่อม 2563'!$E$3:$E$252,"13817-รพ.เขาฉกรรจ์")&lt;$A32,"",INDEX('ค่าเสื่อม 2563'!T$3:T$252,SMALL(IF('ค่าเสื่อม 2563'!$E$3:$E$252="13817-รพ.เขาฉกรรจ์",ROW('ค่าเสื่อม 2563'!$E$3:$E$252)-ROW('ค่าเสื่อม 2563'!$E$3)+1),$A32)))</f>
        <v>21868.22</v>
      </c>
      <c r="U32" s="10">
        <f t="array" ref="U32">IF(COUNTIF('ค่าเสื่อม 2563'!$E$3:$E$252,"13817-รพ.เขาฉกรรจ์")&lt;$A32,"",INDEX('ค่าเสื่อม 2563'!U$3:U$252,SMALL(IF('ค่าเสื่อม 2563'!$E$3:$E$252="13817-รพ.เขาฉกรรจ์",ROW('ค่าเสื่อม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2563'!$E$3:$E$252,"13817-รพ.เขาฉกรรจ์")&lt;$A33,"",INDEX('ค่าเสื่อม 2563'!E$3:E$252,SMALL(IF('ค่าเสื่อม 2563'!$E$3:$E$252="13817-รพ.เขาฉกรรจ์",ROW('ค่าเสื่อม 2563'!$E$3:$E$252)-ROW('ค่าเสื่อม 2563'!$E$3)+1),$A33)))</f>
        <v/>
      </c>
      <c r="F33" s="7" t="str">
        <f t="array" ref="F33">IF(COUNTIF('ค่าเสื่อม 2563'!$E$3:$E$252,"13817-รพ.เขาฉกรรจ์")&lt;$A33,"",INDEX('ค่าเสื่อม 2563'!F$3:F$252,SMALL(IF('ค่าเสื่อม 2563'!$E$3:$E$252="13817-รพ.เขาฉกรรจ์",ROW('ค่าเสื่อม 2563'!$E$3:$E$252)-ROW('ค่าเสื่อม 2563'!$E$3)+1),$A33)))</f>
        <v/>
      </c>
      <c r="G33" s="7" t="str">
        <f t="array" ref="G33">IF(COUNTIF('ค่าเสื่อม 2563'!$E$3:$E$252,"13817-รพ.เขาฉกรรจ์")&lt;$A33,"",INDEX('ค่าเสื่อม 2563'!G$3:G$252,SMALL(IF('ค่าเสื่อม 2563'!$E$3:$E$252="13817-รพ.เขาฉกรรจ์",ROW('ค่าเสื่อม 2563'!$E$3:$E$252)-ROW('ค่าเสื่อม 2563'!$E$3)+1),$A33)))</f>
        <v/>
      </c>
      <c r="H33" s="7" t="str">
        <f t="array" ref="H33">IF(COUNTIF('ค่าเสื่อม 2563'!$E$3:$E$252,"13817-รพ.เขาฉกรรจ์")&lt;$A33,"",INDEX('ค่าเสื่อม 2563'!H$3:H$252,SMALL(IF('ค่าเสื่อม 2563'!$E$3:$E$252="13817-รพ.เขาฉกรรจ์",ROW('ค่าเสื่อม 2563'!$E$3:$E$252)-ROW('ค่าเสื่อม 2563'!$E$3)+1),$A33)))</f>
        <v/>
      </c>
      <c r="I33" s="7" t="str">
        <f t="array" ref="I33">IF(COUNTIF('ค่าเสื่อม 2563'!$E$3:$E$252,"13817-รพ.เขาฉกรรจ์")&lt;$A33,"",INDEX('ค่าเสื่อม 2563'!I$3:I$252,SMALL(IF('ค่าเสื่อม 2563'!$E$3:$E$252="13817-รพ.เขาฉกรรจ์",ROW('ค่าเสื่อม 2563'!$E$3:$E$252)-ROW('ค่าเสื่อม 2563'!$E$3)+1),$A33)))</f>
        <v/>
      </c>
      <c r="J33" s="7" t="str">
        <f t="array" ref="J33">IF(COUNTIF('ค่าเสื่อม 2563'!$E$3:$E$252,"13817-รพ.เขาฉกรรจ์")&lt;$A33,"",INDEX('ค่าเสื่อม 2563'!J$3:J$252,SMALL(IF('ค่าเสื่อม 2563'!$E$3:$E$252="13817-รพ.เขาฉกรรจ์",ROW('ค่าเสื่อม 2563'!$E$3:$E$252)-ROW('ค่าเสื่อม 2563'!$E$3)+1),$A33)))</f>
        <v/>
      </c>
      <c r="K33" s="7" t="str">
        <f t="array" ref="K33">IF(COUNTIF('ค่าเสื่อม 2563'!$E$3:$E$252,"13817-รพ.เขาฉกรรจ์")&lt;$A33,"",INDEX('ค่าเสื่อม 2563'!K$3:K$252,SMALL(IF('ค่าเสื่อม 2563'!$E$3:$E$252="13817-รพ.เขาฉกรรจ์",ROW('ค่าเสื่อม 2563'!$E$3:$E$252)-ROW('ค่าเสื่อม 2563'!$E$3)+1),$A33)))</f>
        <v/>
      </c>
      <c r="L33" s="4" t="str">
        <f t="array" ref="L33">IF(COUNTIF('ค่าเสื่อม 2563'!$E$3:$E$252,"13817-รพ.เขาฉกรรจ์")&lt;$A33,"",INDEX('ค่าเสื่อม 2563'!L$3:L$252,SMALL(IF('ค่าเสื่อม 2563'!$E$3:$E$252="13817-รพ.เขาฉกรรจ์",ROW('ค่าเสื่อม 2563'!$E$3:$E$252)-ROW('ค่าเสื่อม 2563'!$E$3)+1),$A33)))</f>
        <v/>
      </c>
      <c r="M33" s="7" t="str">
        <f t="array" ref="M33">IF(COUNTIF('ค่าเสื่อม 2563'!$E$3:$E$252,"13817-รพ.เขาฉกรรจ์")&lt;$A33,"",INDEX('ค่าเสื่อม 2563'!M$3:M$252,SMALL(IF('ค่าเสื่อม 2563'!$E$3:$E$252="13817-รพ.เขาฉกรรจ์",ROW('ค่าเสื่อม 2563'!$E$3:$E$252)-ROW('ค่าเสื่อม 2563'!$E$3)+1),$A33)))</f>
        <v/>
      </c>
      <c r="N33" s="10" t="str">
        <f t="array" ref="N33">IF(COUNTIF('ค่าเสื่อม 2563'!$E$3:$E$252,"13817-รพ.เขาฉกรรจ์")&lt;$A33,"",INDEX('ค่าเสื่อม 2563'!N$3:N$252,SMALL(IF('ค่าเสื่อม 2563'!$E$3:$E$252="13817-รพ.เขาฉกรรจ์",ROW('ค่าเสื่อม 2563'!$E$3:$E$252)-ROW('ค่าเสื่อม 2563'!$E$3)+1),$A33)))</f>
        <v/>
      </c>
      <c r="O33" s="10" t="str">
        <f t="array" ref="O33">IF(COUNTIF('ค่าเสื่อม 2563'!$E$3:$E$252,"13817-รพ.เขาฉกรรจ์")&lt;$A33,"",INDEX('ค่าเสื่อม 2563'!O$3:O$252,SMALL(IF('ค่าเสื่อม 2563'!$E$3:$E$252="13817-รพ.เขาฉกรรจ์",ROW('ค่าเสื่อม 2563'!$E$3:$E$252)-ROW('ค่าเสื่อม 2563'!$E$3)+1),$A33)))</f>
        <v/>
      </c>
      <c r="P33" s="10" t="str">
        <f t="array" ref="P33">IF(COUNTIF('ค่าเสื่อม 2563'!$E$3:$E$252,"13817-รพ.เขาฉกรรจ์")&lt;$A33,"",INDEX('ค่าเสื่อม 2563'!P$3:P$252,SMALL(IF('ค่าเสื่อม 2563'!$E$3:$E$252="13817-รพ.เขาฉกรรจ์",ROW('ค่าเสื่อม 2563'!$E$3:$E$252)-ROW('ค่าเสื่อม 2563'!$E$3)+1),$A33)))</f>
        <v/>
      </c>
      <c r="Q33" s="10" t="str">
        <f t="array" ref="Q33">IF(COUNTIF('ค่าเสื่อม 2563'!$E$3:$E$252,"13817-รพ.เขาฉกรรจ์")&lt;$A33,"",INDEX('ค่าเสื่อม 2563'!Q$3:Q$252,SMALL(IF('ค่าเสื่อม 2563'!$E$3:$E$252="13817-รพ.เขาฉกรรจ์",ROW('ค่าเสื่อม 2563'!$E$3:$E$252)-ROW('ค่าเสื่อม 2563'!$E$3)+1),$A33)))</f>
        <v/>
      </c>
      <c r="R33" s="7" t="str">
        <f t="array" ref="R33">IF(COUNTIF('ค่าเสื่อม 2563'!$E$3:$E$252,"13817-รพ.เขาฉกรรจ์")&lt;$A33,"",INDEX('ค่าเสื่อม 2563'!R$3:R$252,SMALL(IF('ค่าเสื่อม 2563'!$E$3:$E$252="13817-รพ.เขาฉกรรจ์",ROW('ค่าเสื่อม 2563'!$E$3:$E$252)-ROW('ค่าเสื่อม 2563'!$E$3)+1),$A33)))</f>
        <v/>
      </c>
      <c r="S33" s="4" t="str">
        <f t="array" ref="S33">IF(COUNTIF('ค่าเสื่อม 2563'!$E$3:$E$252,"13817-รพ.เขาฉกรรจ์")&lt;$A33,"",INDEX('ค่าเสื่อม 2563'!S$3:S$252,SMALL(IF('ค่าเสื่อม 2563'!$E$3:$E$252="13817-รพ.เขาฉกรรจ์",ROW('ค่าเสื่อม 2563'!$E$3:$E$252)-ROW('ค่าเสื่อม 2563'!$E$3)+1),$A33)))</f>
        <v/>
      </c>
      <c r="T33" s="10" t="str">
        <f t="array" ref="T33">IF(COUNTIF('ค่าเสื่อม 2563'!$E$3:$E$252,"13817-รพ.เขาฉกรรจ์")&lt;$A33,"",INDEX('ค่าเสื่อม 2563'!T$3:T$252,SMALL(IF('ค่าเสื่อม 2563'!$E$3:$E$252="13817-รพ.เขาฉกรรจ์",ROW('ค่าเสื่อม 2563'!$E$3:$E$252)-ROW('ค่าเสื่อม 2563'!$E$3)+1),$A33)))</f>
        <v/>
      </c>
      <c r="U33" s="10" t="str">
        <f t="array" ref="U33">IF(COUNTIF('ค่าเสื่อม 2563'!$E$3:$E$252,"13817-รพ.เขาฉกรรจ์")&lt;$A33,"",INDEX('ค่าเสื่อม 2563'!U$3:U$252,SMALL(IF('ค่าเสื่อม 2563'!$E$3:$E$252="13817-รพ.เขาฉกรรจ์",ROW('ค่าเสื่อม 2563'!$E$3:$E$252)-ROW('ค่าเสื่อม 2563'!$E$3)+1),$A33)))</f>
        <v/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2563'!$E$3:$E$252,"13817-รพ.เขาฉกรรจ์")&lt;$A34,"",INDEX('ค่าเสื่อม 2563'!E$3:E$252,SMALL(IF('ค่าเสื่อม 2563'!$E$3:$E$252="13817-รพ.เขาฉกรรจ์",ROW('ค่าเสื่อม 2563'!$E$3:$E$252)-ROW('ค่าเสื่อม 2563'!$E$3)+1),$A34)))</f>
        <v/>
      </c>
      <c r="F34" s="7" t="str">
        <f t="array" ref="F34">IF(COUNTIF('ค่าเสื่อม 2563'!$E$3:$E$252,"13817-รพ.เขาฉกรรจ์")&lt;$A34,"",INDEX('ค่าเสื่อม 2563'!F$3:F$252,SMALL(IF('ค่าเสื่อม 2563'!$E$3:$E$252="13817-รพ.เขาฉกรรจ์",ROW('ค่าเสื่อม 2563'!$E$3:$E$252)-ROW('ค่าเสื่อม 2563'!$E$3)+1),$A34)))</f>
        <v/>
      </c>
      <c r="G34" s="7" t="str">
        <f t="array" ref="G34">IF(COUNTIF('ค่าเสื่อม 2563'!$E$3:$E$252,"13817-รพ.เขาฉกรรจ์")&lt;$A34,"",INDEX('ค่าเสื่อม 2563'!G$3:G$252,SMALL(IF('ค่าเสื่อม 2563'!$E$3:$E$252="13817-รพ.เขาฉกรรจ์",ROW('ค่าเสื่อม 2563'!$E$3:$E$252)-ROW('ค่าเสื่อม 2563'!$E$3)+1),$A34)))</f>
        <v/>
      </c>
      <c r="H34" s="7" t="str">
        <f t="array" ref="H34">IF(COUNTIF('ค่าเสื่อม 2563'!$E$3:$E$252,"13817-รพ.เขาฉกรรจ์")&lt;$A34,"",INDEX('ค่าเสื่อม 2563'!H$3:H$252,SMALL(IF('ค่าเสื่อม 2563'!$E$3:$E$252="13817-รพ.เขาฉกรรจ์",ROW('ค่าเสื่อม 2563'!$E$3:$E$252)-ROW('ค่าเสื่อม 2563'!$E$3)+1),$A34)))</f>
        <v/>
      </c>
      <c r="I34" s="7" t="str">
        <f t="array" ref="I34">IF(COUNTIF('ค่าเสื่อม 2563'!$E$3:$E$252,"13817-รพ.เขาฉกรรจ์")&lt;$A34,"",INDEX('ค่าเสื่อม 2563'!I$3:I$252,SMALL(IF('ค่าเสื่อม 2563'!$E$3:$E$252="13817-รพ.เขาฉกรรจ์",ROW('ค่าเสื่อม 2563'!$E$3:$E$252)-ROW('ค่าเสื่อม 2563'!$E$3)+1),$A34)))</f>
        <v/>
      </c>
      <c r="J34" s="7" t="str">
        <f t="array" ref="J34">IF(COUNTIF('ค่าเสื่อม 2563'!$E$3:$E$252,"13817-รพ.เขาฉกรรจ์")&lt;$A34,"",INDEX('ค่าเสื่อม 2563'!J$3:J$252,SMALL(IF('ค่าเสื่อม 2563'!$E$3:$E$252="13817-รพ.เขาฉกรรจ์",ROW('ค่าเสื่อม 2563'!$E$3:$E$252)-ROW('ค่าเสื่อม 2563'!$E$3)+1),$A34)))</f>
        <v/>
      </c>
      <c r="K34" s="7" t="str">
        <f t="array" ref="K34">IF(COUNTIF('ค่าเสื่อม 2563'!$E$3:$E$252,"13817-รพ.เขาฉกรรจ์")&lt;$A34,"",INDEX('ค่าเสื่อม 2563'!K$3:K$252,SMALL(IF('ค่าเสื่อม 2563'!$E$3:$E$252="13817-รพ.เขาฉกรรจ์",ROW('ค่าเสื่อม 2563'!$E$3:$E$252)-ROW('ค่าเสื่อม 2563'!$E$3)+1),$A34)))</f>
        <v/>
      </c>
      <c r="L34" s="4" t="str">
        <f t="array" ref="L34">IF(COUNTIF('ค่าเสื่อม 2563'!$E$3:$E$252,"13817-รพ.เขาฉกรรจ์")&lt;$A34,"",INDEX('ค่าเสื่อม 2563'!L$3:L$252,SMALL(IF('ค่าเสื่อม 2563'!$E$3:$E$252="13817-รพ.เขาฉกรรจ์",ROW('ค่าเสื่อม 2563'!$E$3:$E$252)-ROW('ค่าเสื่อม 2563'!$E$3)+1),$A34)))</f>
        <v/>
      </c>
      <c r="M34" s="7" t="str">
        <f t="array" ref="M34">IF(COUNTIF('ค่าเสื่อม 2563'!$E$3:$E$252,"13817-รพ.เขาฉกรรจ์")&lt;$A34,"",INDEX('ค่าเสื่อม 2563'!M$3:M$252,SMALL(IF('ค่าเสื่อม 2563'!$E$3:$E$252="13817-รพ.เขาฉกรรจ์",ROW('ค่าเสื่อม 2563'!$E$3:$E$252)-ROW('ค่าเสื่อม 2563'!$E$3)+1),$A34)))</f>
        <v/>
      </c>
      <c r="N34" s="10" t="str">
        <f t="array" ref="N34">IF(COUNTIF('ค่าเสื่อม 2563'!$E$3:$E$252,"13817-รพ.เขาฉกรรจ์")&lt;$A34,"",INDEX('ค่าเสื่อม 2563'!N$3:N$252,SMALL(IF('ค่าเสื่อม 2563'!$E$3:$E$252="13817-รพ.เขาฉกรรจ์",ROW('ค่าเสื่อม 2563'!$E$3:$E$252)-ROW('ค่าเสื่อม 2563'!$E$3)+1),$A34)))</f>
        <v/>
      </c>
      <c r="O34" s="10" t="str">
        <f t="array" ref="O34">IF(COUNTIF('ค่าเสื่อม 2563'!$E$3:$E$252,"13817-รพ.เขาฉกรรจ์")&lt;$A34,"",INDEX('ค่าเสื่อม 2563'!O$3:O$252,SMALL(IF('ค่าเสื่อม 2563'!$E$3:$E$252="13817-รพ.เขาฉกรรจ์",ROW('ค่าเสื่อม 2563'!$E$3:$E$252)-ROW('ค่าเสื่อม 2563'!$E$3)+1),$A34)))</f>
        <v/>
      </c>
      <c r="P34" s="10" t="str">
        <f t="array" ref="P34">IF(COUNTIF('ค่าเสื่อม 2563'!$E$3:$E$252,"13817-รพ.เขาฉกรรจ์")&lt;$A34,"",INDEX('ค่าเสื่อม 2563'!P$3:P$252,SMALL(IF('ค่าเสื่อม 2563'!$E$3:$E$252="13817-รพ.เขาฉกรรจ์",ROW('ค่าเสื่อม 2563'!$E$3:$E$252)-ROW('ค่าเสื่อม 2563'!$E$3)+1),$A34)))</f>
        <v/>
      </c>
      <c r="Q34" s="10" t="str">
        <f t="array" ref="Q34">IF(COUNTIF('ค่าเสื่อม 2563'!$E$3:$E$252,"13817-รพ.เขาฉกรรจ์")&lt;$A34,"",INDEX('ค่าเสื่อม 2563'!Q$3:Q$252,SMALL(IF('ค่าเสื่อม 2563'!$E$3:$E$252="13817-รพ.เขาฉกรรจ์",ROW('ค่าเสื่อม 2563'!$E$3:$E$252)-ROW('ค่าเสื่อม 2563'!$E$3)+1),$A34)))</f>
        <v/>
      </c>
      <c r="R34" s="7" t="str">
        <f t="array" ref="R34">IF(COUNTIF('ค่าเสื่อม 2563'!$E$3:$E$252,"13817-รพ.เขาฉกรรจ์")&lt;$A34,"",INDEX('ค่าเสื่อม 2563'!R$3:R$252,SMALL(IF('ค่าเสื่อม 2563'!$E$3:$E$252="13817-รพ.เขาฉกรรจ์",ROW('ค่าเสื่อม 2563'!$E$3:$E$252)-ROW('ค่าเสื่อม 2563'!$E$3)+1),$A34)))</f>
        <v/>
      </c>
      <c r="S34" s="4" t="str">
        <f t="array" ref="S34">IF(COUNTIF('ค่าเสื่อม 2563'!$E$3:$E$252,"13817-รพ.เขาฉกรรจ์")&lt;$A34,"",INDEX('ค่าเสื่อม 2563'!S$3:S$252,SMALL(IF('ค่าเสื่อม 2563'!$E$3:$E$252="13817-รพ.เขาฉกรรจ์",ROW('ค่าเสื่อม 2563'!$E$3:$E$252)-ROW('ค่าเสื่อม 2563'!$E$3)+1),$A34)))</f>
        <v/>
      </c>
      <c r="T34" s="10" t="str">
        <f t="array" ref="T34">IF(COUNTIF('ค่าเสื่อม 2563'!$E$3:$E$252,"13817-รพ.เขาฉกรรจ์")&lt;$A34,"",INDEX('ค่าเสื่อม 2563'!T$3:T$252,SMALL(IF('ค่าเสื่อม 2563'!$E$3:$E$252="13817-รพ.เขาฉกรรจ์",ROW('ค่าเสื่อม 2563'!$E$3:$E$252)-ROW('ค่าเสื่อม 2563'!$E$3)+1),$A34)))</f>
        <v/>
      </c>
      <c r="U34" s="10" t="str">
        <f t="array" ref="U34">IF(COUNTIF('ค่าเสื่อม 2563'!$E$3:$E$252,"13817-รพ.เขาฉกรรจ์")&lt;$A34,"",INDEX('ค่าเสื่อม 2563'!U$3:U$252,SMALL(IF('ค่าเสื่อม 2563'!$E$3:$E$252="13817-รพ.เขาฉกรรจ์",ROW('ค่าเสื่อม 2563'!$E$3:$E$252)-ROW('ค่าเสื่อม 2563'!$E$3)+1),$A34)))</f>
        <v/>
      </c>
      <c r="V34" s="7"/>
      <c r="W34" s="7"/>
    </row>
    <row r="35" spans="1:24" ht="43.5" customHeight="1">
      <c r="A35" s="3">
        <v>32</v>
      </c>
      <c r="B35" s="7" t="str">
        <f t="array" ref="B35">IF(COUNTIF('ค่าเสื่อม 2563'!$E$3:$E$252,"13817-รพ.เขาฉกรรจ์")&lt;$A35,"",INDEX('ค่าเสื่อม 2563'!B$3:B$252,SMALL(IF('ค่าเสื่อม 2563'!$E$3:$E$252="13817-รพ.เขาฉกรรจ์",ROW('ค่าเสื่อม 2563'!$E$3:$E$252)-ROW('ค่าเสื่อม 2563'!$E$3)+1),$A35)))</f>
        <v/>
      </c>
      <c r="C35" s="7" t="str">
        <f t="array" ref="C35">IF(COUNTIF('ค่าเสื่อม 2563'!$E$3:$E$252,"13817-รพ.เขาฉกรรจ์")&lt;$A35,"",INDEX('ค่าเสื่อม 2563'!C$3:C$252,SMALL(IF('ค่าเสื่อม 2563'!$E$3:$E$252="13817-รพ.เขาฉกรรจ์",ROW('ค่าเสื่อม 2563'!$E$3:$E$252)-ROW('ค่าเสื่อม 2563'!$E$3)+1),$A35)))</f>
        <v/>
      </c>
      <c r="D35" s="7" t="str">
        <f t="array" ref="D35">IF(COUNTIF('ค่าเสื่อม 2563'!$E$3:$E$252,"13817-รพ.เขาฉกรรจ์")&lt;$A35,"",INDEX('ค่าเสื่อม 2563'!D$3:D$252,SMALL(IF('ค่าเสื่อม 2563'!$E$3:$E$252="13817-รพ.เขาฉกรรจ์",ROW('ค่าเสื่อม 2563'!$E$3:$E$252)-ROW('ค่าเสื่อม 2563'!$E$3)+1),$A35)))</f>
        <v/>
      </c>
      <c r="E35" s="7" t="str">
        <f t="array" ref="E35">IF(COUNTIF('ค่าเสื่อม 2563'!$E$3:$E$252,"13817-รพ.เขาฉกรรจ์")&lt;$A35,"",INDEX('ค่าเสื่อม 2563'!E$3:E$252,SMALL(IF('ค่าเสื่อม 2563'!$E$3:$E$252="13817-รพ.เขาฉกรรจ์",ROW('ค่าเสื่อม 2563'!$E$3:$E$252)-ROW('ค่าเสื่อม 2563'!$E$3)+1),$A35)))</f>
        <v/>
      </c>
      <c r="F35" s="7" t="str">
        <f t="array" ref="F35">IF(COUNTIF('ค่าเสื่อม 2563'!$E$3:$E$252,"13817-รพ.เขาฉกรรจ์")&lt;$A35,"",INDEX('ค่าเสื่อม 2563'!F$3:F$252,SMALL(IF('ค่าเสื่อม 2563'!$E$3:$E$252="13817-รพ.เขาฉกรรจ์",ROW('ค่าเสื่อม 2563'!$E$3:$E$252)-ROW('ค่าเสื่อม 2563'!$E$3)+1),$A35)))</f>
        <v/>
      </c>
      <c r="G35" s="7" t="str">
        <f t="array" ref="G35">IF(COUNTIF('ค่าเสื่อม 2563'!$E$3:$E$252,"13817-รพ.เขาฉกรรจ์")&lt;$A35,"",INDEX('ค่าเสื่อม 2563'!G$3:G$252,SMALL(IF('ค่าเสื่อม 2563'!$E$3:$E$252="13817-รพ.เขาฉกรรจ์",ROW('ค่าเสื่อม 2563'!$E$3:$E$252)-ROW('ค่าเสื่อม 2563'!$E$3)+1),$A35)))</f>
        <v/>
      </c>
      <c r="H35" s="7" t="str">
        <f t="array" ref="H35">IF(COUNTIF('ค่าเสื่อม 2563'!$E$3:$E$252,"13817-รพ.เขาฉกรรจ์")&lt;$A35,"",INDEX('ค่าเสื่อม 2563'!H$3:H$252,SMALL(IF('ค่าเสื่อม 2563'!$E$3:$E$252="13817-รพ.เขาฉกรรจ์",ROW('ค่าเสื่อม 2563'!$E$3:$E$252)-ROW('ค่าเสื่อม 2563'!$E$3)+1),$A35)))</f>
        <v/>
      </c>
      <c r="I35" s="7" t="str">
        <f t="array" ref="I35">IF(COUNTIF('ค่าเสื่อม 2563'!$E$3:$E$252,"13817-รพ.เขาฉกรรจ์")&lt;$A35,"",INDEX('ค่าเสื่อม 2563'!I$3:I$252,SMALL(IF('ค่าเสื่อม 2563'!$E$3:$E$252="13817-รพ.เขาฉกรรจ์",ROW('ค่าเสื่อม 2563'!$E$3:$E$252)-ROW('ค่าเสื่อม 2563'!$E$3)+1),$A35)))</f>
        <v/>
      </c>
      <c r="J35" s="7" t="str">
        <f t="array" ref="J35">IF(COUNTIF('ค่าเสื่อม 2563'!$E$3:$E$252,"13817-รพ.เขาฉกรรจ์")&lt;$A35,"",INDEX('ค่าเสื่อม 2563'!J$3:J$252,SMALL(IF('ค่าเสื่อม 2563'!$E$3:$E$252="13817-รพ.เขาฉกรรจ์",ROW('ค่าเสื่อม 2563'!$E$3:$E$252)-ROW('ค่าเสื่อม 2563'!$E$3)+1),$A35)))</f>
        <v/>
      </c>
      <c r="K35" s="7" t="str">
        <f t="array" ref="K35">IF(COUNTIF('ค่าเสื่อม 2563'!$E$3:$E$252,"13817-รพ.เขาฉกรรจ์")&lt;$A35,"",INDEX('ค่าเสื่อม 2563'!K$3:K$252,SMALL(IF('ค่าเสื่อม 2563'!$E$3:$E$252="13817-รพ.เขาฉกรรจ์",ROW('ค่าเสื่อม 2563'!$E$3:$E$252)-ROW('ค่าเสื่อม 2563'!$E$3)+1),$A35)))</f>
        <v/>
      </c>
      <c r="L35" s="4" t="str">
        <f t="array" ref="L35">IF(COUNTIF('ค่าเสื่อม 2563'!$E$3:$E$252,"13817-รพ.เขาฉกรรจ์")&lt;$A35,"",INDEX('ค่าเสื่อม 2563'!L$3:L$252,SMALL(IF('ค่าเสื่อม 2563'!$E$3:$E$252="13817-รพ.เขาฉกรรจ์",ROW('ค่าเสื่อม 2563'!$E$3:$E$252)-ROW('ค่าเสื่อม 2563'!$E$3)+1),$A35)))</f>
        <v/>
      </c>
      <c r="M35" s="7" t="str">
        <f t="array" ref="M35">IF(COUNTIF('ค่าเสื่อม 2563'!$E$3:$E$252,"13817-รพ.เขาฉกรรจ์")&lt;$A35,"",INDEX('ค่าเสื่อม 2563'!M$3:M$252,SMALL(IF('ค่าเสื่อม 2563'!$E$3:$E$252="13817-รพ.เขาฉกรรจ์",ROW('ค่าเสื่อม 2563'!$E$3:$E$252)-ROW('ค่าเสื่อม 2563'!$E$3)+1),$A35)))</f>
        <v/>
      </c>
      <c r="N35" s="10" t="str">
        <f t="array" ref="N35">IF(COUNTIF('ค่าเสื่อม 2563'!$E$3:$E$252,"13817-รพ.เขาฉกรรจ์")&lt;$A35,"",INDEX('ค่าเสื่อม 2563'!N$3:N$252,SMALL(IF('ค่าเสื่อม 2563'!$E$3:$E$252="13817-รพ.เขาฉกรรจ์",ROW('ค่าเสื่อม 2563'!$E$3:$E$252)-ROW('ค่าเสื่อม 2563'!$E$3)+1),$A35)))</f>
        <v/>
      </c>
      <c r="O35" s="10" t="str">
        <f t="array" ref="O35">IF(COUNTIF('ค่าเสื่อม 2563'!$E$3:$E$252,"13817-รพ.เขาฉกรรจ์")&lt;$A35,"",INDEX('ค่าเสื่อม 2563'!O$3:O$252,SMALL(IF('ค่าเสื่อม 2563'!$E$3:$E$252="13817-รพ.เขาฉกรรจ์",ROW('ค่าเสื่อม 2563'!$E$3:$E$252)-ROW('ค่าเสื่อม 2563'!$E$3)+1),$A35)))</f>
        <v/>
      </c>
      <c r="P35" s="10" t="str">
        <f t="array" ref="P35">IF(COUNTIF('ค่าเสื่อม 2563'!$E$3:$E$252,"13817-รพ.เขาฉกรรจ์")&lt;$A35,"",INDEX('ค่าเสื่อม 2563'!P$3:P$252,SMALL(IF('ค่าเสื่อม 2563'!$E$3:$E$252="13817-รพ.เขาฉกรรจ์",ROW('ค่าเสื่อม 2563'!$E$3:$E$252)-ROW('ค่าเสื่อม 2563'!$E$3)+1),$A35)))</f>
        <v/>
      </c>
      <c r="Q35" s="10" t="str">
        <f t="array" ref="Q35">IF(COUNTIF('ค่าเสื่อม 2563'!$E$3:$E$252,"13817-รพ.เขาฉกรรจ์")&lt;$A35,"",INDEX('ค่าเสื่อม 2563'!Q$3:Q$252,SMALL(IF('ค่าเสื่อม 2563'!$E$3:$E$252="13817-รพ.เขาฉกรรจ์",ROW('ค่าเสื่อม 2563'!$E$3:$E$252)-ROW('ค่าเสื่อม 2563'!$E$3)+1),$A35)))</f>
        <v/>
      </c>
      <c r="R35" s="7" t="str">
        <f t="array" ref="R35">IF(COUNTIF('ค่าเสื่อม 2563'!$E$3:$E$252,"13817-รพ.เขาฉกรรจ์")&lt;$A35,"",INDEX('ค่าเสื่อม 2563'!R$3:R$252,SMALL(IF('ค่าเสื่อม 2563'!$E$3:$E$252="13817-รพ.เขาฉกรรจ์",ROW('ค่าเสื่อม 2563'!$E$3:$E$252)-ROW('ค่าเสื่อม 2563'!$E$3)+1),$A35)))</f>
        <v/>
      </c>
      <c r="S35" s="4" t="str">
        <f t="array" ref="S35">IF(COUNTIF('ค่าเสื่อม 2563'!$E$3:$E$252,"13817-รพ.เขาฉกรรจ์")&lt;$A35,"",INDEX('ค่าเสื่อม 2563'!S$3:S$252,SMALL(IF('ค่าเสื่อม 2563'!$E$3:$E$252="13817-รพ.เขาฉกรรจ์",ROW('ค่าเสื่อม 2563'!$E$3:$E$252)-ROW('ค่าเสื่อม 2563'!$E$3)+1),$A35)))</f>
        <v/>
      </c>
      <c r="T35" s="10" t="str">
        <f t="array" ref="T35">IF(COUNTIF('ค่าเสื่อม 2563'!$E$3:$E$252,"13817-รพ.เขาฉกรรจ์")&lt;$A35,"",INDEX('ค่าเสื่อม 2563'!T$3:T$252,SMALL(IF('ค่าเสื่อม 2563'!$E$3:$E$252="13817-รพ.เขาฉกรรจ์",ROW('ค่าเสื่อม 2563'!$E$3:$E$252)-ROW('ค่าเสื่อม 2563'!$E$3)+1),$A35)))</f>
        <v/>
      </c>
      <c r="U35" s="10" t="str">
        <f t="array" ref="U35">IF(COUNTIF('ค่าเสื่อม 2563'!$E$3:$E$252,"13817-รพ.เขาฉกรรจ์")&lt;$A35,"",INDEX('ค่าเสื่อม 2563'!U$3:U$252,SMALL(IF('ค่าเสื่อม 2563'!$E$3:$E$252="13817-รพ.เขาฉกรรจ์",ROW('ค่าเสื่อม 2563'!$E$3:$E$252)-ROW('ค่าเสื่อม 2563'!$E$3)+1),$A35)))</f>
        <v/>
      </c>
      <c r="V35" s="7" t="str">
        <f t="array" ref="V35">IF(COUNTIF('ค่าเสื่อม 2563'!$E$3:$E$252,"13817-รพ.เขาฉกรรจ์")&lt;$A35,"",INDEX('ค่าเสื่อม 2563'!V$3:V$252,SMALL(IF('ค่าเสื่อม 2563'!$E$3:$E$252="13817-รพ.เขาฉกรรจ์",ROW('ค่าเสื่อม 2563'!$E$3:$E$252)-ROW('ค่าเสื่อม 2563'!$E$3)+1),$A35)))</f>
        <v/>
      </c>
      <c r="W35" s="7" t="str">
        <f t="array" ref="W35">IF(COUNTIF('ค่าเสื่อม 2563'!$E$3:$E$252,"13817-รพ.เขาฉกรรจ์")&lt;$A35,"",INDEX('ค่าเสื่อม 2563'!W$3:W$252,SMALL(IF('ค่าเสื่อม 2563'!$E$3:$E$252="13817-รพ.เขาฉกรรจ์",ROW('ค่าเสื่อม 2563'!$E$3:$E$252)-ROW('ค่าเสื่อม 2563'!$E$3)+1),$A35)))</f>
        <v/>
      </c>
    </row>
    <row r="36" spans="1:24" ht="43.5" customHeight="1">
      <c r="A36" s="3">
        <v>33</v>
      </c>
      <c r="B36" s="7" t="str">
        <f t="array" ref="B36">IF(COUNTIF('ค่าเสื่อม 2563'!$E$3:$E$252,"13817-รพ.เขาฉกรรจ์")&lt;$A36,"",INDEX('ค่าเสื่อม 2563'!B$3:B$252,SMALL(IF('ค่าเสื่อม 2563'!$E$3:$E$252="13817-รพ.เขาฉกรรจ์",ROW('ค่าเสื่อม 2563'!$E$3:$E$252)-ROW('ค่าเสื่อม 2563'!$E$3)+1),$A36)))</f>
        <v/>
      </c>
      <c r="C36" s="7" t="str">
        <f t="array" ref="C36">IF(COUNTIF('ค่าเสื่อม 2563'!$E$3:$E$252,"13817-รพ.เขาฉกรรจ์")&lt;$A36,"",INDEX('ค่าเสื่อม 2563'!C$3:C$252,SMALL(IF('ค่าเสื่อม 2563'!$E$3:$E$252="13817-รพ.เขาฉกรรจ์",ROW('ค่าเสื่อม 2563'!$E$3:$E$252)-ROW('ค่าเสื่อม 2563'!$E$3)+1),$A36)))</f>
        <v/>
      </c>
      <c r="D36" s="7" t="str">
        <f t="array" ref="D36">IF(COUNTIF('ค่าเสื่อม 2563'!$E$3:$E$252,"13817-รพ.เขาฉกรรจ์")&lt;$A36,"",INDEX('ค่าเสื่อม 2563'!D$3:D$252,SMALL(IF('ค่าเสื่อม 2563'!$E$3:$E$252="13817-รพ.เขาฉกรรจ์",ROW('ค่าเสื่อม 2563'!$E$3:$E$252)-ROW('ค่าเสื่อม 2563'!$E$3)+1),$A36)))</f>
        <v/>
      </c>
      <c r="E36" s="7" t="str">
        <f t="array" ref="E36">IF(COUNTIF('ค่าเสื่อม 2563'!$E$3:$E$252,"13817-รพ.เขาฉกรรจ์")&lt;$A36,"",INDEX('ค่าเสื่อม 2563'!E$3:E$252,SMALL(IF('ค่าเสื่อม 2563'!$E$3:$E$252="13817-รพ.เขาฉกรรจ์",ROW('ค่าเสื่อม 2563'!$E$3:$E$252)-ROW('ค่าเสื่อม 2563'!$E$3)+1),$A36)))</f>
        <v/>
      </c>
      <c r="F36" s="7" t="str">
        <f t="array" ref="F36">IF(COUNTIF('ค่าเสื่อม 2563'!$E$3:$E$252,"13817-รพ.เขาฉกรรจ์")&lt;$A36,"",INDEX('ค่าเสื่อม 2563'!F$3:F$252,SMALL(IF('ค่าเสื่อม 2563'!$E$3:$E$252="13817-รพ.เขาฉกรรจ์",ROW('ค่าเสื่อม 2563'!$E$3:$E$252)-ROW('ค่าเสื่อม 2563'!$E$3)+1),$A36)))</f>
        <v/>
      </c>
      <c r="G36" s="7" t="str">
        <f t="array" ref="G36">IF(COUNTIF('ค่าเสื่อม 2563'!$E$3:$E$252,"13817-รพ.เขาฉกรรจ์")&lt;$A36,"",INDEX('ค่าเสื่อม 2563'!G$3:G$252,SMALL(IF('ค่าเสื่อม 2563'!$E$3:$E$252="13817-รพ.เขาฉกรรจ์",ROW('ค่าเสื่อม 2563'!$E$3:$E$252)-ROW('ค่าเสื่อม 2563'!$E$3)+1),$A36)))</f>
        <v/>
      </c>
      <c r="H36" s="7" t="str">
        <f t="array" ref="H36">IF(COUNTIF('ค่าเสื่อม 2563'!$E$3:$E$252,"13817-รพ.เขาฉกรรจ์")&lt;$A36,"",INDEX('ค่าเสื่อม 2563'!H$3:H$252,SMALL(IF('ค่าเสื่อม 2563'!$E$3:$E$252="13817-รพ.เขาฉกรรจ์",ROW('ค่าเสื่อม 2563'!$E$3:$E$252)-ROW('ค่าเสื่อม 2563'!$E$3)+1),$A36)))</f>
        <v/>
      </c>
      <c r="I36" s="7" t="str">
        <f t="array" ref="I36">IF(COUNTIF('ค่าเสื่อม 2563'!$E$3:$E$252,"13817-รพ.เขาฉกรรจ์")&lt;$A36,"",INDEX('ค่าเสื่อม 2563'!I$3:I$252,SMALL(IF('ค่าเสื่อม 2563'!$E$3:$E$252="13817-รพ.เขาฉกรรจ์",ROW('ค่าเสื่อม 2563'!$E$3:$E$252)-ROW('ค่าเสื่อม 2563'!$E$3)+1),$A36)))</f>
        <v/>
      </c>
      <c r="J36" s="7" t="str">
        <f t="array" ref="J36">IF(COUNTIF('ค่าเสื่อม 2563'!$E$3:$E$252,"13817-รพ.เขาฉกรรจ์")&lt;$A36,"",INDEX('ค่าเสื่อม 2563'!J$3:J$252,SMALL(IF('ค่าเสื่อม 2563'!$E$3:$E$252="13817-รพ.เขาฉกรรจ์",ROW('ค่าเสื่อม 2563'!$E$3:$E$252)-ROW('ค่าเสื่อม 2563'!$E$3)+1),$A36)))</f>
        <v/>
      </c>
      <c r="K36" s="7" t="str">
        <f t="array" ref="K36">IF(COUNTIF('ค่าเสื่อม 2563'!$E$3:$E$252,"13817-รพ.เขาฉกรรจ์")&lt;$A36,"",INDEX('ค่าเสื่อม 2563'!K$3:K$252,SMALL(IF('ค่าเสื่อม 2563'!$E$3:$E$252="13817-รพ.เขาฉกรรจ์",ROW('ค่าเสื่อม 2563'!$E$3:$E$252)-ROW('ค่าเสื่อม 2563'!$E$3)+1),$A36)))</f>
        <v/>
      </c>
      <c r="L36" s="4" t="str">
        <f t="array" ref="L36">IF(COUNTIF('ค่าเสื่อม 2563'!$E$3:$E$252,"13817-รพ.เขาฉกรรจ์")&lt;$A36,"",INDEX('ค่าเสื่อม 2563'!L$3:L$252,SMALL(IF('ค่าเสื่อม 2563'!$E$3:$E$252="13817-รพ.เขาฉกรรจ์",ROW('ค่าเสื่อม 2563'!$E$3:$E$252)-ROW('ค่าเสื่อม 2563'!$E$3)+1),$A36)))</f>
        <v/>
      </c>
      <c r="M36" s="7" t="str">
        <f t="array" ref="M36">IF(COUNTIF('ค่าเสื่อม 2563'!$E$3:$E$252,"13817-รพ.เขาฉกรรจ์")&lt;$A36,"",INDEX('ค่าเสื่อม 2563'!M$3:M$252,SMALL(IF('ค่าเสื่อม 2563'!$E$3:$E$252="13817-รพ.เขาฉกรรจ์",ROW('ค่าเสื่อม 2563'!$E$3:$E$252)-ROW('ค่าเสื่อม 2563'!$E$3)+1),$A36)))</f>
        <v/>
      </c>
      <c r="N36" s="10" t="str">
        <f t="array" ref="N36">IF(COUNTIF('ค่าเสื่อม 2563'!$E$3:$E$252,"13817-รพ.เขาฉกรรจ์")&lt;$A36,"",INDEX('ค่าเสื่อม 2563'!N$3:N$252,SMALL(IF('ค่าเสื่อม 2563'!$E$3:$E$252="13817-รพ.เขาฉกรรจ์",ROW('ค่าเสื่อม 2563'!$E$3:$E$252)-ROW('ค่าเสื่อม 2563'!$E$3)+1),$A36)))</f>
        <v/>
      </c>
      <c r="O36" s="10" t="str">
        <f t="array" ref="O36">IF(COUNTIF('ค่าเสื่อม 2563'!$E$3:$E$252,"13817-รพ.เขาฉกรรจ์")&lt;$A36,"",INDEX('ค่าเสื่อม 2563'!O$3:O$252,SMALL(IF('ค่าเสื่อม 2563'!$E$3:$E$252="13817-รพ.เขาฉกรรจ์",ROW('ค่าเสื่อม 2563'!$E$3:$E$252)-ROW('ค่าเสื่อม 2563'!$E$3)+1),$A36)))</f>
        <v/>
      </c>
      <c r="P36" s="10" t="str">
        <f t="array" ref="P36">IF(COUNTIF('ค่าเสื่อม 2563'!$E$3:$E$252,"13817-รพ.เขาฉกรรจ์")&lt;$A36,"",INDEX('ค่าเสื่อม 2563'!P$3:P$252,SMALL(IF('ค่าเสื่อม 2563'!$E$3:$E$252="13817-รพ.เขาฉกรรจ์",ROW('ค่าเสื่อม 2563'!$E$3:$E$252)-ROW('ค่าเสื่อม 2563'!$E$3)+1),$A36)))</f>
        <v/>
      </c>
      <c r="Q36" s="10" t="str">
        <f t="array" ref="Q36">IF(COUNTIF('ค่าเสื่อม 2563'!$E$3:$E$252,"13817-รพ.เขาฉกรรจ์")&lt;$A36,"",INDEX('ค่าเสื่อม 2563'!Q$3:Q$252,SMALL(IF('ค่าเสื่อม 2563'!$E$3:$E$252="13817-รพ.เขาฉกรรจ์",ROW('ค่าเสื่อม 2563'!$E$3:$E$252)-ROW('ค่าเสื่อม 2563'!$E$3)+1),$A36)))</f>
        <v/>
      </c>
      <c r="R36" s="7" t="str">
        <f t="array" ref="R36">IF(COUNTIF('ค่าเสื่อม 2563'!$E$3:$E$252,"13817-รพ.เขาฉกรรจ์")&lt;$A36,"",INDEX('ค่าเสื่อม 2563'!R$3:R$252,SMALL(IF('ค่าเสื่อม 2563'!$E$3:$E$252="13817-รพ.เขาฉกรรจ์",ROW('ค่าเสื่อม 2563'!$E$3:$E$252)-ROW('ค่าเสื่อม 2563'!$E$3)+1),$A36)))</f>
        <v/>
      </c>
      <c r="S36" s="4" t="str">
        <f t="array" ref="S36">IF(COUNTIF('ค่าเสื่อม 2563'!$E$3:$E$252,"13817-รพ.เขาฉกรรจ์")&lt;$A36,"",INDEX('ค่าเสื่อม 2563'!S$3:S$252,SMALL(IF('ค่าเสื่อม 2563'!$E$3:$E$252="13817-รพ.เขาฉกรรจ์",ROW('ค่าเสื่อม 2563'!$E$3:$E$252)-ROW('ค่าเสื่อม 2563'!$E$3)+1),$A36)))</f>
        <v/>
      </c>
      <c r="T36" s="10" t="str">
        <f t="array" ref="T36">IF(COUNTIF('ค่าเสื่อม 2563'!$E$3:$E$252,"13817-รพ.เขาฉกรรจ์")&lt;$A36,"",INDEX('ค่าเสื่อม 2563'!T$3:T$252,SMALL(IF('ค่าเสื่อม 2563'!$E$3:$E$252="13817-รพ.เขาฉกรรจ์",ROW('ค่าเสื่อม 2563'!$E$3:$E$252)-ROW('ค่าเสื่อม 2563'!$E$3)+1),$A36)))</f>
        <v/>
      </c>
      <c r="U36" s="10" t="str">
        <f t="array" ref="U36">IF(COUNTIF('ค่าเสื่อม 2563'!$E$3:$E$252,"13817-รพ.เขาฉกรรจ์")&lt;$A36,"",INDEX('ค่าเสื่อม 2563'!U$3:U$252,SMALL(IF('ค่าเสื่อม 2563'!$E$3:$E$252="13817-รพ.เขาฉกรรจ์",ROW('ค่าเสื่อม 2563'!$E$3:$E$252)-ROW('ค่าเสื่อม 2563'!$E$3)+1),$A36)))</f>
        <v/>
      </c>
      <c r="V36" s="7" t="str">
        <f t="array" ref="V36">IF(COUNTIF('ค่าเสื่อม 2563'!$E$3:$E$252,"13817-รพ.เขาฉกรรจ์")&lt;$A36,"",INDEX('ค่าเสื่อม 2563'!V$3:V$252,SMALL(IF('ค่าเสื่อม 2563'!$E$3:$E$252="13817-รพ.เขาฉกรรจ์",ROW('ค่าเสื่อม 2563'!$E$3:$E$252)-ROW('ค่าเสื่อม 2563'!$E$3)+1),$A36)))</f>
        <v/>
      </c>
      <c r="W36" s="7" t="str">
        <f t="array" ref="W36">IF(COUNTIF('ค่าเสื่อม 2563'!$E$3:$E$252,"13817-รพ.เขาฉกรรจ์")&lt;$A36,"",INDEX('ค่าเสื่อม 2563'!W$3:W$252,SMALL(IF('ค่าเสื่อม 2563'!$E$3:$E$252="13817-รพ.เขาฉกรรจ์",ROW('ค่าเสื่อม 2563'!$E$3:$E$252)-ROW('ค่าเสื่อม 2563'!$E$3)+1),$A36)))</f>
        <v/>
      </c>
    </row>
    <row r="37" spans="1:24" ht="43.5" customHeight="1">
      <c r="A37" s="3">
        <v>34</v>
      </c>
      <c r="B37" s="7" t="str">
        <f t="array" ref="B37">IF(COUNTIF('ค่าเสื่อม 2563'!$E$3:$E$252,"13817-รพ.เขาฉกรรจ์")&lt;$A37,"",INDEX('ค่าเสื่อม 2563'!B$3:B$252,SMALL(IF('ค่าเสื่อม 2563'!$E$3:$E$252="13817-รพ.เขาฉกรรจ์",ROW('ค่าเสื่อม 2563'!$E$3:$E$252)-ROW('ค่าเสื่อม 2563'!$E$3)+1),$A37)))</f>
        <v/>
      </c>
      <c r="C37" s="7" t="str">
        <f t="array" ref="C37">IF(COUNTIF('ค่าเสื่อม 2563'!$E$3:$E$252,"13817-รพ.เขาฉกรรจ์")&lt;$A37,"",INDEX('ค่าเสื่อม 2563'!C$3:C$252,SMALL(IF('ค่าเสื่อม 2563'!$E$3:$E$252="13817-รพ.เขาฉกรรจ์",ROW('ค่าเสื่อม 2563'!$E$3:$E$252)-ROW('ค่าเสื่อม 2563'!$E$3)+1),$A37)))</f>
        <v/>
      </c>
      <c r="D37" s="7" t="str">
        <f t="array" ref="D37">IF(COUNTIF('ค่าเสื่อม 2563'!$E$3:$E$252,"13817-รพ.เขาฉกรรจ์")&lt;$A37,"",INDEX('ค่าเสื่อม 2563'!D$3:D$252,SMALL(IF('ค่าเสื่อม 2563'!$E$3:$E$252="13817-รพ.เขาฉกรรจ์",ROW('ค่าเสื่อม 2563'!$E$3:$E$252)-ROW('ค่าเสื่อม 2563'!$E$3)+1),$A37)))</f>
        <v/>
      </c>
      <c r="E37" s="7" t="str">
        <f t="array" ref="E37">IF(COUNTIF('ค่าเสื่อม 2563'!$E$3:$E$252,"13817-รพ.เขาฉกรรจ์")&lt;$A37,"",INDEX('ค่าเสื่อม 2563'!E$3:E$252,SMALL(IF('ค่าเสื่อม 2563'!$E$3:$E$252="13817-รพ.เขาฉกรรจ์",ROW('ค่าเสื่อม 2563'!$E$3:$E$252)-ROW('ค่าเสื่อม 2563'!$E$3)+1),$A37)))</f>
        <v/>
      </c>
      <c r="F37" s="7" t="str">
        <f t="array" ref="F37">IF(COUNTIF('ค่าเสื่อม 2563'!$E$3:$E$252,"13817-รพ.เขาฉกรรจ์")&lt;$A37,"",INDEX('ค่าเสื่อม 2563'!F$3:F$252,SMALL(IF('ค่าเสื่อม 2563'!$E$3:$E$252="13817-รพ.เขาฉกรรจ์",ROW('ค่าเสื่อม 2563'!$E$3:$E$252)-ROW('ค่าเสื่อม 2563'!$E$3)+1),$A37)))</f>
        <v/>
      </c>
      <c r="G37" s="7" t="str">
        <f t="array" ref="G37">IF(COUNTIF('ค่าเสื่อม 2563'!$E$3:$E$252,"13817-รพ.เขาฉกรรจ์")&lt;$A37,"",INDEX('ค่าเสื่อม 2563'!G$3:G$252,SMALL(IF('ค่าเสื่อม 2563'!$E$3:$E$252="13817-รพ.เขาฉกรรจ์",ROW('ค่าเสื่อม 2563'!$E$3:$E$252)-ROW('ค่าเสื่อม 2563'!$E$3)+1),$A37)))</f>
        <v/>
      </c>
      <c r="H37" s="7" t="str">
        <f t="array" ref="H37">IF(COUNTIF('ค่าเสื่อม 2563'!$E$3:$E$252,"13817-รพ.เขาฉกรรจ์")&lt;$A37,"",INDEX('ค่าเสื่อม 2563'!H$3:H$252,SMALL(IF('ค่าเสื่อม 2563'!$E$3:$E$252="13817-รพ.เขาฉกรรจ์",ROW('ค่าเสื่อม 2563'!$E$3:$E$252)-ROW('ค่าเสื่อม 2563'!$E$3)+1),$A37)))</f>
        <v/>
      </c>
      <c r="I37" s="7" t="str">
        <f t="array" ref="I37">IF(COUNTIF('ค่าเสื่อม 2563'!$E$3:$E$252,"13817-รพ.เขาฉกรรจ์")&lt;$A37,"",INDEX('ค่าเสื่อม 2563'!I$3:I$252,SMALL(IF('ค่าเสื่อม 2563'!$E$3:$E$252="13817-รพ.เขาฉกรรจ์",ROW('ค่าเสื่อม 2563'!$E$3:$E$252)-ROW('ค่าเสื่อม 2563'!$E$3)+1),$A37)))</f>
        <v/>
      </c>
      <c r="J37" s="7" t="str">
        <f t="array" ref="J37">IF(COUNTIF('ค่าเสื่อม 2563'!$E$3:$E$252,"13817-รพ.เขาฉกรรจ์")&lt;$A37,"",INDEX('ค่าเสื่อม 2563'!J$3:J$252,SMALL(IF('ค่าเสื่อม 2563'!$E$3:$E$252="13817-รพ.เขาฉกรรจ์",ROW('ค่าเสื่อม 2563'!$E$3:$E$252)-ROW('ค่าเสื่อม 2563'!$E$3)+1),$A37)))</f>
        <v/>
      </c>
      <c r="K37" s="7" t="str">
        <f t="array" ref="K37">IF(COUNTIF('ค่าเสื่อม 2563'!$E$3:$E$252,"13817-รพ.เขาฉกรรจ์")&lt;$A37,"",INDEX('ค่าเสื่อม 2563'!K$3:K$252,SMALL(IF('ค่าเสื่อม 2563'!$E$3:$E$252="13817-รพ.เขาฉกรรจ์",ROW('ค่าเสื่อม 2563'!$E$3:$E$252)-ROW('ค่าเสื่อม 2563'!$E$3)+1),$A37)))</f>
        <v/>
      </c>
      <c r="L37" s="4" t="str">
        <f t="array" ref="L37">IF(COUNTIF('ค่าเสื่อม 2563'!$E$3:$E$252,"13817-รพ.เขาฉกรรจ์")&lt;$A37,"",INDEX('ค่าเสื่อม 2563'!L$3:L$252,SMALL(IF('ค่าเสื่อม 2563'!$E$3:$E$252="13817-รพ.เขาฉกรรจ์",ROW('ค่าเสื่อม 2563'!$E$3:$E$252)-ROW('ค่าเสื่อม 2563'!$E$3)+1),$A37)))</f>
        <v/>
      </c>
      <c r="M37" s="7" t="str">
        <f t="array" ref="M37">IF(COUNTIF('ค่าเสื่อม 2563'!$E$3:$E$252,"13817-รพ.เขาฉกรรจ์")&lt;$A37,"",INDEX('ค่าเสื่อม 2563'!M$3:M$252,SMALL(IF('ค่าเสื่อม 2563'!$E$3:$E$252="13817-รพ.เขาฉกรรจ์",ROW('ค่าเสื่อม 2563'!$E$3:$E$252)-ROW('ค่าเสื่อม 2563'!$E$3)+1),$A37)))</f>
        <v/>
      </c>
      <c r="N37" s="10" t="str">
        <f t="array" ref="N37">IF(COUNTIF('ค่าเสื่อม 2563'!$E$3:$E$252,"13817-รพ.เขาฉกรรจ์")&lt;$A37,"",INDEX('ค่าเสื่อม 2563'!N$3:N$252,SMALL(IF('ค่าเสื่อม 2563'!$E$3:$E$252="13817-รพ.เขาฉกรรจ์",ROW('ค่าเสื่อม 2563'!$E$3:$E$252)-ROW('ค่าเสื่อม 2563'!$E$3)+1),$A37)))</f>
        <v/>
      </c>
      <c r="O37" s="10" t="str">
        <f t="array" ref="O37">IF(COUNTIF('ค่าเสื่อม 2563'!$E$3:$E$252,"13817-รพ.เขาฉกรรจ์")&lt;$A37,"",INDEX('ค่าเสื่อม 2563'!O$3:O$252,SMALL(IF('ค่าเสื่อม 2563'!$E$3:$E$252="13817-รพ.เขาฉกรรจ์",ROW('ค่าเสื่อม 2563'!$E$3:$E$252)-ROW('ค่าเสื่อม 2563'!$E$3)+1),$A37)))</f>
        <v/>
      </c>
      <c r="P37" s="10" t="str">
        <f t="array" ref="P37">IF(COUNTIF('ค่าเสื่อม 2563'!$E$3:$E$252,"13817-รพ.เขาฉกรรจ์")&lt;$A37,"",INDEX('ค่าเสื่อม 2563'!P$3:P$252,SMALL(IF('ค่าเสื่อม 2563'!$E$3:$E$252="13817-รพ.เขาฉกรรจ์",ROW('ค่าเสื่อม 2563'!$E$3:$E$252)-ROW('ค่าเสื่อม 2563'!$E$3)+1),$A37)))</f>
        <v/>
      </c>
      <c r="Q37" s="10" t="str">
        <f t="array" ref="Q37">IF(COUNTIF('ค่าเสื่อม 2563'!$E$3:$E$252,"13817-รพ.เขาฉกรรจ์")&lt;$A37,"",INDEX('ค่าเสื่อม 2563'!Q$3:Q$252,SMALL(IF('ค่าเสื่อม 2563'!$E$3:$E$252="13817-รพ.เขาฉกรรจ์",ROW('ค่าเสื่อม 2563'!$E$3:$E$252)-ROW('ค่าเสื่อม 2563'!$E$3)+1),$A37)))</f>
        <v/>
      </c>
      <c r="R37" s="7" t="str">
        <f t="array" ref="R37">IF(COUNTIF('ค่าเสื่อม 2563'!$E$3:$E$252,"13817-รพ.เขาฉกรรจ์")&lt;$A37,"",INDEX('ค่าเสื่อม 2563'!R$3:R$252,SMALL(IF('ค่าเสื่อม 2563'!$E$3:$E$252="13817-รพ.เขาฉกรรจ์",ROW('ค่าเสื่อม 2563'!$E$3:$E$252)-ROW('ค่าเสื่อม 2563'!$E$3)+1),$A37)))</f>
        <v/>
      </c>
      <c r="S37" s="4" t="str">
        <f t="array" ref="S37">IF(COUNTIF('ค่าเสื่อม 2563'!$E$3:$E$252,"13817-รพ.เขาฉกรรจ์")&lt;$A37,"",INDEX('ค่าเสื่อม 2563'!S$3:S$252,SMALL(IF('ค่าเสื่อม 2563'!$E$3:$E$252="13817-รพ.เขาฉกรรจ์",ROW('ค่าเสื่อม 2563'!$E$3:$E$252)-ROW('ค่าเสื่อม 2563'!$E$3)+1),$A37)))</f>
        <v/>
      </c>
      <c r="T37" s="10" t="str">
        <f t="array" ref="T37">IF(COUNTIF('ค่าเสื่อม 2563'!$E$3:$E$252,"13817-รพ.เขาฉกรรจ์")&lt;$A37,"",INDEX('ค่าเสื่อม 2563'!T$3:T$252,SMALL(IF('ค่าเสื่อม 2563'!$E$3:$E$252="13817-รพ.เขาฉกรรจ์",ROW('ค่าเสื่อม 2563'!$E$3:$E$252)-ROW('ค่าเสื่อม 2563'!$E$3)+1),$A37)))</f>
        <v/>
      </c>
      <c r="U37" s="10" t="str">
        <f t="array" ref="U37">IF(COUNTIF('ค่าเสื่อม 2563'!$E$3:$E$252,"13817-รพ.เขาฉกรรจ์")&lt;$A37,"",INDEX('ค่าเสื่อม 2563'!U$3:U$252,SMALL(IF('ค่าเสื่อม 2563'!$E$3:$E$252="13817-รพ.เขาฉกรรจ์",ROW('ค่าเสื่อม 2563'!$E$3:$E$252)-ROW('ค่าเสื่อม 2563'!$E$3)+1),$A37)))</f>
        <v/>
      </c>
      <c r="V37" s="7" t="str">
        <f t="array" ref="V37">IF(COUNTIF('ค่าเสื่อม 2563'!$E$3:$E$252,"13817-รพ.เขาฉกรรจ์")&lt;$A37,"",INDEX('ค่าเสื่อม 2563'!V$3:V$252,SMALL(IF('ค่าเสื่อม 2563'!$E$3:$E$252="13817-รพ.เขาฉกรรจ์",ROW('ค่าเสื่อม 2563'!$E$3:$E$252)-ROW('ค่าเสื่อม 2563'!$E$3)+1),$A37)))</f>
        <v/>
      </c>
      <c r="W37" s="7" t="str">
        <f t="array" ref="W37">IF(COUNTIF('ค่าเสื่อม 2563'!$E$3:$E$252,"13817-รพ.เขาฉกรรจ์")&lt;$A37,"",INDEX('ค่าเสื่อม 2563'!W$3:W$252,SMALL(IF('ค่าเสื่อม 2563'!$E$3:$E$252="13817-รพ.เขาฉกรรจ์",ROW('ค่าเสื่อม 2563'!$E$3:$E$252)-ROW('ค่าเสื่อม 2563'!$E$3)+1),$A37)))</f>
        <v/>
      </c>
    </row>
    <row r="38" spans="1:24" s="65" customFormat="1" ht="63">
      <c r="A38" s="58"/>
      <c r="B38" s="59"/>
      <c r="C38" s="59"/>
      <c r="D38" s="59"/>
      <c r="E38" s="59"/>
      <c r="F38" s="59"/>
      <c r="G38" s="59"/>
      <c r="H38" s="60"/>
      <c r="I38" s="61"/>
      <c r="J38" s="59"/>
      <c r="K38" s="60"/>
      <c r="L38" s="62"/>
      <c r="M38" s="60"/>
      <c r="N38" s="60">
        <f>SUM(N3:N37)</f>
        <v>3309768.22</v>
      </c>
      <c r="O38" s="60">
        <f t="shared" ref="O38:U38" si="0">SUM(O4:O37)</f>
        <v>8131.7800000000007</v>
      </c>
      <c r="P38" s="60">
        <f t="shared" si="0"/>
        <v>0</v>
      </c>
      <c r="Q38" s="60">
        <f t="shared" si="0"/>
        <v>3317900</v>
      </c>
      <c r="R38" s="60">
        <f t="shared" si="0"/>
        <v>0</v>
      </c>
      <c r="S38" s="62">
        <f t="shared" si="0"/>
        <v>0</v>
      </c>
      <c r="T38" s="60">
        <f t="shared" si="0"/>
        <v>3239768.22</v>
      </c>
      <c r="U38" s="60">
        <f t="shared" si="0"/>
        <v>70000</v>
      </c>
      <c r="V38" s="63"/>
      <c r="W38" s="61"/>
      <c r="X38" s="64"/>
    </row>
    <row r="39" spans="1:24" ht="12.75" customHeight="1">
      <c r="B39" s="8"/>
    </row>
    <row r="40" spans="1:24">
      <c r="E40" s="6" t="s">
        <v>123</v>
      </c>
    </row>
    <row r="41" spans="1:24">
      <c r="E41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2AF6-6B15-47E0-A776-61B9C578B982}">
  <sheetPr>
    <pageSetUpPr fitToPage="1"/>
  </sheetPr>
  <dimension ref="A1:X32"/>
  <sheetViews>
    <sheetView showGridLines="0" topLeftCell="A23" zoomScaleNormal="100" workbookViewId="0">
      <selection activeCell="E28" sqref="E2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132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2563'!$E$3:$E$252,"28849-รพ.วังสมบูรณ์")&lt;$A4,"",INDEX('ค่าเสื่อม 2563'!B$3:B$252,SMALL(IF('ค่าเสื่อม 2563'!$E$3:$E$252="28849-รพ.วังสมบูรณ์",ROW('ค่าเสื่อม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2563'!$E$3:$E$252,"28849-รพ.วังสมบูรณ์")&lt;$A4,"",INDEX('ค่าเสื่อม 2563'!C$3:C$252,SMALL(IF('ค่าเสื่อม 2563'!$E$3:$E$252="28849-รพ.วังสมบูรณ์",ROW('ค่าเสื่อม 2563'!$E$3:$E$252)-ROW('ค่าเสื่อม 2563'!$E$3)+1),$A4)))</f>
        <v>2700</v>
      </c>
      <c r="D4" s="7" t="str">
        <f t="array" ref="D4">IF(COUNTIF('ค่าเสื่อม 2563'!$E$3:$E$252,"28849-รพ.วังสมบูรณ์")&lt;$A4,"",INDEX('ค่าเสื่อม 2563'!D$3:D$252,SMALL(IF('ค่าเสื่อม 2563'!$E$3:$E$252="28849-รพ.วังสมบูรณ์",ROW('ค่าเสื่อม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2563'!$E$3:$E$252,"28849-รพ.วังสมบูรณ์")&lt;$A4,"",INDEX('ค่าเสื่อม 2563'!E$3:E$252,SMALL(IF('ค่าเสื่อม 2563'!$E$3:$E$252="28849-รพ.วังสมบูรณ์",ROW('ค่าเสื่อม 2563'!$E$3:$E$252)-ROW('ค่าเสื่อม 2563'!$E$3)+1),$A4)))</f>
        <v>28849-รพ.วังสมบูรณ์</v>
      </c>
      <c r="F4" s="7" t="str">
        <f t="array" ref="F4">IF(COUNTIF('ค่าเสื่อม 2563'!$E$3:$E$252,"28849-รพ.วังสมบูรณ์")&lt;$A4,"",INDEX('ค่าเสื่อม 2563'!F$3:F$252,SMALL(IF('ค่าเสื่อม 2563'!$E$3:$E$252="28849-รพ.วังสมบูรณ์",ROW('ค่าเสื่อม 2563'!$E$3:$E$252)-ROW('ค่าเสื่อม 2563'!$E$3)+1),$A4)))</f>
        <v>02534-รพ.สต.คลองเจริญสุข หมู่ที่ 02 ตำบลวังทอง</v>
      </c>
      <c r="G4" s="7" t="str">
        <f t="array" ref="G4">IF(COUNTIF('ค่าเสื่อม 2563'!$E$3:$E$252,"28849-รพ.วังสมบูรณ์")&lt;$A4,"",INDEX('ค่าเสื่อม 2563'!G$3:G$252,SMALL(IF('ค่าเสื่อม 2563'!$E$3:$E$252="28849-รพ.วังสมบูรณ์",ROW('ค่าเสื่อม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2563'!$E$3:$E$252,"28849-รพ.วังสมบูรณ์")&lt;$A4,"",INDEX('ค่าเสื่อม 2563'!H$3:H$252,SMALL(IF('ค่าเสื่อม 2563'!$E$3:$E$252="28849-รพ.วังสมบูรณ์",ROW('ค่าเสื่อม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2563'!$E$3:$E$252,"28849-รพ.วังสมบูรณ์")&lt;$A4,"",INDEX('ค่าเสื่อม 2563'!I$3:I$252,SMALL(IF('ค่าเสื่อม 2563'!$E$3:$E$252="28849-รพ.วังสมบูรณ์",ROW('ค่าเสื่อม 2563'!$E$3:$E$252)-ROW('ค่าเสื่อม 2563'!$E$3)+1),$A4)))</f>
        <v>08-ครุภัณฑ์คอมพิวเตอร์</v>
      </c>
      <c r="J4" s="7" t="str">
        <f t="array" ref="J4">IF(COUNTIF('ค่าเสื่อม 2563'!$E$3:$E$252,"28849-รพ.วังสมบูรณ์")&lt;$A4,"",INDEX('ค่าเสื่อม 2563'!J$3:J$252,SMALL(IF('ค่าเสื่อม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K4" s="7" t="str">
        <f t="array" ref="K4">IF(COUNTIF('ค่าเสื่อม 2563'!$E$3:$E$252,"28849-รพ.วังสมบูรณ์")&lt;$A4,"",INDEX('ค่าเสื่อม 2563'!K$3:K$252,SMALL(IF('ค่าเสื่อม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L4" s="4">
        <f t="array" ref="L4">IF(COUNTIF('ค่าเสื่อม 2563'!$E$3:$E$252,"28849-รพ.วังสมบูรณ์")&lt;$A4,"",INDEX('ค่าเสื่อม 2563'!L$3:L$252,SMALL(IF('ค่าเสื่อม 2563'!$E$3:$E$252="28849-รพ.วังสมบูรณ์",ROW('ค่าเสื่อม 2563'!$E$3:$E$252)-ROW('ค่าเสื่อม 2563'!$E$3)+1),$A4)))</f>
        <v>2</v>
      </c>
      <c r="M4" s="7" t="str">
        <f t="array" ref="M4">IF(COUNTIF('ค่าเสื่อม 2563'!$E$3:$E$252,"28849-รพ.วังสมบูรณ์")&lt;$A4,"",INDEX('ค่าเสื่อม 2563'!M$3:M$252,SMALL(IF('ค่าเสื่อม 2563'!$E$3:$E$252="28849-รพ.วังสมบูรณ์",ROW('ค่าเสื่อม 2563'!$E$3:$E$252)-ROW('ค่าเสื่อม 2563'!$E$3)+1),$A4)))</f>
        <v>7440-0001-0006/1,7440-0001-0006/2</v>
      </c>
      <c r="N4" s="10">
        <f t="array" ref="N4">IF(COUNTIF('ค่าเสื่อม 2563'!$E$3:$E$252,"28849-รพ.วังสมบูรณ์")&lt;$A4,"",INDEX('ค่าเสื่อม 2563'!N$3:N$252,SMALL(IF('ค่าเสื่อม 2563'!$E$3:$E$252="28849-รพ.วังสมบูรณ์",ROW('ค่าเสื่อม 2563'!$E$3:$E$252)-ROW('ค่าเสื่อม 2563'!$E$3)+1),$A4)))</f>
        <v>20000</v>
      </c>
      <c r="O4" s="10">
        <f t="array" ref="O4">IF(COUNTIF('ค่าเสื่อม 2563'!$E$3:$E$252,"28849-รพ.วังสมบูรณ์")&lt;$A4,"",INDEX('ค่าเสื่อม 2563'!O$3:O$252,SMALL(IF('ค่าเสื่อม 2563'!$E$3:$E$252="28849-รพ.วังสมบูรณ์",ROW('ค่าเสื่อม 2563'!$E$3:$E$252)-ROW('ค่าเสื่อม 2563'!$E$3)+1),$A4)))</f>
        <v>0</v>
      </c>
      <c r="P4" s="10">
        <f t="array" ref="P4">IF(COUNTIF('ค่าเสื่อม 2563'!$E$3:$E$252,"28849-รพ.วังสมบูรณ์")&lt;$A4,"",INDEX('ค่าเสื่อม 2563'!P$3:P$252,SMALL(IF('ค่าเสื่อม 2563'!$E$3:$E$252="28849-รพ.วังสมบูรณ์",ROW('ค่าเสื่อม 2563'!$E$3:$E$252)-ROW('ค่าเสื่อม 2563'!$E$3)+1),$A4)))</f>
        <v>0</v>
      </c>
      <c r="Q4" s="10">
        <f t="array" ref="Q4">IF(COUNTIF('ค่าเสื่อม 2563'!$E$3:$E$252,"28849-รพ.วังสมบูรณ์")&lt;$A4,"",INDEX('ค่าเสื่อม 2563'!Q$3:Q$252,SMALL(IF('ค่าเสื่อม 2563'!$E$3:$E$252="28849-รพ.วังสมบูรณ์",ROW('ค่าเสื่อม 2563'!$E$3:$E$252)-ROW('ค่าเสื่อม 2563'!$E$3)+1),$A4)))</f>
        <v>20000</v>
      </c>
      <c r="R4" s="7" t="str">
        <f t="array" ref="R4">IF(COUNTIF('ค่าเสื่อม 2563'!$E$3:$E$252,"28849-รพ.วังสมบูรณ์")&lt;$A4,"",INDEX('ค่าเสื่อม 2563'!R$3:R$252,SMALL(IF('ค่าเสื่อม 2563'!$E$3:$E$252="28849-รพ.วังสมบูรณ์",ROW('ค่าเสื่อม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2563'!$E$3:$E$252,"28849-รพ.วังสมบูรณ์")&lt;$A4,"",INDEX('ค่าเสื่อม 2563'!S$3:S$252,SMALL(IF('ค่าเสื่อม 2563'!$E$3:$E$252="28849-รพ.วังสมบูรณ์",ROW('ค่าเสื่อม 2563'!$E$3:$E$252)-ROW('ค่าเสื่อม 2563'!$E$3)+1),$A4)))</f>
        <v>5-</v>
      </c>
      <c r="T4" s="10">
        <f t="array" ref="T4">IF(COUNTIF('ค่าเสื่อม 2563'!$E$3:$E$252,"28849-รพ.วังสมบูรณ์")&lt;$A4,"",INDEX('ค่าเสื่อม 2563'!T$3:T$252,SMALL(IF('ค่าเสื่อม 2563'!$E$3:$E$252="28849-รพ.วังสมบูรณ์",ROW('ค่าเสื่อม 2563'!$E$3:$E$252)-ROW('ค่าเสื่อม 2563'!$E$3)+1),$A4)))</f>
        <v>20000</v>
      </c>
      <c r="U4" s="10">
        <f t="array" ref="U4">IF(COUNTIF('ค่าเสื่อม 2563'!$E$3:$E$252,"28849-รพ.วังสมบูรณ์")&lt;$A4,"",INDEX('ค่าเสื่อม 2563'!U$3:U$252,SMALL(IF('ค่าเสื่อม 2563'!$E$3:$E$252="28849-รพ.วังสมบูรณ์",ROW('ค่าเสื่อม 2563'!$E$3:$E$252)-ROW('ค่าเสื่อม 2563'!$E$3)+1),$A4)))</f>
        <v>0</v>
      </c>
      <c r="V4" s="7">
        <f t="array" ref="V4">IF(COUNTIF('ค่าเสื่อม 2563'!$E$3:$E$252,"28849-รพ.วังสมบูรณ์")&lt;$A4,"",INDEX('ค่าเสื่อม 2563'!V$3:V$252,SMALL(IF('ค่าเสื่อม 2563'!$E$3:$E$252="28849-รพ.วังสมบูรณ์",ROW('ค่าเสื่อม 2563'!$E$3:$E$252)-ROW('ค่าเสื่อม 2563'!$E$3)+1),$A4)))</f>
        <v>0</v>
      </c>
      <c r="W4" s="7">
        <f t="array" ref="W4">IF(COUNTIF('ค่าเสื่อม 2563'!$E$3:$E$252,"28849-รพ.วังสมบูรณ์")&lt;$A4,"",INDEX('ค่าเสื่อม 2563'!W$3:W$252,SMALL(IF('ค่าเสื่อม 2563'!$E$3:$E$252="28849-รพ.วังสมบูรณ์",ROW('ค่าเสื่อม 2563'!$E$3:$E$252)-ROW('ค่าเสื่อม 2563'!$E$3)+1),$A4)))</f>
        <v>327381</v>
      </c>
    </row>
    <row r="5" spans="1:23" ht="43.5" customHeight="1">
      <c r="A5" s="3">
        <v>2</v>
      </c>
      <c r="B5" s="7" t="str">
        <f t="array" ref="B5">IF(COUNTIF('ค่าเสื่อม 2563'!$E$3:$E$252,"28849-รพ.วังสมบูรณ์")&lt;$A5,"",INDEX('ค่าเสื่อม 2563'!B$3:B$252,SMALL(IF('ค่าเสื่อม 2563'!$E$3:$E$252="28849-รพ.วังสมบูรณ์",ROW('ค่าเสื่อม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2563'!$E$3:$E$252,"28849-รพ.วังสมบูรณ์")&lt;$A5,"",INDEX('ค่าเสื่อม 2563'!C$3:C$252,SMALL(IF('ค่าเสื่อม 2563'!$E$3:$E$252="28849-รพ.วังสมบูรณ์",ROW('ค่าเสื่อม 2563'!$E$3:$E$252)-ROW('ค่าเสื่อม 2563'!$E$3)+1),$A5)))</f>
        <v>2700</v>
      </c>
      <c r="D5" s="7" t="str">
        <f t="array" ref="D5">IF(COUNTIF('ค่าเสื่อม 2563'!$E$3:$E$252,"28849-รพ.วังสมบูรณ์")&lt;$A5,"",INDEX('ค่าเสื่อม 2563'!D$3:D$252,SMALL(IF('ค่าเสื่อม 2563'!$E$3:$E$252="28849-รพ.วังสมบูรณ์",ROW('ค่าเสื่อม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2563'!$E$3:$E$252,"28849-รพ.วังสมบูรณ์")&lt;$A5,"",INDEX('ค่าเสื่อม 2563'!E$3:E$252,SMALL(IF('ค่าเสื่อม 2563'!$E$3:$E$252="28849-รพ.วังสมบูรณ์",ROW('ค่าเสื่อม 2563'!$E$3:$E$252)-ROW('ค่าเสื่อม 2563'!$E$3)+1),$A5)))</f>
        <v>28849-รพ.วังสมบูรณ์</v>
      </c>
      <c r="F5" s="7" t="str">
        <f t="array" ref="F5">IF(COUNTIF('ค่าเสื่อม 2563'!$E$3:$E$252,"28849-รพ.วังสมบูรณ์")&lt;$A5,"",INDEX('ค่าเสื่อม 2563'!F$3:F$252,SMALL(IF('ค่าเสื่อม 2563'!$E$3:$E$252="28849-รพ.วังสมบูรณ์",ROW('ค่าเสื่อม 2563'!$E$3:$E$252)-ROW('ค่าเสื่อม 2563'!$E$3)+1),$A5)))</f>
        <v>02534-รพ.สต.คลองเจริญสุข หมู่ที่ 02 ตำบลวังทอง</v>
      </c>
      <c r="G5" s="7" t="str">
        <f t="array" ref="G5">IF(COUNTIF('ค่าเสื่อม 2563'!$E$3:$E$252,"28849-รพ.วังสมบูรณ์")&lt;$A5,"",INDEX('ค่าเสื่อม 2563'!G$3:G$252,SMALL(IF('ค่าเสื่อม 2563'!$E$3:$E$252="28849-รพ.วังสมบูรณ์",ROW('ค่าเสื่อม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2563'!$E$3:$E$252,"28849-รพ.วังสมบูรณ์")&lt;$A5,"",INDEX('ค่าเสื่อม 2563'!H$3:H$252,SMALL(IF('ค่าเสื่อม 2563'!$E$3:$E$252="28849-รพ.วังสมบูรณ์",ROW('ค่าเสื่อม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2563'!$E$3:$E$252,"28849-รพ.วังสมบูรณ์")&lt;$A5,"",INDEX('ค่าเสื่อม 2563'!I$3:I$252,SMALL(IF('ค่าเสื่อม 2563'!$E$3:$E$252="28849-รพ.วังสมบูรณ์",ROW('ค่าเสื่อม 2563'!$E$3:$E$252)-ROW('ค่าเสื่อม 2563'!$E$3)+1),$A5)))</f>
        <v>06-ครุภัณฑ์การแพทย์วินิจฉัย</v>
      </c>
      <c r="J5" s="7" t="str">
        <f t="array" ref="J5">IF(COUNTIF('ค่าเสื่อม 2563'!$E$3:$E$252,"28849-รพ.วังสมบูรณ์")&lt;$A5,"",INDEX('ค่าเสื่อม 2563'!J$3:J$252,SMALL(IF('ค่าเสื่อม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K5" s="7" t="str">
        <f t="array" ref="K5">IF(COUNTIF('ค่าเสื่อม 2563'!$E$3:$E$252,"28849-รพ.วังสมบูรณ์")&lt;$A5,"",INDEX('ค่าเสื่อม 2563'!K$3:K$252,SMALL(IF('ค่าเสื่อม 2563'!$E$3:$E$252="28849-รพ.วังสมบูรณ์",ROW('ค่าเสื่อม 2563'!$E$3:$E$252)-ROW('ค่าเสื่อม 2563'!$E$3)+1),$A5)))</f>
        <v>เครื่องวัดความดันโลหิต แบบสอดแขนชนิดอัตโนมัติ</v>
      </c>
      <c r="L5" s="4">
        <f t="array" ref="L5">IF(COUNTIF('ค่าเสื่อม 2563'!$E$3:$E$252,"28849-รพ.วังสมบูรณ์")&lt;$A5,"",INDEX('ค่าเสื่อม 2563'!L$3:L$252,SMALL(IF('ค่าเสื่อม 2563'!$E$3:$E$252="28849-รพ.วังสมบูรณ์",ROW('ค่าเสื่อม 2563'!$E$3:$E$252)-ROW('ค่าเสื่อม 2563'!$E$3)+1),$A5)))</f>
        <v>1</v>
      </c>
      <c r="M5" s="7" t="str">
        <f t="array" ref="M5">IF(COUNTIF('ค่าเสื่อม 2563'!$E$3:$E$252,"28849-รพ.วังสมบูรณ์")&lt;$A5,"",INDEX('ค่าเสื่อม 2563'!M$3:M$252,SMALL(IF('ค่าเสื่อม 2563'!$E$3:$E$252="28849-รพ.วังสมบูรณ์",ROW('ค่าเสื่อม 2563'!$E$3:$E$252)-ROW('ค่าเสื่อม 2563'!$E$3)+1),$A5)))</f>
        <v>6515-069-3101</v>
      </c>
      <c r="N5" s="10">
        <f t="array" ref="N5">IF(COUNTIF('ค่าเสื่อม 2563'!$E$3:$E$252,"28849-รพ.วังสมบูรณ์")&lt;$A5,"",INDEX('ค่าเสื่อม 2563'!N$3:N$252,SMALL(IF('ค่าเสื่อม 2563'!$E$3:$E$252="28849-รพ.วังสมบูรณ์",ROW('ค่าเสื่อม 2563'!$E$3:$E$252)-ROW('ค่าเสื่อม 2563'!$E$3)+1),$A5)))</f>
        <v>70000</v>
      </c>
      <c r="O5" s="10">
        <f t="array" ref="O5">IF(COUNTIF('ค่าเสื่อม 2563'!$E$3:$E$252,"28849-รพ.วังสมบูรณ์")&lt;$A5,"",INDEX('ค่าเสื่อม 2563'!O$3:O$252,SMALL(IF('ค่าเสื่อม 2563'!$E$3:$E$252="28849-รพ.วังสมบูรณ์",ROW('ค่าเสื่อม 2563'!$E$3:$E$252)-ROW('ค่าเสื่อม 2563'!$E$3)+1),$A5)))</f>
        <v>0</v>
      </c>
      <c r="P5" s="10">
        <f t="array" ref="P5">IF(COUNTIF('ค่าเสื่อม 2563'!$E$3:$E$252,"28849-รพ.วังสมบูรณ์")&lt;$A5,"",INDEX('ค่าเสื่อม 2563'!P$3:P$252,SMALL(IF('ค่าเสื่อม 2563'!$E$3:$E$252="28849-รพ.วังสมบูรณ์",ROW('ค่าเสื่อม 2563'!$E$3:$E$252)-ROW('ค่าเสื่อม 2563'!$E$3)+1),$A5)))</f>
        <v>0</v>
      </c>
      <c r="Q5" s="10">
        <f t="array" ref="Q5">IF(COUNTIF('ค่าเสื่อม 2563'!$E$3:$E$252,"28849-รพ.วังสมบูรณ์")&lt;$A5,"",INDEX('ค่าเสื่อม 2563'!Q$3:Q$252,SMALL(IF('ค่าเสื่อม 2563'!$E$3:$E$252="28849-รพ.วังสมบูรณ์",ROW('ค่าเสื่อม 2563'!$E$3:$E$252)-ROW('ค่าเสื่อม 2563'!$E$3)+1),$A5)))</f>
        <v>70000</v>
      </c>
      <c r="R5" s="7" t="str">
        <f t="array" ref="R5">IF(COUNTIF('ค่าเสื่อม 2563'!$E$3:$E$252,"28849-รพ.วังสมบูรณ์")&lt;$A5,"",INDEX('ค่าเสื่อม 2563'!R$3:R$252,SMALL(IF('ค่าเสื่อม 2563'!$E$3:$E$252="28849-รพ.วังสมบูรณ์",ROW('ค่าเสื่อม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2563'!$E$3:$E$252,"28849-รพ.วังสมบูรณ์")&lt;$A5,"",INDEX('ค่าเสื่อม 2563'!S$3:S$252,SMALL(IF('ค่าเสื่อม 2563'!$E$3:$E$252="28849-รพ.วังสมบูรณ์",ROW('ค่าเสื่อม 2563'!$E$3:$E$252)-ROW('ค่าเสื่อม 2563'!$E$3)+1),$A5)))</f>
        <v>5-</v>
      </c>
      <c r="T5" s="10">
        <f t="array" ref="T5">IF(COUNTIF('ค่าเสื่อม 2563'!$E$3:$E$252,"28849-รพ.วังสมบูรณ์")&lt;$A5,"",INDEX('ค่าเสื่อม 2563'!T$3:T$252,SMALL(IF('ค่าเสื่อม 2563'!$E$3:$E$252="28849-รพ.วังสมบูรณ์",ROW('ค่าเสื่อม 2563'!$E$3:$E$252)-ROW('ค่าเสื่อม 2563'!$E$3)+1),$A5)))</f>
        <v>70000</v>
      </c>
      <c r="U5" s="10">
        <f t="array" ref="U5">IF(COUNTIF('ค่าเสื่อม 2563'!$E$3:$E$252,"28849-รพ.วังสมบูรณ์")&lt;$A5,"",INDEX('ค่าเสื่อม 2563'!U$3:U$252,SMALL(IF('ค่าเสื่อม 2563'!$E$3:$E$252="28849-รพ.วังสมบูรณ์",ROW('ค่าเสื่อม 2563'!$E$3:$E$252)-ROW('ค่าเสื่อม 2563'!$E$3)+1),$A5)))</f>
        <v>0</v>
      </c>
      <c r="V5" s="7">
        <f t="array" ref="V5">IF(COUNTIF('ค่าเสื่อม 2563'!$E$3:$E$252,"28849-รพ.วังสมบูรณ์")&lt;$A5,"",INDEX('ค่าเสื่อม 2563'!V$3:V$252,SMALL(IF('ค่าเสื่อม 2563'!$E$3:$E$252="28849-รพ.วังสมบูรณ์",ROW('ค่าเสื่อม 2563'!$E$3:$E$252)-ROW('ค่าเสื่อม 2563'!$E$3)+1),$A5)))</f>
        <v>0</v>
      </c>
      <c r="W5" s="7">
        <f t="array" ref="W5">IF(COUNTIF('ค่าเสื่อม 2563'!$E$3:$E$252,"28849-รพ.วังสมบูรณ์")&lt;$A5,"",INDEX('ค่าเสื่อม 2563'!W$3:W$252,SMALL(IF('ค่าเสื่อม 2563'!$E$3:$E$252="28849-รพ.วังสมบูรณ์",ROW('ค่าเสื่อม 2563'!$E$3:$E$252)-ROW('ค่าเสื่อม 2563'!$E$3)+1),$A5)))</f>
        <v>327379</v>
      </c>
    </row>
    <row r="6" spans="1:23" ht="43.5" customHeight="1">
      <c r="A6" s="3">
        <v>3</v>
      </c>
      <c r="B6" s="7" t="str">
        <f t="array" ref="B6">IF(COUNTIF('ค่าเสื่อม 2563'!$E$3:$E$252,"28849-รพ.วังสมบูรณ์")&lt;$A6,"",INDEX('ค่าเสื่อม 2563'!B$3:B$252,SMALL(IF('ค่าเสื่อม 2563'!$E$3:$E$252="28849-รพ.วังสมบูรณ์",ROW('ค่าเสื่อม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2563'!$E$3:$E$252,"28849-รพ.วังสมบูรณ์")&lt;$A6,"",INDEX('ค่าเสื่อม 2563'!C$3:C$252,SMALL(IF('ค่าเสื่อม 2563'!$E$3:$E$252="28849-รพ.วังสมบูรณ์",ROW('ค่าเสื่อม 2563'!$E$3:$E$252)-ROW('ค่าเสื่อม 2563'!$E$3)+1),$A6)))</f>
        <v>2700</v>
      </c>
      <c r="D6" s="7" t="str">
        <f t="array" ref="D6">IF(COUNTIF('ค่าเสื่อม 2563'!$E$3:$E$252,"28849-รพ.วังสมบูรณ์")&lt;$A6,"",INDEX('ค่าเสื่อม 2563'!D$3:D$252,SMALL(IF('ค่าเสื่อม 2563'!$E$3:$E$252="28849-รพ.วังสมบูรณ์",ROW('ค่าเสื่อม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2563'!$E$3:$E$252,"28849-รพ.วังสมบูรณ์")&lt;$A6,"",INDEX('ค่าเสื่อม 2563'!E$3:E$252,SMALL(IF('ค่าเสื่อม 2563'!$E$3:$E$252="28849-รพ.วังสมบูรณ์",ROW('ค่าเสื่อม 2563'!$E$3:$E$252)-ROW('ค่าเสื่อม 2563'!$E$3)+1),$A6)))</f>
        <v>28849-รพ.วังสมบูรณ์</v>
      </c>
      <c r="F6" s="7" t="str">
        <f t="array" ref="F6">IF(COUNTIF('ค่าเสื่อม 2563'!$E$3:$E$252,"28849-รพ.วังสมบูรณ์")&lt;$A6,"",INDEX('ค่าเสื่อม 2563'!F$3:F$252,SMALL(IF('ค่าเสื่อม 2563'!$E$3:$E$252="28849-รพ.วังสมบูรณ์",ROW('ค่าเสื่อม 2563'!$E$3:$E$252)-ROW('ค่าเสื่อม 2563'!$E$3)+1),$A6)))</f>
        <v>02534-รพ.สต.คลองเจริญสุข หมู่ที่ 02 ตำบลวังทอง</v>
      </c>
      <c r="G6" s="7" t="str">
        <f t="array" ref="G6">IF(COUNTIF('ค่าเสื่อม 2563'!$E$3:$E$252,"28849-รพ.วังสมบูรณ์")&lt;$A6,"",INDEX('ค่าเสื่อม 2563'!G$3:G$252,SMALL(IF('ค่าเสื่อม 2563'!$E$3:$E$252="28849-รพ.วังสมบูรณ์",ROW('ค่าเสื่อม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2563'!$E$3:$E$252,"28849-รพ.วังสมบูรณ์")&lt;$A6,"",INDEX('ค่าเสื่อม 2563'!H$3:H$252,SMALL(IF('ค่าเสื่อม 2563'!$E$3:$E$252="28849-รพ.วังสมบูรณ์",ROW('ค่าเสื่อม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2563'!$E$3:$E$252,"28849-รพ.วังสมบูรณ์")&lt;$A6,"",INDEX('ค่าเสื่อม 2563'!I$3:I$252,SMALL(IF('ค่าเสื่อม 2563'!$E$3:$E$252="28849-รพ.วังสมบูรณ์",ROW('ค่าเสื่อม 2563'!$E$3:$E$252)-ROW('ค่าเสื่อม 2563'!$E$3)+1),$A6)))</f>
        <v>08-ครุภัณฑ์คอมพิวเตอร์</v>
      </c>
      <c r="J6" s="7" t="str">
        <f t="array" ref="J6">IF(COUNTIF('ค่าเสื่อม 2563'!$E$3:$E$252,"28849-รพ.วังสมบูรณ์")&lt;$A6,"",INDEX('ค่าเสื่อม 2563'!J$3:J$252,SMALL(IF('ค่าเสื่อม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K6" s="7" t="str">
        <f t="array" ref="K6">IF(COUNTIF('ค่าเสื่อม 2563'!$E$3:$E$252,"28849-รพ.วังสมบูรณ์")&lt;$A6,"",INDEX('ค่าเสื่อม 2563'!K$3:K$252,SMALL(IF('ค่าเสื่อม 2563'!$E$3:$E$252="28849-รพ.วังสมบูรณ์",ROW('ค่าเสื่อม 2563'!$E$3:$E$252)-ROW('ค่าเสื่อม 2563'!$E$3)+1),$A6)))</f>
        <v>เครื่องสำรองไฟฟ้า ขนาด 800 VA</v>
      </c>
      <c r="L6" s="4">
        <f t="array" ref="L6">IF(COUNTIF('ค่าเสื่อม 2563'!$E$3:$E$252,"28849-รพ.วังสมบูรณ์")&lt;$A6,"",INDEX('ค่าเสื่อม 2563'!L$3:L$252,SMALL(IF('ค่าเสื่อม 2563'!$E$3:$E$252="28849-รพ.วังสมบูรณ์",ROW('ค่าเสื่อม 2563'!$E$3:$E$252)-ROW('ค่าเสื่อม 2563'!$E$3)+1),$A6)))</f>
        <v>4</v>
      </c>
      <c r="M6" s="7" t="str">
        <f t="array" ref="M6">IF(COUNTIF('ค่าเสื่อม 2563'!$E$3:$E$252,"28849-รพ.วังสมบูรณ์")&lt;$A6,"",INDEX('ค่าเสื่อม 2563'!M$3:M$252,SMALL(IF('ค่าเสื่อม 2563'!$E$3:$E$252="28849-รพ.วังสมบูรณ์",ROW('ค่าเสื่อม 2563'!$E$3:$E$252)-ROW('ค่าเสื่อม 2563'!$E$3)+1),$A6)))</f>
        <v>6130-001-0001/1,6130-001-0001/2,6130-001-0001/3,6130-001-0001/4</v>
      </c>
      <c r="N6" s="10">
        <f t="array" ref="N6">IF(COUNTIF('ค่าเสื่อม 2563'!$E$3:$E$252,"28849-รพ.วังสมบูรณ์")&lt;$A6,"",INDEX('ค่าเสื่อม 2563'!N$3:N$252,SMALL(IF('ค่าเสื่อม 2563'!$E$3:$E$252="28849-รพ.วังสมบูรณ์",ROW('ค่าเสื่อม 2563'!$E$3:$E$252)-ROW('ค่าเสื่อม 2563'!$E$3)+1),$A6)))</f>
        <v>10000</v>
      </c>
      <c r="O6" s="10">
        <f t="array" ref="O6">IF(COUNTIF('ค่าเสื่อม 2563'!$E$3:$E$252,"28849-รพ.วังสมบูรณ์")&lt;$A6,"",INDEX('ค่าเสื่อม 2563'!O$3:O$252,SMALL(IF('ค่าเสื่อม 2563'!$E$3:$E$252="28849-รพ.วังสมบูรณ์",ROW('ค่าเสื่อม 2563'!$E$3:$E$252)-ROW('ค่าเสื่อม 2563'!$E$3)+1),$A6)))</f>
        <v>0</v>
      </c>
      <c r="P6" s="10">
        <f t="array" ref="P6">IF(COUNTIF('ค่าเสื่อม 2563'!$E$3:$E$252,"28849-รพ.วังสมบูรณ์")&lt;$A6,"",INDEX('ค่าเสื่อม 2563'!P$3:P$252,SMALL(IF('ค่าเสื่อม 2563'!$E$3:$E$252="28849-รพ.วังสมบูรณ์",ROW('ค่าเสื่อม 2563'!$E$3:$E$252)-ROW('ค่าเสื่อม 2563'!$E$3)+1),$A6)))</f>
        <v>0</v>
      </c>
      <c r="Q6" s="10">
        <f t="array" ref="Q6">IF(COUNTIF('ค่าเสื่อม 2563'!$E$3:$E$252,"28849-รพ.วังสมบูรณ์")&lt;$A6,"",INDEX('ค่าเสื่อม 2563'!Q$3:Q$252,SMALL(IF('ค่าเสื่อม 2563'!$E$3:$E$252="28849-รพ.วังสมบูรณ์",ROW('ค่าเสื่อม 2563'!$E$3:$E$252)-ROW('ค่าเสื่อม 2563'!$E$3)+1),$A6)))</f>
        <v>10000</v>
      </c>
      <c r="R6" s="7" t="str">
        <f t="array" ref="R6">IF(COUNTIF('ค่าเสื่อม 2563'!$E$3:$E$252,"28849-รพ.วังสมบูรณ์")&lt;$A6,"",INDEX('ค่าเสื่อม 2563'!R$3:R$252,SMALL(IF('ค่าเสื่อม 2563'!$E$3:$E$252="28849-รพ.วังสมบูรณ์",ROW('ค่าเสื่อม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2563'!$E$3:$E$252,"28849-รพ.วังสมบูรณ์")&lt;$A6,"",INDEX('ค่าเสื่อม 2563'!S$3:S$252,SMALL(IF('ค่าเสื่อม 2563'!$E$3:$E$252="28849-รพ.วังสมบูรณ์",ROW('ค่าเสื่อม 2563'!$E$3:$E$252)-ROW('ค่าเสื่อม 2563'!$E$3)+1),$A6)))</f>
        <v>5-</v>
      </c>
      <c r="T6" s="10">
        <f t="array" ref="T6">IF(COUNTIF('ค่าเสื่อม 2563'!$E$3:$E$252,"28849-รพ.วังสมบูรณ์")&lt;$A6,"",INDEX('ค่าเสื่อม 2563'!T$3:T$252,SMALL(IF('ค่าเสื่อม 2563'!$E$3:$E$252="28849-รพ.วังสมบูรณ์",ROW('ค่าเสื่อม 2563'!$E$3:$E$252)-ROW('ค่าเสื่อม 2563'!$E$3)+1),$A6)))</f>
        <v>10000</v>
      </c>
      <c r="U6" s="10">
        <f t="array" ref="U6">IF(COUNTIF('ค่าเสื่อม 2563'!$E$3:$E$252,"28849-รพ.วังสมบูรณ์")&lt;$A6,"",INDEX('ค่าเสื่อม 2563'!U$3:U$252,SMALL(IF('ค่าเสื่อม 2563'!$E$3:$E$252="28849-รพ.วังสมบูรณ์",ROW('ค่าเสื่อม 2563'!$E$3:$E$252)-ROW('ค่าเสื่อม 2563'!$E$3)+1),$A6)))</f>
        <v>0</v>
      </c>
      <c r="V6" s="7">
        <f t="array" ref="V6">IF(COUNTIF('ค่าเสื่อม 2563'!$E$3:$E$252,"28849-รพ.วังสมบูรณ์")&lt;$A6,"",INDEX('ค่าเสื่อม 2563'!V$3:V$252,SMALL(IF('ค่าเสื่อม 2563'!$E$3:$E$252="28849-รพ.วังสมบูรณ์",ROW('ค่าเสื่อม 2563'!$E$3:$E$252)-ROW('ค่าเสื่อม 2563'!$E$3)+1),$A6)))</f>
        <v>0</v>
      </c>
      <c r="W6" s="7">
        <f t="array" ref="W6">IF(COUNTIF('ค่าเสื่อม 2563'!$E$3:$E$252,"28849-รพ.วังสมบูรณ์")&lt;$A6,"",INDEX('ค่าเสื่อม 2563'!W$3:W$252,SMALL(IF('ค่าเสื่อม 2563'!$E$3:$E$252="28849-รพ.วังสมบูรณ์",ROW('ค่าเสื่อม 2563'!$E$3:$E$252)-ROW('ค่าเสื่อม 2563'!$E$3)+1),$A6)))</f>
        <v>327384</v>
      </c>
    </row>
    <row r="7" spans="1:23" ht="43.5" customHeight="1">
      <c r="A7" s="3">
        <v>4</v>
      </c>
      <c r="B7" s="7" t="str">
        <f t="array" ref="B7">IF(COUNTIF('ค่าเสื่อม 2563'!$E$3:$E$252,"28849-รพ.วังสมบูรณ์")&lt;$A7,"",INDEX('ค่าเสื่อม 2563'!B$3:B$252,SMALL(IF('ค่าเสื่อม 2563'!$E$3:$E$252="28849-รพ.วังสมบูรณ์",ROW('ค่าเสื่อม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2563'!$E$3:$E$252,"28849-รพ.วังสมบูรณ์")&lt;$A7,"",INDEX('ค่าเสื่อม 2563'!C$3:C$252,SMALL(IF('ค่าเสื่อม 2563'!$E$3:$E$252="28849-รพ.วังสมบูรณ์",ROW('ค่าเสื่อม 2563'!$E$3:$E$252)-ROW('ค่าเสื่อม 2563'!$E$3)+1),$A7)))</f>
        <v>2700</v>
      </c>
      <c r="D7" s="7" t="str">
        <f t="array" ref="D7">IF(COUNTIF('ค่าเสื่อม 2563'!$E$3:$E$252,"28849-รพ.วังสมบูรณ์")&lt;$A7,"",INDEX('ค่าเสื่อม 2563'!D$3:D$252,SMALL(IF('ค่าเสื่อม 2563'!$E$3:$E$252="28849-รพ.วังสมบูรณ์",ROW('ค่าเสื่อม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2563'!$E$3:$E$252,"28849-รพ.วังสมบูรณ์")&lt;$A7,"",INDEX('ค่าเสื่อม 2563'!E$3:E$252,SMALL(IF('ค่าเสื่อม 2563'!$E$3:$E$252="28849-รพ.วังสมบูรณ์",ROW('ค่าเสื่อม 2563'!$E$3:$E$252)-ROW('ค่าเสื่อม 2563'!$E$3)+1),$A7)))</f>
        <v>28849-รพ.วังสมบูรณ์</v>
      </c>
      <c r="F7" s="7" t="str">
        <f t="array" ref="F7">IF(COUNTIF('ค่าเสื่อม 2563'!$E$3:$E$252,"28849-รพ.วังสมบูรณ์")&lt;$A7,"",INDEX('ค่าเสื่อม 2563'!F$3:F$252,SMALL(IF('ค่าเสื่อม 2563'!$E$3:$E$252="28849-รพ.วังสมบูรณ์",ROW('ค่าเสื่อม 2563'!$E$3:$E$252)-ROW('ค่าเสื่อม 2563'!$E$3)+1),$A7)))</f>
        <v>02535-รพ.สต.บ้านถวายเฉลิมพระเกียรติ(บ้านคลองยายอินทร์) หมู่ที่ 08 ตำบลวังทอง</v>
      </c>
      <c r="G7" s="7" t="str">
        <f t="array" ref="G7">IF(COUNTIF('ค่าเสื่อม 2563'!$E$3:$E$252,"28849-รพ.วังสมบูรณ์")&lt;$A7,"",INDEX('ค่าเสื่อม 2563'!G$3:G$252,SMALL(IF('ค่าเสื่อม 2563'!$E$3:$E$252="28849-รพ.วังสมบูรณ์",ROW('ค่าเสื่อม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2563'!$E$3:$E$252,"28849-รพ.วังสมบูรณ์")&lt;$A7,"",INDEX('ค่าเสื่อม 2563'!H$3:H$252,SMALL(IF('ค่าเสื่อม 2563'!$E$3:$E$252="28849-รพ.วังสมบูรณ์",ROW('ค่าเสื่อม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2563'!$E$3:$E$252,"28849-รพ.วังสมบูรณ์")&lt;$A7,"",INDEX('ค่าเสื่อม 2563'!I$3:I$252,SMALL(IF('ค่าเสื่อม 2563'!$E$3:$E$252="28849-รพ.วังสมบูรณ์",ROW('ค่าเสื่อม 2563'!$E$3:$E$252)-ROW('ค่าเสื่อม 2563'!$E$3)+1),$A7)))</f>
        <v>-</v>
      </c>
      <c r="J7" s="7" t="str">
        <f t="array" ref="J7">IF(COUNTIF('ค่าเสื่อม 2563'!$E$3:$E$252,"28849-รพ.วังสมบูรณ์")&lt;$A7,"",INDEX('ค่าเสื่อม 2563'!J$3:J$252,SMALL(IF('ค่าเสื่อม 2563'!$E$3:$E$252="28849-รพ.วังสมบูรณ์",ROW('ค่าเสื่อม 2563'!$E$3:$E$252)-ROW('ค่าเสื่อม 2563'!$E$3)+1),$A7)))</f>
        <v>ซ่อมแซมระบบไฟฟ้าภายในอาคาร</v>
      </c>
      <c r="K7" s="7" t="str">
        <f t="array" ref="K7">IF(COUNTIF('ค่าเสื่อม 2563'!$E$3:$E$252,"28849-รพ.วังสมบูรณ์")&lt;$A7,"",INDEX('ค่าเสื่อม 2563'!K$3:K$252,SMALL(IF('ค่าเสื่อม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 จำนวน 1 งาน</v>
      </c>
      <c r="L7" s="4">
        <f t="array" ref="L7">IF(COUNTIF('ค่าเสื่อม 2563'!$E$3:$E$252,"28849-รพ.วังสมบูรณ์")&lt;$A7,"",INDEX('ค่าเสื่อม 2563'!L$3:L$252,SMALL(IF('ค่าเสื่อม 2563'!$E$3:$E$252="28849-รพ.วังสมบูรณ์",ROW('ค่าเสื่อม 2563'!$E$3:$E$252)-ROW('ค่าเสื่อม 2563'!$E$3)+1),$A7)))</f>
        <v>1</v>
      </c>
      <c r="M7" s="7" t="str">
        <f t="array" ref="M7">IF(COUNTIF('ค่าเสื่อม 2563'!$E$3:$E$252,"28849-รพ.วังสมบูรณ์")&lt;$A7,"",INDEX('ค่าเสื่อม 2563'!M$3:M$252,SMALL(IF('ค่าเสื่อม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</v>
      </c>
      <c r="N7" s="10">
        <f t="array" ref="N7">IF(COUNTIF('ค่าเสื่อม 2563'!$E$3:$E$252,"28849-รพ.วังสมบูรณ์")&lt;$A7,"",INDEX('ค่าเสื่อม 2563'!N$3:N$252,SMALL(IF('ค่าเสื่อม 2563'!$E$3:$E$252="28849-รพ.วังสมบูรณ์",ROW('ค่าเสื่อม 2563'!$E$3:$E$252)-ROW('ค่าเสื่อม 2563'!$E$3)+1),$A7)))</f>
        <v>50000</v>
      </c>
      <c r="O7" s="10">
        <f t="array" ref="O7">IF(COUNTIF('ค่าเสื่อม 2563'!$E$3:$E$252,"28849-รพ.วังสมบูรณ์")&lt;$A7,"",INDEX('ค่าเสื่อม 2563'!O$3:O$252,SMALL(IF('ค่าเสื่อม 2563'!$E$3:$E$252="28849-รพ.วังสมบูรณ์",ROW('ค่าเสื่อม 2563'!$E$3:$E$252)-ROW('ค่าเสื่อม 2563'!$E$3)+1),$A7)))</f>
        <v>0</v>
      </c>
      <c r="P7" s="10">
        <f t="array" ref="P7">IF(COUNTIF('ค่าเสื่อม 2563'!$E$3:$E$252,"28849-รพ.วังสมบูรณ์")&lt;$A7,"",INDEX('ค่าเสื่อม 2563'!P$3:P$252,SMALL(IF('ค่าเสื่อม 2563'!$E$3:$E$252="28849-รพ.วังสมบูรณ์",ROW('ค่าเสื่อม 2563'!$E$3:$E$252)-ROW('ค่าเสื่อม 2563'!$E$3)+1),$A7)))</f>
        <v>0</v>
      </c>
      <c r="Q7" s="10">
        <f t="array" ref="Q7">IF(COUNTIF('ค่าเสื่อม 2563'!$E$3:$E$252,"28849-รพ.วังสมบูรณ์")&lt;$A7,"",INDEX('ค่าเสื่อม 2563'!Q$3:Q$252,SMALL(IF('ค่าเสื่อม 2563'!$E$3:$E$252="28849-รพ.วังสมบูรณ์",ROW('ค่าเสื่อม 2563'!$E$3:$E$252)-ROW('ค่าเสื่อม 2563'!$E$3)+1),$A7)))</f>
        <v>50000</v>
      </c>
      <c r="R7" s="7" t="str">
        <f t="array" ref="R7">IF(COUNTIF('ค่าเสื่อม 2563'!$E$3:$E$252,"28849-รพ.วังสมบูรณ์")&lt;$A7,"",INDEX('ค่าเสื่อม 2563'!R$3:R$252,SMALL(IF('ค่าเสื่อม 2563'!$E$3:$E$252="28849-รพ.วังสมบูรณ์",ROW('ค่าเสื่อม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2563'!$E$3:$E$252,"28849-รพ.วังสมบูรณ์")&lt;$A7,"",INDEX('ค่าเสื่อม 2563'!S$3:S$252,SMALL(IF('ค่าเสื่อม 2563'!$E$3:$E$252="28849-รพ.วังสมบูรณ์",ROW('ค่าเสื่อม 2563'!$E$3:$E$252)-ROW('ค่าเสื่อม 2563'!$E$3)+1),$A7)))</f>
        <v>5-</v>
      </c>
      <c r="T7" s="10">
        <f t="array" ref="T7">IF(COUNTIF('ค่าเสื่อม 2563'!$E$3:$E$252,"28849-รพ.วังสมบูรณ์")&lt;$A7,"",INDEX('ค่าเสื่อม 2563'!T$3:T$252,SMALL(IF('ค่าเสื่อม 2563'!$E$3:$E$252="28849-รพ.วังสมบูรณ์",ROW('ค่าเสื่อม 2563'!$E$3:$E$252)-ROW('ค่าเสื่อม 2563'!$E$3)+1),$A7)))</f>
        <v>50000</v>
      </c>
      <c r="U7" s="10">
        <f t="array" ref="U7">IF(COUNTIF('ค่าเสื่อม 2563'!$E$3:$E$252,"28849-รพ.วังสมบูรณ์")&lt;$A7,"",INDEX('ค่าเสื่อม 2563'!U$3:U$252,SMALL(IF('ค่าเสื่อม 2563'!$E$3:$E$252="28849-รพ.วังสมบูรณ์",ROW('ค่าเสื่อม 2563'!$E$3:$E$252)-ROW('ค่าเสื่อม 2563'!$E$3)+1),$A7)))</f>
        <v>0</v>
      </c>
      <c r="V7" s="7">
        <f t="array" ref="V7">IF(COUNTIF('ค่าเสื่อม 2563'!$E$3:$E$252,"28849-รพ.วังสมบูรณ์")&lt;$A7,"",INDEX('ค่าเสื่อม 2563'!V$3:V$252,SMALL(IF('ค่าเสื่อม 2563'!$E$3:$E$252="28849-รพ.วังสมบูรณ์",ROW('ค่าเสื่อม 2563'!$E$3:$E$252)-ROW('ค่าเสื่อม 2563'!$E$3)+1),$A7)))</f>
        <v>0</v>
      </c>
      <c r="W7" s="7">
        <f t="array" ref="W7">IF(COUNTIF('ค่าเสื่อม 2563'!$E$3:$E$252,"28849-รพ.วังสมบูรณ์")&lt;$A7,"",INDEX('ค่าเสื่อม 2563'!W$3:W$252,SMALL(IF('ค่าเสื่อม 2563'!$E$3:$E$252="28849-รพ.วังสมบูรณ์",ROW('ค่าเสื่อม 2563'!$E$3:$E$252)-ROW('ค่าเสื่อม 2563'!$E$3)+1),$A7)))</f>
        <v>327385</v>
      </c>
    </row>
    <row r="8" spans="1:23" ht="43.5" customHeight="1">
      <c r="A8" s="3">
        <v>5</v>
      </c>
      <c r="B8" s="7" t="str">
        <f t="array" ref="B8">IF(COUNTIF('ค่าเสื่อม 2563'!$E$3:$E$252,"28849-รพ.วังสมบูรณ์")&lt;$A8,"",INDEX('ค่าเสื่อม 2563'!B$3:B$252,SMALL(IF('ค่าเสื่อม 2563'!$E$3:$E$252="28849-รพ.วังสมบูรณ์",ROW('ค่าเสื่อม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2563'!$E$3:$E$252,"28849-รพ.วังสมบูรณ์")&lt;$A8,"",INDEX('ค่าเสื่อม 2563'!C$3:C$252,SMALL(IF('ค่าเสื่อม 2563'!$E$3:$E$252="28849-รพ.วังสมบูรณ์",ROW('ค่าเสื่อม 2563'!$E$3:$E$252)-ROW('ค่าเสื่อม 2563'!$E$3)+1),$A8)))</f>
        <v>2700</v>
      </c>
      <c r="D8" s="7" t="str">
        <f t="array" ref="D8">IF(COUNTIF('ค่าเสื่อม 2563'!$E$3:$E$252,"28849-รพ.วังสมบูรณ์")&lt;$A8,"",INDEX('ค่าเสื่อม 2563'!D$3:D$252,SMALL(IF('ค่าเสื่อม 2563'!$E$3:$E$252="28849-รพ.วังสมบูรณ์",ROW('ค่าเสื่อม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2563'!$E$3:$E$252,"28849-รพ.วังสมบูรณ์")&lt;$A8,"",INDEX('ค่าเสื่อม 2563'!E$3:E$252,SMALL(IF('ค่าเสื่อม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F8" s="7" t="str">
        <f t="array" ref="F8">IF(COUNTIF('ค่าเสื่อม 2563'!$E$3:$E$252,"28849-รพ.วังสมบูรณ์")&lt;$A8,"",INDEX('ค่าเสื่อม 2563'!F$3:F$252,SMALL(IF('ค่าเสื่อม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G8" s="7" t="str">
        <f t="array" ref="G8">IF(COUNTIF('ค่าเสื่อม 2563'!$E$3:$E$252,"28849-รพ.วังสมบูรณ์")&lt;$A8,"",INDEX('ค่าเสื่อม 2563'!G$3:G$252,SMALL(IF('ค่าเสื่อม 2563'!$E$3:$E$252="28849-รพ.วังสมบูรณ์",ROW('ค่าเสื่อม 2563'!$E$3:$E$252)-ROW('ค่าเสื่อม 2563'!$E$3)+1),$A8)))</f>
        <v>วงเงินระดับจังหวัด</v>
      </c>
      <c r="H8" s="7" t="str">
        <f t="array" ref="H8">IF(COUNTIF('ค่าเสื่อม 2563'!$E$3:$E$252,"28849-รพ.วังสมบูรณ์")&lt;$A8,"",INDEX('ค่าเสื่อม 2563'!H$3:H$252,SMALL(IF('ค่าเสื่อม 2563'!$E$3:$E$252="28849-รพ.วังสมบูรณ์",ROW('ค่าเสื่อม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2563'!$E$3:$E$252,"28849-รพ.วังสมบูรณ์")&lt;$A8,"",INDEX('ค่าเสื่อม 2563'!I$3:I$252,SMALL(IF('ค่าเสื่อม 2563'!$E$3:$E$252="28849-รพ.วังสมบูรณ์",ROW('ค่าเสื่อม 2563'!$E$3:$E$252)-ROW('ค่าเสื่อม 2563'!$E$3)+1),$A8)))</f>
        <v>06-ครุภัณฑ์การแพทย์วินิจฉัย</v>
      </c>
      <c r="J8" s="7" t="str">
        <f t="array" ref="J8">IF(COUNTIF('ค่าเสื่อม 2563'!$E$3:$E$252,"28849-รพ.วังสมบูรณ์")&lt;$A8,"",INDEX('ค่าเสื่อม 2563'!J$3:J$252,SMALL(IF('ค่าเสื่อม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8" s="7" t="str">
        <f t="array" ref="K8">IF(COUNTIF('ค่าเสื่อม 2563'!$E$3:$E$252,"28849-รพ.วังสมบูรณ์")&lt;$A8,"",INDEX('ค่าเสื่อม 2563'!K$3:K$252,SMALL(IF('ค่าเสื่อม 2563'!$E$3:$E$252="28849-รพ.วังสมบูรณ์",ROW('ค่าเสื่อม 2563'!$E$3:$E$252)-ROW('ค่าเสื่อม 2563'!$E$3)+1),$A8)))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8" s="4">
        <f t="array" ref="L8">IF(COUNTIF('ค่าเสื่อม 2563'!$E$3:$E$252,"28849-รพ.วังสมบูรณ์")&lt;$A8,"",INDEX('ค่าเสื่อม 2563'!L$3:L$252,SMALL(IF('ค่าเสื่อม 2563'!$E$3:$E$252="28849-รพ.วังสมบูรณ์",ROW('ค่าเสื่อม 2563'!$E$3:$E$252)-ROW('ค่าเสื่อม 2563'!$E$3)+1),$A8)))</f>
        <v>1</v>
      </c>
      <c r="M8" s="7" t="str">
        <f t="array" ref="M8">IF(COUNTIF('ค่าเสื่อม 2563'!$E$3:$E$252,"28849-รพ.วังสมบูรณ์")&lt;$A8,"",INDEX('ค่าเสื่อม 2563'!M$3:M$252,SMALL(IF('ค่าเสื่อม 2563'!$E$3:$E$252="28849-รพ.วังสมบูรณ์",ROW('ค่าเสื่อม 2563'!$E$3:$E$252)-ROW('ค่าเสื่อม 2563'!$E$3)+1),$A8)))</f>
        <v>6515-027-1001/1</v>
      </c>
      <c r="N8" s="10">
        <f t="array" ref="N8">IF(COUNTIF('ค่าเสื่อม 2563'!$E$3:$E$252,"28849-รพ.วังสมบูรณ์")&lt;$A8,"",INDEX('ค่าเสื่อม 2563'!N$3:N$252,SMALL(IF('ค่าเสื่อม 2563'!$E$3:$E$252="28849-รพ.วังสมบูรณ์",ROW('ค่าเสื่อม 2563'!$E$3:$E$252)-ROW('ค่าเสื่อม 2563'!$E$3)+1),$A8)))</f>
        <v>150000</v>
      </c>
      <c r="O8" s="10">
        <f t="array" ref="O8">IF(COUNTIF('ค่าเสื่อม 2563'!$E$3:$E$252,"28849-รพ.วังสมบูรณ์")&lt;$A8,"",INDEX('ค่าเสื่อม 2563'!O$3:O$252,SMALL(IF('ค่าเสื่อม 2563'!$E$3:$E$252="28849-รพ.วังสมบูรณ์",ROW('ค่าเสื่อม 2563'!$E$3:$E$252)-ROW('ค่าเสื่อม 2563'!$E$3)+1),$A8)))</f>
        <v>0</v>
      </c>
      <c r="P8" s="10">
        <f t="array" ref="P8">IF(COUNTIF('ค่าเสื่อม 2563'!$E$3:$E$252,"28849-รพ.วังสมบูรณ์")&lt;$A8,"",INDEX('ค่าเสื่อม 2563'!P$3:P$252,SMALL(IF('ค่าเสื่อม 2563'!$E$3:$E$252="28849-รพ.วังสมบูรณ์",ROW('ค่าเสื่อม 2563'!$E$3:$E$252)-ROW('ค่าเสื่อม 2563'!$E$3)+1),$A8)))</f>
        <v>0</v>
      </c>
      <c r="Q8" s="10">
        <f t="array" ref="Q8">IF(COUNTIF('ค่าเสื่อม 2563'!$E$3:$E$252,"28849-รพ.วังสมบูรณ์")&lt;$A8,"",INDEX('ค่าเสื่อม 2563'!Q$3:Q$252,SMALL(IF('ค่าเสื่อม 2563'!$E$3:$E$252="28849-รพ.วังสมบูรณ์",ROW('ค่าเสื่อม 2563'!$E$3:$E$252)-ROW('ค่าเสื่อม 2563'!$E$3)+1),$A8)))</f>
        <v>150000</v>
      </c>
      <c r="R8" s="7" t="str">
        <f t="array" ref="R8">IF(COUNTIF('ค่าเสื่อม 2563'!$E$3:$E$252,"28849-รพ.วังสมบูรณ์")&lt;$A8,"",INDEX('ค่าเสื่อม 2563'!R$3:R$252,SMALL(IF('ค่าเสื่อม 2563'!$E$3:$E$252="28849-รพ.วังสมบูรณ์",ROW('ค่าเสื่อม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2563'!$E$3:$E$252,"28849-รพ.วังสมบูรณ์")&lt;$A8,"",INDEX('ค่าเสื่อม 2563'!S$3:S$252,SMALL(IF('ค่าเสื่อม 2563'!$E$3:$E$252="28849-รพ.วังสมบูรณ์",ROW('ค่าเสื่อม 2563'!$E$3:$E$252)-ROW('ค่าเสื่อม 2563'!$E$3)+1),$A8)))</f>
        <v>5-</v>
      </c>
      <c r="T8" s="10">
        <f t="array" ref="T8">IF(COUNTIF('ค่าเสื่อม 2563'!$E$3:$E$252,"28849-รพ.วังสมบูรณ์")&lt;$A8,"",INDEX('ค่าเสื่อม 2563'!T$3:T$252,SMALL(IF('ค่าเสื่อม 2563'!$E$3:$E$252="28849-รพ.วังสมบูรณ์",ROW('ค่าเสื่อม 2563'!$E$3:$E$252)-ROW('ค่าเสื่อม 2563'!$E$3)+1),$A8)))</f>
        <v>150000</v>
      </c>
      <c r="U8" s="10">
        <f t="array" ref="U8">IF(COUNTIF('ค่าเสื่อม 2563'!$E$3:$E$252,"28849-รพ.วังสมบูรณ์")&lt;$A8,"",INDEX('ค่าเสื่อม 2563'!U$3:U$252,SMALL(IF('ค่าเสื่อม 2563'!$E$3:$E$252="28849-รพ.วังสมบูรณ์",ROW('ค่าเสื่อม 2563'!$E$3:$E$252)-ROW('ค่าเสื่อม 2563'!$E$3)+1),$A8)))</f>
        <v>0</v>
      </c>
      <c r="V8" s="7">
        <f t="array" ref="V8">IF(COUNTIF('ค่าเสื่อม 2563'!$E$3:$E$252,"28849-รพ.วังสมบูรณ์")&lt;$A8,"",INDEX('ค่าเสื่อม 2563'!V$3:V$252,SMALL(IF('ค่าเสื่อม 2563'!$E$3:$E$252="28849-รพ.วังสมบูรณ์",ROW('ค่าเสื่อม 2563'!$E$3:$E$252)-ROW('ค่าเสื่อม 2563'!$E$3)+1),$A8)))</f>
        <v>0</v>
      </c>
      <c r="W8" s="7">
        <f t="array" ref="W8">IF(COUNTIF('ค่าเสื่อม 2563'!$E$3:$E$252,"28849-รพ.วังสมบูรณ์")&lt;$A8,"",INDEX('ค่าเสื่อม 2563'!W$3:W$252,SMALL(IF('ค่าเสื่อม 2563'!$E$3:$E$252="28849-รพ.วังสมบูรณ์",ROW('ค่าเสื่อม 2563'!$E$3:$E$252)-ROW('ค่าเสื่อม 2563'!$E$3)+1),$A8)))</f>
        <v>326504</v>
      </c>
    </row>
    <row r="9" spans="1:23" ht="43.5" customHeight="1">
      <c r="A9" s="3">
        <v>6</v>
      </c>
      <c r="B9" s="7" t="str">
        <f t="array" ref="B9">IF(COUNTIF('ค่าเสื่อม 2563'!$E$3:$E$252,"28849-รพ.วังสมบูรณ์")&lt;$A9,"",INDEX('ค่าเสื่อม 2563'!B$3:B$252,SMALL(IF('ค่าเสื่อม 2563'!$E$3:$E$252="28849-รพ.วังสมบูรณ์",ROW('ค่าเสื่อม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2563'!$E$3:$E$252,"28849-รพ.วังสมบูรณ์")&lt;$A9,"",INDEX('ค่าเสื่อม 2563'!C$3:C$252,SMALL(IF('ค่าเสื่อม 2563'!$E$3:$E$252="28849-รพ.วังสมบูรณ์",ROW('ค่าเสื่อม 2563'!$E$3:$E$252)-ROW('ค่าเสื่อม 2563'!$E$3)+1),$A9)))</f>
        <v>2700</v>
      </c>
      <c r="D9" s="7" t="str">
        <f t="array" ref="D9">IF(COUNTIF('ค่าเสื่อม 2563'!$E$3:$E$252,"28849-รพ.วังสมบูรณ์")&lt;$A9,"",INDEX('ค่าเสื่อม 2563'!D$3:D$252,SMALL(IF('ค่าเสื่อม 2563'!$E$3:$E$252="28849-รพ.วังสมบูรณ์",ROW('ค่าเสื่อม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2563'!$E$3:$E$252,"28849-รพ.วังสมบูรณ์")&lt;$A9,"",INDEX('ค่าเสื่อม 2563'!E$3:E$252,SMALL(IF('ค่าเสื่อม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F9" s="7" t="str">
        <f t="array" ref="F9">IF(COUNTIF('ค่าเสื่อม 2563'!$E$3:$E$252,"28849-รพ.วังสมบูรณ์")&lt;$A9,"",INDEX('ค่าเสื่อม 2563'!F$3:F$252,SMALL(IF('ค่าเสื่อม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G9" s="7" t="str">
        <f t="array" ref="G9">IF(COUNTIF('ค่าเสื่อม 2563'!$E$3:$E$252,"28849-รพ.วังสมบูรณ์")&lt;$A9,"",INDEX('ค่าเสื่อม 2563'!G$3:G$252,SMALL(IF('ค่าเสื่อม 2563'!$E$3:$E$252="28849-รพ.วังสมบูรณ์",ROW('ค่าเสื่อม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2563'!$E$3:$E$252,"28849-รพ.วังสมบูรณ์")&lt;$A9,"",INDEX('ค่าเสื่อม 2563'!H$3:H$252,SMALL(IF('ค่าเสื่อม 2563'!$E$3:$E$252="28849-รพ.วังสมบูรณ์",ROW('ค่าเสื่อม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2563'!$E$3:$E$252,"28849-รพ.วังสมบูรณ์")&lt;$A9,"",INDEX('ค่าเสื่อม 2563'!I$3:I$252,SMALL(IF('ค่าเสื่อม 2563'!$E$3:$E$252="28849-รพ.วังสมบูรณ์",ROW('ค่าเสื่อม 2563'!$E$3:$E$252)-ROW('ค่าเสื่อม 2563'!$E$3)+1),$A9)))</f>
        <v>09-ครุภัณฑ์งานบ้านงานครัว</v>
      </c>
      <c r="J9" s="7" t="str">
        <f t="array" ref="J9">IF(COUNTIF('ค่าเสื่อม 2563'!$E$3:$E$252,"28849-รพ.วังสมบูรณ์")&lt;$A9,"",INDEX('ค่าเสื่อม 2563'!J$3:J$252,SMALL(IF('ค่าเสื่อม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K9" s="7" t="str">
        <f t="array" ref="K9">IF(COUNTIF('ค่าเสื่อม 2563'!$E$3:$E$252,"28849-รพ.วังสมบูรณ์")&lt;$A9,"",INDEX('ค่าเสื่อม 2563'!K$3:K$252,SMALL(IF('ค่าเสื่อม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L9" s="4">
        <f t="array" ref="L9">IF(COUNTIF('ค่าเสื่อม 2563'!$E$3:$E$252,"28849-รพ.วังสมบูรณ์")&lt;$A9,"",INDEX('ค่าเสื่อม 2563'!L$3:L$252,SMALL(IF('ค่าเสื่อม 2563'!$E$3:$E$252="28849-รพ.วังสมบูรณ์",ROW('ค่าเสื่อม 2563'!$E$3:$E$252)-ROW('ค่าเสื่อม 2563'!$E$3)+1),$A9)))</f>
        <v>1</v>
      </c>
      <c r="M9" s="7" t="str">
        <f t="array" ref="M9">IF(COUNTIF('ค่าเสื่อม 2563'!$E$3:$E$252,"28849-รพ.วังสมบูรณ์")&lt;$A9,"",INDEX('ค่าเสื่อม 2563'!M$3:M$252,SMALL(IF('ค่าเสื่อม 2563'!$E$3:$E$252="28849-รพ.วังสมบูรณ์",ROW('ค่าเสื่อม 2563'!$E$3:$E$252)-ROW('ค่าเสื่อม 2563'!$E$3)+1),$A9)))</f>
        <v>3510-012-0004/001</v>
      </c>
      <c r="N9" s="10">
        <f t="array" ref="N9">IF(COUNTIF('ค่าเสื่อม 2563'!$E$3:$E$252,"28849-รพ.วังสมบูรณ์")&lt;$A9,"",INDEX('ค่าเสื่อม 2563'!N$3:N$252,SMALL(IF('ค่าเสื่อม 2563'!$E$3:$E$252="28849-รพ.วังสมบูรณ์",ROW('ค่าเสื่อม 2563'!$E$3:$E$252)-ROW('ค่าเสื่อม 2563'!$E$3)+1),$A9)))</f>
        <v>760000</v>
      </c>
      <c r="O9" s="10">
        <f t="array" ref="O9">IF(COUNTIF('ค่าเสื่อม 2563'!$E$3:$E$252,"28849-รพ.วังสมบูรณ์")&lt;$A9,"",INDEX('ค่าเสื่อม 2563'!O$3:O$252,SMALL(IF('ค่าเสื่อม 2563'!$E$3:$E$252="28849-รพ.วังสมบูรณ์",ROW('ค่าเสื่อม 2563'!$E$3:$E$252)-ROW('ค่าเสื่อม 2563'!$E$3)+1),$A9)))</f>
        <v>0</v>
      </c>
      <c r="P9" s="10">
        <f t="array" ref="P9">IF(COUNTIF('ค่าเสื่อม 2563'!$E$3:$E$252,"28849-รพ.วังสมบูรณ์")&lt;$A9,"",INDEX('ค่าเสื่อม 2563'!P$3:P$252,SMALL(IF('ค่าเสื่อม 2563'!$E$3:$E$252="28849-รพ.วังสมบูรณ์",ROW('ค่าเสื่อม 2563'!$E$3:$E$252)-ROW('ค่าเสื่อม 2563'!$E$3)+1),$A9)))</f>
        <v>0</v>
      </c>
      <c r="Q9" s="10">
        <f t="array" ref="Q9">IF(COUNTIF('ค่าเสื่อม 2563'!$E$3:$E$252,"28849-รพ.วังสมบูรณ์")&lt;$A9,"",INDEX('ค่าเสื่อม 2563'!Q$3:Q$252,SMALL(IF('ค่าเสื่อม 2563'!$E$3:$E$252="28849-รพ.วังสมบูรณ์",ROW('ค่าเสื่อม 2563'!$E$3:$E$252)-ROW('ค่าเสื่อม 2563'!$E$3)+1),$A9)))</f>
        <v>760000</v>
      </c>
      <c r="R9" s="7" t="str">
        <f t="array" ref="R9">IF(COUNTIF('ค่าเสื่อม 2563'!$E$3:$E$252,"28849-รพ.วังสมบูรณ์")&lt;$A9,"",INDEX('ค่าเสื่อม 2563'!R$3:R$252,SMALL(IF('ค่าเสื่อม 2563'!$E$3:$E$252="28849-รพ.วังสมบูรณ์",ROW('ค่าเสื่อม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2563'!$E$3:$E$252,"28849-รพ.วังสมบูรณ์")&lt;$A9,"",INDEX('ค่าเสื่อม 2563'!S$3:S$252,SMALL(IF('ค่าเสื่อม 2563'!$E$3:$E$252="28849-รพ.วังสมบูรณ์",ROW('ค่าเสื่อม 2563'!$E$3:$E$252)-ROW('ค่าเสื่อม 2563'!$E$3)+1),$A9)))</f>
        <v>5-</v>
      </c>
      <c r="T9" s="10">
        <f t="array" ref="T9">IF(COUNTIF('ค่าเสื่อม 2563'!$E$3:$E$252,"28849-รพ.วังสมบูรณ์")&lt;$A9,"",INDEX('ค่าเสื่อม 2563'!T$3:T$252,SMALL(IF('ค่าเสื่อม 2563'!$E$3:$E$252="28849-รพ.วังสมบูรณ์",ROW('ค่าเสื่อม 2563'!$E$3:$E$252)-ROW('ค่าเสื่อม 2563'!$E$3)+1),$A9)))</f>
        <v>418500</v>
      </c>
      <c r="U9" s="10">
        <f t="array" ref="U9">IF(COUNTIF('ค่าเสื่อม 2563'!$E$3:$E$252,"28849-รพ.วังสมบูรณ์")&lt;$A9,"",INDEX('ค่าเสื่อม 2563'!U$3:U$252,SMALL(IF('ค่าเสื่อม 2563'!$E$3:$E$252="28849-รพ.วังสมบูรณ์",ROW('ค่าเสื่อม 2563'!$E$3:$E$252)-ROW('ค่าเสื่อม 2563'!$E$3)+1),$A9)))</f>
        <v>341500</v>
      </c>
      <c r="V9" s="7">
        <f t="array" ref="V9">IF(COUNTIF('ค่าเสื่อม 2563'!$E$3:$E$252,"28849-รพ.วังสมบูรณ์")&lt;$A9,"",INDEX('ค่าเสื่อม 2563'!V$3:V$252,SMALL(IF('ค่าเสื่อม 2563'!$E$3:$E$252="28849-รพ.วังสมบูรณ์",ROW('ค่าเสื่อม 2563'!$E$3:$E$252)-ROW('ค่าเสื่อม 2563'!$E$3)+1),$A9)))</f>
        <v>44.93</v>
      </c>
      <c r="W9" s="7">
        <f t="array" ref="W9">IF(COUNTIF('ค่าเสื่อม 2563'!$E$3:$E$252,"28849-รพ.วังสมบูรณ์")&lt;$A9,"",INDEX('ค่าเสื่อม 2563'!W$3:W$252,SMALL(IF('ค่าเสื่อม 2563'!$E$3:$E$252="28849-รพ.วังสมบูรณ์",ROW('ค่าเสื่อม 2563'!$E$3:$E$252)-ROW('ค่าเสื่อม 2563'!$E$3)+1),$A9)))</f>
        <v>326472</v>
      </c>
    </row>
    <row r="10" spans="1:23" ht="43.5" customHeight="1">
      <c r="A10" s="3">
        <v>7</v>
      </c>
      <c r="B10" s="7" t="str">
        <f t="array" ref="B10">IF(COUNTIF('ค่าเสื่อม 2563'!$E$3:$E$252,"28849-รพ.วังสมบูรณ์")&lt;$A10,"",INDEX('ค่าเสื่อม 2563'!B$3:B$252,SMALL(IF('ค่าเสื่อม 2563'!$E$3:$E$252="28849-รพ.วังสมบูรณ์",ROW('ค่าเสื่อม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2563'!$E$3:$E$252,"28849-รพ.วังสมบูรณ์")&lt;$A10,"",INDEX('ค่าเสื่อม 2563'!C$3:C$252,SMALL(IF('ค่าเสื่อม 2563'!$E$3:$E$252="28849-รพ.วังสมบูรณ์",ROW('ค่าเสื่อม 2563'!$E$3:$E$252)-ROW('ค่าเสื่อม 2563'!$E$3)+1),$A10)))</f>
        <v>2700</v>
      </c>
      <c r="D10" s="7" t="str">
        <f t="array" ref="D10">IF(COUNTIF('ค่าเสื่อม 2563'!$E$3:$E$252,"28849-รพ.วังสมบูรณ์")&lt;$A10,"",INDEX('ค่าเสื่อม 2563'!D$3:D$252,SMALL(IF('ค่าเสื่อม 2563'!$E$3:$E$252="28849-รพ.วังสมบูรณ์",ROW('ค่าเสื่อม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2563'!$E$3:$E$252,"28849-รพ.วังสมบูรณ์")&lt;$A10,"",INDEX('ค่าเสื่อม 2563'!E$3:E$252,SMALL(IF('ค่าเสื่อม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F10" s="7" t="str">
        <f t="array" ref="F10">IF(COUNTIF('ค่าเสื่อม 2563'!$E$3:$E$252,"28849-รพ.วังสมบูรณ์")&lt;$A10,"",INDEX('ค่าเสื่อม 2563'!F$3:F$252,SMALL(IF('ค่าเสื่อม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G10" s="7" t="str">
        <f t="array" ref="G10">IF(COUNTIF('ค่าเสื่อม 2563'!$E$3:$E$252,"28849-รพ.วังสมบูรณ์")&lt;$A10,"",INDEX('ค่าเสื่อม 2563'!G$3:G$252,SMALL(IF('ค่าเสื่อม 2563'!$E$3:$E$252="28849-รพ.วังสมบูรณ์",ROW('ค่าเสื่อม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2563'!$E$3:$E$252,"28849-รพ.วังสมบูรณ์")&lt;$A10,"",INDEX('ค่าเสื่อม 2563'!H$3:H$252,SMALL(IF('ค่าเสื่อม 2563'!$E$3:$E$252="28849-รพ.วังสมบูรณ์",ROW('ค่าเสื่อม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2563'!$E$3:$E$252,"28849-รพ.วังสมบูรณ์")&lt;$A10,"",INDEX('ค่าเสื่อม 2563'!I$3:I$252,SMALL(IF('ค่าเสื่อม 2563'!$E$3:$E$252="28849-รพ.วังสมบูรณ์",ROW('ค่าเสื่อม 2563'!$E$3:$E$252)-ROW('ค่าเสื่อม 2563'!$E$3)+1),$A10)))</f>
        <v>08-ครุภัณฑ์คอมพิวเตอร์</v>
      </c>
      <c r="J10" s="7" t="str">
        <f t="array" ref="J10">IF(COUNTIF('ค่าเสื่อม 2563'!$E$3:$E$252,"28849-รพ.วังสมบูรณ์")&lt;$A10,"",INDEX('ค่าเสื่อม 2563'!J$3:J$252,SMALL(IF('ค่าเสื่อม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K10" s="7" t="str">
        <f t="array" ref="K10">IF(COUNTIF('ค่าเสื่อม 2563'!$E$3:$E$252,"28849-รพ.วังสมบูรณ์")&lt;$A10,"",INDEX('ค่าเสื่อม 2563'!K$3:K$252,SMALL(IF('ค่าเสื่อม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ขาวดำ</v>
      </c>
      <c r="L10" s="4">
        <f t="array" ref="L10">IF(COUNTIF('ค่าเสื่อม 2563'!$E$3:$E$252,"28849-รพ.วังสมบูรณ์")&lt;$A10,"",INDEX('ค่าเสื่อม 2563'!L$3:L$252,SMALL(IF('ค่าเสื่อม 2563'!$E$3:$E$252="28849-รพ.วังสมบูรณ์",ROW('ค่าเสื่อม 2563'!$E$3:$E$252)-ROW('ค่าเสื่อม 2563'!$E$3)+1),$A10)))</f>
        <v>3</v>
      </c>
      <c r="M10" s="7" t="str">
        <f t="array" ref="M10">IF(COUNTIF('ค่าเสื่อม 2563'!$E$3:$E$252,"28849-รพ.วังสมบูรณ์")&lt;$A10,"",INDEX('ค่าเสื่อม 2563'!M$3:M$252,SMALL(IF('ค่าเสื่อม 2563'!$E$3:$E$252="28849-รพ.วังสมบูรณ์",ROW('ค่าเสื่อม 2563'!$E$3:$E$252)-ROW('ค่าเสื่อม 2563'!$E$3)+1),$A10)))</f>
        <v>7440-309-0001/3,7440-309-0001/4,7440-309-0001/5</v>
      </c>
      <c r="N10" s="10">
        <f t="array" ref="N10">IF(COUNTIF('ค่าเสื่อม 2563'!$E$3:$E$252,"28849-รพ.วังสมบูรณ์")&lt;$A10,"",INDEX('ค่าเสื่อม 2563'!N$3:N$252,SMALL(IF('ค่าเสื่อม 2563'!$E$3:$E$252="28849-รพ.วังสมบูรณ์",ROW('ค่าเสื่อม 2563'!$E$3:$E$252)-ROW('ค่าเสื่อม 2563'!$E$3)+1),$A10)))</f>
        <v>27000</v>
      </c>
      <c r="O10" s="10">
        <f t="array" ref="O10">IF(COUNTIF('ค่าเสื่อม 2563'!$E$3:$E$252,"28849-รพ.วังสมบูรณ์")&lt;$A10,"",INDEX('ค่าเสื่อม 2563'!O$3:O$252,SMALL(IF('ค่าเสื่อม 2563'!$E$3:$E$252="28849-รพ.วังสมบูรณ์",ROW('ค่าเสื่อม 2563'!$E$3:$E$252)-ROW('ค่าเสื่อม 2563'!$E$3)+1),$A10)))</f>
        <v>0</v>
      </c>
      <c r="P10" s="10">
        <f t="array" ref="P10">IF(COUNTIF('ค่าเสื่อม 2563'!$E$3:$E$252,"28849-รพ.วังสมบูรณ์")&lt;$A10,"",INDEX('ค่าเสื่อม 2563'!P$3:P$252,SMALL(IF('ค่าเสื่อม 2563'!$E$3:$E$252="28849-รพ.วังสมบูรณ์",ROW('ค่าเสื่อม 2563'!$E$3:$E$252)-ROW('ค่าเสื่อม 2563'!$E$3)+1),$A10)))</f>
        <v>0</v>
      </c>
      <c r="Q10" s="10">
        <f t="array" ref="Q10">IF(COUNTIF('ค่าเสื่อม 2563'!$E$3:$E$252,"28849-รพ.วังสมบูรณ์")&lt;$A10,"",INDEX('ค่าเสื่อม 2563'!Q$3:Q$252,SMALL(IF('ค่าเสื่อม 2563'!$E$3:$E$252="28849-รพ.วังสมบูรณ์",ROW('ค่าเสื่อม 2563'!$E$3:$E$252)-ROW('ค่าเสื่อม 2563'!$E$3)+1),$A10)))</f>
        <v>27000</v>
      </c>
      <c r="R10" s="7" t="str">
        <f t="array" ref="R10">IF(COUNTIF('ค่าเสื่อม 2563'!$E$3:$E$252,"28849-รพ.วังสมบูรณ์")&lt;$A10,"",INDEX('ค่าเสื่อม 2563'!R$3:R$252,SMALL(IF('ค่าเสื่อม 2563'!$E$3:$E$252="28849-รพ.วังสมบูรณ์",ROW('ค่าเสื่อม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2563'!$E$3:$E$252,"28849-รพ.วังสมบูรณ์")&lt;$A10,"",INDEX('ค่าเสื่อม 2563'!S$3:S$252,SMALL(IF('ค่าเสื่อม 2563'!$E$3:$E$252="28849-รพ.วังสมบูรณ์",ROW('ค่าเสื่อม 2563'!$E$3:$E$252)-ROW('ค่าเสื่อม 2563'!$E$3)+1),$A10)))</f>
        <v>5-</v>
      </c>
      <c r="T10" s="10">
        <f t="array" ref="T10">IF(COUNTIF('ค่าเสื่อม 2563'!$E$3:$E$252,"28849-รพ.วังสมบูรณ์")&lt;$A10,"",INDEX('ค่าเสื่อม 2563'!T$3:T$252,SMALL(IF('ค่าเสื่อม 2563'!$E$3:$E$252="28849-รพ.วังสมบูรณ์",ROW('ค่าเสื่อม 2563'!$E$3:$E$252)-ROW('ค่าเสื่อม 2563'!$E$3)+1),$A10)))</f>
        <v>27000</v>
      </c>
      <c r="U10" s="10">
        <f t="array" ref="U10">IF(COUNTIF('ค่าเสื่อม 2563'!$E$3:$E$252,"28849-รพ.วังสมบูรณ์")&lt;$A10,"",INDEX('ค่าเสื่อม 2563'!U$3:U$252,SMALL(IF('ค่าเสื่อม 2563'!$E$3:$E$252="28849-รพ.วังสมบูรณ์",ROW('ค่าเสื่อม 2563'!$E$3:$E$252)-ROW('ค่าเสื่อม 2563'!$E$3)+1),$A10)))</f>
        <v>0</v>
      </c>
      <c r="V10" s="7">
        <f t="array" ref="V10">IF(COUNTIF('ค่าเสื่อม 2563'!$E$3:$E$252,"28849-รพ.วังสมบูรณ์")&lt;$A10,"",INDEX('ค่าเสื่อม 2563'!V$3:V$252,SMALL(IF('ค่าเสื่อม 2563'!$E$3:$E$252="28849-รพ.วังสมบูรณ์",ROW('ค่าเสื่อม 2563'!$E$3:$E$252)-ROW('ค่าเสื่อม 2563'!$E$3)+1),$A10)))</f>
        <v>0</v>
      </c>
      <c r="W10" s="7">
        <f t="array" ref="W10">IF(COUNTIF('ค่าเสื่อม 2563'!$E$3:$E$252,"28849-รพ.วังสมบูรณ์")&lt;$A10,"",INDEX('ค่าเสื่อม 2563'!W$3:W$252,SMALL(IF('ค่าเสื่อม 2563'!$E$3:$E$252="28849-รพ.วังสมบูรณ์",ROW('ค่าเสื่อม 2563'!$E$3:$E$252)-ROW('ค่าเสื่อม 2563'!$E$3)+1),$A10)))</f>
        <v>325630</v>
      </c>
    </row>
    <row r="11" spans="1:23" ht="43.5" customHeight="1">
      <c r="A11" s="3">
        <v>8</v>
      </c>
      <c r="B11" s="7" t="str">
        <f t="array" ref="B11">IF(COUNTIF('ค่าเสื่อม 2563'!$E$3:$E$252,"28849-รพ.วังสมบูรณ์")&lt;$A11,"",INDEX('ค่าเสื่อม 2563'!B$3:B$252,SMALL(IF('ค่าเสื่อม 2563'!$E$3:$E$252="28849-รพ.วังสมบูรณ์",ROW('ค่าเสื่อม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2563'!$E$3:$E$252,"28849-รพ.วังสมบูรณ์")&lt;$A11,"",INDEX('ค่าเสื่อม 2563'!C$3:C$252,SMALL(IF('ค่าเสื่อม 2563'!$E$3:$E$252="28849-รพ.วังสมบูรณ์",ROW('ค่าเสื่อม 2563'!$E$3:$E$252)-ROW('ค่าเสื่อม 2563'!$E$3)+1),$A11)))</f>
        <v>2700</v>
      </c>
      <c r="D11" s="7" t="str">
        <f t="array" ref="D11">IF(COUNTIF('ค่าเสื่อม 2563'!$E$3:$E$252,"28849-รพ.วังสมบูรณ์")&lt;$A11,"",INDEX('ค่าเสื่อม 2563'!D$3:D$252,SMALL(IF('ค่าเสื่อม 2563'!$E$3:$E$252="28849-รพ.วังสมบูรณ์",ROW('ค่าเสื่อม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2563'!$E$3:$E$252,"28849-รพ.วังสมบูรณ์")&lt;$A11,"",INDEX('ค่าเสื่อม 2563'!E$3:E$252,SMALL(IF('ค่าเสื่อม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F11" s="7" t="str">
        <f t="array" ref="F11">IF(COUNTIF('ค่าเสื่อม 2563'!$E$3:$E$252,"28849-รพ.วังสมบูรณ์")&lt;$A11,"",INDEX('ค่าเสื่อม 2563'!F$3:F$252,SMALL(IF('ค่าเสื่อม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G11" s="7" t="str">
        <f t="array" ref="G11">IF(COUNTIF('ค่าเสื่อม 2563'!$E$3:$E$252,"28849-รพ.วังสมบูรณ์")&lt;$A11,"",INDEX('ค่าเสื่อม 2563'!G$3:G$252,SMALL(IF('ค่าเสื่อม 2563'!$E$3:$E$252="28849-รพ.วังสมบูรณ์",ROW('ค่าเสื่อม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2563'!$E$3:$E$252,"28849-รพ.วังสมบูรณ์")&lt;$A11,"",INDEX('ค่าเสื่อม 2563'!H$3:H$252,SMALL(IF('ค่าเสื่อม 2563'!$E$3:$E$252="28849-รพ.วังสมบูรณ์",ROW('ค่าเสื่อม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2563'!$E$3:$E$252,"28849-รพ.วังสมบูรณ์")&lt;$A11,"",INDEX('ค่าเสื่อม 2563'!I$3:I$252,SMALL(IF('ค่าเสื่อม 2563'!$E$3:$E$252="28849-รพ.วังสมบูรณ์",ROW('ค่าเสื่อม 2563'!$E$3:$E$252)-ROW('ค่าเสื่อม 2563'!$E$3)+1),$A11)))</f>
        <v>12-ครุภัณฑ์สำนักงาน</v>
      </c>
      <c r="J11" s="7" t="str">
        <f t="array" ref="J11">IF(COUNTIF('ค่าเสื่อม 2563'!$E$3:$E$252,"28849-รพ.วังสมบูรณ์")&lt;$A11,"",INDEX('ค่าเสื่อม 2563'!J$3:J$252,SMALL(IF('ค่าเสื่อม 2563'!$E$3:$E$252="28849-รพ.วังสมบูรณ์",ROW('ค่าเสื่อม 2563'!$E$3:$E$252)-ROW('ค่าเสื่อม 2563'!$E$3)+1),$A11)))</f>
        <v>ชั้นวางเอกสาร</v>
      </c>
      <c r="K11" s="7" t="str">
        <f t="array" ref="K11">IF(COUNTIF('ค่าเสื่อม 2563'!$E$3:$E$252,"28849-รพ.วังสมบูรณ์")&lt;$A11,"",INDEX('ค่าเสื่อม 2563'!K$3:K$252,SMALL(IF('ค่าเสื่อม 2563'!$E$3:$E$252="28849-รพ.วังสมบูรณ์",ROW('ค่าเสื่อม 2563'!$E$3:$E$252)-ROW('ค่าเสื่อม 2563'!$E$3)+1),$A11)))</f>
        <v>ชั้นวางเอกสารทำจากเหล็ก จำนวน 4 ชั้น</v>
      </c>
      <c r="L11" s="4">
        <f t="array" ref="L11">IF(COUNTIF('ค่าเสื่อม 2563'!$E$3:$E$252,"28849-รพ.วังสมบูรณ์")&lt;$A11,"",INDEX('ค่าเสื่อม 2563'!L$3:L$252,SMALL(IF('ค่าเสื่อม 2563'!$E$3:$E$252="28849-รพ.วังสมบูรณ์",ROW('ค่าเสื่อม 2563'!$E$3:$E$252)-ROW('ค่าเสื่อม 2563'!$E$3)+1),$A11)))</f>
        <v>6</v>
      </c>
      <c r="M11" s="7" t="str">
        <f t="array" ref="M11">IF(COUNTIF('ค่าเสื่อม 2563'!$E$3:$E$252,"28849-รพ.วังสมบูรณ์")&lt;$A11,"",INDEX('ค่าเสื่อม 2563'!M$3:M$252,SMALL(IF('ค่าเสื่อม 2563'!$E$3:$E$252="28849-รพ.วังสมบูรณ์",ROW('ค่าเสื่อม 2563'!$E$3:$E$252)-ROW('ค่าเสื่อม 2563'!$E$3)+1),$A11)))</f>
        <v>6530-031-0002/7,7110-001-0015/4-8</v>
      </c>
      <c r="N11" s="10">
        <f t="array" ref="N11">IF(COUNTIF('ค่าเสื่อม 2563'!$E$3:$E$252,"28849-รพ.วังสมบูรณ์")&lt;$A11,"",INDEX('ค่าเสื่อม 2563'!N$3:N$252,SMALL(IF('ค่าเสื่อม 2563'!$E$3:$E$252="28849-รพ.วังสมบูรณ์",ROW('ค่าเสื่อม 2563'!$E$3:$E$252)-ROW('ค่าเสื่อม 2563'!$E$3)+1),$A11)))</f>
        <v>48000</v>
      </c>
      <c r="O11" s="10">
        <f t="array" ref="O11">IF(COUNTIF('ค่าเสื่อม 2563'!$E$3:$E$252,"28849-รพ.วังสมบูรณ์")&lt;$A11,"",INDEX('ค่าเสื่อม 2563'!O$3:O$252,SMALL(IF('ค่าเสื่อม 2563'!$E$3:$E$252="28849-รพ.วังสมบูรณ์",ROW('ค่าเสื่อม 2563'!$E$3:$E$252)-ROW('ค่าเสื่อม 2563'!$E$3)+1),$A11)))</f>
        <v>0</v>
      </c>
      <c r="P11" s="10">
        <f t="array" ref="P11">IF(COUNTIF('ค่าเสื่อม 2563'!$E$3:$E$252,"28849-รพ.วังสมบูรณ์")&lt;$A11,"",INDEX('ค่าเสื่อม 2563'!P$3:P$252,SMALL(IF('ค่าเสื่อม 2563'!$E$3:$E$252="28849-รพ.วังสมบูรณ์",ROW('ค่าเสื่อม 2563'!$E$3:$E$252)-ROW('ค่าเสื่อม 2563'!$E$3)+1),$A11)))</f>
        <v>0</v>
      </c>
      <c r="Q11" s="10">
        <f t="array" ref="Q11">IF(COUNTIF('ค่าเสื่อม 2563'!$E$3:$E$252,"28849-รพ.วังสมบูรณ์")&lt;$A11,"",INDEX('ค่าเสื่อม 2563'!Q$3:Q$252,SMALL(IF('ค่าเสื่อม 2563'!$E$3:$E$252="28849-รพ.วังสมบูรณ์",ROW('ค่าเสื่อม 2563'!$E$3:$E$252)-ROW('ค่าเสื่อม 2563'!$E$3)+1),$A11)))</f>
        <v>48000</v>
      </c>
      <c r="R11" s="7" t="str">
        <f t="array" ref="R11">IF(COUNTIF('ค่าเสื่อม 2563'!$E$3:$E$252,"28849-รพ.วังสมบูรณ์")&lt;$A11,"",INDEX('ค่าเสื่อม 2563'!R$3:R$252,SMALL(IF('ค่าเสื่อม 2563'!$E$3:$E$252="28849-รพ.วังสมบูรณ์",ROW('ค่าเสื่อม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2563'!$E$3:$E$252,"28849-รพ.วังสมบูรณ์")&lt;$A11,"",INDEX('ค่าเสื่อม 2563'!S$3:S$252,SMALL(IF('ค่าเสื่อม 2563'!$E$3:$E$252="28849-รพ.วังสมบูรณ์",ROW('ค่าเสื่อม 2563'!$E$3:$E$252)-ROW('ค่าเสื่อม 2563'!$E$3)+1),$A11)))</f>
        <v>5-</v>
      </c>
      <c r="T11" s="10">
        <f t="array" ref="T11">IF(COUNTIF('ค่าเสื่อม 2563'!$E$3:$E$252,"28849-รพ.วังสมบูรณ์")&lt;$A11,"",INDEX('ค่าเสื่อม 2563'!T$3:T$252,SMALL(IF('ค่าเสื่อม 2563'!$E$3:$E$252="28849-รพ.วังสมบูรณ์",ROW('ค่าเสื่อม 2563'!$E$3:$E$252)-ROW('ค่าเสื่อม 2563'!$E$3)+1),$A11)))</f>
        <v>46800</v>
      </c>
      <c r="U11" s="10">
        <f t="array" ref="U11">IF(COUNTIF('ค่าเสื่อม 2563'!$E$3:$E$252,"28849-รพ.วังสมบูรณ์")&lt;$A11,"",INDEX('ค่าเสื่อม 2563'!U$3:U$252,SMALL(IF('ค่าเสื่อม 2563'!$E$3:$E$252="28849-รพ.วังสมบูรณ์",ROW('ค่าเสื่อม 2563'!$E$3:$E$252)-ROW('ค่าเสื่อม 2563'!$E$3)+1),$A11)))</f>
        <v>1200</v>
      </c>
      <c r="V11" s="7">
        <f t="array" ref="V11">IF(COUNTIF('ค่าเสื่อม 2563'!$E$3:$E$252,"28849-รพ.วังสมบูรณ์")&lt;$A11,"",INDEX('ค่าเสื่อม 2563'!V$3:V$252,SMALL(IF('ค่าเสื่อม 2563'!$E$3:$E$252="28849-รพ.วังสมบูรณ์",ROW('ค่าเสื่อม 2563'!$E$3:$E$252)-ROW('ค่าเสื่อม 2563'!$E$3)+1),$A11)))</f>
        <v>2.5</v>
      </c>
      <c r="W11" s="7">
        <f t="array" ref="W11">IF(COUNTIF('ค่าเสื่อม 2563'!$E$3:$E$252,"28849-รพ.วังสมบูรณ์")&lt;$A11,"",INDEX('ค่าเสื่อม 2563'!W$3:W$252,SMALL(IF('ค่าเสื่อม 2563'!$E$3:$E$252="28849-รพ.วังสมบูรณ์",ROW('ค่าเสื่อม 2563'!$E$3:$E$252)-ROW('ค่าเสื่อม 2563'!$E$3)+1),$A11)))</f>
        <v>325653</v>
      </c>
    </row>
    <row r="12" spans="1:23" ht="43.5" customHeight="1">
      <c r="A12" s="3">
        <v>9</v>
      </c>
      <c r="B12" s="7" t="str">
        <f t="array" ref="B12">IF(COUNTIF('ค่าเสื่อม 2563'!$E$3:$E$252,"28849-รพ.วังสมบูรณ์")&lt;$A12,"",INDEX('ค่าเสื่อม 2563'!B$3:B$252,SMALL(IF('ค่าเสื่อม 2563'!$E$3:$E$252="28849-รพ.วังสมบูรณ์",ROW('ค่าเสื่อม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2563'!$E$3:$E$252,"28849-รพ.วังสมบูรณ์")&lt;$A12,"",INDEX('ค่าเสื่อม 2563'!C$3:C$252,SMALL(IF('ค่าเสื่อม 2563'!$E$3:$E$252="28849-รพ.วังสมบูรณ์",ROW('ค่าเสื่อม 2563'!$E$3:$E$252)-ROW('ค่าเสื่อม 2563'!$E$3)+1),$A12)))</f>
        <v>2700</v>
      </c>
      <c r="D12" s="7" t="str">
        <f t="array" ref="D12">IF(COUNTIF('ค่าเสื่อม 2563'!$E$3:$E$252,"28849-รพ.วังสมบูรณ์")&lt;$A12,"",INDEX('ค่าเสื่อม 2563'!D$3:D$252,SMALL(IF('ค่าเสื่อม 2563'!$E$3:$E$252="28849-รพ.วังสมบูรณ์",ROW('ค่าเสื่อม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2563'!$E$3:$E$252,"28849-รพ.วังสมบูรณ์")&lt;$A12,"",INDEX('ค่าเสื่อม 2563'!E$3:E$252,SMALL(IF('ค่าเสื่อม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F12" s="7" t="str">
        <f t="array" ref="F12">IF(COUNTIF('ค่าเสื่อม 2563'!$E$3:$E$252,"28849-รพ.วังสมบูรณ์")&lt;$A12,"",INDEX('ค่าเสื่อม 2563'!F$3:F$252,SMALL(IF('ค่าเสื่อม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G12" s="7" t="str">
        <f t="array" ref="G12">IF(COUNTIF('ค่าเสื่อม 2563'!$E$3:$E$252,"28849-รพ.วังสมบูรณ์")&lt;$A12,"",INDEX('ค่าเสื่อม 2563'!G$3:G$252,SMALL(IF('ค่าเสื่อม 2563'!$E$3:$E$252="28849-รพ.วังสมบูรณ์",ROW('ค่าเสื่อม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2563'!$E$3:$E$252,"28849-รพ.วังสมบูรณ์")&lt;$A12,"",INDEX('ค่าเสื่อม 2563'!H$3:H$252,SMALL(IF('ค่าเสื่อม 2563'!$E$3:$E$252="28849-รพ.วังสมบูรณ์",ROW('ค่าเสื่อม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2563'!$E$3:$E$252,"28849-รพ.วังสมบูรณ์")&lt;$A12,"",INDEX('ค่าเสื่อม 2563'!I$3:I$252,SMALL(IF('ค่าเสื่อม 2563'!$E$3:$E$252="28849-รพ.วังสมบูรณ์",ROW('ค่าเสื่อม 2563'!$E$3:$E$252)-ROW('ค่าเสื่อม 2563'!$E$3)+1),$A12)))</f>
        <v>12-ครุภัณฑ์สำนักงาน</v>
      </c>
      <c r="J12" s="7" t="str">
        <f t="array" ref="J12">IF(COUNTIF('ค่าเสื่อม 2563'!$E$3:$E$252,"28849-รพ.วังสมบูรณ์")&lt;$A12,"",INDEX('ค่าเสื่อม 2563'!J$3:J$252,SMALL(IF('ค่าเสื่อม 2563'!$E$3:$E$252="28849-รพ.วังสมบูรณ์",ROW('ค่าเสื่อม 2563'!$E$3:$E$252)-ROW('ค่าเสื่อม 2563'!$E$3)+1),$A12)))</f>
        <v>โต๊ะทำงาน</v>
      </c>
      <c r="K12" s="7" t="str">
        <f t="array" ref="K12">IF(COUNTIF('ค่าเสื่อม 2563'!$E$3:$E$252,"28849-รพ.วังสมบูรณ์")&lt;$A12,"",INDEX('ค่าเสื่อม 2563'!K$3:K$252,SMALL(IF('ค่าเสื่อม 2563'!$E$3:$E$252="28849-รพ.วังสมบูรณ์",ROW('ค่าเสื่อม 2563'!$E$3:$E$252)-ROW('ค่าเสื่อม 2563'!$E$3)+1),$A12)))</f>
        <v>โต๊ะทำงาน ทำจากเหล็ก ขนาด 123 x 67 x 75.3 cm</v>
      </c>
      <c r="L12" s="4">
        <f t="array" ref="L12">IF(COUNTIF('ค่าเสื่อม 2563'!$E$3:$E$252,"28849-รพ.วังสมบูรณ์")&lt;$A12,"",INDEX('ค่าเสื่อม 2563'!L$3:L$252,SMALL(IF('ค่าเสื่อม 2563'!$E$3:$E$252="28849-รพ.วังสมบูรณ์",ROW('ค่าเสื่อม 2563'!$E$3:$E$252)-ROW('ค่าเสื่อม 2563'!$E$3)+1),$A12)))</f>
        <v>1</v>
      </c>
      <c r="M12" s="7" t="str">
        <f t="array" ref="M12">IF(COUNTIF('ค่าเสื่อม 2563'!$E$3:$E$252,"28849-รพ.วังสมบูรณ์")&lt;$A12,"",INDEX('ค่าเสื่อม 2563'!M$3:M$252,SMALL(IF('ค่าเสื่อม 2563'!$E$3:$E$252="28849-รพ.วังสมบูรณ์",ROW('ค่าเสื่อม 2563'!$E$3:$E$252)-ROW('ค่าเสื่อม 2563'!$E$3)+1),$A12)))</f>
        <v>7110-007-0002/2</v>
      </c>
      <c r="N12" s="10">
        <f t="array" ref="N12">IF(COUNTIF('ค่าเสื่อม 2563'!$E$3:$E$252,"28849-รพ.วังสมบูรณ์")&lt;$A12,"",INDEX('ค่าเสื่อม 2563'!N$3:N$252,SMALL(IF('ค่าเสื่อม 2563'!$E$3:$E$252="28849-รพ.วังสมบูรณ์",ROW('ค่าเสื่อม 2563'!$E$3:$E$252)-ROW('ค่าเสื่อม 2563'!$E$3)+1),$A12)))</f>
        <v>5500</v>
      </c>
      <c r="O12" s="10">
        <f t="array" ref="O12">IF(COUNTIF('ค่าเสื่อม 2563'!$E$3:$E$252,"28849-รพ.วังสมบูรณ์")&lt;$A12,"",INDEX('ค่าเสื่อม 2563'!O$3:O$252,SMALL(IF('ค่าเสื่อม 2563'!$E$3:$E$252="28849-รพ.วังสมบูรณ์",ROW('ค่าเสื่อม 2563'!$E$3:$E$252)-ROW('ค่าเสื่อม 2563'!$E$3)+1),$A12)))</f>
        <v>0</v>
      </c>
      <c r="P12" s="10">
        <f t="array" ref="P12">IF(COUNTIF('ค่าเสื่อม 2563'!$E$3:$E$252,"28849-รพ.วังสมบูรณ์")&lt;$A12,"",INDEX('ค่าเสื่อม 2563'!P$3:P$252,SMALL(IF('ค่าเสื่อม 2563'!$E$3:$E$252="28849-รพ.วังสมบูรณ์",ROW('ค่าเสื่อม 2563'!$E$3:$E$252)-ROW('ค่าเสื่อม 2563'!$E$3)+1),$A12)))</f>
        <v>0</v>
      </c>
      <c r="Q12" s="10">
        <f t="array" ref="Q12">IF(COUNTIF('ค่าเสื่อม 2563'!$E$3:$E$252,"28849-รพ.วังสมบูรณ์")&lt;$A12,"",INDEX('ค่าเสื่อม 2563'!Q$3:Q$252,SMALL(IF('ค่าเสื่อม 2563'!$E$3:$E$252="28849-รพ.วังสมบูรณ์",ROW('ค่าเสื่อม 2563'!$E$3:$E$252)-ROW('ค่าเสื่อม 2563'!$E$3)+1),$A12)))</f>
        <v>5500</v>
      </c>
      <c r="R12" s="7" t="str">
        <f t="array" ref="R12">IF(COUNTIF('ค่าเสื่อม 2563'!$E$3:$E$252,"28849-รพ.วังสมบูรณ์")&lt;$A12,"",INDEX('ค่าเสื่อม 2563'!R$3:R$252,SMALL(IF('ค่าเสื่อม 2563'!$E$3:$E$252="28849-รพ.วังสมบูรณ์",ROW('ค่าเสื่อม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2563'!$E$3:$E$252,"28849-รพ.วังสมบูรณ์")&lt;$A12,"",INDEX('ค่าเสื่อม 2563'!S$3:S$252,SMALL(IF('ค่าเสื่อม 2563'!$E$3:$E$252="28849-รพ.วังสมบูรณ์",ROW('ค่าเสื่อม 2563'!$E$3:$E$252)-ROW('ค่าเสื่อม 2563'!$E$3)+1),$A12)))</f>
        <v>5-</v>
      </c>
      <c r="T12" s="10">
        <f t="array" ref="T12">IF(COUNTIF('ค่าเสื่อม 2563'!$E$3:$E$252,"28849-รพ.วังสมบูรณ์")&lt;$A12,"",INDEX('ค่าเสื่อม 2563'!T$3:T$252,SMALL(IF('ค่าเสื่อม 2563'!$E$3:$E$252="28849-รพ.วังสมบูรณ์",ROW('ค่าเสื่อม 2563'!$E$3:$E$252)-ROW('ค่าเสื่อม 2563'!$E$3)+1),$A12)))</f>
        <v>5500</v>
      </c>
      <c r="U12" s="10">
        <f t="array" ref="U12">IF(COUNTIF('ค่าเสื่อม 2563'!$E$3:$E$252,"28849-รพ.วังสมบูรณ์")&lt;$A12,"",INDEX('ค่าเสื่อม 2563'!U$3:U$252,SMALL(IF('ค่าเสื่อม 2563'!$E$3:$E$252="28849-รพ.วังสมบูรณ์",ROW('ค่าเสื่อม 2563'!$E$3:$E$252)-ROW('ค่าเสื่อม 2563'!$E$3)+1),$A12)))</f>
        <v>0</v>
      </c>
      <c r="V12" s="7">
        <f t="array" ref="V12">IF(COUNTIF('ค่าเสื่อม 2563'!$E$3:$E$252,"28849-รพ.วังสมบูรณ์")&lt;$A12,"",INDEX('ค่าเสื่อม 2563'!V$3:V$252,SMALL(IF('ค่าเสื่อม 2563'!$E$3:$E$252="28849-รพ.วังสมบูรณ์",ROW('ค่าเสื่อม 2563'!$E$3:$E$252)-ROW('ค่าเสื่อม 2563'!$E$3)+1),$A12)))</f>
        <v>0</v>
      </c>
      <c r="W12" s="7">
        <f t="array" ref="W12">IF(COUNTIF('ค่าเสื่อม 2563'!$E$3:$E$252,"28849-รพ.วังสมบูรณ์")&lt;$A12,"",INDEX('ค่าเสื่อม 2563'!W$3:W$252,SMALL(IF('ค่าเสื่อม 2563'!$E$3:$E$252="28849-รพ.วังสมบูรณ์",ROW('ค่าเสื่อม 2563'!$E$3:$E$252)-ROW('ค่าเสื่อม 2563'!$E$3)+1),$A12)))</f>
        <v>325657</v>
      </c>
    </row>
    <row r="13" spans="1:23" ht="43.5" customHeight="1">
      <c r="A13" s="3">
        <v>10</v>
      </c>
      <c r="B13" s="7" t="str">
        <f t="array" ref="B13">IF(COUNTIF('ค่าเสื่อม 2563'!$E$3:$E$252,"28849-รพ.วังสมบูรณ์")&lt;$A13,"",INDEX('ค่าเสื่อม 2563'!B$3:B$252,SMALL(IF('ค่าเสื่อม 2563'!$E$3:$E$252="28849-รพ.วังสมบูรณ์",ROW('ค่าเสื่อม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2563'!$E$3:$E$252,"28849-รพ.วังสมบูรณ์")&lt;$A13,"",INDEX('ค่าเสื่อม 2563'!C$3:C$252,SMALL(IF('ค่าเสื่อม 2563'!$E$3:$E$252="28849-รพ.วังสมบูรณ์",ROW('ค่าเสื่อม 2563'!$E$3:$E$252)-ROW('ค่าเสื่อม 2563'!$E$3)+1),$A13)))</f>
        <v>2700</v>
      </c>
      <c r="D13" s="7" t="str">
        <f t="array" ref="D13">IF(COUNTIF('ค่าเสื่อม 2563'!$E$3:$E$252,"28849-รพ.วังสมบูรณ์")&lt;$A13,"",INDEX('ค่าเสื่อม 2563'!D$3:D$252,SMALL(IF('ค่าเสื่อม 2563'!$E$3:$E$252="28849-รพ.วังสมบูรณ์",ROW('ค่าเสื่อม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2563'!$E$3:$E$252,"28849-รพ.วังสมบูรณ์")&lt;$A13,"",INDEX('ค่าเสื่อม 2563'!E$3:E$252,SMALL(IF('ค่าเสื่อม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F13" s="7" t="str">
        <f t="array" ref="F13">IF(COUNTIF('ค่าเสื่อม 2563'!$E$3:$E$252,"28849-รพ.วังสมบูรณ์")&lt;$A13,"",INDEX('ค่าเสื่อม 2563'!F$3:F$252,SMALL(IF('ค่าเสื่อม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G13" s="7" t="str">
        <f t="array" ref="G13">IF(COUNTIF('ค่าเสื่อม 2563'!$E$3:$E$252,"28849-รพ.วังสมบูรณ์")&lt;$A13,"",INDEX('ค่าเสื่อม 2563'!G$3:G$252,SMALL(IF('ค่าเสื่อม 2563'!$E$3:$E$252="28849-รพ.วังสมบูรณ์",ROW('ค่าเสื่อม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2563'!$E$3:$E$252,"28849-รพ.วังสมบูรณ์")&lt;$A13,"",INDEX('ค่าเสื่อม 2563'!H$3:H$252,SMALL(IF('ค่าเสื่อม 2563'!$E$3:$E$252="28849-รพ.วังสมบูรณ์",ROW('ค่าเสื่อม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2563'!$E$3:$E$252,"28849-รพ.วังสมบูรณ์")&lt;$A13,"",INDEX('ค่าเสื่อม 2563'!I$3:I$252,SMALL(IF('ค่าเสื่อม 2563'!$E$3:$E$252="28849-รพ.วังสมบูรณ์",ROW('ค่าเสื่อม 2563'!$E$3:$E$252)-ROW('ค่าเสื่อม 2563'!$E$3)+1),$A13)))</f>
        <v>-</v>
      </c>
      <c r="J13" s="7" t="str">
        <f t="array" ref="J13">IF(COUNTIF('ค่าเสื่อม 2563'!$E$3:$E$252,"28849-รพ.วังสมบูรณ์")&lt;$A13,"",INDEX('ค่าเสื่อม 2563'!J$3:J$252,SMALL(IF('ค่าเสื่อม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</v>
      </c>
      <c r="K13" s="7" t="str">
        <f t="array" ref="K13">IF(COUNTIF('ค่าเสื่อม 2563'!$E$3:$E$252,"28849-รพ.วังสมบูรณ์")&lt;$A13,"",INDEX('ค่าเสื่อม 2563'!K$3:K$252,SMALL(IF('ค่าเสื่อม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จำนวน 1 งาน</v>
      </c>
      <c r="L13" s="4">
        <f t="array" ref="L13">IF(COUNTIF('ค่าเสื่อม 2563'!$E$3:$E$252,"28849-รพ.วังสมบูรณ์")&lt;$A13,"",INDEX('ค่าเสื่อม 2563'!L$3:L$252,SMALL(IF('ค่าเสื่อม 2563'!$E$3:$E$252="28849-รพ.วังสมบูรณ์",ROW('ค่าเสื่อม 2563'!$E$3:$E$252)-ROW('ค่าเสื่อม 2563'!$E$3)+1),$A13)))</f>
        <v>1</v>
      </c>
      <c r="M13" s="7" t="str">
        <f t="array" ref="M13">IF(COUNTIF('ค่าเสื่อม 2563'!$E$3:$E$252,"28849-รพ.วังสมบูรณ์")&lt;$A13,"",INDEX('ค่าเสื่อม 2563'!M$3:M$252,SMALL(IF('ค่าเสื่อม 2563'!$E$3:$E$252="28849-รพ.วังสมบูรณ์",ROW('ค่าเสื่อม 2563'!$E$3:$E$252)-ROW('ค่าเสื่อม 2563'!$E$3)+1),$A13)))</f>
        <v>ซ่อมแซมระบบบ่อบำบัดน้ำเสีย แบบเลขที่ 3130/2556 (ระบบบำบัดน้ำเสีย)</v>
      </c>
      <c r="N13" s="10">
        <f t="array" ref="N13">IF(COUNTIF('ค่าเสื่อม 2563'!$E$3:$E$252,"28849-รพ.วังสมบูรณ์")&lt;$A13,"",INDEX('ค่าเสื่อม 2563'!N$3:N$252,SMALL(IF('ค่าเสื่อม 2563'!$E$3:$E$252="28849-รพ.วังสมบูรณ์",ROW('ค่าเสื่อม 2563'!$E$3:$E$252)-ROW('ค่าเสื่อม 2563'!$E$3)+1),$A13)))</f>
        <v>300000</v>
      </c>
      <c r="O13" s="10">
        <f t="array" ref="O13">IF(COUNTIF('ค่าเสื่อม 2563'!$E$3:$E$252,"28849-รพ.วังสมบูรณ์")&lt;$A13,"",INDEX('ค่าเสื่อม 2563'!O$3:O$252,SMALL(IF('ค่าเสื่อม 2563'!$E$3:$E$252="28849-รพ.วังสมบูรณ์",ROW('ค่าเสื่อม 2563'!$E$3:$E$252)-ROW('ค่าเสื่อม 2563'!$E$3)+1),$A13)))</f>
        <v>198119</v>
      </c>
      <c r="P13" s="10">
        <f t="array" ref="P13">IF(COUNTIF('ค่าเสื่อม 2563'!$E$3:$E$252,"28849-รพ.วังสมบูรณ์")&lt;$A13,"",INDEX('ค่าเสื่อม 2563'!P$3:P$252,SMALL(IF('ค่าเสื่อม 2563'!$E$3:$E$252="28849-รพ.วังสมบูรณ์",ROW('ค่าเสื่อม 2563'!$E$3:$E$252)-ROW('ค่าเสื่อม 2563'!$E$3)+1),$A13)))</f>
        <v>0</v>
      </c>
      <c r="Q13" s="10">
        <f t="array" ref="Q13">IF(COUNTIF('ค่าเสื่อม 2563'!$E$3:$E$252,"28849-รพ.วังสมบูรณ์")&lt;$A13,"",INDEX('ค่าเสื่อม 2563'!Q$3:Q$252,SMALL(IF('ค่าเสื่อม 2563'!$E$3:$E$252="28849-รพ.วังสมบูรณ์",ROW('ค่าเสื่อม 2563'!$E$3:$E$252)-ROW('ค่าเสื่อม 2563'!$E$3)+1),$A13)))</f>
        <v>498119</v>
      </c>
      <c r="R13" s="7" t="str">
        <f t="array" ref="R13">IF(COUNTIF('ค่าเสื่อม 2563'!$E$3:$E$252,"28849-รพ.วังสมบูรณ์")&lt;$A13,"",INDEX('ค่าเสื่อม 2563'!R$3:R$252,SMALL(IF('ค่าเสื่อม 2563'!$E$3:$E$252="28849-รพ.วังสมบูรณ์",ROW('ค่าเสื่อม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2563'!$E$3:$E$252,"28849-รพ.วังสมบูรณ์")&lt;$A13,"",INDEX('ค่าเสื่อม 2563'!S$3:S$252,SMALL(IF('ค่าเสื่อม 2563'!$E$3:$E$252="28849-รพ.วังสมบูรณ์",ROW('ค่าเสื่อม 2563'!$E$3:$E$252)-ROW('ค่าเสื่อม 2563'!$E$3)+1),$A13)))</f>
        <v>5-</v>
      </c>
      <c r="T13" s="10">
        <f t="array" ref="T13">IF(COUNTIF('ค่าเสื่อม 2563'!$E$3:$E$252,"28849-รพ.วังสมบูรณ์")&lt;$A13,"",INDEX('ค่าเสื่อม 2563'!T$3:T$252,SMALL(IF('ค่าเสื่อม 2563'!$E$3:$E$252="28849-รพ.วังสมบูรณ์",ROW('ค่าเสื่อม 2563'!$E$3:$E$252)-ROW('ค่าเสื่อม 2563'!$E$3)+1),$A13)))</f>
        <v>300000</v>
      </c>
      <c r="U13" s="10">
        <f t="array" ref="U13">IF(COUNTIF('ค่าเสื่อม 2563'!$E$3:$E$252,"28849-รพ.วังสมบูรณ์")&lt;$A13,"",INDEX('ค่าเสื่อม 2563'!U$3:U$252,SMALL(IF('ค่าเสื่อม 2563'!$E$3:$E$252="28849-รพ.วังสมบูรณ์",ROW('ค่าเสื่อม 2563'!$E$3:$E$252)-ROW('ค่าเสื่อม 2563'!$E$3)+1),$A13)))</f>
        <v>0</v>
      </c>
      <c r="V13" s="7">
        <f t="array" ref="V13">IF(COUNTIF('ค่าเสื่อม 2563'!$E$3:$E$252,"28849-รพ.วังสมบูรณ์")&lt;$A13,"",INDEX('ค่าเสื่อม 2563'!V$3:V$252,SMALL(IF('ค่าเสื่อม 2563'!$E$3:$E$252="28849-รพ.วังสมบูรณ์",ROW('ค่าเสื่อม 2563'!$E$3:$E$252)-ROW('ค่าเสื่อม 2563'!$E$3)+1),$A13)))</f>
        <v>0</v>
      </c>
      <c r="W13" s="7">
        <f t="array" ref="W13">IF(COUNTIF('ค่าเสื่อม 2563'!$E$3:$E$252,"28849-รพ.วังสมบูรณ์")&lt;$A13,"",INDEX('ค่าเสื่อม 2563'!W$3:W$252,SMALL(IF('ค่าเสื่อม 2563'!$E$3:$E$252="28849-รพ.วังสมบูรณ์",ROW('ค่าเสื่อม 2563'!$E$3:$E$252)-ROW('ค่าเสื่อม 2563'!$E$3)+1),$A13)))</f>
        <v>326500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2563'!$E$3:$E$252,"28849-รพ.วังสมบูรณ์")&lt;$A14,"",INDEX('ค่าเสื่อม 2563'!E$3:E$252,SMALL(IF('ค่าเสื่อม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F14" s="7" t="str">
        <f t="array" ref="F14">IF(COUNTIF('ค่าเสื่อม 2563'!$E$3:$E$252,"28849-รพ.วังสมบูรณ์")&lt;$A14,"",INDEX('ค่าเสื่อม 2563'!F$3:F$252,SMALL(IF('ค่าเสื่อม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G14" s="7" t="str">
        <f t="array" ref="G14">IF(COUNTIF('ค่าเสื่อม 2563'!$E$3:$E$252,"28849-รพ.วังสมบูรณ์")&lt;$A14,"",INDEX('ค่าเสื่อม 2563'!G$3:G$252,SMALL(IF('ค่าเสื่อม 2563'!$E$3:$E$252="28849-รพ.วังสมบูรณ์",ROW('ค่าเสื่อม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2563'!$E$3:$E$252,"28849-รพ.วังสมบูรณ์")&lt;$A14,"",INDEX('ค่าเสื่อม 2563'!H$3:H$252,SMALL(IF('ค่าเสื่อม 2563'!$E$3:$E$252="28849-รพ.วังสมบูรณ์",ROW('ค่าเสื่อม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2563'!$E$3:$E$252,"28849-รพ.วังสมบูรณ์")&lt;$A14,"",INDEX('ค่าเสื่อม 2563'!I$3:I$252,SMALL(IF('ค่าเสื่อม 2563'!$E$3:$E$252="28849-รพ.วังสมบูรณ์",ROW('ค่าเสื่อม 2563'!$E$3:$E$252)-ROW('ค่าเสื่อม 2563'!$E$3)+1),$A14)))</f>
        <v>06-ครุภัณฑ์การแพทย์วินิจฉัย</v>
      </c>
      <c r="J14" s="7" t="str">
        <f t="array" ref="J14">IF(COUNTIF('ค่าเสื่อม 2563'!$E$3:$E$252,"28849-รพ.วังสมบูรณ์")&lt;$A14,"",INDEX('ค่าเสื่อม 2563'!J$3:J$252,SMALL(IF('ค่าเสื่อม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K14" s="7" t="str">
        <f t="array" ref="K14">IF(COUNTIF('ค่าเสื่อม 2563'!$E$3:$E$252,"28849-รพ.วังสมบูรณ์")&lt;$A14,"",INDEX('ค่าเสื่อม 2563'!K$3:K$252,SMALL(IF('ค่าเสื่อม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L14" s="4">
        <f t="array" ref="L14">IF(COUNTIF('ค่าเสื่อม 2563'!$E$3:$E$252,"28849-รพ.วังสมบูรณ์")&lt;$A14,"",INDEX('ค่าเสื่อม 2563'!L$3:L$252,SMALL(IF('ค่าเสื่อม 2563'!$E$3:$E$252="28849-รพ.วังสมบูรณ์",ROW('ค่าเสื่อม 2563'!$E$3:$E$252)-ROW('ค่าเสื่อม 2563'!$E$3)+1),$A14)))</f>
        <v>1</v>
      </c>
      <c r="M14" s="7" t="str">
        <f t="array" ref="M14">IF(COUNTIF('ค่าเสื่อม 2563'!$E$3:$E$252,"28849-รพ.วังสมบูรณ์")&lt;$A14,"",INDEX('ค่าเสื่อม 2563'!M$3:M$252,SMALL(IF('ค่าเสื่อม 2563'!$E$3:$E$252="28849-รพ.วังสมบูรณ์",ROW('ค่าเสื่อม 2563'!$E$3:$E$252)-ROW('ค่าเสื่อม 2563'!$E$3)+1),$A14)))</f>
        <v>6515-069-3102/002</v>
      </c>
      <c r="N14" s="10">
        <f t="array" ref="N14">IF(COUNTIF('ค่าเสื่อม 2563'!$E$3:$E$252,"28849-รพ.วังสมบูรณ์")&lt;$A14,"",INDEX('ค่าเสื่อม 2563'!N$3:N$252,SMALL(IF('ค่าเสื่อม 2563'!$E$3:$E$252="28849-รพ.วังสมบูรณ์",ROW('ค่าเสื่อม 2563'!$E$3:$E$252)-ROW('ค่าเสื่อม 2563'!$E$3)+1),$A14)))</f>
        <v>150000</v>
      </c>
      <c r="O14" s="10">
        <f t="array" ref="O14">IF(COUNTIF('ค่าเสื่อม 2563'!$E$3:$E$252,"28849-รพ.วังสมบูรณ์")&lt;$A14,"",INDEX('ค่าเสื่อม 2563'!O$3:O$252,SMALL(IF('ค่าเสื่อม 2563'!$E$3:$E$252="28849-รพ.วังสมบูรณ์",ROW('ค่าเสื่อม 2563'!$E$3:$E$252)-ROW('ค่าเสื่อม 2563'!$E$3)+1),$A14)))</f>
        <v>0</v>
      </c>
      <c r="P14" s="10">
        <f t="array" ref="P14">IF(COUNTIF('ค่าเสื่อม 2563'!$E$3:$E$252,"28849-รพ.วังสมบูรณ์")&lt;$A14,"",INDEX('ค่าเสื่อม 2563'!P$3:P$252,SMALL(IF('ค่าเสื่อม 2563'!$E$3:$E$252="28849-รพ.วังสมบูรณ์",ROW('ค่าเสื่อม 2563'!$E$3:$E$252)-ROW('ค่าเสื่อม 2563'!$E$3)+1),$A14)))</f>
        <v>0</v>
      </c>
      <c r="Q14" s="10">
        <f t="array" ref="Q14">IF(COUNTIF('ค่าเสื่อม 2563'!$E$3:$E$252,"28849-รพ.วังสมบูรณ์")&lt;$A14,"",INDEX('ค่าเสื่อม 2563'!Q$3:Q$252,SMALL(IF('ค่าเสื่อม 2563'!$E$3:$E$252="28849-รพ.วังสมบูรณ์",ROW('ค่าเสื่อม 2563'!$E$3:$E$252)-ROW('ค่าเสื่อม 2563'!$E$3)+1),$A14)))</f>
        <v>150000</v>
      </c>
      <c r="R14" s="7" t="str">
        <f t="array" ref="R14">IF(COUNTIF('ค่าเสื่อม 2563'!$E$3:$E$252,"28849-รพ.วังสมบูรณ์")&lt;$A14,"",INDEX('ค่าเสื่อม 2563'!R$3:R$252,SMALL(IF('ค่าเสื่อม 2563'!$E$3:$E$252="28849-รพ.วังสมบูรณ์",ROW('ค่าเสื่อม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2563'!$E$3:$E$252,"28849-รพ.วังสมบูรณ์")&lt;$A14,"",INDEX('ค่าเสื่อม 2563'!S$3:S$252,SMALL(IF('ค่าเสื่อม 2563'!$E$3:$E$252="28849-รพ.วังสมบูรณ์",ROW('ค่าเสื่อม 2563'!$E$3:$E$252)-ROW('ค่าเสื่อม 2563'!$E$3)+1),$A14)))</f>
        <v>5-</v>
      </c>
      <c r="T14" s="10">
        <f t="array" ref="T14">IF(COUNTIF('ค่าเสื่อม 2563'!$E$3:$E$252,"28849-รพ.วังสมบูรณ์")&lt;$A14,"",INDEX('ค่าเสื่อม 2563'!T$3:T$252,SMALL(IF('ค่าเสื่อม 2563'!$E$3:$E$252="28849-รพ.วังสมบูรณ์",ROW('ค่าเสื่อม 2563'!$E$3:$E$252)-ROW('ค่าเสื่อม 2563'!$E$3)+1),$A14)))</f>
        <v>150000</v>
      </c>
      <c r="U14" s="10">
        <f t="array" ref="U14">IF(COUNTIF('ค่าเสื่อม 2563'!$E$3:$E$252,"28849-รพ.วังสมบูรณ์")&lt;$A14,"",INDEX('ค่าเสื่อม 2563'!U$3:U$252,SMALL(IF('ค่าเสื่อม 2563'!$E$3:$E$252="28849-รพ.วังสมบูรณ์",ROW('ค่าเสื่อม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2563'!$E$3:$E$252,"28849-รพ.วังสมบูรณ์")&lt;$A15,"",INDEX('ค่าเสื่อม 2563'!E$3:E$252,SMALL(IF('ค่าเสื่อม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F15" s="7" t="str">
        <f t="array" ref="F15">IF(COUNTIF('ค่าเสื่อม 2563'!$E$3:$E$252,"28849-รพ.วังสมบูรณ์")&lt;$A15,"",INDEX('ค่าเสื่อม 2563'!F$3:F$252,SMALL(IF('ค่าเสื่อม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G15" s="7" t="str">
        <f t="array" ref="G15">IF(COUNTIF('ค่าเสื่อม 2563'!$E$3:$E$252,"28849-รพ.วังสมบูรณ์")&lt;$A15,"",INDEX('ค่าเสื่อม 2563'!G$3:G$252,SMALL(IF('ค่าเสื่อม 2563'!$E$3:$E$252="28849-รพ.วังสมบูรณ์",ROW('ค่าเสื่อม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2563'!$E$3:$E$252,"28849-รพ.วังสมบูรณ์")&lt;$A15,"",INDEX('ค่าเสื่อม 2563'!H$3:H$252,SMALL(IF('ค่าเสื่อม 2563'!$E$3:$E$252="28849-รพ.วังสมบูรณ์",ROW('ค่าเสื่อม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2563'!$E$3:$E$252,"28849-รพ.วังสมบูรณ์")&lt;$A15,"",INDEX('ค่าเสื่อม 2563'!I$3:I$252,SMALL(IF('ค่าเสื่อม 2563'!$E$3:$E$252="28849-รพ.วังสมบูรณ์",ROW('ค่าเสื่อม 2563'!$E$3:$E$252)-ROW('ค่าเสื่อม 2563'!$E$3)+1),$A15)))</f>
        <v>04-ครุภัณฑ์การแพทย์รักษา</v>
      </c>
      <c r="J15" s="7" t="str">
        <f t="array" ref="J15">IF(COUNTIF('ค่าเสื่อม 2563'!$E$3:$E$252,"28849-รพ.วังสมบูรณ์")&lt;$A15,"",INDEX('ค่าเสื่อม 2563'!J$3:J$252,SMALL(IF('ค่าเสื่อม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K15" s="7" t="str">
        <f t="array" ref="K15">IF(COUNTIF('ค่าเสื่อม 2563'!$E$3:$E$252,"28849-รพ.วังสมบูรณ์")&lt;$A15,"",INDEX('ค่าเสื่อม 2563'!K$3:K$252,SMALL(IF('ค่าเสื่อม 2563'!$E$3:$E$252="28849-รพ.วังสมบูรณ์",ROW('ค่าเสื่อม 2563'!$E$3:$E$252)-ROW('ค่าเสื่อม 2563'!$E$3)+1),$A15)))</f>
        <v>เครื่องควบคุมการให้สารน้ำทางหลอดเลือดดำชนิด 1 สาย</v>
      </c>
      <c r="L15" s="4">
        <f t="array" ref="L15">IF(COUNTIF('ค่าเสื่อม 2563'!$E$3:$E$252,"28849-รพ.วังสมบูรณ์")&lt;$A15,"",INDEX('ค่าเสื่อม 2563'!L$3:L$252,SMALL(IF('ค่าเสื่อม 2563'!$E$3:$E$252="28849-รพ.วังสมบูรณ์",ROW('ค่าเสื่อม 2563'!$E$3:$E$252)-ROW('ค่าเสื่อม 2563'!$E$3)+1),$A15)))</f>
        <v>1</v>
      </c>
      <c r="M15" s="7" t="str">
        <f t="array" ref="M15">IF(COUNTIF('ค่าเสื่อม 2563'!$E$3:$E$252,"28849-รพ.วังสมบูรณ์")&lt;$A15,"",INDEX('ค่าเสื่อม 2563'!M$3:M$252,SMALL(IF('ค่าเสื่อม 2563'!$E$3:$E$252="28849-รพ.วังสมบูรณ์",ROW('ค่าเสื่อม 2563'!$E$3:$E$252)-ROW('ค่าเสื่อม 2563'!$E$3)+1),$A15)))</f>
        <v>6515--025--1001/2</v>
      </c>
      <c r="N15" s="10">
        <f t="array" ref="N15">IF(COUNTIF('ค่าเสื่อม 2563'!$E$3:$E$252,"28849-รพ.วังสมบูรณ์")&lt;$A15,"",INDEX('ค่าเสื่อม 2563'!N$3:N$252,SMALL(IF('ค่าเสื่อม 2563'!$E$3:$E$252="28849-รพ.วังสมบูรณ์",ROW('ค่าเสื่อม 2563'!$E$3:$E$252)-ROW('ค่าเสื่อม 2563'!$E$3)+1),$A15)))</f>
        <v>43894.09</v>
      </c>
      <c r="O15" s="10">
        <f t="array" ref="O15">IF(COUNTIF('ค่าเสื่อม 2563'!$E$3:$E$252,"28849-รพ.วังสมบูรณ์")&lt;$A15,"",INDEX('ค่าเสื่อม 2563'!O$3:O$252,SMALL(IF('ค่าเสื่อม 2563'!$E$3:$E$252="28849-รพ.วังสมบูรณ์",ROW('ค่าเสื่อม 2563'!$E$3:$E$252)-ROW('ค่าเสื่อม 2563'!$E$3)+1),$A15)))</f>
        <v>6105.91</v>
      </c>
      <c r="P15" s="10">
        <f t="array" ref="P15">IF(COUNTIF('ค่าเสื่อม 2563'!$E$3:$E$252,"28849-รพ.วังสมบูรณ์")&lt;$A15,"",INDEX('ค่าเสื่อม 2563'!P$3:P$252,SMALL(IF('ค่าเสื่อม 2563'!$E$3:$E$252="28849-รพ.วังสมบูรณ์",ROW('ค่าเสื่อม 2563'!$E$3:$E$252)-ROW('ค่าเสื่อม 2563'!$E$3)+1),$A15)))</f>
        <v>0</v>
      </c>
      <c r="Q15" s="10">
        <f t="array" ref="Q15">IF(COUNTIF('ค่าเสื่อม 2563'!$E$3:$E$252,"28849-รพ.วังสมบูรณ์")&lt;$A15,"",INDEX('ค่าเสื่อม 2563'!Q$3:Q$252,SMALL(IF('ค่าเสื่อม 2563'!$E$3:$E$252="28849-รพ.วังสมบูรณ์",ROW('ค่าเสื่อม 2563'!$E$3:$E$252)-ROW('ค่าเสื่อม 2563'!$E$3)+1),$A15)))</f>
        <v>50000</v>
      </c>
      <c r="R15" s="7" t="str">
        <f t="array" ref="R15">IF(COUNTIF('ค่าเสื่อม 2563'!$E$3:$E$252,"28849-รพ.วังสมบูรณ์")&lt;$A15,"",INDEX('ค่าเสื่อม 2563'!R$3:R$252,SMALL(IF('ค่าเสื่อม 2563'!$E$3:$E$252="28849-รพ.วังสมบูรณ์",ROW('ค่าเสื่อม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2563'!$E$3:$E$252,"28849-รพ.วังสมบูรณ์")&lt;$A15,"",INDEX('ค่าเสื่อม 2563'!S$3:S$252,SMALL(IF('ค่าเสื่อม 2563'!$E$3:$E$252="28849-รพ.วังสมบูรณ์",ROW('ค่าเสื่อม 2563'!$E$3:$E$252)-ROW('ค่าเสื่อม 2563'!$E$3)+1),$A15)))</f>
        <v>5-</v>
      </c>
      <c r="T15" s="10">
        <f t="array" ref="T15">IF(COUNTIF('ค่าเสื่อม 2563'!$E$3:$E$252,"28849-รพ.วังสมบูรณ์")&lt;$A15,"",INDEX('ค่าเสื่อม 2563'!T$3:T$252,SMALL(IF('ค่าเสื่อม 2563'!$E$3:$E$252="28849-รพ.วังสมบูรณ์",ROW('ค่าเสื่อม 2563'!$E$3:$E$252)-ROW('ค่าเสื่อม 2563'!$E$3)+1),$A15)))</f>
        <v>43894.09</v>
      </c>
      <c r="U15" s="10">
        <f t="array" ref="U15">IF(COUNTIF('ค่าเสื่อม 2563'!$E$3:$E$252,"28849-รพ.วังสมบูรณ์")&lt;$A15,"",INDEX('ค่าเสื่อม 2563'!U$3:U$252,SMALL(IF('ค่าเสื่อม 2563'!$E$3:$E$252="28849-รพ.วังสมบูรณ์",ROW('ค่าเสื่อม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2563'!$E$3:$E$252,"28849-รพ.วังสมบูรณ์")&lt;$A16,"",INDEX('ค่าเสื่อม 2563'!E$3:E$252,SMALL(IF('ค่าเสื่อม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F16" s="7" t="str">
        <f t="array" ref="F16">IF(COUNTIF('ค่าเสื่อม 2563'!$E$3:$E$252,"28849-รพ.วังสมบูรณ์")&lt;$A16,"",INDEX('ค่าเสื่อม 2563'!F$3:F$252,SMALL(IF('ค่าเสื่อม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G16" s="7" t="str">
        <f t="array" ref="G16">IF(COUNTIF('ค่าเสื่อม 2563'!$E$3:$E$252,"28849-รพ.วังสมบูรณ์")&lt;$A16,"",INDEX('ค่าเสื่อม 2563'!G$3:G$252,SMALL(IF('ค่าเสื่อม 2563'!$E$3:$E$252="28849-รพ.วังสมบูรณ์",ROW('ค่าเสื่อม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2563'!$E$3:$E$252,"28849-รพ.วังสมบูรณ์")&lt;$A16,"",INDEX('ค่าเสื่อม 2563'!H$3:H$252,SMALL(IF('ค่าเสื่อม 2563'!$E$3:$E$252="28849-รพ.วังสมบูรณ์",ROW('ค่าเสื่อม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2563'!$E$3:$E$252,"28849-รพ.วังสมบูรณ์")&lt;$A16,"",INDEX('ค่าเสื่อม 2563'!I$3:I$252,SMALL(IF('ค่าเสื่อม 2563'!$E$3:$E$252="28849-รพ.วังสมบูรณ์",ROW('ค่าเสื่อม 2563'!$E$3:$E$252)-ROW('ค่าเสื่อม 2563'!$E$3)+1),$A16)))</f>
        <v>-</v>
      </c>
      <c r="J16" s="7" t="str">
        <f t="array" ref="J16">IF(COUNTIF('ค่าเสื่อม 2563'!$E$3:$E$252,"28849-รพ.วังสมบูรณ์")&lt;$A16,"",INDEX('ค่าเสื่อม 2563'!J$3:J$252,SMALL(IF('ค่าเสื่อม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K16" s="7" t="str">
        <f t="array" ref="K16">IF(COUNTIF('ค่าเสื่อม 2563'!$E$3:$E$252,"28849-รพ.วังสมบูรณ์")&lt;$A16,"",INDEX('ค่าเสื่อม 2563'!K$3:K$252,SMALL(IF('ค่าเสื่อม 2563'!$E$3:$E$252="28849-รพ.วังสมบูรณ์",ROW('ค่าเสื่อม 2563'!$E$3:$E$252)-ROW('ค่าเสื่อม 2563'!$E$3)+1),$A16)))</f>
        <v>อาคารเรือนพักญาติ ขนาด 30 ตร.ม.</v>
      </c>
      <c r="L16" s="4">
        <f t="array" ref="L16">IF(COUNTIF('ค่าเสื่อม 2563'!$E$3:$E$252,"28849-รพ.วังสมบูรณ์")&lt;$A16,"",INDEX('ค่าเสื่อม 2563'!L$3:L$252,SMALL(IF('ค่าเสื่อม 2563'!$E$3:$E$252="28849-รพ.วังสมบูรณ์",ROW('ค่าเสื่อม 2563'!$E$3:$E$252)-ROW('ค่าเสื่อม 2563'!$E$3)+1),$A16)))</f>
        <v>1</v>
      </c>
      <c r="M16" s="7" t="str">
        <f t="array" ref="M16">IF(COUNTIF('ค่าเสื่อม 2563'!$E$3:$E$252,"28849-รพ.วังสมบูรณ์")&lt;$A16,"",INDEX('ค่าเสื่อม 2563'!M$3:M$252,SMALL(IF('ค่าเสื่อม 2563'!$E$3:$E$252="28849-รพ.วังสมบูรณ์",ROW('ค่าเสื่อม 2563'!$E$3:$E$252)-ROW('ค่าเสื่อม 2563'!$E$3)+1),$A16)))</f>
        <v>ซ่อมแซมอาคารเรือนพักญาติ</v>
      </c>
      <c r="N16" s="10">
        <f t="array" ref="N16">IF(COUNTIF('ค่าเสื่อม 2563'!$E$3:$E$252,"28849-รพ.วังสมบูรณ์")&lt;$A16,"",INDEX('ค่าเสื่อม 2563'!N$3:N$252,SMALL(IF('ค่าเสื่อม 2563'!$E$3:$E$252="28849-รพ.วังสมบูรณ์",ROW('ค่าเสื่อม 2563'!$E$3:$E$252)-ROW('ค่าเสื่อม 2563'!$E$3)+1),$A16)))</f>
        <v>160000</v>
      </c>
      <c r="O16" s="10">
        <f t="array" ref="O16">IF(COUNTIF('ค่าเสื่อม 2563'!$E$3:$E$252,"28849-รพ.วังสมบูรณ์")&lt;$A16,"",INDEX('ค่าเสื่อม 2563'!O$3:O$252,SMALL(IF('ค่าเสื่อม 2563'!$E$3:$E$252="28849-รพ.วังสมบูรณ์",ROW('ค่าเสื่อม 2563'!$E$3:$E$252)-ROW('ค่าเสื่อม 2563'!$E$3)+1),$A16)))</f>
        <v>0</v>
      </c>
      <c r="P16" s="10">
        <f t="array" ref="P16">IF(COUNTIF('ค่าเสื่อม 2563'!$E$3:$E$252,"28849-รพ.วังสมบูรณ์")&lt;$A16,"",INDEX('ค่าเสื่อม 2563'!P$3:P$252,SMALL(IF('ค่าเสื่อม 2563'!$E$3:$E$252="28849-รพ.วังสมบูรณ์",ROW('ค่าเสื่อม 2563'!$E$3:$E$252)-ROW('ค่าเสื่อม 2563'!$E$3)+1),$A16)))</f>
        <v>0</v>
      </c>
      <c r="Q16" s="10">
        <f t="array" ref="Q16">IF(COUNTIF('ค่าเสื่อม 2563'!$E$3:$E$252,"28849-รพ.วังสมบูรณ์")&lt;$A16,"",INDEX('ค่าเสื่อม 2563'!Q$3:Q$252,SMALL(IF('ค่าเสื่อม 2563'!$E$3:$E$252="28849-รพ.วังสมบูรณ์",ROW('ค่าเสื่อม 2563'!$E$3:$E$252)-ROW('ค่าเสื่อม 2563'!$E$3)+1),$A16)))</f>
        <v>160000</v>
      </c>
      <c r="R16" s="7" t="str">
        <f t="array" ref="R16">IF(COUNTIF('ค่าเสื่อม 2563'!$E$3:$E$252,"28849-รพ.วังสมบูรณ์")&lt;$A16,"",INDEX('ค่าเสื่อม 2563'!R$3:R$252,SMALL(IF('ค่าเสื่อม 2563'!$E$3:$E$252="28849-รพ.วังสมบูรณ์",ROW('ค่าเสื่อม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2563'!$E$3:$E$252,"28849-รพ.วังสมบูรณ์")&lt;$A16,"",INDEX('ค่าเสื่อม 2563'!S$3:S$252,SMALL(IF('ค่าเสื่อม 2563'!$E$3:$E$252="28849-รพ.วังสมบูรณ์",ROW('ค่าเสื่อม 2563'!$E$3:$E$252)-ROW('ค่าเสื่อม 2563'!$E$3)+1),$A16)))</f>
        <v>5-</v>
      </c>
      <c r="T16" s="10">
        <f t="array" ref="T16">IF(COUNTIF('ค่าเสื่อม 2563'!$E$3:$E$252,"28849-รพ.วังสมบูรณ์")&lt;$A16,"",INDEX('ค่าเสื่อม 2563'!T$3:T$252,SMALL(IF('ค่าเสื่อม 2563'!$E$3:$E$252="28849-รพ.วังสมบูรณ์",ROW('ค่าเสื่อม 2563'!$E$3:$E$252)-ROW('ค่าเสื่อม 2563'!$E$3)+1),$A16)))</f>
        <v>160000</v>
      </c>
      <c r="U16" s="10">
        <f t="array" ref="U16">IF(COUNTIF('ค่าเสื่อม 2563'!$E$3:$E$252,"28849-รพ.วังสมบูรณ์")&lt;$A16,"",INDEX('ค่าเสื่อม 2563'!U$3:U$252,SMALL(IF('ค่าเสื่อม 2563'!$E$3:$E$252="28849-รพ.วังสมบูรณ์",ROW('ค่าเสื่อม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2563'!$E$3:$E$252,"28849-รพ.วังสมบูรณ์")&lt;$A17,"",INDEX('ค่าเสื่อม 2563'!E$3:E$252,SMALL(IF('ค่าเสื่อม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F17" s="7" t="str">
        <f t="array" ref="F17">IF(COUNTIF('ค่าเสื่อม 2563'!$E$3:$E$252,"28849-รพ.วังสมบูรณ์")&lt;$A17,"",INDEX('ค่าเสื่อม 2563'!F$3:F$252,SMALL(IF('ค่าเสื่อม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G17" s="7" t="str">
        <f t="array" ref="G17">IF(COUNTIF('ค่าเสื่อม 2563'!$E$3:$E$252,"28849-รพ.วังสมบูรณ์")&lt;$A17,"",INDEX('ค่าเสื่อม 2563'!G$3:G$252,SMALL(IF('ค่าเสื่อม 2563'!$E$3:$E$252="28849-รพ.วังสมบูรณ์",ROW('ค่าเสื่อม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2563'!$E$3:$E$252,"28849-รพ.วังสมบูรณ์")&lt;$A17,"",INDEX('ค่าเสื่อม 2563'!H$3:H$252,SMALL(IF('ค่าเสื่อม 2563'!$E$3:$E$252="28849-รพ.วังสมบูรณ์",ROW('ค่าเสื่อม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2563'!$E$3:$E$252,"28849-รพ.วังสมบูรณ์")&lt;$A17,"",INDEX('ค่าเสื่อม 2563'!I$3:I$252,SMALL(IF('ค่าเสื่อม 2563'!$E$3:$E$252="28849-รพ.วังสมบูรณ์",ROW('ค่าเสื่อม 2563'!$E$3:$E$252)-ROW('ค่าเสื่อม 2563'!$E$3)+1),$A17)))</f>
        <v>08-ครุภัณฑ์คอมพิวเตอร์</v>
      </c>
      <c r="J17" s="7" t="str">
        <f t="array" ref="J17">IF(COUNTIF('ค่าเสื่อม 2563'!$E$3:$E$252,"28849-รพ.วังสมบูรณ์")&lt;$A17,"",INDEX('ค่าเสื่อม 2563'!J$3:J$252,SMALL(IF('ค่าเสื่อม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K17" s="7" t="str">
        <f t="array" ref="K17">IF(COUNTIF('ค่าเสื่อม 2563'!$E$3:$E$252,"28849-รพ.วังสมบูรณ์")&lt;$A17,"",INDEX('ค่าเสื่อม 2563'!K$3:K$252,SMALL(IF('ค่าเสื่อม 2563'!$E$3:$E$252="28849-รพ.วังสมบูรณ์",ROW('ค่าเสื่อม 2563'!$E$3:$E$252)-ROW('ค่าเสื่อม 2563'!$E$3)+1),$A17)))</f>
        <v>เครื่องคอมพิวเตอร์ สําหรับงานประมวลผล แบบที่ 1 * (จอขนาดไม่น้อยกว่า 19 นิ้ว)</v>
      </c>
      <c r="L17" s="4">
        <f t="array" ref="L17">IF(COUNTIF('ค่าเสื่อม 2563'!$E$3:$E$252,"28849-รพ.วังสมบูรณ์")&lt;$A17,"",INDEX('ค่าเสื่อม 2563'!L$3:L$252,SMALL(IF('ค่าเสื่อม 2563'!$E$3:$E$252="28849-รพ.วังสมบูรณ์",ROW('ค่าเสื่อม 2563'!$E$3:$E$252)-ROW('ค่าเสื่อม 2563'!$E$3)+1),$A17)))</f>
        <v>3</v>
      </c>
      <c r="M17" s="7" t="str">
        <f t="array" ref="M17">IF(COUNTIF('ค่าเสื่อม 2563'!$E$3:$E$252,"28849-รพ.วังสมบูรณ์")&lt;$A17,"",INDEX('ค่าเสื่อม 2563'!M$3:M$252,SMALL(IF('ค่าเสื่อม 2563'!$E$3:$E$252="28849-รพ.วังสมบูรณ์",ROW('ค่าเสื่อม 2563'!$E$3:$E$252)-ROW('ค่าเสื่อม 2563'!$E$3)+1),$A17)))</f>
        <v>7440-101-0001/2,7440-101-0001/3,7440-101-001/4</v>
      </c>
      <c r="N17" s="10">
        <f t="array" ref="N17">IF(COUNTIF('ค่าเสื่อม 2563'!$E$3:$E$252,"28849-รพ.วังสมบูรณ์")&lt;$A17,"",INDEX('ค่าเสื่อม 2563'!N$3:N$252,SMALL(IF('ค่าเสื่อม 2563'!$E$3:$E$252="28849-รพ.วังสมบูรณ์",ROW('ค่าเสื่อม 2563'!$E$3:$E$252)-ROW('ค่าเสื่อม 2563'!$E$3)+1),$A17)))</f>
        <v>66000</v>
      </c>
      <c r="O17" s="10">
        <f t="array" ref="O17">IF(COUNTIF('ค่าเสื่อม 2563'!$E$3:$E$252,"28849-รพ.วังสมบูรณ์")&lt;$A17,"",INDEX('ค่าเสื่อม 2563'!O$3:O$252,SMALL(IF('ค่าเสื่อม 2563'!$E$3:$E$252="28849-รพ.วังสมบูรณ์",ROW('ค่าเสื่อม 2563'!$E$3:$E$252)-ROW('ค่าเสื่อม 2563'!$E$3)+1),$A17)))</f>
        <v>0</v>
      </c>
      <c r="P17" s="10">
        <f t="array" ref="P17">IF(COUNTIF('ค่าเสื่อม 2563'!$E$3:$E$252,"28849-รพ.วังสมบูรณ์")&lt;$A17,"",INDEX('ค่าเสื่อม 2563'!P$3:P$252,SMALL(IF('ค่าเสื่อม 2563'!$E$3:$E$252="28849-รพ.วังสมบูรณ์",ROW('ค่าเสื่อม 2563'!$E$3:$E$252)-ROW('ค่าเสื่อม 2563'!$E$3)+1),$A17)))</f>
        <v>0</v>
      </c>
      <c r="Q17" s="10">
        <f t="array" ref="Q17">IF(COUNTIF('ค่าเสื่อม 2563'!$E$3:$E$252,"28849-รพ.วังสมบูรณ์")&lt;$A17,"",INDEX('ค่าเสื่อม 2563'!Q$3:Q$252,SMALL(IF('ค่าเสื่อม 2563'!$E$3:$E$252="28849-รพ.วังสมบูรณ์",ROW('ค่าเสื่อม 2563'!$E$3:$E$252)-ROW('ค่าเสื่อม 2563'!$E$3)+1),$A17)))</f>
        <v>66000</v>
      </c>
      <c r="R17" s="7" t="str">
        <f t="array" ref="R17">IF(COUNTIF('ค่าเสื่อม 2563'!$E$3:$E$252,"28849-รพ.วังสมบูรณ์")&lt;$A17,"",INDEX('ค่าเสื่อม 2563'!R$3:R$252,SMALL(IF('ค่าเสื่อม 2563'!$E$3:$E$252="28849-รพ.วังสมบูรณ์",ROW('ค่าเสื่อม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2563'!$E$3:$E$252,"28849-รพ.วังสมบูรณ์")&lt;$A17,"",INDEX('ค่าเสื่อม 2563'!S$3:S$252,SMALL(IF('ค่าเสื่อม 2563'!$E$3:$E$252="28849-รพ.วังสมบูรณ์",ROW('ค่าเสื่อม 2563'!$E$3:$E$252)-ROW('ค่าเสื่อม 2563'!$E$3)+1),$A17)))</f>
        <v>5-</v>
      </c>
      <c r="T17" s="10">
        <f t="array" ref="T17">IF(COUNTIF('ค่าเสื่อม 2563'!$E$3:$E$252,"28849-รพ.วังสมบูรณ์")&lt;$A17,"",INDEX('ค่าเสื่อม 2563'!T$3:T$252,SMALL(IF('ค่าเสื่อม 2563'!$E$3:$E$252="28849-รพ.วังสมบูรณ์",ROW('ค่าเสื่อม 2563'!$E$3:$E$252)-ROW('ค่าเสื่อม 2563'!$E$3)+1),$A17)))</f>
        <v>66000</v>
      </c>
      <c r="U17" s="10">
        <f t="array" ref="U17">IF(COUNTIF('ค่าเสื่อม 2563'!$E$3:$E$252,"28849-รพ.วังสมบูรณ์")&lt;$A17,"",INDEX('ค่าเสื่อม 2563'!U$3:U$252,SMALL(IF('ค่าเสื่อม 2563'!$E$3:$E$252="28849-รพ.วังสมบูรณ์",ROW('ค่าเสื่อม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2563'!$E$3:$E$252,"28849-รพ.วังสมบูรณ์")&lt;$A18,"",INDEX('ค่าเสื่อม 2563'!E$3:E$252,SMALL(IF('ค่าเสื่อม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F18" s="7" t="str">
        <f t="array" ref="F18">IF(COUNTIF('ค่าเสื่อม 2563'!$E$3:$E$252,"28849-รพ.วังสมบูรณ์")&lt;$A18,"",INDEX('ค่าเสื่อม 2563'!F$3:F$252,SMALL(IF('ค่าเสื่อม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G18" s="7" t="str">
        <f t="array" ref="G18">IF(COUNTIF('ค่าเสื่อม 2563'!$E$3:$E$252,"28849-รพ.วังสมบูรณ์")&lt;$A18,"",INDEX('ค่าเสื่อม 2563'!G$3:G$252,SMALL(IF('ค่าเสื่อม 2563'!$E$3:$E$252="28849-รพ.วังสมบูรณ์",ROW('ค่าเสื่อม 2563'!$E$3:$E$252)-ROW('ค่าเสื่อม 2563'!$E$3)+1),$A18)))</f>
        <v>วงเงินระดับเขต</v>
      </c>
      <c r="H18" s="7" t="str">
        <f t="array" ref="H18">IF(COUNTIF('ค่าเสื่อม 2563'!$E$3:$E$252,"28849-รพ.วังสมบูรณ์")&lt;$A18,"",INDEX('ค่าเสื่อม 2563'!H$3:H$252,SMALL(IF('ค่าเสื่อม 2563'!$E$3:$E$252="28849-รพ.วังสมบูรณ์",ROW('ค่าเสื่อม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2563'!$E$3:$E$252,"28849-รพ.วังสมบูรณ์")&lt;$A18,"",INDEX('ค่าเสื่อม 2563'!I$3:I$252,SMALL(IF('ค่าเสื่อม 2563'!$E$3:$E$252="28849-รพ.วังสมบูรณ์",ROW('ค่าเสื่อม 2563'!$E$3:$E$252)-ROW('ค่าเสื่อม 2563'!$E$3)+1),$A18)))</f>
        <v>07-ครุภัณฑ์การแพทย์สนับสนุน</v>
      </c>
      <c r="J18" s="7" t="str">
        <f t="array" ref="J18">IF(COUNTIF('ค่าเสื่อม 2563'!$E$3:$E$252,"28849-รพ.วังสมบูรณ์")&lt;$A18,"",INDEX('ค่าเสื่อม 2563'!J$3:J$252,SMALL(IF('ค่าเสื่อม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K18" s="7" t="str">
        <f t="array" ref="K18">IF(COUNTIF('ค่าเสื่อม 2563'!$E$3:$E$252,"28849-รพ.วังสมบูรณ์")&lt;$A18,"",INDEX('ค่าเสื่อม 2563'!K$3:K$252,SMALL(IF('ค่าเสื่อม 2563'!$E$3:$E$252="28849-รพ.วังสมบูรณ์",ROW('ค่าเสื่อม 2563'!$E$3:$E$252)-ROW('ค่าเสื่อม 2563'!$E$3)+1),$A18)))</f>
        <v>เครื่องนึ่งฆ่าเชื้อจุลินทรีย์ด้วยไอน้ำระบบอัตโนมัติขนาดไม่น้อยกว่า 350 ลิตร (Pre-Post Vac)</v>
      </c>
      <c r="L18" s="4">
        <f t="array" ref="L18">IF(COUNTIF('ค่าเสื่อม 2563'!$E$3:$E$252,"28849-รพ.วังสมบูรณ์")&lt;$A18,"",INDEX('ค่าเสื่อม 2563'!L$3:L$252,SMALL(IF('ค่าเสื่อม 2563'!$E$3:$E$252="28849-รพ.วังสมบูรณ์",ROW('ค่าเสื่อม 2563'!$E$3:$E$252)-ROW('ค่าเสื่อม 2563'!$E$3)+1),$A18)))</f>
        <v>1</v>
      </c>
      <c r="M18" s="7" t="str">
        <f t="array" ref="M18">IF(COUNTIF('ค่าเสื่อม 2563'!$E$3:$E$252,"28849-รพ.วังสมบูรณ์")&lt;$A18,"",INDEX('ค่าเสื่อม 2563'!M$3:M$252,SMALL(IF('ค่าเสื่อม 2563'!$E$3:$E$252="28849-รพ.วังสมบูรณ์",ROW('ค่าเสื่อม 2563'!$E$3:$E$252)-ROW('ค่าเสื่อม 2563'!$E$3)+1),$A18)))</f>
        <v>6530-003-2310/1</v>
      </c>
      <c r="N18" s="10">
        <f t="array" ref="N18">IF(COUNTIF('ค่าเสื่อม 2563'!$E$3:$E$252,"28849-รพ.วังสมบูรณ์")&lt;$A18,"",INDEX('ค่าเสื่อม 2563'!N$3:N$252,SMALL(IF('ค่าเสื่อม 2563'!$E$3:$E$252="28849-รพ.วังสมบูรณ์",ROW('ค่าเสื่อม 2563'!$E$3:$E$252)-ROW('ค่าเสื่อม 2563'!$E$3)+1),$A18)))</f>
        <v>610000</v>
      </c>
      <c r="O18" s="10">
        <f t="array" ref="O18">IF(COUNTIF('ค่าเสื่อม 2563'!$E$3:$E$252,"28849-รพ.วังสมบูรณ์")&lt;$A18,"",INDEX('ค่าเสื่อม 2563'!O$3:O$252,SMALL(IF('ค่าเสื่อม 2563'!$E$3:$E$252="28849-รพ.วังสมบูรณ์",ROW('ค่าเสื่อม 2563'!$E$3:$E$252)-ROW('ค่าเสื่อม 2563'!$E$3)+1),$A18)))</f>
        <v>0</v>
      </c>
      <c r="P18" s="10">
        <f t="array" ref="P18">IF(COUNTIF('ค่าเสื่อม 2563'!$E$3:$E$252,"28849-รพ.วังสมบูรณ์")&lt;$A18,"",INDEX('ค่าเสื่อม 2563'!P$3:P$252,SMALL(IF('ค่าเสื่อม 2563'!$E$3:$E$252="28849-รพ.วังสมบูรณ์",ROW('ค่าเสื่อม 2563'!$E$3:$E$252)-ROW('ค่าเสื่อม 2563'!$E$3)+1),$A18)))</f>
        <v>0</v>
      </c>
      <c r="Q18" s="10">
        <f t="array" ref="Q18">IF(COUNTIF('ค่าเสื่อม 2563'!$E$3:$E$252,"28849-รพ.วังสมบูรณ์")&lt;$A18,"",INDEX('ค่าเสื่อม 2563'!Q$3:Q$252,SMALL(IF('ค่าเสื่อม 2563'!$E$3:$E$252="28849-รพ.วังสมบูรณ์",ROW('ค่าเสื่อม 2563'!$E$3:$E$252)-ROW('ค่าเสื่อม 2563'!$E$3)+1),$A18)))</f>
        <v>610000</v>
      </c>
      <c r="R18" s="7" t="str">
        <f t="array" ref="R18">IF(COUNTIF('ค่าเสื่อม 2563'!$E$3:$E$252,"28849-รพ.วังสมบูรณ์")&lt;$A18,"",INDEX('ค่าเสื่อม 2563'!R$3:R$252,SMALL(IF('ค่าเสื่อม 2563'!$E$3:$E$252="28849-รพ.วังสมบูรณ์",ROW('ค่าเสื่อม 2563'!$E$3:$E$252)-ROW('ค่าเสื่อม 2563'!$E$3)+1),$A18)))</f>
        <v>4/2562 (วันที่ 19/09/2562)</v>
      </c>
      <c r="S18" s="4" t="str">
        <f t="array" ref="S18">IF(COUNTIF('ค่าเสื่อม 2563'!$E$3:$E$252,"28849-รพ.วังสมบูรณ์")&lt;$A18,"",INDEX('ค่าเสื่อม 2563'!S$3:S$252,SMALL(IF('ค่าเสื่อม 2563'!$E$3:$E$252="28849-รพ.วังสมบูรณ์",ROW('ค่าเสื่อม 2563'!$E$3:$E$252)-ROW('ค่าเสื่อม 2563'!$E$3)+1),$A18)))</f>
        <v>5-</v>
      </c>
      <c r="T18" s="10">
        <f t="array" ref="T18">IF(COUNTIF('ค่าเสื่อม 2563'!$E$3:$E$252,"28849-รพ.วังสมบูรณ์")&lt;$A18,"",INDEX('ค่าเสื่อม 2563'!T$3:T$252,SMALL(IF('ค่าเสื่อม 2563'!$E$3:$E$252="28849-รพ.วังสมบูรณ์",ROW('ค่าเสื่อม 2563'!$E$3:$E$252)-ROW('ค่าเสื่อม 2563'!$E$3)+1),$A18)))</f>
        <v>597000</v>
      </c>
      <c r="U18" s="10">
        <f t="array" ref="U18">IF(COUNTIF('ค่าเสื่อม 2563'!$E$3:$E$252,"28849-รพ.วังสมบูรณ์")&lt;$A18,"",INDEX('ค่าเสื่อม 2563'!U$3:U$252,SMALL(IF('ค่าเสื่อม 2563'!$E$3:$E$252="28849-รพ.วังสมบูรณ์",ROW('ค่าเสื่อม 2563'!$E$3:$E$252)-ROW('ค่าเสื่อม 2563'!$E$3)+1),$A18)))</f>
        <v>13000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2563'!$E$3:$E$252,"28849-รพ.วังสมบูรณ์")&lt;$A19,"",INDEX('ค่าเสื่อม 2563'!E$3:E$252,SMALL(IF('ค่าเสื่อม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F19" s="7" t="str">
        <f t="array" ref="F19">IF(COUNTIF('ค่าเสื่อม 2563'!$E$3:$E$252,"28849-รพ.วังสมบูรณ์")&lt;$A19,"",INDEX('ค่าเสื่อม 2563'!F$3:F$252,SMALL(IF('ค่าเสื่อม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G19" s="7" t="str">
        <f t="array" ref="G19">IF(COUNTIF('ค่าเสื่อม 2563'!$E$3:$E$252,"28849-รพ.วังสมบูรณ์")&lt;$A19,"",INDEX('ค่าเสื่อม 2563'!G$3:G$252,SMALL(IF('ค่าเสื่อม 2563'!$E$3:$E$252="28849-รพ.วังสมบูรณ์",ROW('ค่าเสื่อม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2563'!$E$3:$E$252,"28849-รพ.วังสมบูรณ์")&lt;$A19,"",INDEX('ค่าเสื่อม 2563'!H$3:H$252,SMALL(IF('ค่าเสื่อม 2563'!$E$3:$E$252="28849-รพ.วังสมบูรณ์",ROW('ค่าเสื่อม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2563'!$E$3:$E$252,"28849-รพ.วังสมบูรณ์")&lt;$A19,"",INDEX('ค่าเสื่อม 2563'!I$3:I$252,SMALL(IF('ค่าเสื่อม 2563'!$E$3:$E$252="28849-รพ.วังสมบูรณ์",ROW('ค่าเสื่อม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2563'!$E$3:$E$252,"28849-รพ.วังสมบูรณ์")&lt;$A19,"",INDEX('ค่าเสื่อม 2563'!J$3:J$252,SMALL(IF('ค่าเสื่อม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K19" s="7" t="str">
        <f t="array" ref="K19">IF(COUNTIF('ค่าเสื่อม 2563'!$E$3:$E$252,"28849-รพ.วังสมบูรณ์")&lt;$A19,"",INDEX('ค่าเสื่อม 2563'!K$3:K$252,SMALL(IF('ค่าเสื่อม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L19" s="4">
        <f t="array" ref="L19">IF(COUNTIF('ค่าเสื่อม 2563'!$E$3:$E$252,"28849-รพ.วังสมบูรณ์")&lt;$A19,"",INDEX('ค่าเสื่อม 2563'!L$3:L$252,SMALL(IF('ค่าเสื่อม 2563'!$E$3:$E$252="28849-รพ.วังสมบูรณ์",ROW('ค่าเสื่อม 2563'!$E$3:$E$252)-ROW('ค่าเสื่อม 2563'!$E$3)+1),$A19)))</f>
        <v>3</v>
      </c>
      <c r="M19" s="7" t="str">
        <f t="array" ref="M19">IF(COUNTIF('ค่าเสื่อม 2563'!$E$3:$E$252,"28849-รพ.วังสมบูรณ์")&lt;$A19,"",INDEX('ค่าเสื่อม 2563'!M$3:M$252,SMALL(IF('ค่าเสื่อม 2563'!$E$3:$E$252="28849-รพ.วังสมบูรณ์",ROW('ค่าเสื่อม 2563'!$E$3:$E$252)-ROW('ค่าเสื่อม 2563'!$E$3)+1),$A19)))</f>
        <v>6515-025-1001/1,6515-025-1001/3,6515*025-1001/4</v>
      </c>
      <c r="N19" s="10">
        <f t="array" ref="N19">IF(COUNTIF('ค่าเสื่อม 2563'!$E$3:$E$252,"28849-รพ.วังสมบูรณ์")&lt;$A19,"",INDEX('ค่าเสื่อม 2563'!N$3:N$252,SMALL(IF('ค่าเสื่อม 2563'!$E$3:$E$252="28849-รพ.วังสมบูรณ์",ROW('ค่าเสื่อม 2563'!$E$3:$E$252)-ROW('ค่าเสื่อม 2563'!$E$3)+1),$A19)))</f>
        <v>150000</v>
      </c>
      <c r="O19" s="10">
        <f t="array" ref="O19">IF(COUNTIF('ค่าเสื่อม 2563'!$E$3:$E$252,"28849-รพ.วังสมบูรณ์")&lt;$A19,"",INDEX('ค่าเสื่อม 2563'!O$3:O$252,SMALL(IF('ค่าเสื่อม 2563'!$E$3:$E$252="28849-รพ.วังสมบูรณ์",ROW('ค่าเสื่อม 2563'!$E$3:$E$252)-ROW('ค่าเสื่อม 2563'!$E$3)+1),$A19)))</f>
        <v>0</v>
      </c>
      <c r="P19" s="10">
        <f t="array" ref="P19">IF(COUNTIF('ค่าเสื่อม 2563'!$E$3:$E$252,"28849-รพ.วังสมบูรณ์")&lt;$A19,"",INDEX('ค่าเสื่อม 2563'!P$3:P$252,SMALL(IF('ค่าเสื่อม 2563'!$E$3:$E$252="28849-รพ.วังสมบูรณ์",ROW('ค่าเสื่อม 2563'!$E$3:$E$252)-ROW('ค่าเสื่อม 2563'!$E$3)+1),$A19)))</f>
        <v>0</v>
      </c>
      <c r="Q19" s="10">
        <f t="array" ref="Q19">IF(COUNTIF('ค่าเสื่อม 2563'!$E$3:$E$252,"28849-รพ.วังสมบูรณ์")&lt;$A19,"",INDEX('ค่าเสื่อม 2563'!Q$3:Q$252,SMALL(IF('ค่าเสื่อม 2563'!$E$3:$E$252="28849-รพ.วังสมบูรณ์",ROW('ค่าเสื่อม 2563'!$E$3:$E$252)-ROW('ค่าเสื่อม 2563'!$E$3)+1),$A19)))</f>
        <v>150000</v>
      </c>
      <c r="R19" s="7" t="str">
        <f t="array" ref="R19">IF(COUNTIF('ค่าเสื่อม 2563'!$E$3:$E$252,"28849-รพ.วังสมบูรณ์")&lt;$A19,"",INDEX('ค่าเสื่อม 2563'!R$3:R$252,SMALL(IF('ค่าเสื่อม 2563'!$E$3:$E$252="28849-รพ.วังสมบูรณ์",ROW('ค่าเสื่อม 2563'!$E$3:$E$252)-ROW('ค่าเสื่อม 2563'!$E$3)+1),$A19)))</f>
        <v>4/2562 (วันที่ 19/09/2562)</v>
      </c>
      <c r="S19" s="4" t="str">
        <f t="array" ref="S19">IF(COUNTIF('ค่าเสื่อม 2563'!$E$3:$E$252,"28849-รพ.วังสมบูรณ์")&lt;$A19,"",INDEX('ค่าเสื่อม 2563'!S$3:S$252,SMALL(IF('ค่าเสื่อม 2563'!$E$3:$E$252="28849-รพ.วังสมบูรณ์",ROW('ค่าเสื่อม 2563'!$E$3:$E$252)-ROW('ค่าเสื่อม 2563'!$E$3)+1),$A19)))</f>
        <v>5-</v>
      </c>
      <c r="T19" s="10">
        <f t="array" ref="T19">IF(COUNTIF('ค่าเสื่อม 2563'!$E$3:$E$252,"28849-รพ.วังสมบูรณ์")&lt;$A19,"",INDEX('ค่าเสื่อม 2563'!T$3:T$252,SMALL(IF('ค่าเสื่อม 2563'!$E$3:$E$252="28849-รพ.วังสมบูรณ์",ROW('ค่าเสื่อม 2563'!$E$3:$E$252)-ROW('ค่าเสื่อม 2563'!$E$3)+1),$A19)))</f>
        <v>149400</v>
      </c>
      <c r="U19" s="10">
        <f t="array" ref="U19">IF(COUNTIF('ค่าเสื่อม 2563'!$E$3:$E$252,"28849-รพ.วังสมบูรณ์")&lt;$A19,"",INDEX('ค่าเสื่อม 2563'!U$3:U$252,SMALL(IF('ค่าเสื่อม 2563'!$E$3:$E$252="28849-รพ.วังสมบูรณ์",ROW('ค่าเสื่อม 2563'!$E$3:$E$252)-ROW('ค่าเสื่อม 2563'!$E$3)+1),$A19)))</f>
        <v>600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2563'!$E$3:$E$252,"28849-รพ.วังสมบูรณ์")&lt;$A20,"",INDEX('ค่าเสื่อม 2563'!E$3:E$252,SMALL(IF('ค่าเสื่อม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F20" s="7" t="str">
        <f t="array" ref="F20">IF(COUNTIF('ค่าเสื่อม 2563'!$E$3:$E$252,"28849-รพ.วังสมบูรณ์")&lt;$A20,"",INDEX('ค่าเสื่อม 2563'!F$3:F$252,SMALL(IF('ค่าเสื่อม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G20" s="7" t="str">
        <f t="array" ref="G20">IF(COUNTIF('ค่าเสื่อม 2563'!$E$3:$E$252,"28849-รพ.วังสมบูรณ์")&lt;$A20,"",INDEX('ค่าเสื่อม 2563'!G$3:G$252,SMALL(IF('ค่าเสื่อม 2563'!$E$3:$E$252="28849-รพ.วังสมบูรณ์",ROW('ค่าเสื่อม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2563'!$E$3:$E$252,"28849-รพ.วังสมบูรณ์")&lt;$A20,"",INDEX('ค่าเสื่อม 2563'!H$3:H$252,SMALL(IF('ค่าเสื่อม 2563'!$E$3:$E$252="28849-รพ.วังสมบูรณ์",ROW('ค่าเสื่อม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2563'!$E$3:$E$252,"28849-รพ.วังสมบูรณ์")&lt;$A20,"",INDEX('ค่าเสื่อม 2563'!I$3:I$252,SMALL(IF('ค่าเสื่อม 2563'!$E$3:$E$252="28849-รพ.วังสมบูรณ์",ROW('ค่าเสื่อม 2563'!$E$3:$E$252)-ROW('ค่าเสื่อม 2563'!$E$3)+1),$A20)))</f>
        <v>08-ครุภัณฑ์คอมพิวเตอร์</v>
      </c>
      <c r="J20" s="7" t="str">
        <f t="array" ref="J20">IF(COUNTIF('ค่าเสื่อม 2563'!$E$3:$E$252,"28849-รพ.วังสมบูรณ์")&lt;$A20,"",INDEX('ค่าเสื่อม 2563'!J$3:J$252,SMALL(IF('ค่าเสื่อม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K20" s="7" t="str">
        <f t="array" ref="K20">IF(COUNTIF('ค่าเสื่อม 2563'!$E$3:$E$252,"28849-รพ.วังสมบูรณ์")&lt;$A20,"",INDEX('ค่าเสื่อม 2563'!K$3:K$252,SMALL(IF('ค่าเสื่อม 2563'!$E$3:$E$252="28849-รพ.วังสมบูรณ์",ROW('ค่าเสื่อม 2563'!$E$3:$E$252)-ROW('ค่าเสื่อม 2563'!$E$3)+1),$A20)))</f>
        <v>เครื่องพิมพ์ Multifunction ชนิดเลเซอร์ หรือชนิด LED สี</v>
      </c>
      <c r="L20" s="4">
        <f t="array" ref="L20">IF(COUNTIF('ค่าเสื่อม 2563'!$E$3:$E$252,"28849-รพ.วังสมบูรณ์")&lt;$A20,"",INDEX('ค่าเสื่อม 2563'!L$3:L$252,SMALL(IF('ค่าเสื่อม 2563'!$E$3:$E$252="28849-รพ.วังสมบูรณ์",ROW('ค่าเสื่อม 2563'!$E$3:$E$252)-ROW('ค่าเสื่อม 2563'!$E$3)+1),$A20)))</f>
        <v>2</v>
      </c>
      <c r="M20" s="7" t="str">
        <f t="array" ref="M20">IF(COUNTIF('ค่าเสื่อม 2563'!$E$3:$E$252,"28849-รพ.วังสมบูรณ์")&lt;$A20,"",INDEX('ค่าเสื่อม 2563'!M$3:M$252,SMALL(IF('ค่าเสื่อม 2563'!$E$3:$E$252="28849-รพ.วังสมบูรณ์",ROW('ค่าเสื่อม 2563'!$E$3:$E$252)-ROW('ค่าเสื่อม 2563'!$E$3)+1),$A20)))</f>
        <v>7440-309-0001/1,7440-309-0001/2</v>
      </c>
      <c r="N20" s="10">
        <f t="array" ref="N20">IF(COUNTIF('ค่าเสื่อม 2563'!$E$3:$E$252,"28849-รพ.วังสมบูรณ์")&lt;$A20,"",INDEX('ค่าเสื่อม 2563'!N$3:N$252,SMALL(IF('ค่าเสื่อม 2563'!$E$3:$E$252="28849-รพ.วังสมบูรณ์",ROW('ค่าเสื่อม 2563'!$E$3:$E$252)-ROW('ค่าเสื่อม 2563'!$E$3)+1),$A20)))</f>
        <v>30000</v>
      </c>
      <c r="O20" s="10">
        <f t="array" ref="O20">IF(COUNTIF('ค่าเสื่อม 2563'!$E$3:$E$252,"28849-รพ.วังสมบูรณ์")&lt;$A20,"",INDEX('ค่าเสื่อม 2563'!O$3:O$252,SMALL(IF('ค่าเสื่อม 2563'!$E$3:$E$252="28849-รพ.วังสมบูรณ์",ROW('ค่าเสื่อม 2563'!$E$3:$E$252)-ROW('ค่าเสื่อม 2563'!$E$3)+1),$A20)))</f>
        <v>0</v>
      </c>
      <c r="P20" s="10">
        <f t="array" ref="P20">IF(COUNTIF('ค่าเสื่อม 2563'!$E$3:$E$252,"28849-รพ.วังสมบูรณ์")&lt;$A20,"",INDEX('ค่าเสื่อม 2563'!P$3:P$252,SMALL(IF('ค่าเสื่อม 2563'!$E$3:$E$252="28849-รพ.วังสมบูรณ์",ROW('ค่าเสื่อม 2563'!$E$3:$E$252)-ROW('ค่าเสื่อม 2563'!$E$3)+1),$A20)))</f>
        <v>0</v>
      </c>
      <c r="Q20" s="10">
        <f t="array" ref="Q20">IF(COUNTIF('ค่าเสื่อม 2563'!$E$3:$E$252,"28849-รพ.วังสมบูรณ์")&lt;$A20,"",INDEX('ค่าเสื่อม 2563'!Q$3:Q$252,SMALL(IF('ค่าเสื่อม 2563'!$E$3:$E$252="28849-รพ.วังสมบูรณ์",ROW('ค่าเสื่อม 2563'!$E$3:$E$252)-ROW('ค่าเสื่อม 2563'!$E$3)+1),$A20)))</f>
        <v>30000</v>
      </c>
      <c r="R20" s="7" t="str">
        <f t="array" ref="R20">IF(COUNTIF('ค่าเสื่อม 2563'!$E$3:$E$252,"28849-รพ.วังสมบูรณ์")&lt;$A20,"",INDEX('ค่าเสื่อม 2563'!R$3:R$252,SMALL(IF('ค่าเสื่อม 2563'!$E$3:$E$252="28849-รพ.วังสมบูรณ์",ROW('ค่าเสื่อม 2563'!$E$3:$E$252)-ROW('ค่าเสื่อม 2563'!$E$3)+1),$A20)))</f>
        <v>4/2562 (วันที่ 19/09/2562)</v>
      </c>
      <c r="S20" s="4" t="str">
        <f t="array" ref="S20">IF(COUNTIF('ค่าเสื่อม 2563'!$E$3:$E$252,"28849-รพ.วังสมบูรณ์")&lt;$A20,"",INDEX('ค่าเสื่อม 2563'!S$3:S$252,SMALL(IF('ค่าเสื่อม 2563'!$E$3:$E$252="28849-รพ.วังสมบูรณ์",ROW('ค่าเสื่อม 2563'!$E$3:$E$252)-ROW('ค่าเสื่อม 2563'!$E$3)+1),$A20)))</f>
        <v>5-</v>
      </c>
      <c r="T20" s="10">
        <f t="array" ref="T20">IF(COUNTIF('ค่าเสื่อม 2563'!$E$3:$E$252,"28849-รพ.วังสมบูรณ์")&lt;$A20,"",INDEX('ค่าเสื่อม 2563'!T$3:T$252,SMALL(IF('ค่าเสื่อม 2563'!$E$3:$E$252="28849-รพ.วังสมบูรณ์",ROW('ค่าเสื่อม 2563'!$E$3:$E$252)-ROW('ค่าเสื่อม 2563'!$E$3)+1),$A20)))</f>
        <v>30000</v>
      </c>
      <c r="U20" s="10">
        <f t="array" ref="U20">IF(COUNTIF('ค่าเสื่อม 2563'!$E$3:$E$252,"28849-รพ.วังสมบูรณ์")&lt;$A20,"",INDEX('ค่าเสื่อม 2563'!U$3:U$252,SMALL(IF('ค่าเสื่อม 2563'!$E$3:$E$252="28849-รพ.วังสมบูรณ์",ROW('ค่าเสื่อม 2563'!$E$3:$E$252)-ROW('ค่าเสื่อม 2563'!$E$3)+1),$A20)))</f>
        <v>0</v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2563'!$E$3:$E$252,"28849-รพ.วังสมบูรณ์")&lt;$A21,"",INDEX('ค่าเสื่อม 2563'!E$3:E$252,SMALL(IF('ค่าเสื่อม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F21" s="7" t="str">
        <f t="array" ref="F21">IF(COUNTIF('ค่าเสื่อม 2563'!$E$3:$E$252,"28849-รพ.วังสมบูรณ์")&lt;$A21,"",INDEX('ค่าเสื่อม 2563'!F$3:F$252,SMALL(IF('ค่าเสื่อม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G21" s="7" t="str">
        <f t="array" ref="G21">IF(COUNTIF('ค่าเสื่อม 2563'!$E$3:$E$252,"28849-รพ.วังสมบูรณ์")&lt;$A21,"",INDEX('ค่าเสื่อม 2563'!G$3:G$252,SMALL(IF('ค่าเสื่อม 2563'!$E$3:$E$252="28849-รพ.วังสมบูรณ์",ROW('ค่าเสื่อม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2563'!$E$3:$E$252,"28849-รพ.วังสมบูรณ์")&lt;$A21,"",INDEX('ค่าเสื่อม 2563'!H$3:H$252,SMALL(IF('ค่าเสื่อม 2563'!$E$3:$E$252="28849-รพ.วังสมบูรณ์",ROW('ค่าเสื่อม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2563'!$E$3:$E$252,"28849-รพ.วังสมบูรณ์")&lt;$A21,"",INDEX('ค่าเสื่อม 2563'!I$3:I$252,SMALL(IF('ค่าเสื่อม 2563'!$E$3:$E$252="28849-รพ.วังสมบูรณ์",ROW('ค่าเสื่อม 2563'!$E$3:$E$252)-ROW('ค่าเสื่อม 2563'!$E$3)+1),$A21)))</f>
        <v>04-ครุภัณฑ์การแพทย์รักษา</v>
      </c>
      <c r="J21" s="7" t="str">
        <f t="array" ref="J21">IF(COUNTIF('ค่าเสื่อม 2563'!$E$3:$E$252,"28849-รพ.วังสมบูรณ์")&lt;$A21,"",INDEX('ค่าเสื่อม 2563'!J$3:J$252,SMALL(IF('ค่าเสื่อม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K21" s="7" t="str">
        <f t="array" ref="K21">IF(COUNTIF('ค่าเสื่อม 2563'!$E$3:$E$252,"28849-รพ.วังสมบูรณ์")&lt;$A21,"",INDEX('ค่าเสื่อม 2563'!K$3:K$252,SMALL(IF('ค่าเสื่อม 2563'!$E$3:$E$252="28849-รพ.วังสมบูรณ์",ROW('ค่าเสื่อม 2563'!$E$3:$E$252)-ROW('ค่าเสื่อม 2563'!$E$3)+1),$A21)))</f>
        <v>เครื่องกระตุกไฟฟ้าหัวใจชนิดไบเฟสิคพร้อมภาควัดออกซิเจนในเลือด</v>
      </c>
      <c r="L21" s="4">
        <f t="array" ref="L21">IF(COUNTIF('ค่าเสื่อม 2563'!$E$3:$E$252,"28849-รพ.วังสมบูรณ์")&lt;$A21,"",INDEX('ค่าเสื่อม 2563'!L$3:L$252,SMALL(IF('ค่าเสื่อม 2563'!$E$3:$E$252="28849-รพ.วังสมบูรณ์",ROW('ค่าเสื่อม 2563'!$E$3:$E$252)-ROW('ค่าเสื่อม 2563'!$E$3)+1),$A21)))</f>
        <v>1</v>
      </c>
      <c r="M21" s="7" t="str">
        <f t="array" ref="M21">IF(COUNTIF('ค่าเสื่อม 2563'!$E$3:$E$252,"28849-รพ.วังสมบูรณ์")&lt;$A21,"",INDEX('ค่าเสื่อม 2563'!M$3:M$252,SMALL(IF('ค่าเสื่อม 2563'!$E$3:$E$252="28849-รพ.วังสมบูรณ์",ROW('ค่าเสื่อม 2563'!$E$3:$E$252)-ROW('ค่าเสื่อม 2563'!$E$3)+1),$A21)))</f>
        <v>6515-027-3002/1</v>
      </c>
      <c r="N21" s="10">
        <f t="array" ref="N21">IF(COUNTIF('ค่าเสื่อม 2563'!$E$3:$E$252,"28849-รพ.วังสมบูรณ์")&lt;$A21,"",INDEX('ค่าเสื่อม 2563'!N$3:N$252,SMALL(IF('ค่าเสื่อม 2563'!$E$3:$E$252="28849-รพ.วังสมบูรณ์",ROW('ค่าเสื่อม 2563'!$E$3:$E$252)-ROW('ค่าเสื่อม 2563'!$E$3)+1),$A21)))</f>
        <v>330000</v>
      </c>
      <c r="O21" s="10">
        <f t="array" ref="O21">IF(COUNTIF('ค่าเสื่อม 2563'!$E$3:$E$252,"28849-รพ.วังสมบูรณ์")&lt;$A21,"",INDEX('ค่าเสื่อม 2563'!O$3:O$252,SMALL(IF('ค่าเสื่อม 2563'!$E$3:$E$252="28849-รพ.วังสมบูรณ์",ROW('ค่าเสื่อม 2563'!$E$3:$E$252)-ROW('ค่าเสื่อม 2563'!$E$3)+1),$A21)))</f>
        <v>0</v>
      </c>
      <c r="P21" s="10">
        <f t="array" ref="P21">IF(COUNTIF('ค่าเสื่อม 2563'!$E$3:$E$252,"28849-รพ.วังสมบูรณ์")&lt;$A21,"",INDEX('ค่าเสื่อม 2563'!P$3:P$252,SMALL(IF('ค่าเสื่อม 2563'!$E$3:$E$252="28849-รพ.วังสมบูรณ์",ROW('ค่าเสื่อม 2563'!$E$3:$E$252)-ROW('ค่าเสื่อม 2563'!$E$3)+1),$A21)))</f>
        <v>0</v>
      </c>
      <c r="Q21" s="10">
        <f t="array" ref="Q21">IF(COUNTIF('ค่าเสื่อม 2563'!$E$3:$E$252,"28849-รพ.วังสมบูรณ์")&lt;$A21,"",INDEX('ค่าเสื่อม 2563'!Q$3:Q$252,SMALL(IF('ค่าเสื่อม 2563'!$E$3:$E$252="28849-รพ.วังสมบูรณ์",ROW('ค่าเสื่อม 2563'!$E$3:$E$252)-ROW('ค่าเสื่อม 2563'!$E$3)+1),$A21)))</f>
        <v>330000</v>
      </c>
      <c r="R21" s="7" t="str">
        <f t="array" ref="R21">IF(COUNTIF('ค่าเสื่อม 2563'!$E$3:$E$252,"28849-รพ.วังสมบูรณ์")&lt;$A21,"",INDEX('ค่าเสื่อม 2563'!R$3:R$252,SMALL(IF('ค่าเสื่อม 2563'!$E$3:$E$252="28849-รพ.วังสมบูรณ์",ROW('ค่าเสื่อม 2563'!$E$3:$E$252)-ROW('ค่าเสื่อม 2563'!$E$3)+1),$A21)))</f>
        <v>4/2562 (วันที่ 19/09/2562)</v>
      </c>
      <c r="S21" s="4" t="str">
        <f t="array" ref="S21">IF(COUNTIF('ค่าเสื่อม 2563'!$E$3:$E$252,"28849-รพ.วังสมบูรณ์")&lt;$A21,"",INDEX('ค่าเสื่อม 2563'!S$3:S$252,SMALL(IF('ค่าเสื่อม 2563'!$E$3:$E$252="28849-รพ.วังสมบูรณ์",ROW('ค่าเสื่อม 2563'!$E$3:$E$252)-ROW('ค่าเสื่อม 2563'!$E$3)+1),$A21)))</f>
        <v>5-</v>
      </c>
      <c r="T21" s="10">
        <f t="array" ref="T21">IF(COUNTIF('ค่าเสื่อม 2563'!$E$3:$E$252,"28849-รพ.วังสมบูรณ์")&lt;$A21,"",INDEX('ค่าเสื่อม 2563'!T$3:T$252,SMALL(IF('ค่าเสื่อม 2563'!$E$3:$E$252="28849-รพ.วังสมบูรณ์",ROW('ค่าเสื่อม 2563'!$E$3:$E$252)-ROW('ค่าเสื่อม 2563'!$E$3)+1),$A21)))</f>
        <v>330000</v>
      </c>
      <c r="U21" s="10">
        <f t="array" ref="U21">IF(COUNTIF('ค่าเสื่อม 2563'!$E$3:$E$252,"28849-รพ.วังสมบูรณ์")&lt;$A21,"",INDEX('ค่าเสื่อม 2563'!U$3:U$252,SMALL(IF('ค่าเสื่อม 2563'!$E$3:$E$252="28849-รพ.วังสมบูรณ์",ROW('ค่าเสื่อม 2563'!$E$3:$E$252)-ROW('ค่าเสื่อม 2563'!$E$3)+1),$A21)))</f>
        <v>0</v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2563'!$E$3:$E$252,"28849-รพ.วังสมบูรณ์")&lt;$A22,"",INDEX('ค่าเสื่อม 2563'!E$3:E$252,SMALL(IF('ค่าเสื่อม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F22" s="7" t="str">
        <f t="array" ref="F22">IF(COUNTIF('ค่าเสื่อม 2563'!$E$3:$E$252,"28849-รพ.วังสมบูรณ์")&lt;$A22,"",INDEX('ค่าเสื่อม 2563'!F$3:F$252,SMALL(IF('ค่าเสื่อม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G22" s="7" t="str">
        <f t="array" ref="G22">IF(COUNTIF('ค่าเสื่อม 2563'!$E$3:$E$252,"28849-รพ.วังสมบูรณ์")&lt;$A22,"",INDEX('ค่าเสื่อม 2563'!G$3:G$252,SMALL(IF('ค่าเสื่อม 2563'!$E$3:$E$252="28849-รพ.วังสมบูรณ์",ROW('ค่าเสื่อม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2563'!$E$3:$E$252,"28849-รพ.วังสมบูรณ์")&lt;$A22,"",INDEX('ค่าเสื่อม 2563'!H$3:H$252,SMALL(IF('ค่าเสื่อม 2563'!$E$3:$E$252="28849-รพ.วังสมบูรณ์",ROW('ค่าเสื่อม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2563'!$E$3:$E$252,"28849-รพ.วังสมบูรณ์")&lt;$A22,"",INDEX('ค่าเสื่อม 2563'!I$3:I$252,SMALL(IF('ค่าเสื่อม 2563'!$E$3:$E$252="28849-รพ.วังสมบูรณ์",ROW('ค่าเสื่อม 2563'!$E$3:$E$252)-ROW('ค่าเสื่อม 2563'!$E$3)+1),$A22)))</f>
        <v>04-ครุภัณฑ์การแพทย์รักษา</v>
      </c>
      <c r="J22" s="7" t="str">
        <f t="array" ref="J22">IF(COUNTIF('ค่าเสื่อม 2563'!$E$3:$E$252,"28849-รพ.วังสมบูรณ์")&lt;$A22,"",INDEX('ค่าเสื่อม 2563'!J$3:J$252,SMALL(IF('ค่าเสื่อม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K22" s="7" t="str">
        <f t="array" ref="K22">IF(COUNTIF('ค่าเสื่อม 2563'!$E$3:$E$252,"28849-รพ.วังสมบูรณ์")&lt;$A22,"",INDEX('ค่าเสื่อม 2563'!K$3:K$252,SMALL(IF('ค่าเสื่อม 2563'!$E$3:$E$252="28849-รพ.วังสมบูรณ์",ROW('ค่าเสื่อม 2563'!$E$3:$E$252)-ROW('ค่าเสื่อม 2563'!$E$3)+1),$A22)))</f>
        <v>เครื่องจี้ห้ามเลือดและตัดเนื้อเยื่อด้วยไฟฟ้าขนาดไม่น้อยกว่า 120 วัตต์</v>
      </c>
      <c r="L22" s="4">
        <f t="array" ref="L22">IF(COUNTIF('ค่าเสื่อม 2563'!$E$3:$E$252,"28849-รพ.วังสมบูรณ์")&lt;$A22,"",INDEX('ค่าเสื่อม 2563'!L$3:L$252,SMALL(IF('ค่าเสื่อม 2563'!$E$3:$E$252="28849-รพ.วังสมบูรณ์",ROW('ค่าเสื่อม 2563'!$E$3:$E$252)-ROW('ค่าเสื่อม 2563'!$E$3)+1),$A22)))</f>
        <v>1</v>
      </c>
      <c r="M22" s="7" t="str">
        <f t="array" ref="M22">IF(COUNTIF('ค่าเสื่อม 2563'!$E$3:$E$252,"28849-รพ.วังสมบูรณ์")&lt;$A22,"",INDEX('ค่าเสื่อม 2563'!M$3:M$252,SMALL(IF('ค่าเสื่อม 2563'!$E$3:$E$252="28849-รพ.วังสมบูรณ์",ROW('ค่าเสื่อม 2563'!$E$3:$E$252)-ROW('ค่าเสื่อม 2563'!$E$3)+1),$A22)))</f>
        <v>6515-021-0032/002</v>
      </c>
      <c r="N22" s="10">
        <f t="array" ref="N22">IF(COUNTIF('ค่าเสื่อม 2563'!$E$3:$E$252,"28849-รพ.วังสมบูรณ์")&lt;$A22,"",INDEX('ค่าเสื่อม 2563'!N$3:N$252,SMALL(IF('ค่าเสื่อม 2563'!$E$3:$E$252="28849-รพ.วังสมบูรณ์",ROW('ค่าเสื่อม 2563'!$E$3:$E$252)-ROW('ค่าเสื่อม 2563'!$E$3)+1),$A22)))</f>
        <v>120000</v>
      </c>
      <c r="O22" s="10">
        <f t="array" ref="O22">IF(COUNTIF('ค่าเสื่อม 2563'!$E$3:$E$252,"28849-รพ.วังสมบูรณ์")&lt;$A22,"",INDEX('ค่าเสื่อม 2563'!O$3:O$252,SMALL(IF('ค่าเสื่อม 2563'!$E$3:$E$252="28849-รพ.วังสมบูรณ์",ROW('ค่าเสื่อม 2563'!$E$3:$E$252)-ROW('ค่าเสื่อม 2563'!$E$3)+1),$A22)))</f>
        <v>0</v>
      </c>
      <c r="P22" s="10">
        <f t="array" ref="P22">IF(COUNTIF('ค่าเสื่อม 2563'!$E$3:$E$252,"28849-รพ.วังสมบูรณ์")&lt;$A22,"",INDEX('ค่าเสื่อม 2563'!P$3:P$252,SMALL(IF('ค่าเสื่อม 2563'!$E$3:$E$252="28849-รพ.วังสมบูรณ์",ROW('ค่าเสื่อม 2563'!$E$3:$E$252)-ROW('ค่าเสื่อม 2563'!$E$3)+1),$A22)))</f>
        <v>0</v>
      </c>
      <c r="Q22" s="10">
        <f t="array" ref="Q22">IF(COUNTIF('ค่าเสื่อม 2563'!$E$3:$E$252,"28849-รพ.วังสมบูรณ์")&lt;$A22,"",INDEX('ค่าเสื่อม 2563'!Q$3:Q$252,SMALL(IF('ค่าเสื่อม 2563'!$E$3:$E$252="28849-รพ.วังสมบูรณ์",ROW('ค่าเสื่อม 2563'!$E$3:$E$252)-ROW('ค่าเสื่อม 2563'!$E$3)+1),$A22)))</f>
        <v>120000</v>
      </c>
      <c r="R22" s="7" t="str">
        <f t="array" ref="R22">IF(COUNTIF('ค่าเสื่อม 2563'!$E$3:$E$252,"28849-รพ.วังสมบูรณ์")&lt;$A22,"",INDEX('ค่าเสื่อม 2563'!R$3:R$252,SMALL(IF('ค่าเสื่อม 2563'!$E$3:$E$252="28849-รพ.วังสมบูรณ์",ROW('ค่าเสื่อม 2563'!$E$3:$E$252)-ROW('ค่าเสื่อม 2563'!$E$3)+1),$A22)))</f>
        <v>4/2562 (วันที่ 19/09/2562)</v>
      </c>
      <c r="S22" s="4" t="str">
        <f t="array" ref="S22">IF(COUNTIF('ค่าเสื่อม 2563'!$E$3:$E$252,"28849-รพ.วังสมบูรณ์")&lt;$A22,"",INDEX('ค่าเสื่อม 2563'!S$3:S$252,SMALL(IF('ค่าเสื่อม 2563'!$E$3:$E$252="28849-รพ.วังสมบูรณ์",ROW('ค่าเสื่อม 2563'!$E$3:$E$252)-ROW('ค่าเสื่อม 2563'!$E$3)+1),$A22)))</f>
        <v>5-</v>
      </c>
      <c r="T22" s="10">
        <f t="array" ref="T22">IF(COUNTIF('ค่าเสื่อม 2563'!$E$3:$E$252,"28849-รพ.วังสมบูรณ์")&lt;$A22,"",INDEX('ค่าเสื่อม 2563'!T$3:T$252,SMALL(IF('ค่าเสื่อม 2563'!$E$3:$E$252="28849-รพ.วังสมบูรณ์",ROW('ค่าเสื่อม 2563'!$E$3:$E$252)-ROW('ค่าเสื่อม 2563'!$E$3)+1),$A22)))</f>
        <v>120000</v>
      </c>
      <c r="U22" s="10">
        <f t="array" ref="U22">IF(COUNTIF('ค่าเสื่อม 2563'!$E$3:$E$252,"28849-รพ.วังสมบูรณ์")&lt;$A22,"",INDEX('ค่าเสื่อม 2563'!U$3:U$252,SMALL(IF('ค่าเสื่อม 2563'!$E$3:$E$252="28849-รพ.วังสมบูรณ์",ROW('ค่าเสื่อม 2563'!$E$3:$E$252)-ROW('ค่าเสื่อม 2563'!$E$3)+1),$A22)))</f>
        <v>0</v>
      </c>
      <c r="V22" s="7"/>
      <c r="W22" s="7"/>
    </row>
    <row r="23" spans="1:24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2563'!$E$3:$E$252,"28849-รพ.วังสมบูรณ์")&lt;$A23,"",INDEX('ค่าเสื่อม 2563'!E$3:E$252,SMALL(IF('ค่าเสื่อม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F23" s="7" t="str">
        <f t="array" ref="F23">IF(COUNTIF('ค่าเสื่อม 2563'!$E$3:$E$252,"28849-รพ.วังสมบูรณ์")&lt;$A23,"",INDEX('ค่าเสื่อม 2563'!F$3:F$252,SMALL(IF('ค่าเสื่อม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G23" s="7" t="str">
        <f t="array" ref="G23">IF(COUNTIF('ค่าเสื่อม 2563'!$E$3:$E$252,"28849-รพ.วังสมบูรณ์")&lt;$A23,"",INDEX('ค่าเสื่อม 2563'!G$3:G$252,SMALL(IF('ค่าเสื่อม 2563'!$E$3:$E$252="28849-รพ.วังสมบูรณ์",ROW('ค่าเสื่อม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2563'!$E$3:$E$252,"28849-รพ.วังสมบูรณ์")&lt;$A23,"",INDEX('ค่าเสื่อม 2563'!H$3:H$252,SMALL(IF('ค่าเสื่อม 2563'!$E$3:$E$252="28849-รพ.วังสมบูรณ์",ROW('ค่าเสื่อม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2563'!$E$3:$E$252,"28849-รพ.วังสมบูรณ์")&lt;$A23,"",INDEX('ค่าเสื่อม 2563'!I$3:I$252,SMALL(IF('ค่าเสื่อม 2563'!$E$3:$E$252="28849-รพ.วังสมบูรณ์",ROW('ค่าเสื่อม 2563'!$E$3:$E$252)-ROW('ค่าเสื่อม 2563'!$E$3)+1),$A23)))</f>
        <v>-</v>
      </c>
      <c r="J23" s="7" t="str">
        <f t="array" ref="J23">IF(COUNTIF('ค่าเสื่อม 2563'!$E$3:$E$252,"28849-รพ.วังสมบูรณ์")&lt;$A23,"",INDEX('ค่าเสื่อม 2563'!J$3:J$252,SMALL(IF('ค่าเสื่อม 2563'!$E$3:$E$252="28849-รพ.วังสมบูรณ์",ROW('ค่าเสื่อม 2563'!$E$3:$E$252)-ROW('ค่าเสื่อม 2563'!$E$3)+1),$A23)))</f>
        <v>ซ่อมแซมโรงจอดรถ</v>
      </c>
      <c r="K23" s="7" t="str">
        <f t="array" ref="K23">IF(COUNTIF('ค่าเสื่อม 2563'!$E$3:$E$252,"28849-รพ.วังสมบูรณ์")&lt;$A23,"",INDEX('ค่าเสื่อม 2563'!K$3:K$252,SMALL(IF('ค่าเสื่อม 2563'!$E$3:$E$252="28849-รพ.วังสมบูรณ์",ROW('ค่าเสื่อม 2563'!$E$3:$E$252)-ROW('ค่าเสื่อม 2563'!$E$3)+1),$A23)))</f>
        <v>ปรับปรุงโรงจอดรถ ขนาด 5 X 10 เมตร</v>
      </c>
      <c r="L23" s="4">
        <f t="array" ref="L23">IF(COUNTIF('ค่าเสื่อม 2563'!$E$3:$E$252,"28849-รพ.วังสมบูรณ์")&lt;$A23,"",INDEX('ค่าเสื่อม 2563'!L$3:L$252,SMALL(IF('ค่าเสื่อม 2563'!$E$3:$E$252="28849-รพ.วังสมบูรณ์",ROW('ค่าเสื่อม 2563'!$E$3:$E$252)-ROW('ค่าเสื่อม 2563'!$E$3)+1),$A23)))</f>
        <v>1</v>
      </c>
      <c r="M23" s="7" t="str">
        <f t="array" ref="M23">IF(COUNTIF('ค่าเสื่อม 2563'!$E$3:$E$252,"28849-รพ.วังสมบูรณ์")&lt;$A23,"",INDEX('ค่าเสื่อม 2563'!M$3:M$252,SMALL(IF('ค่าเสื่อม 2563'!$E$3:$E$252="28849-รพ.วังสมบูรณ์",ROW('ค่าเสื่อม 2563'!$E$3:$E$252)-ROW('ค่าเสื่อม 2563'!$E$3)+1),$A23)))</f>
        <v>ซ่อมแซมอาคารจอดรถ</v>
      </c>
      <c r="N23" s="10">
        <f t="array" ref="N23">IF(COUNTIF('ค่าเสื่อม 2563'!$E$3:$E$252,"28849-รพ.วังสมบูรณ์")&lt;$A23,"",INDEX('ค่าเสื่อม 2563'!N$3:N$252,SMALL(IF('ค่าเสื่อม 2563'!$E$3:$E$252="28849-รพ.วังสมบูรณ์",ROW('ค่าเสื่อม 2563'!$E$3:$E$252)-ROW('ค่าเสื่อม 2563'!$E$3)+1),$A23)))</f>
        <v>134800</v>
      </c>
      <c r="O23" s="10">
        <f t="array" ref="O23">IF(COUNTIF('ค่าเสื่อม 2563'!$E$3:$E$252,"28849-รพ.วังสมบูรณ์")&lt;$A23,"",INDEX('ค่าเสื่อม 2563'!O$3:O$252,SMALL(IF('ค่าเสื่อม 2563'!$E$3:$E$252="28849-รพ.วังสมบูรณ์",ROW('ค่าเสื่อม 2563'!$E$3:$E$252)-ROW('ค่าเสื่อม 2563'!$E$3)+1),$A23)))</f>
        <v>0</v>
      </c>
      <c r="P23" s="10">
        <f t="array" ref="P23">IF(COUNTIF('ค่าเสื่อม 2563'!$E$3:$E$252,"28849-รพ.วังสมบูรณ์")&lt;$A23,"",INDEX('ค่าเสื่อม 2563'!P$3:P$252,SMALL(IF('ค่าเสื่อม 2563'!$E$3:$E$252="28849-รพ.วังสมบูรณ์",ROW('ค่าเสื่อม 2563'!$E$3:$E$252)-ROW('ค่าเสื่อม 2563'!$E$3)+1),$A23)))</f>
        <v>0</v>
      </c>
      <c r="Q23" s="10">
        <f t="array" ref="Q23">IF(COUNTIF('ค่าเสื่อม 2563'!$E$3:$E$252,"28849-รพ.วังสมบูรณ์")&lt;$A23,"",INDEX('ค่าเสื่อม 2563'!Q$3:Q$252,SMALL(IF('ค่าเสื่อม 2563'!$E$3:$E$252="28849-รพ.วังสมบูรณ์",ROW('ค่าเสื่อม 2563'!$E$3:$E$252)-ROW('ค่าเสื่อม 2563'!$E$3)+1),$A23)))</f>
        <v>134800</v>
      </c>
      <c r="R23" s="7" t="str">
        <f t="array" ref="R23">IF(COUNTIF('ค่าเสื่อม 2563'!$E$3:$E$252,"28849-รพ.วังสมบูรณ์")&lt;$A23,"",INDEX('ค่าเสื่อม 2563'!R$3:R$252,SMALL(IF('ค่าเสื่อม 2563'!$E$3:$E$252="28849-รพ.วังสมบูรณ์",ROW('ค่าเสื่อม 2563'!$E$3:$E$252)-ROW('ค่าเสื่อม 2563'!$E$3)+1),$A23)))</f>
        <v>4/2562 (วันที่ 19/09/2562)</v>
      </c>
      <c r="S23" s="4" t="str">
        <f t="array" ref="S23">IF(COUNTIF('ค่าเสื่อม 2563'!$E$3:$E$252,"28849-รพ.วังสมบูรณ์")&lt;$A23,"",INDEX('ค่าเสื่อม 2563'!S$3:S$252,SMALL(IF('ค่าเสื่อม 2563'!$E$3:$E$252="28849-รพ.วังสมบูรณ์",ROW('ค่าเสื่อม 2563'!$E$3:$E$252)-ROW('ค่าเสื่อม 2563'!$E$3)+1),$A23)))</f>
        <v>5-</v>
      </c>
      <c r="T23" s="10">
        <f t="array" ref="T23">IF(COUNTIF('ค่าเสื่อม 2563'!$E$3:$E$252,"28849-รพ.วังสมบูรณ์")&lt;$A23,"",INDEX('ค่าเสื่อม 2563'!T$3:T$252,SMALL(IF('ค่าเสื่อม 2563'!$E$3:$E$252="28849-รพ.วังสมบูรณ์",ROW('ค่าเสื่อม 2563'!$E$3:$E$252)-ROW('ค่าเสื่อม 2563'!$E$3)+1),$A23)))</f>
        <v>130000</v>
      </c>
      <c r="U23" s="10">
        <f t="array" ref="U23">IF(COUNTIF('ค่าเสื่อม 2563'!$E$3:$E$252,"28849-รพ.วังสมบูรณ์")&lt;$A23,"",INDEX('ค่าเสื่อม 2563'!U$3:U$252,SMALL(IF('ค่าเสื่อม 2563'!$E$3:$E$252="28849-รพ.วังสมบูรณ์",ROW('ค่าเสื่อม 2563'!$E$3:$E$252)-ROW('ค่าเสื่อม 2563'!$E$3)+1),$A23)))</f>
        <v>4800</v>
      </c>
      <c r="V23" s="7"/>
      <c r="W23" s="7"/>
    </row>
    <row r="24" spans="1:24" ht="43.5" customHeight="1">
      <c r="A24" s="3">
        <v>21</v>
      </c>
      <c r="B24" s="7" t="str">
        <f t="array" ref="B24">IF(COUNTIF('ค่าเสื่อม 2563'!$E$3:$E$252,"28849-รพ.วังสมบูรณ์")&lt;$A24,"",INDEX('ค่าเสื่อม 2563'!B$3:B$252,SMALL(IF('ค่าเสื่อม 2563'!$E$3:$E$252="28849-รพ.วังสมบูรณ์",ROW('ค่าเสื่อม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2563'!$E$3:$E$252,"28849-รพ.วังสมบูรณ์")&lt;$A24,"",INDEX('ค่าเสื่อม 2563'!C$3:C$252,SMALL(IF('ค่าเสื่อม 2563'!$E$3:$E$252="28849-รพ.วังสมบูรณ์",ROW('ค่าเสื่อม 2563'!$E$3:$E$252)-ROW('ค่าเสื่อม 2563'!$E$3)+1),$A24)))</f>
        <v>2700</v>
      </c>
      <c r="D24" s="7" t="str">
        <f t="array" ref="D24">IF(COUNTIF('ค่าเสื่อม 2563'!$E$3:$E$252,"28849-รพ.วังสมบูรณ์")&lt;$A24,"",INDEX('ค่าเสื่อม 2563'!D$3:D$252,SMALL(IF('ค่าเสื่อม 2563'!$E$3:$E$252="28849-รพ.วังสมบูรณ์",ROW('ค่าเสื่อม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2563'!$E$3:$E$252,"28849-รพ.วังสมบูรณ์")&lt;$A24,"",INDEX('ค่าเสื่อม 2563'!E$3:E$252,SMALL(IF('ค่าเสื่อม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F24" s="7" t="str">
        <f t="array" ref="F24">IF(COUNTIF('ค่าเสื่อม 2563'!$E$3:$E$252,"28849-รพ.วังสมบูรณ์")&lt;$A24,"",INDEX('ค่าเสื่อม 2563'!F$3:F$252,SMALL(IF('ค่าเสื่อม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G24" s="7" t="str">
        <f t="array" ref="G24">IF(COUNTIF('ค่าเสื่อม 2563'!$E$3:$E$252,"28849-รพ.วังสมบูรณ์")&lt;$A24,"",INDEX('ค่าเสื่อม 2563'!G$3:G$252,SMALL(IF('ค่าเสื่อม 2563'!$E$3:$E$252="28849-รพ.วังสมบูรณ์",ROW('ค่าเสื่อม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2563'!$E$3:$E$252,"28849-รพ.วังสมบูรณ์")&lt;$A24,"",INDEX('ค่าเสื่อม 2563'!H$3:H$252,SMALL(IF('ค่าเสื่อม 2563'!$E$3:$E$252="28849-รพ.วังสมบูรณ์",ROW('ค่าเสื่อม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2563'!$E$3:$E$252,"28849-รพ.วังสมบูรณ์")&lt;$A24,"",INDEX('ค่าเสื่อม 2563'!I$3:I$252,SMALL(IF('ค่าเสื่อม 2563'!$E$3:$E$252="28849-รพ.วังสมบูรณ์",ROW('ค่าเสื่อม 2563'!$E$3:$E$252)-ROW('ค่าเสื่อม 2563'!$E$3)+1),$A24)))</f>
        <v>13-ครุภัณฑ์โฆษณาและเผยแพร่</v>
      </c>
      <c r="J24" s="7" t="str">
        <f t="array" ref="J24">IF(COUNTIF('ค่าเสื่อม 2563'!$E$3:$E$252,"28849-รพ.วังสมบูรณ์")&lt;$A24,"",INDEX('ค่าเสื่อม 2563'!J$3:J$252,SMALL(IF('ค่าเสื่อม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K24" s="7" t="str">
        <f t="array" ref="K24">IF(COUNTIF('ค่าเสื่อม 2563'!$E$3:$E$252,"28849-รพ.วังสมบูรณ์")&lt;$A24,"",INDEX('ค่าเสื่อม 2563'!K$3:K$252,SMALL(IF('ค่าเสื่อม 2563'!$E$3:$E$252="28849-รพ.วังสมบูรณ์",ROW('ค่าเสื่อม 2563'!$E$3:$E$252)-ROW('ค่าเสื่อม 2563'!$E$3)+1),$A24)))</f>
        <v>โทรทัศน์ แอล อี ดี (LED TV) แบบ Smart TV ระดับความละเอียดจอภาพ 1,920 x 1,080 พิกเซล ขนาด 40 นิ้ว</v>
      </c>
      <c r="L24" s="4">
        <f t="array" ref="L24">IF(COUNTIF('ค่าเสื่อม 2563'!$E$3:$E$252,"28849-รพ.วังสมบูรณ์")&lt;$A24,"",INDEX('ค่าเสื่อม 2563'!L$3:L$252,SMALL(IF('ค่าเสื่อม 2563'!$E$3:$E$252="28849-รพ.วังสมบูรณ์",ROW('ค่าเสื่อม 2563'!$E$3:$E$252)-ROW('ค่าเสื่อม 2563'!$E$3)+1),$A24)))</f>
        <v>2</v>
      </c>
      <c r="M24" s="7" t="str">
        <f t="array" ref="M24">IF(COUNTIF('ค่าเสื่อม 2563'!$E$3:$E$252,"28849-รพ.วังสมบูรณ์")&lt;$A24,"",INDEX('ค่าเสื่อม 2563'!M$3:M$252,SMALL(IF('ค่าเสื่อม 2563'!$E$3:$E$252="28849-รพ.วังสมบูรณ์",ROW('ค่าเสื่อม 2563'!$E$3:$E$252)-ROW('ค่าเสื่อม 2563'!$E$3)+1),$A24)))</f>
        <v>5820-021-0001/1,5820-021-0001/2</v>
      </c>
      <c r="N24" s="10">
        <f t="array" ref="N24">IF(COUNTIF('ค่าเสื่อม 2563'!$E$3:$E$252,"28849-รพ.วังสมบูรณ์")&lt;$A24,"",INDEX('ค่าเสื่อม 2563'!N$3:N$252,SMALL(IF('ค่าเสื่อม 2563'!$E$3:$E$252="28849-รพ.วังสมบูรณ์",ROW('ค่าเสื่อม 2563'!$E$3:$E$252)-ROW('ค่าเสื่อม 2563'!$E$3)+1),$A24)))</f>
        <v>28000</v>
      </c>
      <c r="O24" s="10">
        <f t="array" ref="O24">IF(COUNTIF('ค่าเสื่อม 2563'!$E$3:$E$252,"28849-รพ.วังสมบูรณ์")&lt;$A24,"",INDEX('ค่าเสื่อม 2563'!O$3:O$252,SMALL(IF('ค่าเสื่อม 2563'!$E$3:$E$252="28849-รพ.วังสมบูรณ์",ROW('ค่าเสื่อม 2563'!$E$3:$E$252)-ROW('ค่าเสื่อม 2563'!$E$3)+1),$A24)))</f>
        <v>0</v>
      </c>
      <c r="P24" s="10">
        <f t="array" ref="P24">IF(COUNTIF('ค่าเสื่อม 2563'!$E$3:$E$252,"28849-รพ.วังสมบูรณ์")&lt;$A24,"",INDEX('ค่าเสื่อม 2563'!P$3:P$252,SMALL(IF('ค่าเสื่อม 2563'!$E$3:$E$252="28849-รพ.วังสมบูรณ์",ROW('ค่าเสื่อม 2563'!$E$3:$E$252)-ROW('ค่าเสื่อม 2563'!$E$3)+1),$A24)))</f>
        <v>0</v>
      </c>
      <c r="Q24" s="10">
        <f t="array" ref="Q24">IF(COUNTIF('ค่าเสื่อม 2563'!$E$3:$E$252,"28849-รพ.วังสมบูรณ์")&lt;$A24,"",INDEX('ค่าเสื่อม 2563'!Q$3:Q$252,SMALL(IF('ค่าเสื่อม 2563'!$E$3:$E$252="28849-รพ.วังสมบูรณ์",ROW('ค่าเสื่อม 2563'!$E$3:$E$252)-ROW('ค่าเสื่อม 2563'!$E$3)+1),$A24)))</f>
        <v>28000</v>
      </c>
      <c r="R24" s="7" t="str">
        <f t="array" ref="R24">IF(COUNTIF('ค่าเสื่อม 2563'!$E$3:$E$252,"28849-รพ.วังสมบูรณ์")&lt;$A24,"",INDEX('ค่าเสื่อม 2563'!R$3:R$252,SMALL(IF('ค่าเสื่อม 2563'!$E$3:$E$252="28849-รพ.วังสมบูรณ์",ROW('ค่าเสื่อม 2563'!$E$3:$E$252)-ROW('ค่าเสื่อม 2563'!$E$3)+1),$A24)))</f>
        <v>4/2562 (วันที่ 19/09/2562)</v>
      </c>
      <c r="S24" s="4" t="str">
        <f t="array" ref="S24">IF(COUNTIF('ค่าเสื่อม 2563'!$E$3:$E$252,"28849-รพ.วังสมบูรณ์")&lt;$A24,"",INDEX('ค่าเสื่อม 2563'!S$3:S$252,SMALL(IF('ค่าเสื่อม 2563'!$E$3:$E$252="28849-รพ.วังสมบูรณ์",ROW('ค่าเสื่อม 2563'!$E$3:$E$252)-ROW('ค่าเสื่อม 2563'!$E$3)+1),$A24)))</f>
        <v>5-</v>
      </c>
      <c r="T24" s="10">
        <f t="array" ref="T24">IF(COUNTIF('ค่าเสื่อม 2563'!$E$3:$E$252,"28849-รพ.วังสมบูรณ์")&lt;$A24,"",INDEX('ค่าเสื่อม 2563'!T$3:T$252,SMALL(IF('ค่าเสื่อม 2563'!$E$3:$E$252="28849-รพ.วังสมบูรณ์",ROW('ค่าเสื่อม 2563'!$E$3:$E$252)-ROW('ค่าเสื่อม 2563'!$E$3)+1),$A24)))</f>
        <v>26800</v>
      </c>
      <c r="U24" s="10">
        <f t="array" ref="U24">IF(COUNTIF('ค่าเสื่อม 2563'!$E$3:$E$252,"28849-รพ.วังสมบูรณ์")&lt;$A24,"",INDEX('ค่าเสื่อม 2563'!U$3:U$252,SMALL(IF('ค่าเสื่อม 2563'!$E$3:$E$252="28849-รพ.วังสมบูรณ์",ROW('ค่าเสื่อม 2563'!$E$3:$E$252)-ROW('ค่าเสื่อม 2563'!$E$3)+1),$A24)))</f>
        <v>1200</v>
      </c>
      <c r="V24" s="7">
        <f t="array" ref="V24">IF(COUNTIF('ค่าเสื่อม 2563'!$E$3:$E$252,"28849-รพ.วังสมบูรณ์")&lt;$A24,"",INDEX('ค่าเสื่อม 2563'!V$3:V$252,SMALL(IF('ค่าเสื่อม 2563'!$E$3:$E$252="28849-รพ.วังสมบูรณ์",ROW('ค่าเสื่อม 2563'!$E$3:$E$252)-ROW('ค่าเสื่อม 2563'!$E$3)+1),$A24)))</f>
        <v>4.29</v>
      </c>
      <c r="W24" s="7">
        <f t="array" ref="W24">IF(COUNTIF('ค่าเสื่อม 2563'!$E$3:$E$252,"28849-รพ.วังสมบูรณ์")&lt;$A24,"",INDEX('ค่าเสื่อม 2563'!W$3:W$252,SMALL(IF('ค่าเสื่อม 2563'!$E$3:$E$252="28849-รพ.วังสมบูรณ์",ROW('ค่าเสื่อม 2563'!$E$3:$E$252)-ROW('ค่าเสื่อม 2563'!$E$3)+1),$A24)))</f>
        <v>325648</v>
      </c>
    </row>
    <row r="25" spans="1:24" ht="43.5" customHeight="1">
      <c r="A25" s="3">
        <v>22</v>
      </c>
      <c r="B25" s="7" t="str">
        <f t="array" ref="B25">IF(COUNTIF('ค่าเสื่อม 2563'!$E$3:$E$252,"28849-รพ.วังสมบูรณ์")&lt;$A25,"",INDEX('ค่าเสื่อม 2563'!B$3:B$252,SMALL(IF('ค่าเสื่อม 2563'!$E$3:$E$252="28849-รพ.วังสมบูรณ์",ROW('ค่าเสื่อม 2563'!$E$3:$E$252)-ROW('ค่าเสื่อม 2563'!$E$3)+1),$A25)))</f>
        <v/>
      </c>
      <c r="C25" s="7" t="str">
        <f t="array" ref="C25">IF(COUNTIF('ค่าเสื่อม 2563'!$E$3:$E$252,"28849-รพ.วังสมบูรณ์")&lt;$A25,"",INDEX('ค่าเสื่อม 2563'!C$3:C$252,SMALL(IF('ค่าเสื่อม 2563'!$E$3:$E$252="28849-รพ.วังสมบูรณ์",ROW('ค่าเสื่อม 2563'!$E$3:$E$252)-ROW('ค่าเสื่อม 2563'!$E$3)+1),$A25)))</f>
        <v/>
      </c>
      <c r="D25" s="7" t="str">
        <f t="array" ref="D25">IF(COUNTIF('ค่าเสื่อม 2563'!$E$3:$E$252,"28849-รพ.วังสมบูรณ์")&lt;$A25,"",INDEX('ค่าเสื่อม 2563'!D$3:D$252,SMALL(IF('ค่าเสื่อม 2563'!$E$3:$E$252="28849-รพ.วังสมบูรณ์",ROW('ค่าเสื่อม 2563'!$E$3:$E$252)-ROW('ค่าเสื่อม 2563'!$E$3)+1),$A25)))</f>
        <v/>
      </c>
      <c r="E25" s="7" t="str">
        <f t="array" ref="E25">IF(COUNTIF('ค่าเสื่อม 2563'!$E$3:$E$252,"28849-รพ.วังสมบูรณ์")&lt;$A25,"",INDEX('ค่าเสื่อม 2563'!E$3:E$252,SMALL(IF('ค่าเสื่อม 2563'!$E$3:$E$252="28849-รพ.วังสมบูรณ์",ROW('ค่าเสื่อม 2563'!$E$3:$E$252)-ROW('ค่าเสื่อม 2563'!$E$3)+1),$A25)))</f>
        <v/>
      </c>
      <c r="F25" s="7" t="str">
        <f t="array" ref="F25">IF(COUNTIF('ค่าเสื่อม 2563'!$E$3:$E$252,"28849-รพ.วังสมบูรณ์")&lt;$A25,"",INDEX('ค่าเสื่อม 2563'!F$3:F$252,SMALL(IF('ค่าเสื่อม 2563'!$E$3:$E$252="28849-รพ.วังสมบูรณ์",ROW('ค่าเสื่อม 2563'!$E$3:$E$252)-ROW('ค่าเสื่อม 2563'!$E$3)+1),$A25)))</f>
        <v/>
      </c>
      <c r="G25" s="7" t="str">
        <f t="array" ref="G25">IF(COUNTIF('ค่าเสื่อม 2563'!$E$3:$E$252,"28849-รพ.วังสมบูรณ์")&lt;$A25,"",INDEX('ค่าเสื่อม 2563'!G$3:G$252,SMALL(IF('ค่าเสื่อม 2563'!$E$3:$E$252="28849-รพ.วังสมบูรณ์",ROW('ค่าเสื่อม 2563'!$E$3:$E$252)-ROW('ค่าเสื่อม 2563'!$E$3)+1),$A25)))</f>
        <v/>
      </c>
      <c r="H25" s="7" t="str">
        <f t="array" ref="H25">IF(COUNTIF('ค่าเสื่อม 2563'!$E$3:$E$252,"28849-รพ.วังสมบูรณ์")&lt;$A25,"",INDEX('ค่าเสื่อม 2563'!H$3:H$252,SMALL(IF('ค่าเสื่อม 2563'!$E$3:$E$252="28849-รพ.วังสมบูรณ์",ROW('ค่าเสื่อม 2563'!$E$3:$E$252)-ROW('ค่าเสื่อม 2563'!$E$3)+1),$A25)))</f>
        <v/>
      </c>
      <c r="I25" s="7" t="str">
        <f t="array" ref="I25">IF(COUNTIF('ค่าเสื่อม 2563'!$E$3:$E$252,"28849-รพ.วังสมบูรณ์")&lt;$A25,"",INDEX('ค่าเสื่อม 2563'!I$3:I$252,SMALL(IF('ค่าเสื่อม 2563'!$E$3:$E$252="28849-รพ.วังสมบูรณ์",ROW('ค่าเสื่อม 2563'!$E$3:$E$252)-ROW('ค่าเสื่อม 2563'!$E$3)+1),$A25)))</f>
        <v/>
      </c>
      <c r="J25" s="7" t="str">
        <f t="array" ref="J25">IF(COUNTIF('ค่าเสื่อม 2563'!$E$3:$E$252,"28849-รพ.วังสมบูรณ์")&lt;$A25,"",INDEX('ค่าเสื่อม 2563'!J$3:J$252,SMALL(IF('ค่าเสื่อม 2563'!$E$3:$E$252="28849-รพ.วังสมบูรณ์",ROW('ค่าเสื่อม 2563'!$E$3:$E$252)-ROW('ค่าเสื่อม 2563'!$E$3)+1),$A25)))</f>
        <v/>
      </c>
      <c r="K25" s="7" t="str">
        <f t="array" ref="K25">IF(COUNTIF('ค่าเสื่อม 2563'!$E$3:$E$252,"28849-รพ.วังสมบูรณ์")&lt;$A25,"",INDEX('ค่าเสื่อม 2563'!K$3:K$252,SMALL(IF('ค่าเสื่อม 2563'!$E$3:$E$252="28849-รพ.วังสมบูรณ์",ROW('ค่าเสื่อม 2563'!$E$3:$E$252)-ROW('ค่าเสื่อม 2563'!$E$3)+1),$A25)))</f>
        <v/>
      </c>
      <c r="L25" s="4" t="str">
        <f t="array" ref="L25">IF(COUNTIF('ค่าเสื่อม 2563'!$E$3:$E$252,"28849-รพ.วังสมบูรณ์")&lt;$A25,"",INDEX('ค่าเสื่อม 2563'!L$3:L$252,SMALL(IF('ค่าเสื่อม 2563'!$E$3:$E$252="28849-รพ.วังสมบูรณ์",ROW('ค่าเสื่อม 2563'!$E$3:$E$252)-ROW('ค่าเสื่อม 2563'!$E$3)+1),$A25)))</f>
        <v/>
      </c>
      <c r="M25" s="7" t="str">
        <f t="array" ref="M25">IF(COUNTIF('ค่าเสื่อม 2563'!$E$3:$E$252,"28849-รพ.วังสมบูรณ์")&lt;$A25,"",INDEX('ค่าเสื่อม 2563'!M$3:M$252,SMALL(IF('ค่าเสื่อม 2563'!$E$3:$E$252="28849-รพ.วังสมบูรณ์",ROW('ค่าเสื่อม 2563'!$E$3:$E$252)-ROW('ค่าเสื่อม 2563'!$E$3)+1),$A25)))</f>
        <v/>
      </c>
      <c r="N25" s="10" t="str">
        <f t="array" ref="N25">IF(COUNTIF('ค่าเสื่อม 2563'!$E$3:$E$252,"28849-รพ.วังสมบูรณ์")&lt;$A25,"",INDEX('ค่าเสื่อม 2563'!N$3:N$252,SMALL(IF('ค่าเสื่อม 2563'!$E$3:$E$252="28849-รพ.วังสมบูรณ์",ROW('ค่าเสื่อม 2563'!$E$3:$E$252)-ROW('ค่าเสื่อม 2563'!$E$3)+1),$A25)))</f>
        <v/>
      </c>
      <c r="O25" s="10" t="str">
        <f t="array" ref="O25">IF(COUNTIF('ค่าเสื่อม 2563'!$E$3:$E$252,"28849-รพ.วังสมบูรณ์")&lt;$A25,"",INDEX('ค่าเสื่อม 2563'!O$3:O$252,SMALL(IF('ค่าเสื่อม 2563'!$E$3:$E$252="28849-รพ.วังสมบูรณ์",ROW('ค่าเสื่อม 2563'!$E$3:$E$252)-ROW('ค่าเสื่อม 2563'!$E$3)+1),$A25)))</f>
        <v/>
      </c>
      <c r="P25" s="10" t="str">
        <f t="array" ref="P25">IF(COUNTIF('ค่าเสื่อม 2563'!$E$3:$E$252,"28849-รพ.วังสมบูรณ์")&lt;$A25,"",INDEX('ค่าเสื่อม 2563'!P$3:P$252,SMALL(IF('ค่าเสื่อม 2563'!$E$3:$E$252="28849-รพ.วังสมบูรณ์",ROW('ค่าเสื่อม 2563'!$E$3:$E$252)-ROW('ค่าเสื่อม 2563'!$E$3)+1),$A25)))</f>
        <v/>
      </c>
      <c r="Q25" s="10" t="str">
        <f t="array" ref="Q25">IF(COUNTIF('ค่าเสื่อม 2563'!$E$3:$E$252,"28849-รพ.วังสมบูรณ์")&lt;$A25,"",INDEX('ค่าเสื่อม 2563'!Q$3:Q$252,SMALL(IF('ค่าเสื่อม 2563'!$E$3:$E$252="28849-รพ.วังสมบูรณ์",ROW('ค่าเสื่อม 2563'!$E$3:$E$252)-ROW('ค่าเสื่อม 2563'!$E$3)+1),$A25)))</f>
        <v/>
      </c>
      <c r="R25" s="7" t="str">
        <f t="array" ref="R25">IF(COUNTIF('ค่าเสื่อม 2563'!$E$3:$E$252,"28849-รพ.วังสมบูรณ์")&lt;$A25,"",INDEX('ค่าเสื่อม 2563'!R$3:R$252,SMALL(IF('ค่าเสื่อม 2563'!$E$3:$E$252="28849-รพ.วังสมบูรณ์",ROW('ค่าเสื่อม 2563'!$E$3:$E$252)-ROW('ค่าเสื่อม 2563'!$E$3)+1),$A25)))</f>
        <v/>
      </c>
      <c r="S25" s="4" t="str">
        <f t="array" ref="S25">IF(COUNTIF('ค่าเสื่อม 2563'!$E$3:$E$252,"28849-รพ.วังสมบูรณ์")&lt;$A25,"",INDEX('ค่าเสื่อม 2563'!S$3:S$252,SMALL(IF('ค่าเสื่อม 2563'!$E$3:$E$252="28849-รพ.วังสมบูรณ์",ROW('ค่าเสื่อม 2563'!$E$3:$E$252)-ROW('ค่าเสื่อม 2563'!$E$3)+1),$A25)))</f>
        <v/>
      </c>
      <c r="T25" s="10" t="str">
        <f t="array" ref="T25">IF(COUNTIF('ค่าเสื่อม 2563'!$E$3:$E$252,"28849-รพ.วังสมบูรณ์")&lt;$A25,"",INDEX('ค่าเสื่อม 2563'!T$3:T$252,SMALL(IF('ค่าเสื่อม 2563'!$E$3:$E$252="28849-รพ.วังสมบูรณ์",ROW('ค่าเสื่อม 2563'!$E$3:$E$252)-ROW('ค่าเสื่อม 2563'!$E$3)+1),$A25)))</f>
        <v/>
      </c>
      <c r="U25" s="10" t="str">
        <f t="array" ref="U25">IF(COUNTIF('ค่าเสื่อม 2563'!$E$3:$E$252,"28849-รพ.วังสมบูรณ์")&lt;$A25,"",INDEX('ค่าเสื่อม 2563'!U$3:U$252,SMALL(IF('ค่าเสื่อม 2563'!$E$3:$E$252="28849-รพ.วังสมบูรณ์",ROW('ค่าเสื่อม 2563'!$E$3:$E$252)-ROW('ค่าเสื่อม 2563'!$E$3)+1),$A25)))</f>
        <v/>
      </c>
      <c r="V25" s="7" t="str">
        <f t="array" ref="V25">IF(COUNTIF('ค่าเสื่อม 2563'!$E$3:$E$252,"28849-รพ.วังสมบูรณ์")&lt;$A25,"",INDEX('ค่าเสื่อม 2563'!V$3:V$252,SMALL(IF('ค่าเสื่อม 2563'!$E$3:$E$252="28849-รพ.วังสมบูรณ์",ROW('ค่าเสื่อม 2563'!$E$3:$E$252)-ROW('ค่าเสื่อม 2563'!$E$3)+1),$A25)))</f>
        <v/>
      </c>
      <c r="W25" s="7" t="str">
        <f t="array" ref="W25">IF(COUNTIF('ค่าเสื่อม 2563'!$E$3:$E$252,"28849-รพ.วังสมบูรณ์")&lt;$A25,"",INDEX('ค่าเสื่อม 2563'!W$3:W$252,SMALL(IF('ค่าเสื่อม 2563'!$E$3:$E$252="28849-รพ.วังสมบูรณ์",ROW('ค่าเสื่อม 2563'!$E$3:$E$252)-ROW('ค่าเสื่อม 2563'!$E$3)+1),$A25)))</f>
        <v/>
      </c>
    </row>
    <row r="26" spans="1:24" ht="43.5" customHeight="1">
      <c r="A26" s="3">
        <v>23</v>
      </c>
      <c r="B26" s="7" t="str">
        <f t="array" ref="B26">IF(COUNTIF('ค่าเสื่อม 2563'!$E$3:$E$252,"28849-รพ.วังสมบูรณ์")&lt;$A26,"",INDEX('ค่าเสื่อม 2563'!B$3:B$252,SMALL(IF('ค่าเสื่อม 2563'!$E$3:$E$252="28849-รพ.วังสมบูรณ์",ROW('ค่าเสื่อม 2563'!$E$3:$E$252)-ROW('ค่าเสื่อม 2563'!$E$3)+1),$A26)))</f>
        <v/>
      </c>
      <c r="C26" s="7" t="str">
        <f t="array" ref="C26">IF(COUNTIF('ค่าเสื่อม 2563'!$E$3:$E$252,"28849-รพ.วังสมบูรณ์")&lt;$A26,"",INDEX('ค่าเสื่อม 2563'!C$3:C$252,SMALL(IF('ค่าเสื่อม 2563'!$E$3:$E$252="28849-รพ.วังสมบูรณ์",ROW('ค่าเสื่อม 2563'!$E$3:$E$252)-ROW('ค่าเสื่อม 2563'!$E$3)+1),$A26)))</f>
        <v/>
      </c>
      <c r="D26" s="7" t="str">
        <f t="array" ref="D26">IF(COUNTIF('ค่าเสื่อม 2563'!$E$3:$E$252,"28849-รพ.วังสมบูรณ์")&lt;$A26,"",INDEX('ค่าเสื่อม 2563'!D$3:D$252,SMALL(IF('ค่าเสื่อม 2563'!$E$3:$E$252="28849-รพ.วังสมบูรณ์",ROW('ค่าเสื่อม 2563'!$E$3:$E$252)-ROW('ค่าเสื่อม 2563'!$E$3)+1),$A26)))</f>
        <v/>
      </c>
      <c r="E26" s="7" t="str">
        <f t="array" ref="E26">IF(COUNTIF('ค่าเสื่อม 2563'!$E$3:$E$252,"28849-รพ.วังสมบูรณ์")&lt;$A26,"",INDEX('ค่าเสื่อม 2563'!E$3:E$252,SMALL(IF('ค่าเสื่อม 2563'!$E$3:$E$252="28849-รพ.วังสมบูรณ์",ROW('ค่าเสื่อม 2563'!$E$3:$E$252)-ROW('ค่าเสื่อม 2563'!$E$3)+1),$A26)))</f>
        <v/>
      </c>
      <c r="F26" s="7" t="str">
        <f t="array" ref="F26">IF(COUNTIF('ค่าเสื่อม 2563'!$E$3:$E$252,"28849-รพ.วังสมบูรณ์")&lt;$A26,"",INDEX('ค่าเสื่อม 2563'!F$3:F$252,SMALL(IF('ค่าเสื่อม 2563'!$E$3:$E$252="28849-รพ.วังสมบูรณ์",ROW('ค่าเสื่อม 2563'!$E$3:$E$252)-ROW('ค่าเสื่อม 2563'!$E$3)+1),$A26)))</f>
        <v/>
      </c>
      <c r="G26" s="7" t="str">
        <f t="array" ref="G26">IF(COUNTIF('ค่าเสื่อม 2563'!$E$3:$E$252,"28849-รพ.วังสมบูรณ์")&lt;$A26,"",INDEX('ค่าเสื่อม 2563'!G$3:G$252,SMALL(IF('ค่าเสื่อม 2563'!$E$3:$E$252="28849-รพ.วังสมบูรณ์",ROW('ค่าเสื่อม 2563'!$E$3:$E$252)-ROW('ค่าเสื่อม 2563'!$E$3)+1),$A26)))</f>
        <v/>
      </c>
      <c r="H26" s="7" t="str">
        <f t="array" ref="H26">IF(COUNTIF('ค่าเสื่อม 2563'!$E$3:$E$252,"28849-รพ.วังสมบูรณ์")&lt;$A26,"",INDEX('ค่าเสื่อม 2563'!H$3:H$252,SMALL(IF('ค่าเสื่อม 2563'!$E$3:$E$252="28849-รพ.วังสมบูรณ์",ROW('ค่าเสื่อม 2563'!$E$3:$E$252)-ROW('ค่าเสื่อม 2563'!$E$3)+1),$A26)))</f>
        <v/>
      </c>
      <c r="I26" s="7" t="str">
        <f t="array" ref="I26">IF(COUNTIF('ค่าเสื่อม 2563'!$E$3:$E$252,"28849-รพ.วังสมบูรณ์")&lt;$A26,"",INDEX('ค่าเสื่อม 2563'!I$3:I$252,SMALL(IF('ค่าเสื่อม 2563'!$E$3:$E$252="28849-รพ.วังสมบูรณ์",ROW('ค่าเสื่อม 2563'!$E$3:$E$252)-ROW('ค่าเสื่อม 2563'!$E$3)+1),$A26)))</f>
        <v/>
      </c>
      <c r="J26" s="7" t="str">
        <f t="array" ref="J26">IF(COUNTIF('ค่าเสื่อม 2563'!$E$3:$E$252,"28849-รพ.วังสมบูรณ์")&lt;$A26,"",INDEX('ค่าเสื่อม 2563'!J$3:J$252,SMALL(IF('ค่าเสื่อม 2563'!$E$3:$E$252="28849-รพ.วังสมบูรณ์",ROW('ค่าเสื่อม 2563'!$E$3:$E$252)-ROW('ค่าเสื่อม 2563'!$E$3)+1),$A26)))</f>
        <v/>
      </c>
      <c r="K26" s="7" t="str">
        <f t="array" ref="K26">IF(COUNTIF('ค่าเสื่อม 2563'!$E$3:$E$252,"28849-รพ.วังสมบูรณ์")&lt;$A26,"",INDEX('ค่าเสื่อม 2563'!K$3:K$252,SMALL(IF('ค่าเสื่อม 2563'!$E$3:$E$252="28849-รพ.วังสมบูรณ์",ROW('ค่าเสื่อม 2563'!$E$3:$E$252)-ROW('ค่าเสื่อม 2563'!$E$3)+1),$A26)))</f>
        <v/>
      </c>
      <c r="L26" s="4" t="str">
        <f t="array" ref="L26">IF(COUNTIF('ค่าเสื่อม 2563'!$E$3:$E$252,"28849-รพ.วังสมบูรณ์")&lt;$A26,"",INDEX('ค่าเสื่อม 2563'!L$3:L$252,SMALL(IF('ค่าเสื่อม 2563'!$E$3:$E$252="28849-รพ.วังสมบูรณ์",ROW('ค่าเสื่อม 2563'!$E$3:$E$252)-ROW('ค่าเสื่อม 2563'!$E$3)+1),$A26)))</f>
        <v/>
      </c>
      <c r="M26" s="7" t="str">
        <f t="array" ref="M26">IF(COUNTIF('ค่าเสื่อม 2563'!$E$3:$E$252,"28849-รพ.วังสมบูรณ์")&lt;$A26,"",INDEX('ค่าเสื่อม 2563'!M$3:M$252,SMALL(IF('ค่าเสื่อม 2563'!$E$3:$E$252="28849-รพ.วังสมบูรณ์",ROW('ค่าเสื่อม 2563'!$E$3:$E$252)-ROW('ค่าเสื่อม 2563'!$E$3)+1),$A26)))</f>
        <v/>
      </c>
      <c r="N26" s="10" t="str">
        <f t="array" ref="N26">IF(COUNTIF('ค่าเสื่อม 2563'!$E$3:$E$252,"28849-รพ.วังสมบูรณ์")&lt;$A26,"",INDEX('ค่าเสื่อม 2563'!N$3:N$252,SMALL(IF('ค่าเสื่อม 2563'!$E$3:$E$252="28849-รพ.วังสมบูรณ์",ROW('ค่าเสื่อม 2563'!$E$3:$E$252)-ROW('ค่าเสื่อม 2563'!$E$3)+1),$A26)))</f>
        <v/>
      </c>
      <c r="O26" s="10" t="str">
        <f t="array" ref="O26">IF(COUNTIF('ค่าเสื่อม 2563'!$E$3:$E$252,"28849-รพ.วังสมบูรณ์")&lt;$A26,"",INDEX('ค่าเสื่อม 2563'!O$3:O$252,SMALL(IF('ค่าเสื่อม 2563'!$E$3:$E$252="28849-รพ.วังสมบูรณ์",ROW('ค่าเสื่อม 2563'!$E$3:$E$252)-ROW('ค่าเสื่อม 2563'!$E$3)+1),$A26)))</f>
        <v/>
      </c>
      <c r="P26" s="10" t="str">
        <f t="array" ref="P26">IF(COUNTIF('ค่าเสื่อม 2563'!$E$3:$E$252,"28849-รพ.วังสมบูรณ์")&lt;$A26,"",INDEX('ค่าเสื่อม 2563'!P$3:P$252,SMALL(IF('ค่าเสื่อม 2563'!$E$3:$E$252="28849-รพ.วังสมบูรณ์",ROW('ค่าเสื่อม 2563'!$E$3:$E$252)-ROW('ค่าเสื่อม 2563'!$E$3)+1),$A26)))</f>
        <v/>
      </c>
      <c r="Q26" s="10" t="str">
        <f t="array" ref="Q26">IF(COUNTIF('ค่าเสื่อม 2563'!$E$3:$E$252,"28849-รพ.วังสมบูรณ์")&lt;$A26,"",INDEX('ค่าเสื่อม 2563'!Q$3:Q$252,SMALL(IF('ค่าเสื่อม 2563'!$E$3:$E$252="28849-รพ.วังสมบูรณ์",ROW('ค่าเสื่อม 2563'!$E$3:$E$252)-ROW('ค่าเสื่อม 2563'!$E$3)+1),$A26)))</f>
        <v/>
      </c>
      <c r="R26" s="7" t="str">
        <f t="array" ref="R26">IF(COUNTIF('ค่าเสื่อม 2563'!$E$3:$E$252,"28849-รพ.วังสมบูรณ์")&lt;$A26,"",INDEX('ค่าเสื่อม 2563'!R$3:R$252,SMALL(IF('ค่าเสื่อม 2563'!$E$3:$E$252="28849-รพ.วังสมบูรณ์",ROW('ค่าเสื่อม 2563'!$E$3:$E$252)-ROW('ค่าเสื่อม 2563'!$E$3)+1),$A26)))</f>
        <v/>
      </c>
      <c r="S26" s="4" t="str">
        <f t="array" ref="S26">IF(COUNTIF('ค่าเสื่อม 2563'!$E$3:$E$252,"28849-รพ.วังสมบูรณ์")&lt;$A26,"",INDEX('ค่าเสื่อม 2563'!S$3:S$252,SMALL(IF('ค่าเสื่อม 2563'!$E$3:$E$252="28849-รพ.วังสมบูรณ์",ROW('ค่าเสื่อม 2563'!$E$3:$E$252)-ROW('ค่าเสื่อม 2563'!$E$3)+1),$A26)))</f>
        <v/>
      </c>
      <c r="T26" s="10" t="str">
        <f t="array" ref="T26">IF(COUNTIF('ค่าเสื่อม 2563'!$E$3:$E$252,"28849-รพ.วังสมบูรณ์")&lt;$A26,"",INDEX('ค่าเสื่อม 2563'!T$3:T$252,SMALL(IF('ค่าเสื่อม 2563'!$E$3:$E$252="28849-รพ.วังสมบูรณ์",ROW('ค่าเสื่อม 2563'!$E$3:$E$252)-ROW('ค่าเสื่อม 2563'!$E$3)+1),$A26)))</f>
        <v/>
      </c>
      <c r="U26" s="10" t="str">
        <f t="array" ref="U26">IF(COUNTIF('ค่าเสื่อม 2563'!$E$3:$E$252,"28849-รพ.วังสมบูรณ์")&lt;$A26,"",INDEX('ค่าเสื่อม 2563'!U$3:U$252,SMALL(IF('ค่าเสื่อม 2563'!$E$3:$E$252="28849-รพ.วังสมบูรณ์",ROW('ค่าเสื่อม 2563'!$E$3:$E$252)-ROW('ค่าเสื่อม 2563'!$E$3)+1),$A26)))</f>
        <v/>
      </c>
      <c r="V26" s="7" t="str">
        <f t="array" ref="V26">IF(COUNTIF('ค่าเสื่อม 2563'!$E$3:$E$252,"28849-รพ.วังสมบูรณ์")&lt;$A26,"",INDEX('ค่าเสื่อม 2563'!V$3:V$252,SMALL(IF('ค่าเสื่อม 2563'!$E$3:$E$252="28849-รพ.วังสมบูรณ์",ROW('ค่าเสื่อม 2563'!$E$3:$E$252)-ROW('ค่าเสื่อม 2563'!$E$3)+1),$A26)))</f>
        <v/>
      </c>
      <c r="W26" s="7" t="str">
        <f t="array" ref="W26">IF(COUNTIF('ค่าเสื่อม 2563'!$E$3:$E$252,"28849-รพ.วังสมบูรณ์")&lt;$A26,"",INDEX('ค่าเสื่อม 2563'!W$3:W$252,SMALL(IF('ค่าเสื่อม 2563'!$E$3:$E$252="28849-รพ.วังสมบูรณ์",ROW('ค่าเสื่อม 2563'!$E$3:$E$252)-ROW('ค่าเสื่อม 2563'!$E$3)+1),$A26)))</f>
        <v/>
      </c>
    </row>
    <row r="27" spans="1:24" ht="43.5" customHeight="1">
      <c r="A27" s="3">
        <v>24</v>
      </c>
      <c r="B27" s="7" t="str">
        <f t="array" ref="B27">IF(COUNTIF('ค่าเสื่อม 2563'!$E$3:$E$252,"28849-รพ.วังสมบูรณ์")&lt;$A27,"",INDEX('ค่าเสื่อม 2563'!B$3:B$252,SMALL(IF('ค่าเสื่อม 2563'!$E$3:$E$252="28849-รพ.วังสมบูรณ์",ROW('ค่าเสื่อม 2563'!$E$3:$E$252)-ROW('ค่าเสื่อม 2563'!$E$3)+1),$A27)))</f>
        <v/>
      </c>
      <c r="C27" s="7" t="str">
        <f t="array" ref="C27">IF(COUNTIF('ค่าเสื่อม 2563'!$E$3:$E$252,"28849-รพ.วังสมบูรณ์")&lt;$A27,"",INDEX('ค่าเสื่อม 2563'!C$3:C$252,SMALL(IF('ค่าเสื่อม 2563'!$E$3:$E$252="28849-รพ.วังสมบูรณ์",ROW('ค่าเสื่อม 2563'!$E$3:$E$252)-ROW('ค่าเสื่อม 2563'!$E$3)+1),$A27)))</f>
        <v/>
      </c>
      <c r="D27" s="7" t="str">
        <f t="array" ref="D27">IF(COUNTIF('ค่าเสื่อม 2563'!$E$3:$E$252,"28849-รพ.วังสมบูรณ์")&lt;$A27,"",INDEX('ค่าเสื่อม 2563'!D$3:D$252,SMALL(IF('ค่าเสื่อม 2563'!$E$3:$E$252="28849-รพ.วังสมบูรณ์",ROW('ค่าเสื่อม 2563'!$E$3:$E$252)-ROW('ค่าเสื่อม 2563'!$E$3)+1),$A27)))</f>
        <v/>
      </c>
      <c r="E27" s="7" t="str">
        <f t="array" ref="E27">IF(COUNTIF('ค่าเสื่อม 2563'!$E$3:$E$252,"28849-รพ.วังสมบูรณ์")&lt;$A27,"",INDEX('ค่าเสื่อม 2563'!E$3:E$252,SMALL(IF('ค่าเสื่อม 2563'!$E$3:$E$252="28849-รพ.วังสมบูรณ์",ROW('ค่าเสื่อม 2563'!$E$3:$E$252)-ROW('ค่าเสื่อม 2563'!$E$3)+1),$A27)))</f>
        <v/>
      </c>
      <c r="F27" s="7" t="str">
        <f t="array" ref="F27">IF(COUNTIF('ค่าเสื่อม 2563'!$E$3:$E$252,"28849-รพ.วังสมบูรณ์")&lt;$A27,"",INDEX('ค่าเสื่อม 2563'!F$3:F$252,SMALL(IF('ค่าเสื่อม 2563'!$E$3:$E$252="28849-รพ.วังสมบูรณ์",ROW('ค่าเสื่อม 2563'!$E$3:$E$252)-ROW('ค่าเสื่อม 2563'!$E$3)+1),$A27)))</f>
        <v/>
      </c>
      <c r="G27" s="7" t="str">
        <f t="array" ref="G27">IF(COUNTIF('ค่าเสื่อม 2563'!$E$3:$E$252,"28849-รพ.วังสมบูรณ์")&lt;$A27,"",INDEX('ค่าเสื่อม 2563'!G$3:G$252,SMALL(IF('ค่าเสื่อม 2563'!$E$3:$E$252="28849-รพ.วังสมบูรณ์",ROW('ค่าเสื่อม 2563'!$E$3:$E$252)-ROW('ค่าเสื่อม 2563'!$E$3)+1),$A27)))</f>
        <v/>
      </c>
      <c r="H27" s="7" t="str">
        <f t="array" ref="H27">IF(COUNTIF('ค่าเสื่อม 2563'!$E$3:$E$252,"28849-รพ.วังสมบูรณ์")&lt;$A27,"",INDEX('ค่าเสื่อม 2563'!H$3:H$252,SMALL(IF('ค่าเสื่อม 2563'!$E$3:$E$252="28849-รพ.วังสมบูรณ์",ROW('ค่าเสื่อม 2563'!$E$3:$E$252)-ROW('ค่าเสื่อม 2563'!$E$3)+1),$A27)))</f>
        <v/>
      </c>
      <c r="I27" s="7" t="str">
        <f t="array" ref="I27">IF(COUNTIF('ค่าเสื่อม 2563'!$E$3:$E$252,"28849-รพ.วังสมบูรณ์")&lt;$A27,"",INDEX('ค่าเสื่อม 2563'!I$3:I$252,SMALL(IF('ค่าเสื่อม 2563'!$E$3:$E$252="28849-รพ.วังสมบูรณ์",ROW('ค่าเสื่อม 2563'!$E$3:$E$252)-ROW('ค่าเสื่อม 2563'!$E$3)+1),$A27)))</f>
        <v/>
      </c>
      <c r="J27" s="7" t="str">
        <f t="array" ref="J27">IF(COUNTIF('ค่าเสื่อม 2563'!$E$3:$E$252,"28849-รพ.วังสมบูรณ์")&lt;$A27,"",INDEX('ค่าเสื่อม 2563'!J$3:J$252,SMALL(IF('ค่าเสื่อม 2563'!$E$3:$E$252="28849-รพ.วังสมบูรณ์",ROW('ค่าเสื่อม 2563'!$E$3:$E$252)-ROW('ค่าเสื่อม 2563'!$E$3)+1),$A27)))</f>
        <v/>
      </c>
      <c r="K27" s="7" t="str">
        <f t="array" ref="K27">IF(COUNTIF('ค่าเสื่อม 2563'!$E$3:$E$252,"28849-รพ.วังสมบูรณ์")&lt;$A27,"",INDEX('ค่าเสื่อม 2563'!K$3:K$252,SMALL(IF('ค่าเสื่อม 2563'!$E$3:$E$252="28849-รพ.วังสมบูรณ์",ROW('ค่าเสื่อม 2563'!$E$3:$E$252)-ROW('ค่าเสื่อม 2563'!$E$3)+1),$A27)))</f>
        <v/>
      </c>
      <c r="L27" s="4" t="str">
        <f t="array" ref="L27">IF(COUNTIF('ค่าเสื่อม 2563'!$E$3:$E$252,"28849-รพ.วังสมบูรณ์")&lt;$A27,"",INDEX('ค่าเสื่อม 2563'!L$3:L$252,SMALL(IF('ค่าเสื่อม 2563'!$E$3:$E$252="28849-รพ.วังสมบูรณ์",ROW('ค่าเสื่อม 2563'!$E$3:$E$252)-ROW('ค่าเสื่อม 2563'!$E$3)+1),$A27)))</f>
        <v/>
      </c>
      <c r="M27" s="7" t="str">
        <f t="array" ref="M27">IF(COUNTIF('ค่าเสื่อม 2563'!$E$3:$E$252,"28849-รพ.วังสมบูรณ์")&lt;$A27,"",INDEX('ค่าเสื่อม 2563'!M$3:M$252,SMALL(IF('ค่าเสื่อม 2563'!$E$3:$E$252="28849-รพ.วังสมบูรณ์",ROW('ค่าเสื่อม 2563'!$E$3:$E$252)-ROW('ค่าเสื่อม 2563'!$E$3)+1),$A27)))</f>
        <v/>
      </c>
      <c r="N27" s="10" t="str">
        <f t="array" ref="N27">IF(COUNTIF('ค่าเสื่อม 2563'!$E$3:$E$252,"28849-รพ.วังสมบูรณ์")&lt;$A27,"",INDEX('ค่าเสื่อม 2563'!N$3:N$252,SMALL(IF('ค่าเสื่อม 2563'!$E$3:$E$252="28849-รพ.วังสมบูรณ์",ROW('ค่าเสื่อม 2563'!$E$3:$E$252)-ROW('ค่าเสื่อม 2563'!$E$3)+1),$A27)))</f>
        <v/>
      </c>
      <c r="O27" s="10" t="str">
        <f t="array" ref="O27">IF(COUNTIF('ค่าเสื่อม 2563'!$E$3:$E$252,"28849-รพ.วังสมบูรณ์")&lt;$A27,"",INDEX('ค่าเสื่อม 2563'!O$3:O$252,SMALL(IF('ค่าเสื่อม 2563'!$E$3:$E$252="28849-รพ.วังสมบูรณ์",ROW('ค่าเสื่อม 2563'!$E$3:$E$252)-ROW('ค่าเสื่อม 2563'!$E$3)+1),$A27)))</f>
        <v/>
      </c>
      <c r="P27" s="10" t="str">
        <f t="array" ref="P27">IF(COUNTIF('ค่าเสื่อม 2563'!$E$3:$E$252,"28849-รพ.วังสมบูรณ์")&lt;$A27,"",INDEX('ค่าเสื่อม 2563'!P$3:P$252,SMALL(IF('ค่าเสื่อม 2563'!$E$3:$E$252="28849-รพ.วังสมบูรณ์",ROW('ค่าเสื่อม 2563'!$E$3:$E$252)-ROW('ค่าเสื่อม 2563'!$E$3)+1),$A27)))</f>
        <v/>
      </c>
      <c r="Q27" s="10" t="str">
        <f t="array" ref="Q27">IF(COUNTIF('ค่าเสื่อม 2563'!$E$3:$E$252,"28849-รพ.วังสมบูรณ์")&lt;$A27,"",INDEX('ค่าเสื่อม 2563'!Q$3:Q$252,SMALL(IF('ค่าเสื่อม 2563'!$E$3:$E$252="28849-รพ.วังสมบูรณ์",ROW('ค่าเสื่อม 2563'!$E$3:$E$252)-ROW('ค่าเสื่อม 2563'!$E$3)+1),$A27)))</f>
        <v/>
      </c>
      <c r="R27" s="7" t="str">
        <f t="array" ref="R27">IF(COUNTIF('ค่าเสื่อม 2563'!$E$3:$E$252,"28849-รพ.วังสมบูรณ์")&lt;$A27,"",INDEX('ค่าเสื่อม 2563'!R$3:R$252,SMALL(IF('ค่าเสื่อม 2563'!$E$3:$E$252="28849-รพ.วังสมบูรณ์",ROW('ค่าเสื่อม 2563'!$E$3:$E$252)-ROW('ค่าเสื่อม 2563'!$E$3)+1),$A27)))</f>
        <v/>
      </c>
      <c r="S27" s="4" t="str">
        <f t="array" ref="S27">IF(COUNTIF('ค่าเสื่อม 2563'!$E$3:$E$252,"28849-รพ.วังสมบูรณ์")&lt;$A27,"",INDEX('ค่าเสื่อม 2563'!S$3:S$252,SMALL(IF('ค่าเสื่อม 2563'!$E$3:$E$252="28849-รพ.วังสมบูรณ์",ROW('ค่าเสื่อม 2563'!$E$3:$E$252)-ROW('ค่าเสื่อม 2563'!$E$3)+1),$A27)))</f>
        <v/>
      </c>
      <c r="T27" s="10" t="str">
        <f t="array" ref="T27">IF(COUNTIF('ค่าเสื่อม 2563'!$E$3:$E$252,"28849-รพ.วังสมบูรณ์")&lt;$A27,"",INDEX('ค่าเสื่อม 2563'!T$3:T$252,SMALL(IF('ค่าเสื่อม 2563'!$E$3:$E$252="28849-รพ.วังสมบูรณ์",ROW('ค่าเสื่อม 2563'!$E$3:$E$252)-ROW('ค่าเสื่อม 2563'!$E$3)+1),$A27)))</f>
        <v/>
      </c>
      <c r="U27" s="10" t="str">
        <f t="array" ref="U27">IF(COUNTIF('ค่าเสื่อม 2563'!$E$3:$E$252,"28849-รพ.วังสมบูรณ์")&lt;$A27,"",INDEX('ค่าเสื่อม 2563'!U$3:U$252,SMALL(IF('ค่าเสื่อม 2563'!$E$3:$E$252="28849-รพ.วังสมบูรณ์",ROW('ค่าเสื่อม 2563'!$E$3:$E$252)-ROW('ค่าเสื่อม 2563'!$E$3)+1),$A27)))</f>
        <v/>
      </c>
      <c r="V27" s="7" t="str">
        <f t="array" ref="V27">IF(COUNTIF('ค่าเสื่อม 2563'!$E$3:$E$252,"28849-รพ.วังสมบูรณ์")&lt;$A27,"",INDEX('ค่าเสื่อม 2563'!V$3:V$252,SMALL(IF('ค่าเสื่อม 2563'!$E$3:$E$252="28849-รพ.วังสมบูรณ์",ROW('ค่าเสื่อม 2563'!$E$3:$E$252)-ROW('ค่าเสื่อม 2563'!$E$3)+1),$A27)))</f>
        <v/>
      </c>
      <c r="W27" s="7" t="str">
        <f t="array" ref="W27">IF(COUNTIF('ค่าเสื่อม 2563'!$E$3:$E$252,"28849-รพ.วังสมบูรณ์")&lt;$A27,"",INDEX('ค่าเสื่อม 2563'!W$3:W$252,SMALL(IF('ค่าเสื่อม 2563'!$E$3:$E$252="28849-รพ.วังสมบูรณ์",ROW('ค่าเสื่อม 2563'!$E$3:$E$252)-ROW('ค่าเสื่อม 2563'!$E$3)+1),$A27)))</f>
        <v/>
      </c>
    </row>
    <row r="28" spans="1:24" ht="43.5" customHeight="1">
      <c r="A28" s="3">
        <v>25</v>
      </c>
      <c r="B28" s="7" t="str">
        <f t="array" ref="B28">IF(COUNTIF('ค่าเสื่อม 2563'!$E$3:$E$252,"28849-รพ.วังสมบูรณ์")&lt;$A28,"",INDEX('ค่าเสื่อม 2563'!B$3:B$252,SMALL(IF('ค่าเสื่อม 2563'!$E$3:$E$252="28849-รพ.วังสมบูรณ์",ROW('ค่าเสื่อม 2563'!$E$3:$E$252)-ROW('ค่าเสื่อม 2563'!$E$3)+1),$A28)))</f>
        <v/>
      </c>
      <c r="C28" s="7" t="str">
        <f t="array" ref="C28">IF(COUNTIF('ค่าเสื่อม 2563'!$E$3:$E$252,"28849-รพ.วังสมบูรณ์")&lt;$A28,"",INDEX('ค่าเสื่อม 2563'!C$3:C$252,SMALL(IF('ค่าเสื่อม 2563'!$E$3:$E$252="28849-รพ.วังสมบูรณ์",ROW('ค่าเสื่อม 2563'!$E$3:$E$252)-ROW('ค่าเสื่อม 2563'!$E$3)+1),$A28)))</f>
        <v/>
      </c>
      <c r="D28" s="7" t="str">
        <f t="array" ref="D28">IF(COUNTIF('ค่าเสื่อม 2563'!$E$3:$E$252,"28849-รพ.วังสมบูรณ์")&lt;$A28,"",INDEX('ค่าเสื่อม 2563'!D$3:D$252,SMALL(IF('ค่าเสื่อม 2563'!$E$3:$E$252="28849-รพ.วังสมบูรณ์",ROW('ค่าเสื่อม 2563'!$E$3:$E$252)-ROW('ค่าเสื่อม 2563'!$E$3)+1),$A28)))</f>
        <v/>
      </c>
      <c r="E28" s="7" t="str">
        <f t="array" ref="E28">IF(COUNTIF('ค่าเสื่อม 2563'!$E$3:$E$252,"28849-รพ.วังสมบูรณ์")&lt;$A28,"",INDEX('ค่าเสื่อม 2563'!E$3:E$252,SMALL(IF('ค่าเสื่อม 2563'!$E$3:$E$252="28849-รพ.วังสมบูรณ์",ROW('ค่าเสื่อม 2563'!$E$3:$E$252)-ROW('ค่าเสื่อม 2563'!$E$3)+1),$A28)))</f>
        <v/>
      </c>
      <c r="F28" s="7" t="str">
        <f t="array" ref="F28">IF(COUNTIF('ค่าเสื่อม 2563'!$E$3:$E$252,"28849-รพ.วังสมบูรณ์")&lt;$A28,"",INDEX('ค่าเสื่อม 2563'!F$3:F$252,SMALL(IF('ค่าเสื่อม 2563'!$E$3:$E$252="28849-รพ.วังสมบูรณ์",ROW('ค่าเสื่อม 2563'!$E$3:$E$252)-ROW('ค่าเสื่อม 2563'!$E$3)+1),$A28)))</f>
        <v/>
      </c>
      <c r="G28" s="7" t="str">
        <f t="array" ref="G28">IF(COUNTIF('ค่าเสื่อม 2563'!$E$3:$E$252,"28849-รพ.วังสมบูรณ์")&lt;$A28,"",INDEX('ค่าเสื่อม 2563'!G$3:G$252,SMALL(IF('ค่าเสื่อม 2563'!$E$3:$E$252="28849-รพ.วังสมบูรณ์",ROW('ค่าเสื่อม 2563'!$E$3:$E$252)-ROW('ค่าเสื่อม 2563'!$E$3)+1),$A28)))</f>
        <v/>
      </c>
      <c r="H28" s="7" t="str">
        <f t="array" ref="H28">IF(COUNTIF('ค่าเสื่อม 2563'!$E$3:$E$252,"28849-รพ.วังสมบูรณ์")&lt;$A28,"",INDEX('ค่าเสื่อม 2563'!H$3:H$252,SMALL(IF('ค่าเสื่อม 2563'!$E$3:$E$252="28849-รพ.วังสมบูรณ์",ROW('ค่าเสื่อม 2563'!$E$3:$E$252)-ROW('ค่าเสื่อม 2563'!$E$3)+1),$A28)))</f>
        <v/>
      </c>
      <c r="I28" s="7" t="str">
        <f t="array" ref="I28">IF(COUNTIF('ค่าเสื่อม 2563'!$E$3:$E$252,"28849-รพ.วังสมบูรณ์")&lt;$A28,"",INDEX('ค่าเสื่อม 2563'!I$3:I$252,SMALL(IF('ค่าเสื่อม 2563'!$E$3:$E$252="28849-รพ.วังสมบูรณ์",ROW('ค่าเสื่อม 2563'!$E$3:$E$252)-ROW('ค่าเสื่อม 2563'!$E$3)+1),$A28)))</f>
        <v/>
      </c>
      <c r="J28" s="7" t="str">
        <f t="array" ref="J28">IF(COUNTIF('ค่าเสื่อม 2563'!$E$3:$E$252,"28849-รพ.วังสมบูรณ์")&lt;$A28,"",INDEX('ค่าเสื่อม 2563'!J$3:J$252,SMALL(IF('ค่าเสื่อม 2563'!$E$3:$E$252="28849-รพ.วังสมบูรณ์",ROW('ค่าเสื่อม 2563'!$E$3:$E$252)-ROW('ค่าเสื่อม 2563'!$E$3)+1),$A28)))</f>
        <v/>
      </c>
      <c r="K28" s="7" t="str">
        <f t="array" ref="K28">IF(COUNTIF('ค่าเสื่อม 2563'!$E$3:$E$252,"28849-รพ.วังสมบูรณ์")&lt;$A28,"",INDEX('ค่าเสื่อม 2563'!K$3:K$252,SMALL(IF('ค่าเสื่อม 2563'!$E$3:$E$252="28849-รพ.วังสมบูรณ์",ROW('ค่าเสื่อม 2563'!$E$3:$E$252)-ROW('ค่าเสื่อม 2563'!$E$3)+1),$A28)))</f>
        <v/>
      </c>
      <c r="L28" s="4" t="str">
        <f t="array" ref="L28">IF(COUNTIF('ค่าเสื่อม 2563'!$E$3:$E$252,"28849-รพ.วังสมบูรณ์")&lt;$A28,"",INDEX('ค่าเสื่อม 2563'!L$3:L$252,SMALL(IF('ค่าเสื่อม 2563'!$E$3:$E$252="28849-รพ.วังสมบูรณ์",ROW('ค่าเสื่อม 2563'!$E$3:$E$252)-ROW('ค่าเสื่อม 2563'!$E$3)+1),$A28)))</f>
        <v/>
      </c>
      <c r="M28" s="7" t="str">
        <f t="array" ref="M28">IF(COUNTIF('ค่าเสื่อม 2563'!$E$3:$E$252,"28849-รพ.วังสมบูรณ์")&lt;$A28,"",INDEX('ค่าเสื่อม 2563'!M$3:M$252,SMALL(IF('ค่าเสื่อม 2563'!$E$3:$E$252="28849-รพ.วังสมบูรณ์",ROW('ค่าเสื่อม 2563'!$E$3:$E$252)-ROW('ค่าเสื่อม 2563'!$E$3)+1),$A28)))</f>
        <v/>
      </c>
      <c r="N28" s="10" t="str">
        <f t="array" ref="N28">IF(COUNTIF('ค่าเสื่อม 2563'!$E$3:$E$252,"28849-รพ.วังสมบูรณ์")&lt;$A28,"",INDEX('ค่าเสื่อม 2563'!N$3:N$252,SMALL(IF('ค่าเสื่อม 2563'!$E$3:$E$252="28849-รพ.วังสมบูรณ์",ROW('ค่าเสื่อม 2563'!$E$3:$E$252)-ROW('ค่าเสื่อม 2563'!$E$3)+1),$A28)))</f>
        <v/>
      </c>
      <c r="O28" s="10" t="str">
        <f t="array" ref="O28">IF(COUNTIF('ค่าเสื่อม 2563'!$E$3:$E$252,"28849-รพ.วังสมบูรณ์")&lt;$A28,"",INDEX('ค่าเสื่อม 2563'!O$3:O$252,SMALL(IF('ค่าเสื่อม 2563'!$E$3:$E$252="28849-รพ.วังสมบูรณ์",ROW('ค่าเสื่อม 2563'!$E$3:$E$252)-ROW('ค่าเสื่อม 2563'!$E$3)+1),$A28)))</f>
        <v/>
      </c>
      <c r="P28" s="10" t="str">
        <f t="array" ref="P28">IF(COUNTIF('ค่าเสื่อม 2563'!$E$3:$E$252,"28849-รพ.วังสมบูรณ์")&lt;$A28,"",INDEX('ค่าเสื่อม 2563'!P$3:P$252,SMALL(IF('ค่าเสื่อม 2563'!$E$3:$E$252="28849-รพ.วังสมบูรณ์",ROW('ค่าเสื่อม 2563'!$E$3:$E$252)-ROW('ค่าเสื่อม 2563'!$E$3)+1),$A28)))</f>
        <v/>
      </c>
      <c r="Q28" s="10" t="str">
        <f t="array" ref="Q28">IF(COUNTIF('ค่าเสื่อม 2563'!$E$3:$E$252,"28849-รพ.วังสมบูรณ์")&lt;$A28,"",INDEX('ค่าเสื่อม 2563'!Q$3:Q$252,SMALL(IF('ค่าเสื่อม 2563'!$E$3:$E$252="28849-รพ.วังสมบูรณ์",ROW('ค่าเสื่อม 2563'!$E$3:$E$252)-ROW('ค่าเสื่อม 2563'!$E$3)+1),$A28)))</f>
        <v/>
      </c>
      <c r="R28" s="7" t="str">
        <f t="array" ref="R28">IF(COUNTIF('ค่าเสื่อม 2563'!$E$3:$E$252,"28849-รพ.วังสมบูรณ์")&lt;$A28,"",INDEX('ค่าเสื่อม 2563'!R$3:R$252,SMALL(IF('ค่าเสื่อม 2563'!$E$3:$E$252="28849-รพ.วังสมบูรณ์",ROW('ค่าเสื่อม 2563'!$E$3:$E$252)-ROW('ค่าเสื่อม 2563'!$E$3)+1),$A28)))</f>
        <v/>
      </c>
      <c r="S28" s="4" t="str">
        <f t="array" ref="S28">IF(COUNTIF('ค่าเสื่อม 2563'!$E$3:$E$252,"28849-รพ.วังสมบูรณ์")&lt;$A28,"",INDEX('ค่าเสื่อม 2563'!S$3:S$252,SMALL(IF('ค่าเสื่อม 2563'!$E$3:$E$252="28849-รพ.วังสมบูรณ์",ROW('ค่าเสื่อม 2563'!$E$3:$E$252)-ROW('ค่าเสื่อม 2563'!$E$3)+1),$A28)))</f>
        <v/>
      </c>
      <c r="T28" s="10" t="str">
        <f t="array" ref="T28">IF(COUNTIF('ค่าเสื่อม 2563'!$E$3:$E$252,"28849-รพ.วังสมบูรณ์")&lt;$A28,"",INDEX('ค่าเสื่อม 2563'!T$3:T$252,SMALL(IF('ค่าเสื่อม 2563'!$E$3:$E$252="28849-รพ.วังสมบูรณ์",ROW('ค่าเสื่อม 2563'!$E$3:$E$252)-ROW('ค่าเสื่อม 2563'!$E$3)+1),$A28)))</f>
        <v/>
      </c>
      <c r="U28" s="10" t="str">
        <f t="array" ref="U28">IF(COUNTIF('ค่าเสื่อม 2563'!$E$3:$E$252,"28849-รพ.วังสมบูรณ์")&lt;$A28,"",INDEX('ค่าเสื่อม 2563'!U$3:U$252,SMALL(IF('ค่าเสื่อม 2563'!$E$3:$E$252="28849-รพ.วังสมบูรณ์",ROW('ค่าเสื่อม 2563'!$E$3:$E$252)-ROW('ค่าเสื่อม 2563'!$E$3)+1),$A28)))</f>
        <v/>
      </c>
      <c r="V28" s="7" t="str">
        <f t="array" ref="V28">IF(COUNTIF('ค่าเสื่อม 2563'!$E$3:$E$252,"28849-รพ.วังสมบูรณ์")&lt;$A28,"",INDEX('ค่าเสื่อม 2563'!V$3:V$252,SMALL(IF('ค่าเสื่อม 2563'!$E$3:$E$252="28849-รพ.วังสมบูรณ์",ROW('ค่าเสื่อม 2563'!$E$3:$E$252)-ROW('ค่าเสื่อม 2563'!$E$3)+1),$A28)))</f>
        <v/>
      </c>
      <c r="W28" s="7" t="str">
        <f t="array" ref="W28">IF(COUNTIF('ค่าเสื่อม 2563'!$E$3:$E$252,"28849-รพ.วังสมบูรณ์")&lt;$A28,"",INDEX('ค่าเสื่อม 2563'!W$3:W$252,SMALL(IF('ค่าเสื่อม 2563'!$E$3:$E$252="28849-รพ.วังสมบูรณ์",ROW('ค่าเสื่อม 2563'!$E$3:$E$252)-ROW('ค่าเสื่อม 2563'!$E$3)+1),$A28)))</f>
        <v/>
      </c>
    </row>
    <row r="29" spans="1:24" s="65" customFormat="1" ht="63">
      <c r="A29" s="58"/>
      <c r="B29" s="59"/>
      <c r="C29" s="59"/>
      <c r="D29" s="59"/>
      <c r="E29" s="59"/>
      <c r="F29" s="59"/>
      <c r="G29" s="59"/>
      <c r="H29" s="60"/>
      <c r="I29" s="61"/>
      <c r="J29" s="59"/>
      <c r="K29" s="60"/>
      <c r="L29" s="62"/>
      <c r="M29" s="60"/>
      <c r="N29" s="60">
        <f>SUM(N3:N28)</f>
        <v>3263194.09</v>
      </c>
      <c r="O29" s="60">
        <f t="shared" ref="O29:U29" si="0">SUM(O4:O28)</f>
        <v>204224.91</v>
      </c>
      <c r="P29" s="60">
        <f t="shared" si="0"/>
        <v>0</v>
      </c>
      <c r="Q29" s="60">
        <f t="shared" si="0"/>
        <v>3467419</v>
      </c>
      <c r="R29" s="60">
        <f t="shared" si="0"/>
        <v>0</v>
      </c>
      <c r="S29" s="62">
        <f t="shared" si="0"/>
        <v>0</v>
      </c>
      <c r="T29" s="60">
        <f t="shared" si="0"/>
        <v>2900894.09</v>
      </c>
      <c r="U29" s="60">
        <f t="shared" si="0"/>
        <v>362300</v>
      </c>
      <c r="V29" s="63"/>
      <c r="W29" s="61"/>
      <c r="X29" s="64"/>
    </row>
    <row r="30" spans="1:24" ht="12.75" customHeight="1">
      <c r="B30" s="8"/>
    </row>
    <row r="31" spans="1:24">
      <c r="E31" s="6" t="s">
        <v>123</v>
      </c>
    </row>
    <row r="32" spans="1:24">
      <c r="E32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3C1C-EF01-48B6-B17E-8273184BC172}">
  <sheetPr>
    <pageSetUpPr fitToPage="1"/>
  </sheetPr>
  <dimension ref="A1:X46"/>
  <sheetViews>
    <sheetView showGridLines="0" topLeftCell="A34" zoomScaleNormal="100" workbookViewId="0">
      <selection activeCell="E41" sqref="E4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130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2563'!$E$3:$E$252,"28850-รพ.โคกสูง")&lt;$A4,"",INDEX('ค่าเสื่อม 2563'!B$3:B$252,SMALL(IF('ค่าเสื่อม 2563'!$E$3:$E$252="28850-รพ.โคกสูง",ROW('ค่าเสื่อม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2563'!$E$3:$E$252,"28850-รพ.โคกสูง")&lt;$A4,"",INDEX('ค่าเสื่อม 2563'!C$3:C$252,SMALL(IF('ค่าเสื่อม 2563'!$E$3:$E$252="28850-รพ.โคกสูง",ROW('ค่าเสื่อม 2563'!$E$3:$E$252)-ROW('ค่าเสื่อม 2563'!$E$3)+1),$A4)))</f>
        <v>2700</v>
      </c>
      <c r="D4" s="7" t="str">
        <f t="array" ref="D4">IF(COUNTIF('ค่าเสื่อม 2563'!$E$3:$E$252,"28850-รพ.โคกสูง")&lt;$A4,"",INDEX('ค่าเสื่อม 2563'!D$3:D$252,SMALL(IF('ค่าเสื่อม 2563'!$E$3:$E$252="28850-รพ.โคกสูง",ROW('ค่าเสื่อม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2563'!$E$3:$E$252,"28850-รพ.โคกสูง")&lt;$A4,"",INDEX('ค่าเสื่อม 2563'!E$3:E$252,SMALL(IF('ค่าเสื่อม 2563'!$E$3:$E$252="28850-รพ.โคกสูง",ROW('ค่าเสื่อม 2563'!$E$3:$E$252)-ROW('ค่าเสื่อม 2563'!$E$3)+1),$A4)))</f>
        <v>28850-รพ.โคกสูง</v>
      </c>
      <c r="F4" s="7" t="str">
        <f t="array" ref="F4">IF(COUNTIF('ค่าเสื่อม 2563'!$E$3:$E$252,"28850-รพ.โคกสูง")&lt;$A4,"",INDEX('ค่าเสื่อม 2563'!F$3:F$252,SMALL(IF('ค่าเสื่อม 2563'!$E$3:$E$252="28850-รพ.โคกสูง",ROW('ค่าเสื่อม 2563'!$E$3:$E$252)-ROW('ค่าเสื่อม 2563'!$E$3)+1),$A4)))</f>
        <v>02521-รพ.สต.โคกสูง หมู่ที่ 01 ตำบลโคกสูง</v>
      </c>
      <c r="G4" s="7" t="str">
        <f t="array" ref="G4">IF(COUNTIF('ค่าเสื่อม 2563'!$E$3:$E$252,"28850-รพ.โคกสูง")&lt;$A4,"",INDEX('ค่าเสื่อม 2563'!G$3:G$252,SMALL(IF('ค่าเสื่อม 2563'!$E$3:$E$252="28850-รพ.โคกสูง",ROW('ค่าเสื่อม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2563'!$E$3:$E$252,"28850-รพ.โคกสูง")&lt;$A4,"",INDEX('ค่าเสื่อม 2563'!H$3:H$252,SMALL(IF('ค่าเสื่อม 2563'!$E$3:$E$252="28850-รพ.โคกสูง",ROW('ค่าเสื่อม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2563'!$E$3:$E$252,"28850-รพ.โคกสูง")&lt;$A4,"",INDEX('ค่าเสื่อม 2563'!I$3:I$252,SMALL(IF('ค่าเสื่อม 2563'!$E$3:$E$252="28850-รพ.โคกสูง",ROW('ค่าเสื่อม 2563'!$E$3:$E$252)-ROW('ค่าเสื่อม 2563'!$E$3)+1),$A4)))</f>
        <v>-</v>
      </c>
      <c r="J4" s="7" t="str">
        <f t="array" ref="J4">IF(COUNTIF('ค่าเสื่อม 2563'!$E$3:$E$252,"28850-รพ.โคกสูง")&lt;$A4,"",INDEX('ค่าเสื่อม 2563'!J$3:J$252,SMALL(IF('ค่าเสื่อม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K4" s="7" t="str">
        <f t="array" ref="K4">IF(COUNTIF('ค่าเสื่อม 2563'!$E$3:$E$252,"28850-รพ.โคกสูง")&lt;$A4,"",INDEX('ค่าเสื่อม 2563'!K$3:K$252,SMALL(IF('ค่าเสื่อม 2563'!$E$3:$E$252="28850-รพ.โคกสูง",ROW('ค่าเสื่อม 2563'!$E$3:$E$252)-ROW('ค่าเสื่อม 2563'!$E$3)+1),$A4)))</f>
        <v>ซ่อมแซมหลังคา รพ.สต.โคกสูง</v>
      </c>
      <c r="L4" s="4">
        <f t="array" ref="L4">IF(COUNTIF('ค่าเสื่อม 2563'!$E$3:$E$252,"28850-รพ.โคกสูง")&lt;$A4,"",INDEX('ค่าเสื่อม 2563'!L$3:L$252,SMALL(IF('ค่าเสื่อม 2563'!$E$3:$E$252="28850-รพ.โคกสูง",ROW('ค่าเสื่อม 2563'!$E$3:$E$252)-ROW('ค่าเสื่อม 2563'!$E$3)+1),$A4)))</f>
        <v>1</v>
      </c>
      <c r="M4" s="7" t="str">
        <f t="array" ref="M4">IF(COUNTIF('ค่าเสื่อม 2563'!$E$3:$E$252,"28850-รพ.โคกสูง")&lt;$A4,"",INDEX('ค่าเสื่อม 2563'!M$3:M$252,SMALL(IF('ค่าเสื่อม 2563'!$E$3:$E$252="28850-รพ.โคกสูง",ROW('ค่าเสื่อม 2563'!$E$3:$E$252)-ROW('ค่าเสื่อม 2563'!$E$3)+1),$A4)))</f>
        <v>099-001-0002</v>
      </c>
      <c r="N4" s="10">
        <f t="array" ref="N4">IF(COUNTIF('ค่าเสื่อม 2563'!$E$3:$E$252,"28850-รพ.โคกสูง")&lt;$A4,"",INDEX('ค่าเสื่อม 2563'!N$3:N$252,SMALL(IF('ค่าเสื่อม 2563'!$E$3:$E$252="28850-รพ.โคกสูง",ROW('ค่าเสื่อม 2563'!$E$3:$E$252)-ROW('ค่าเสื่อม 2563'!$E$3)+1),$A4)))</f>
        <v>250000</v>
      </c>
      <c r="O4" s="10">
        <f t="array" ref="O4">IF(COUNTIF('ค่าเสื่อม 2563'!$E$3:$E$252,"28850-รพ.โคกสูง")&lt;$A4,"",INDEX('ค่าเสื่อม 2563'!O$3:O$252,SMALL(IF('ค่าเสื่อม 2563'!$E$3:$E$252="28850-รพ.โคกสูง",ROW('ค่าเสื่อม 2563'!$E$3:$E$252)-ROW('ค่าเสื่อม 2563'!$E$3)+1),$A4)))</f>
        <v>0</v>
      </c>
      <c r="P4" s="10">
        <f t="array" ref="P4">IF(COUNTIF('ค่าเสื่อม 2563'!$E$3:$E$252,"28850-รพ.โคกสูง")&lt;$A4,"",INDEX('ค่าเสื่อม 2563'!P$3:P$252,SMALL(IF('ค่าเสื่อม 2563'!$E$3:$E$252="28850-รพ.โคกสูง",ROW('ค่าเสื่อม 2563'!$E$3:$E$252)-ROW('ค่าเสื่อม 2563'!$E$3)+1),$A4)))</f>
        <v>0</v>
      </c>
      <c r="Q4" s="10">
        <f t="array" ref="Q4">IF(COUNTIF('ค่าเสื่อม 2563'!$E$3:$E$252,"28850-รพ.โคกสูง")&lt;$A4,"",INDEX('ค่าเสื่อม 2563'!Q$3:Q$252,SMALL(IF('ค่าเสื่อม 2563'!$E$3:$E$252="28850-รพ.โคกสูง",ROW('ค่าเสื่อม 2563'!$E$3:$E$252)-ROW('ค่าเสื่อม 2563'!$E$3)+1),$A4)))</f>
        <v>250000</v>
      </c>
      <c r="R4" s="7" t="str">
        <f t="array" ref="R4">IF(COUNTIF('ค่าเสื่อม 2563'!$E$3:$E$252,"28850-รพ.โคกสูง")&lt;$A4,"",INDEX('ค่าเสื่อม 2563'!R$3:R$252,SMALL(IF('ค่าเสื่อม 2563'!$E$3:$E$252="28850-รพ.โคกสูง",ROW('ค่าเสื่อม 2563'!$E$3:$E$252)-ROW('ค่าเสื่อม 2563'!$E$3)+1),$A4)))</f>
        <v>4/2562 (วันที่ 19/09/2562)</v>
      </c>
      <c r="S4" s="4" t="str">
        <f t="array" ref="S4">IF(COUNTIF('ค่าเสื่อม 2563'!$E$3:$E$252,"28850-รพ.โคกสูง")&lt;$A4,"",INDEX('ค่าเสื่อม 2563'!S$3:S$252,SMALL(IF('ค่าเสื่อม 2563'!$E$3:$E$252="28850-รพ.โคกสูง",ROW('ค่าเสื่อม 2563'!$E$3:$E$252)-ROW('ค่าเสื่อม 2563'!$E$3)+1),$A4)))</f>
        <v>5-</v>
      </c>
      <c r="T4" s="10">
        <f t="array" ref="T4">IF(COUNTIF('ค่าเสื่อม 2563'!$E$3:$E$252,"28850-รพ.โคกสูง")&lt;$A4,"",INDEX('ค่าเสื่อม 2563'!T$3:T$252,SMALL(IF('ค่าเสื่อม 2563'!$E$3:$E$252="28850-รพ.โคกสูง",ROW('ค่าเสื่อม 2563'!$E$3:$E$252)-ROW('ค่าเสื่อม 2563'!$E$3)+1),$A4)))</f>
        <v>236000</v>
      </c>
      <c r="U4" s="10">
        <f t="array" ref="U4">IF(COUNTIF('ค่าเสื่อม 2563'!$E$3:$E$252,"28850-รพ.โคกสูง")&lt;$A4,"",INDEX('ค่าเสื่อม 2563'!U$3:U$252,SMALL(IF('ค่าเสื่อม 2563'!$E$3:$E$252="28850-รพ.โคกสูง",ROW('ค่าเสื่อม 2563'!$E$3:$E$252)-ROW('ค่าเสื่อม 2563'!$E$3)+1),$A4)))</f>
        <v>14000</v>
      </c>
      <c r="V4" s="7">
        <f t="array" ref="V4">IF(COUNTIF('ค่าเสื่อม 2563'!$E$3:$E$252,"28850-รพ.โคกสูง")&lt;$A4,"",INDEX('ค่าเสื่อม 2563'!V$3:V$252,SMALL(IF('ค่าเสื่อม 2563'!$E$3:$E$252="28850-รพ.โคกสูง",ROW('ค่าเสื่อม 2563'!$E$3:$E$252)-ROW('ค่าเสื่อม 2563'!$E$3)+1),$A4)))</f>
        <v>5.6</v>
      </c>
      <c r="W4" s="7">
        <f t="array" ref="W4">IF(COUNTIF('ค่าเสื่อม 2563'!$E$3:$E$252,"28850-รพ.โคกสูง")&lt;$A4,"",INDEX('ค่าเสื่อม 2563'!W$3:W$252,SMALL(IF('ค่าเสื่อม 2563'!$E$3:$E$252="28850-รพ.โคกสูง",ROW('ค่าเสื่อม 2563'!$E$3:$E$252)-ROW('ค่าเสื่อม 2563'!$E$3)+1),$A4)))</f>
        <v>325031</v>
      </c>
    </row>
    <row r="5" spans="1:23" ht="43.5" customHeight="1">
      <c r="A5" s="3">
        <v>2</v>
      </c>
      <c r="B5" s="7" t="str">
        <f t="array" ref="B5">IF(COUNTIF('ค่าเสื่อม 2563'!$E$3:$E$252,"28850-รพ.โคกสูง")&lt;$A5,"",INDEX('ค่าเสื่อม 2563'!B$3:B$252,SMALL(IF('ค่าเสื่อม 2563'!$E$3:$E$252="28850-รพ.โคกสูง",ROW('ค่าเสื่อม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2563'!$E$3:$E$252,"28850-รพ.โคกสูง")&lt;$A5,"",INDEX('ค่าเสื่อม 2563'!C$3:C$252,SMALL(IF('ค่าเสื่อม 2563'!$E$3:$E$252="28850-รพ.โคกสูง",ROW('ค่าเสื่อม 2563'!$E$3:$E$252)-ROW('ค่าเสื่อม 2563'!$E$3)+1),$A5)))</f>
        <v>2700</v>
      </c>
      <c r="D5" s="7" t="str">
        <f t="array" ref="D5">IF(COUNTIF('ค่าเสื่อม 2563'!$E$3:$E$252,"28850-รพ.โคกสูง")&lt;$A5,"",INDEX('ค่าเสื่อม 2563'!D$3:D$252,SMALL(IF('ค่าเสื่อม 2563'!$E$3:$E$252="28850-รพ.โคกสูง",ROW('ค่าเสื่อม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2563'!$E$3:$E$252,"28850-รพ.โคกสูง")&lt;$A5,"",INDEX('ค่าเสื่อม 2563'!E$3:E$252,SMALL(IF('ค่าเสื่อม 2563'!$E$3:$E$252="28850-รพ.โคกสูง",ROW('ค่าเสื่อม 2563'!$E$3:$E$252)-ROW('ค่าเสื่อม 2563'!$E$3)+1),$A5)))</f>
        <v>28850-รพ.โคกสูง</v>
      </c>
      <c r="F5" s="7" t="str">
        <f t="array" ref="F5">IF(COUNTIF('ค่าเสื่อม 2563'!$E$3:$E$252,"28850-รพ.โคกสูง")&lt;$A5,"",INDEX('ค่าเสื่อม 2563'!F$3:F$252,SMALL(IF('ค่าเสื่อม 2563'!$E$3:$E$252="28850-รพ.โคกสูง",ROW('ค่าเสื่อม 2563'!$E$3:$E$252)-ROW('ค่าเสื่อม 2563'!$E$3)+1),$A5)))</f>
        <v>02521-รพ.สต.โคกสูง หมู่ที่ 01 ตำบลโคกสูง</v>
      </c>
      <c r="G5" s="7" t="str">
        <f t="array" ref="G5">IF(COUNTIF('ค่าเสื่อม 2563'!$E$3:$E$252,"28850-รพ.โคกสูง")&lt;$A5,"",INDEX('ค่าเสื่อม 2563'!G$3:G$252,SMALL(IF('ค่าเสื่อม 2563'!$E$3:$E$252="28850-รพ.โคกสูง",ROW('ค่าเสื่อม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2563'!$E$3:$E$252,"28850-รพ.โคกสูง")&lt;$A5,"",INDEX('ค่าเสื่อม 2563'!H$3:H$252,SMALL(IF('ค่าเสื่อม 2563'!$E$3:$E$252="28850-รพ.โคกสูง",ROW('ค่าเสื่อม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2563'!$E$3:$E$252,"28850-รพ.โคกสูง")&lt;$A5,"",INDEX('ค่าเสื่อม 2563'!I$3:I$252,SMALL(IF('ค่าเสื่อม 2563'!$E$3:$E$252="28850-รพ.โคกสูง",ROW('ค่าเสื่อม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2563'!$E$3:$E$252,"28850-รพ.โคกสูง")&lt;$A5,"",INDEX('ค่าเสื่อม 2563'!J$3:J$252,SMALL(IF('ค่าเสื่อม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K5" s="7" t="str">
        <f t="array" ref="K5">IF(COUNTIF('ค่าเสื่อม 2563'!$E$3:$E$252,"28850-รพ.โคกสูง")&lt;$A5,"",INDEX('ค่าเสื่อม 2563'!K$3:K$252,SMALL(IF('ค่าเสื่อม 2563'!$E$3:$E$252="28850-รพ.โคกสูง",ROW('ค่าเสื่อม 2563'!$E$3:$E$252)-ROW('ค่าเสื่อม 2563'!$E$3)+1),$A5)))</f>
        <v>เครื่องชั่งน้ำหนัก มีที่วัดส่วนสูง ชนิดไฟฟ้า แบบแสดงตัวเลข</v>
      </c>
      <c r="L5" s="4">
        <f t="array" ref="L5">IF(COUNTIF('ค่าเสื่อม 2563'!$E$3:$E$252,"28850-รพ.โคกสูง")&lt;$A5,"",INDEX('ค่าเสื่อม 2563'!L$3:L$252,SMALL(IF('ค่าเสื่อม 2563'!$E$3:$E$252="28850-รพ.โคกสูง",ROW('ค่าเสื่อม 2563'!$E$3:$E$252)-ROW('ค่าเสื่อม 2563'!$E$3)+1),$A5)))</f>
        <v>1</v>
      </c>
      <c r="M5" s="7" t="str">
        <f t="array" ref="M5">IF(COUNTIF('ค่าเสื่อม 2563'!$E$3:$E$252,"28850-รพ.โคกสูง")&lt;$A5,"",INDEX('ค่าเสื่อม 2563'!M$3:M$252,SMALL(IF('ค่าเสื่อม 2563'!$E$3:$E$252="28850-รพ.โคกสูง",ROW('ค่าเสื่อม 2563'!$E$3:$E$252)-ROW('ค่าเสื่อม 2563'!$E$3)+1),$A5)))</f>
        <v>6530-008-0711/5</v>
      </c>
      <c r="N5" s="10">
        <f t="array" ref="N5">IF(COUNTIF('ค่าเสื่อม 2563'!$E$3:$E$252,"28850-รพ.โคกสูง")&lt;$A5,"",INDEX('ค่าเสื่อม 2563'!N$3:N$252,SMALL(IF('ค่าเสื่อม 2563'!$E$3:$E$252="28850-รพ.โคกสูง",ROW('ค่าเสื่อม 2563'!$E$3:$E$252)-ROW('ค่าเสื่อม 2563'!$E$3)+1),$A5)))</f>
        <v>14600</v>
      </c>
      <c r="O5" s="10">
        <f t="array" ref="O5">IF(COUNTIF('ค่าเสื่อม 2563'!$E$3:$E$252,"28850-รพ.โคกสูง")&lt;$A5,"",INDEX('ค่าเสื่อม 2563'!O$3:O$252,SMALL(IF('ค่าเสื่อม 2563'!$E$3:$E$252="28850-รพ.โคกสูง",ROW('ค่าเสื่อม 2563'!$E$3:$E$252)-ROW('ค่าเสื่อม 2563'!$E$3)+1),$A5)))</f>
        <v>0</v>
      </c>
      <c r="P5" s="10">
        <f t="array" ref="P5">IF(COUNTIF('ค่าเสื่อม 2563'!$E$3:$E$252,"28850-รพ.โคกสูง")&lt;$A5,"",INDEX('ค่าเสื่อม 2563'!P$3:P$252,SMALL(IF('ค่าเสื่อม 2563'!$E$3:$E$252="28850-รพ.โคกสูง",ROW('ค่าเสื่อม 2563'!$E$3:$E$252)-ROW('ค่าเสื่อม 2563'!$E$3)+1),$A5)))</f>
        <v>0</v>
      </c>
      <c r="Q5" s="10">
        <f t="array" ref="Q5">IF(COUNTIF('ค่าเสื่อม 2563'!$E$3:$E$252,"28850-รพ.โคกสูง")&lt;$A5,"",INDEX('ค่าเสื่อม 2563'!Q$3:Q$252,SMALL(IF('ค่าเสื่อม 2563'!$E$3:$E$252="28850-รพ.โคกสูง",ROW('ค่าเสื่อม 2563'!$E$3:$E$252)-ROW('ค่าเสื่อม 2563'!$E$3)+1),$A5)))</f>
        <v>14600</v>
      </c>
      <c r="R5" s="7" t="str">
        <f t="array" ref="R5">IF(COUNTIF('ค่าเสื่อม 2563'!$E$3:$E$252,"28850-รพ.โคกสูง")&lt;$A5,"",INDEX('ค่าเสื่อม 2563'!R$3:R$252,SMALL(IF('ค่าเสื่อม 2563'!$E$3:$E$252="28850-รพ.โคกสูง",ROW('ค่าเสื่อม 2563'!$E$3:$E$252)-ROW('ค่าเสื่อม 2563'!$E$3)+1),$A5)))</f>
        <v>4/2562 (วันที่ 19/09/2562)</v>
      </c>
      <c r="S5" s="4" t="str">
        <f t="array" ref="S5">IF(COUNTIF('ค่าเสื่อม 2563'!$E$3:$E$252,"28850-รพ.โคกสูง")&lt;$A5,"",INDEX('ค่าเสื่อม 2563'!S$3:S$252,SMALL(IF('ค่าเสื่อม 2563'!$E$3:$E$252="28850-รพ.โคกสูง",ROW('ค่าเสื่อม 2563'!$E$3:$E$252)-ROW('ค่าเสื่อม 2563'!$E$3)+1),$A5)))</f>
        <v>5-</v>
      </c>
      <c r="T5" s="10">
        <f t="array" ref="T5">IF(COUNTIF('ค่าเสื่อม 2563'!$E$3:$E$252,"28850-รพ.โคกสูง")&lt;$A5,"",INDEX('ค่าเสื่อม 2563'!T$3:T$252,SMALL(IF('ค่าเสื่อม 2563'!$E$3:$E$252="28850-รพ.โคกสูง",ROW('ค่าเสื่อม 2563'!$E$3:$E$252)-ROW('ค่าเสื่อม 2563'!$E$3)+1),$A5)))</f>
        <v>14600</v>
      </c>
      <c r="U5" s="10">
        <f t="array" ref="U5">IF(COUNTIF('ค่าเสื่อม 2563'!$E$3:$E$252,"28850-รพ.โคกสูง")&lt;$A5,"",INDEX('ค่าเสื่อม 2563'!U$3:U$252,SMALL(IF('ค่าเสื่อม 2563'!$E$3:$E$252="28850-รพ.โคกสูง",ROW('ค่าเสื่อม 2563'!$E$3:$E$252)-ROW('ค่าเสื่อม 2563'!$E$3)+1),$A5)))</f>
        <v>0</v>
      </c>
      <c r="V5" s="7">
        <f t="array" ref="V5">IF(COUNTIF('ค่าเสื่อม 2563'!$E$3:$E$252,"28850-รพ.โคกสูง")&lt;$A5,"",INDEX('ค่าเสื่อม 2563'!V$3:V$252,SMALL(IF('ค่าเสื่อม 2563'!$E$3:$E$252="28850-รพ.โคกสูง",ROW('ค่าเสื่อม 2563'!$E$3:$E$252)-ROW('ค่าเสื่อม 2563'!$E$3)+1),$A5)))</f>
        <v>0</v>
      </c>
      <c r="W5" s="7">
        <f t="array" ref="W5">IF(COUNTIF('ค่าเสื่อม 2563'!$E$3:$E$252,"28850-รพ.โคกสูง")&lt;$A5,"",INDEX('ค่าเสื่อม 2563'!W$3:W$252,SMALL(IF('ค่าเสื่อม 2563'!$E$3:$E$252="28850-รพ.โคกสูง",ROW('ค่าเสื่อม 2563'!$E$3:$E$252)-ROW('ค่าเสื่อม 2563'!$E$3)+1),$A5)))</f>
        <v>324850</v>
      </c>
    </row>
    <row r="6" spans="1:23" ht="43.5" customHeight="1">
      <c r="A6" s="3">
        <v>3</v>
      </c>
      <c r="B6" s="7" t="str">
        <f t="array" ref="B6">IF(COUNTIF('ค่าเสื่อม 2563'!$E$3:$E$252,"28850-รพ.โคกสูง")&lt;$A6,"",INDEX('ค่าเสื่อม 2563'!B$3:B$252,SMALL(IF('ค่าเสื่อม 2563'!$E$3:$E$252="28850-รพ.โคกสูง",ROW('ค่าเสื่อม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2563'!$E$3:$E$252,"28850-รพ.โคกสูง")&lt;$A6,"",INDEX('ค่าเสื่อม 2563'!C$3:C$252,SMALL(IF('ค่าเสื่อม 2563'!$E$3:$E$252="28850-รพ.โคกสูง",ROW('ค่าเสื่อม 2563'!$E$3:$E$252)-ROW('ค่าเสื่อม 2563'!$E$3)+1),$A6)))</f>
        <v>2700</v>
      </c>
      <c r="D6" s="7" t="str">
        <f t="array" ref="D6">IF(COUNTIF('ค่าเสื่อม 2563'!$E$3:$E$252,"28850-รพ.โคกสูง")&lt;$A6,"",INDEX('ค่าเสื่อม 2563'!D$3:D$252,SMALL(IF('ค่าเสื่อม 2563'!$E$3:$E$252="28850-รพ.โคกสูง",ROW('ค่าเสื่อม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2563'!$E$3:$E$252,"28850-รพ.โคกสูง")&lt;$A6,"",INDEX('ค่าเสื่อม 2563'!E$3:E$252,SMALL(IF('ค่าเสื่อม 2563'!$E$3:$E$252="28850-รพ.โคกสูง",ROW('ค่าเสื่อม 2563'!$E$3:$E$252)-ROW('ค่าเสื่อม 2563'!$E$3)+1),$A6)))</f>
        <v>28850-รพ.โคกสูง</v>
      </c>
      <c r="F6" s="7" t="str">
        <f t="array" ref="F6">IF(COUNTIF('ค่าเสื่อม 2563'!$E$3:$E$252,"28850-รพ.โคกสูง")&lt;$A6,"",INDEX('ค่าเสื่อม 2563'!F$3:F$252,SMALL(IF('ค่าเสื่อม 2563'!$E$3:$E$252="28850-รพ.โคกสูง",ROW('ค่าเสื่อม 2563'!$E$3:$E$252)-ROW('ค่าเสื่อม 2563'!$E$3)+1),$A6)))</f>
        <v>02521-รพ.สต.โคกสูง หมู่ที่ 01 ตำบลโคกสูง</v>
      </c>
      <c r="G6" s="7" t="str">
        <f t="array" ref="G6">IF(COUNTIF('ค่าเสื่อม 2563'!$E$3:$E$252,"28850-รพ.โคกสูง")&lt;$A6,"",INDEX('ค่าเสื่อม 2563'!G$3:G$252,SMALL(IF('ค่าเสื่อม 2563'!$E$3:$E$252="28850-รพ.โคกสูง",ROW('ค่าเสื่อม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2563'!$E$3:$E$252,"28850-รพ.โคกสูง")&lt;$A6,"",INDEX('ค่าเสื่อม 2563'!H$3:H$252,SMALL(IF('ค่าเสื่อม 2563'!$E$3:$E$252="28850-รพ.โคกสูง",ROW('ค่าเสื่อม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2563'!$E$3:$E$252,"28850-รพ.โคกสูง")&lt;$A6,"",INDEX('ค่าเสื่อม 2563'!I$3:I$252,SMALL(IF('ค่าเสื่อม 2563'!$E$3:$E$252="28850-รพ.โคกสูง",ROW('ค่าเสื่อม 2563'!$E$3:$E$252)-ROW('ค่าเสื่อม 2563'!$E$3)+1),$A6)))</f>
        <v>11-ครุภัณฑ์วิทยาศาสตร์</v>
      </c>
      <c r="J6" s="7" t="str">
        <f t="array" ref="J6">IF(COUNTIF('ค่าเสื่อม 2563'!$E$3:$E$252,"28850-รพ.โคกสูง")&lt;$A6,"",INDEX('ค่าเสื่อม 2563'!J$3:J$252,SMALL(IF('ค่าเสื่อม 2563'!$E$3:$E$252="28850-รพ.โคกสูง",ROW('ค่าเสื่อม 2563'!$E$3:$E$252)-ROW('ค่าเสื่อม 2563'!$E$3)+1),$A6)))</f>
        <v>ถังออกซิเจน</v>
      </c>
      <c r="K6" s="7" t="str">
        <f t="array" ref="K6">IF(COUNTIF('ค่าเสื่อม 2563'!$E$3:$E$252,"28850-รพ.โคกสูง")&lt;$A6,"",INDEX('ค่าเสื่อม 2563'!K$3:K$252,SMALL(IF('ค่าเสื่อม 2563'!$E$3:$E$252="28850-รพ.โคกสูง",ROW('ค่าเสื่อม 2563'!$E$3:$E$252)-ROW('ค่าเสื่อม 2563'!$E$3)+1),$A6)))</f>
        <v>ถังออกซิเจน</v>
      </c>
      <c r="L6" s="4">
        <f t="array" ref="L6">IF(COUNTIF('ค่าเสื่อม 2563'!$E$3:$E$252,"28850-รพ.โคกสูง")&lt;$A6,"",INDEX('ค่าเสื่อม 2563'!L$3:L$252,SMALL(IF('ค่าเสื่อม 2563'!$E$3:$E$252="28850-รพ.โคกสูง",ROW('ค่าเสื่อม 2563'!$E$3:$E$252)-ROW('ค่าเสื่อม 2563'!$E$3)+1),$A6)))</f>
        <v>1</v>
      </c>
      <c r="M6" s="7" t="str">
        <f t="array" ref="M6">IF(COUNTIF('ค่าเสื่อม 2563'!$E$3:$E$252,"28850-รพ.โคกสูง")&lt;$A6,"",INDEX('ค่าเสื่อม 2563'!M$3:M$252,SMALL(IF('ค่าเสื่อม 2563'!$E$3:$E$252="28850-รพ.โคกสูง",ROW('ค่าเสื่อม 2563'!$E$3:$E$252)-ROW('ค่าเสื่อม 2563'!$E$3)+1),$A6)))</f>
        <v>6515-003-1101/1</v>
      </c>
      <c r="N6" s="10">
        <f t="array" ref="N6">IF(COUNTIF('ค่าเสื่อม 2563'!$E$3:$E$252,"28850-รพ.โคกสูง")&lt;$A6,"",INDEX('ค่าเสื่อม 2563'!N$3:N$252,SMALL(IF('ค่าเสื่อม 2563'!$E$3:$E$252="28850-รพ.โคกสูง",ROW('ค่าเสื่อม 2563'!$E$3:$E$252)-ROW('ค่าเสื่อม 2563'!$E$3)+1),$A6)))</f>
        <v>8000</v>
      </c>
      <c r="O6" s="10">
        <f t="array" ref="O6">IF(COUNTIF('ค่าเสื่อม 2563'!$E$3:$E$252,"28850-รพ.โคกสูง")&lt;$A6,"",INDEX('ค่าเสื่อม 2563'!O$3:O$252,SMALL(IF('ค่าเสื่อม 2563'!$E$3:$E$252="28850-รพ.โคกสูง",ROW('ค่าเสื่อม 2563'!$E$3:$E$252)-ROW('ค่าเสื่อม 2563'!$E$3)+1),$A6)))</f>
        <v>0</v>
      </c>
      <c r="P6" s="10">
        <f t="array" ref="P6">IF(COUNTIF('ค่าเสื่อม 2563'!$E$3:$E$252,"28850-รพ.โคกสูง")&lt;$A6,"",INDEX('ค่าเสื่อม 2563'!P$3:P$252,SMALL(IF('ค่าเสื่อม 2563'!$E$3:$E$252="28850-รพ.โคกสูง",ROW('ค่าเสื่อม 2563'!$E$3:$E$252)-ROW('ค่าเสื่อม 2563'!$E$3)+1),$A6)))</f>
        <v>0</v>
      </c>
      <c r="Q6" s="10">
        <f t="array" ref="Q6">IF(COUNTIF('ค่าเสื่อม 2563'!$E$3:$E$252,"28850-รพ.โคกสูง")&lt;$A6,"",INDEX('ค่าเสื่อม 2563'!Q$3:Q$252,SMALL(IF('ค่าเสื่อม 2563'!$E$3:$E$252="28850-รพ.โคกสูง",ROW('ค่าเสื่อม 2563'!$E$3:$E$252)-ROW('ค่าเสื่อม 2563'!$E$3)+1),$A6)))</f>
        <v>8000</v>
      </c>
      <c r="R6" s="7" t="str">
        <f t="array" ref="R6">IF(COUNTIF('ค่าเสื่อม 2563'!$E$3:$E$252,"28850-รพ.โคกสูง")&lt;$A6,"",INDEX('ค่าเสื่อม 2563'!R$3:R$252,SMALL(IF('ค่าเสื่อม 2563'!$E$3:$E$252="28850-รพ.โคกสูง",ROW('ค่าเสื่อม 2563'!$E$3:$E$252)-ROW('ค่าเสื่อม 2563'!$E$3)+1),$A6)))</f>
        <v>4/2562 (วันที่ 19/09/2562)</v>
      </c>
      <c r="S6" s="4" t="str">
        <f t="array" ref="S6">IF(COUNTIF('ค่าเสื่อม 2563'!$E$3:$E$252,"28850-รพ.โคกสูง")&lt;$A6,"",INDEX('ค่าเสื่อม 2563'!S$3:S$252,SMALL(IF('ค่าเสื่อม 2563'!$E$3:$E$252="28850-รพ.โคกสูง",ROW('ค่าเสื่อม 2563'!$E$3:$E$252)-ROW('ค่าเสื่อม 2563'!$E$3)+1),$A6)))</f>
        <v>5-</v>
      </c>
      <c r="T6" s="10">
        <f t="array" ref="T6">IF(COUNTIF('ค่าเสื่อม 2563'!$E$3:$E$252,"28850-รพ.โคกสูง")&lt;$A6,"",INDEX('ค่าเสื่อม 2563'!T$3:T$252,SMALL(IF('ค่าเสื่อม 2563'!$E$3:$E$252="28850-รพ.โคกสูง",ROW('ค่าเสื่อม 2563'!$E$3:$E$252)-ROW('ค่าเสื่อม 2563'!$E$3)+1),$A6)))</f>
        <v>7000</v>
      </c>
      <c r="U6" s="10">
        <f t="array" ref="U6">IF(COUNTIF('ค่าเสื่อม 2563'!$E$3:$E$252,"28850-รพ.โคกสูง")&lt;$A6,"",INDEX('ค่าเสื่อม 2563'!U$3:U$252,SMALL(IF('ค่าเสื่อม 2563'!$E$3:$E$252="28850-รพ.โคกสูง",ROW('ค่าเสื่อม 2563'!$E$3:$E$252)-ROW('ค่าเสื่อม 2563'!$E$3)+1),$A6)))</f>
        <v>1000</v>
      </c>
      <c r="V6" s="7">
        <f t="array" ref="V6">IF(COUNTIF('ค่าเสื่อม 2563'!$E$3:$E$252,"28850-รพ.โคกสูง")&lt;$A6,"",INDEX('ค่าเสื่อม 2563'!V$3:V$252,SMALL(IF('ค่าเสื่อม 2563'!$E$3:$E$252="28850-รพ.โคกสูง",ROW('ค่าเสื่อม 2563'!$E$3:$E$252)-ROW('ค่าเสื่อม 2563'!$E$3)+1),$A6)))</f>
        <v>12.5</v>
      </c>
      <c r="W6" s="7">
        <f t="array" ref="W6">IF(COUNTIF('ค่าเสื่อม 2563'!$E$3:$E$252,"28850-รพ.โคกสูง")&lt;$A6,"",INDEX('ค่าเสื่อม 2563'!W$3:W$252,SMALL(IF('ค่าเสื่อม 2563'!$E$3:$E$252="28850-รพ.โคกสูง",ROW('ค่าเสื่อม 2563'!$E$3:$E$252)-ROW('ค่าเสื่อม 2563'!$E$3)+1),$A6)))</f>
        <v>324856</v>
      </c>
    </row>
    <row r="7" spans="1:23" ht="43.5" customHeight="1">
      <c r="A7" s="3">
        <v>4</v>
      </c>
      <c r="B7" s="7" t="str">
        <f t="array" ref="B7">IF(COUNTIF('ค่าเสื่อม 2563'!$E$3:$E$252,"28850-รพ.โคกสูง")&lt;$A7,"",INDEX('ค่าเสื่อม 2563'!B$3:B$252,SMALL(IF('ค่าเสื่อม 2563'!$E$3:$E$252="28850-รพ.โคกสูง",ROW('ค่าเสื่อม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2563'!$E$3:$E$252,"28850-รพ.โคกสูง")&lt;$A7,"",INDEX('ค่าเสื่อม 2563'!C$3:C$252,SMALL(IF('ค่าเสื่อม 2563'!$E$3:$E$252="28850-รพ.โคกสูง",ROW('ค่าเสื่อม 2563'!$E$3:$E$252)-ROW('ค่าเสื่อม 2563'!$E$3)+1),$A7)))</f>
        <v>2700</v>
      </c>
      <c r="D7" s="7" t="str">
        <f t="array" ref="D7">IF(COUNTIF('ค่าเสื่อม 2563'!$E$3:$E$252,"28850-รพ.โคกสูง")&lt;$A7,"",INDEX('ค่าเสื่อม 2563'!D$3:D$252,SMALL(IF('ค่าเสื่อม 2563'!$E$3:$E$252="28850-รพ.โคกสูง",ROW('ค่าเสื่อม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2563'!$E$3:$E$252,"28850-รพ.โคกสูง")&lt;$A7,"",INDEX('ค่าเสื่อม 2563'!E$3:E$252,SMALL(IF('ค่าเสื่อม 2563'!$E$3:$E$252="28850-รพ.โคกสูง",ROW('ค่าเสื่อม 2563'!$E$3:$E$252)-ROW('ค่าเสื่อม 2563'!$E$3)+1),$A7)))</f>
        <v>28850-รพ.โคกสูง</v>
      </c>
      <c r="F7" s="7" t="str">
        <f t="array" ref="F7">IF(COUNTIF('ค่าเสื่อม 2563'!$E$3:$E$252,"28850-รพ.โคกสูง")&lt;$A7,"",INDEX('ค่าเสื่อม 2563'!F$3:F$252,SMALL(IF('ค่าเสื่อม 2563'!$E$3:$E$252="28850-รพ.โคกสูง",ROW('ค่าเสื่อม 2563'!$E$3:$E$252)-ROW('ค่าเสื่อม 2563'!$E$3)+1),$A7)))</f>
        <v>02521-รพ.สต.โคกสูง หมู่ที่ 01 ตำบลโคกสูง</v>
      </c>
      <c r="G7" s="7" t="str">
        <f t="array" ref="G7">IF(COUNTIF('ค่าเสื่อม 2563'!$E$3:$E$252,"28850-รพ.โคกสูง")&lt;$A7,"",INDEX('ค่าเสื่อม 2563'!G$3:G$252,SMALL(IF('ค่าเสื่อม 2563'!$E$3:$E$252="28850-รพ.โคกสูง",ROW('ค่าเสื่อม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2563'!$E$3:$E$252,"28850-รพ.โคกสูง")&lt;$A7,"",INDEX('ค่าเสื่อม 2563'!H$3:H$252,SMALL(IF('ค่าเสื่อม 2563'!$E$3:$E$252="28850-รพ.โคกสูง",ROW('ค่าเสื่อม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2563'!$E$3:$E$252,"28850-รพ.โคกสูง")&lt;$A7,"",INDEX('ค่าเสื่อม 2563'!I$3:I$252,SMALL(IF('ค่าเสื่อม 2563'!$E$3:$E$252="28850-รพ.โคกสูง",ROW('ค่าเสื่อม 2563'!$E$3:$E$252)-ROW('ค่าเสื่อม 2563'!$E$3)+1),$A7)))</f>
        <v>08-ครุภัณฑ์คอมพิวเตอร์</v>
      </c>
      <c r="J7" s="7" t="str">
        <f t="array" ref="J7">IF(COUNTIF('ค่าเสื่อม 2563'!$E$3:$E$252,"28850-รพ.โคกสูง")&lt;$A7,"",INDEX('ค่าเสื่อม 2563'!J$3:J$252,SMALL(IF('ค่าเสื่อม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K7" s="7" t="str">
        <f t="array" ref="K7">IF(COUNTIF('ค่าเสื่อม 2563'!$E$3:$E$252,"28850-รพ.โคกสูง")&lt;$A7,"",INDEX('ค่าเสื่อม 2563'!K$3:K$252,SMALL(IF('ค่าเสื่อม 2563'!$E$3:$E$252="28850-รพ.โคกสูง",ROW('ค่าเสื่อม 2563'!$E$3:$E$252)-ROW('ค่าเสื่อม 2563'!$E$3)+1),$A7)))</f>
        <v>เครื่องคอมพิวเตอร์ สําหรับงานประมวลผล แบบที่2* (จอขนาดไม่น้อยกว่า 19 นิ้ว)</v>
      </c>
      <c r="L7" s="4">
        <f t="array" ref="L7">IF(COUNTIF('ค่าเสื่อม 2563'!$E$3:$E$252,"28850-รพ.โคกสูง")&lt;$A7,"",INDEX('ค่าเสื่อม 2563'!L$3:L$252,SMALL(IF('ค่าเสื่อม 2563'!$E$3:$E$252="28850-รพ.โคกสูง",ROW('ค่าเสื่อม 2563'!$E$3:$E$252)-ROW('ค่าเสื่อม 2563'!$E$3)+1),$A7)))</f>
        <v>1</v>
      </c>
      <c r="M7" s="7" t="str">
        <f t="array" ref="M7">IF(COUNTIF('ค่าเสื่อม 2563'!$E$3:$E$252,"28850-รพ.โคกสูง")&lt;$A7,"",INDEX('ค่าเสื่อม 2563'!M$3:M$252,SMALL(IF('ค่าเสื่อม 2563'!$E$3:$E$252="28850-รพ.โคกสูง",ROW('ค่าเสื่อม 2563'!$E$3:$E$252)-ROW('ค่าเสื่อม 2563'!$E$3)+1),$A7)))</f>
        <v>7440-001-0006/5</v>
      </c>
      <c r="N7" s="10">
        <f t="array" ref="N7">IF(COUNTIF('ค่าเสื่อม 2563'!$E$3:$E$252,"28850-รพ.โคกสูง")&lt;$A7,"",INDEX('ค่าเสื่อม 2563'!N$3:N$252,SMALL(IF('ค่าเสื่อม 2563'!$E$3:$E$252="28850-รพ.โคกสูง",ROW('ค่าเสื่อม 2563'!$E$3:$E$252)-ROW('ค่าเสื่อม 2563'!$E$3)+1),$A7)))</f>
        <v>30000</v>
      </c>
      <c r="O7" s="10">
        <f t="array" ref="O7">IF(COUNTIF('ค่าเสื่อม 2563'!$E$3:$E$252,"28850-รพ.โคกสูง")&lt;$A7,"",INDEX('ค่าเสื่อม 2563'!O$3:O$252,SMALL(IF('ค่าเสื่อม 2563'!$E$3:$E$252="28850-รพ.โคกสูง",ROW('ค่าเสื่อม 2563'!$E$3:$E$252)-ROW('ค่าเสื่อม 2563'!$E$3)+1),$A7)))</f>
        <v>0</v>
      </c>
      <c r="P7" s="10">
        <f t="array" ref="P7">IF(COUNTIF('ค่าเสื่อม 2563'!$E$3:$E$252,"28850-รพ.โคกสูง")&lt;$A7,"",INDEX('ค่าเสื่อม 2563'!P$3:P$252,SMALL(IF('ค่าเสื่อม 2563'!$E$3:$E$252="28850-รพ.โคกสูง",ROW('ค่าเสื่อม 2563'!$E$3:$E$252)-ROW('ค่าเสื่อม 2563'!$E$3)+1),$A7)))</f>
        <v>0</v>
      </c>
      <c r="Q7" s="10">
        <f t="array" ref="Q7">IF(COUNTIF('ค่าเสื่อม 2563'!$E$3:$E$252,"28850-รพ.โคกสูง")&lt;$A7,"",INDEX('ค่าเสื่อม 2563'!Q$3:Q$252,SMALL(IF('ค่าเสื่อม 2563'!$E$3:$E$252="28850-รพ.โคกสูง",ROW('ค่าเสื่อม 2563'!$E$3:$E$252)-ROW('ค่าเสื่อม 2563'!$E$3)+1),$A7)))</f>
        <v>30000</v>
      </c>
      <c r="R7" s="7" t="str">
        <f t="array" ref="R7">IF(COUNTIF('ค่าเสื่อม 2563'!$E$3:$E$252,"28850-รพ.โคกสูง")&lt;$A7,"",INDEX('ค่าเสื่อม 2563'!R$3:R$252,SMALL(IF('ค่าเสื่อม 2563'!$E$3:$E$252="28850-รพ.โคกสูง",ROW('ค่าเสื่อม 2563'!$E$3:$E$252)-ROW('ค่าเสื่อม 2563'!$E$3)+1),$A7)))</f>
        <v>4/2562 (วันที่ 19/09/2562)</v>
      </c>
      <c r="S7" s="4" t="str">
        <f t="array" ref="S7">IF(COUNTIF('ค่าเสื่อม 2563'!$E$3:$E$252,"28850-รพ.โคกสูง")&lt;$A7,"",INDEX('ค่าเสื่อม 2563'!S$3:S$252,SMALL(IF('ค่าเสื่อม 2563'!$E$3:$E$252="28850-รพ.โคกสูง",ROW('ค่าเสื่อม 2563'!$E$3:$E$252)-ROW('ค่าเสื่อม 2563'!$E$3)+1),$A7)))</f>
        <v>5-</v>
      </c>
      <c r="T7" s="10">
        <f t="array" ref="T7">IF(COUNTIF('ค่าเสื่อม 2563'!$E$3:$E$252,"28850-รพ.โคกสูง")&lt;$A7,"",INDEX('ค่าเสื่อม 2563'!T$3:T$252,SMALL(IF('ค่าเสื่อม 2563'!$E$3:$E$252="28850-รพ.โคกสูง",ROW('ค่าเสื่อม 2563'!$E$3:$E$252)-ROW('ค่าเสื่อม 2563'!$E$3)+1),$A7)))</f>
        <v>30000</v>
      </c>
      <c r="U7" s="10">
        <f t="array" ref="U7">IF(COUNTIF('ค่าเสื่อม 2563'!$E$3:$E$252,"28850-รพ.โคกสูง")&lt;$A7,"",INDEX('ค่าเสื่อม 2563'!U$3:U$252,SMALL(IF('ค่าเสื่อม 2563'!$E$3:$E$252="28850-รพ.โคกสูง",ROW('ค่าเสื่อม 2563'!$E$3:$E$252)-ROW('ค่าเสื่อม 2563'!$E$3)+1),$A7)))</f>
        <v>0</v>
      </c>
      <c r="V7" s="7">
        <f t="array" ref="V7">IF(COUNTIF('ค่าเสื่อม 2563'!$E$3:$E$252,"28850-รพ.โคกสูง")&lt;$A7,"",INDEX('ค่าเสื่อม 2563'!V$3:V$252,SMALL(IF('ค่าเสื่อม 2563'!$E$3:$E$252="28850-รพ.โคกสูง",ROW('ค่าเสื่อม 2563'!$E$3:$E$252)-ROW('ค่าเสื่อม 2563'!$E$3)+1),$A7)))</f>
        <v>0</v>
      </c>
      <c r="W7" s="7">
        <f t="array" ref="W7">IF(COUNTIF('ค่าเสื่อม 2563'!$E$3:$E$252,"28850-รพ.โคกสูง")&lt;$A7,"",INDEX('ค่าเสื่อม 2563'!W$3:W$252,SMALL(IF('ค่าเสื่อม 2563'!$E$3:$E$252="28850-รพ.โคกสูง",ROW('ค่าเสื่อม 2563'!$E$3:$E$252)-ROW('ค่าเสื่อม 2563'!$E$3)+1),$A7)))</f>
        <v>324845</v>
      </c>
    </row>
    <row r="8" spans="1:23" ht="43.5" customHeight="1">
      <c r="A8" s="3">
        <v>5</v>
      </c>
      <c r="B8" s="7" t="str">
        <f t="array" ref="B8">IF(COUNTIF('ค่าเสื่อม 2563'!$E$3:$E$252,"28850-รพ.โคกสูง")&lt;$A8,"",INDEX('ค่าเสื่อม 2563'!B$3:B$252,SMALL(IF('ค่าเสื่อม 2563'!$E$3:$E$252="28850-รพ.โคกสูง",ROW('ค่าเสื่อม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2563'!$E$3:$E$252,"28850-รพ.โคกสูง")&lt;$A8,"",INDEX('ค่าเสื่อม 2563'!C$3:C$252,SMALL(IF('ค่าเสื่อม 2563'!$E$3:$E$252="28850-รพ.โคกสูง",ROW('ค่าเสื่อม 2563'!$E$3:$E$252)-ROW('ค่าเสื่อม 2563'!$E$3)+1),$A8)))</f>
        <v>2700</v>
      </c>
      <c r="D8" s="7" t="str">
        <f t="array" ref="D8">IF(COUNTIF('ค่าเสื่อม 2563'!$E$3:$E$252,"28850-รพ.โคกสูง")&lt;$A8,"",INDEX('ค่าเสื่อม 2563'!D$3:D$252,SMALL(IF('ค่าเสื่อม 2563'!$E$3:$E$252="28850-รพ.โคกสูง",ROW('ค่าเสื่อม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2563'!$E$3:$E$252,"28850-รพ.โคกสูง")&lt;$A8,"",INDEX('ค่าเสื่อม 2563'!E$3:E$252,SMALL(IF('ค่าเสื่อม 2563'!$E$3:$E$252="28850-รพ.โคกสูง",ROW('ค่าเสื่อม 2563'!$E$3:$E$252)-ROW('ค่าเสื่อม 2563'!$E$3)+1),$A8)))</f>
        <v>28850-รพ.โคกสูง</v>
      </c>
      <c r="F8" s="7" t="str">
        <f t="array" ref="F8">IF(COUNTIF('ค่าเสื่อม 2563'!$E$3:$E$252,"28850-รพ.โคกสูง")&lt;$A8,"",INDEX('ค่าเสื่อม 2563'!F$3:F$252,SMALL(IF('ค่าเสื่อม 2563'!$E$3:$E$252="28850-รพ.โคกสูง",ROW('ค่าเสื่อม 2563'!$E$3:$E$252)-ROW('ค่าเสื่อม 2563'!$E$3)+1),$A8)))</f>
        <v>02521-รพ.สต.โคกสูง หมู่ที่ 01 ตำบลโคกสูง</v>
      </c>
      <c r="G8" s="7" t="str">
        <f t="array" ref="G8">IF(COUNTIF('ค่าเสื่อม 2563'!$E$3:$E$252,"28850-รพ.โคกสูง")&lt;$A8,"",INDEX('ค่าเสื่อม 2563'!G$3:G$252,SMALL(IF('ค่าเสื่อม 2563'!$E$3:$E$252="28850-รพ.โคกสูง",ROW('ค่าเสื่อม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2563'!$E$3:$E$252,"28850-รพ.โคกสูง")&lt;$A8,"",INDEX('ค่าเสื่อม 2563'!H$3:H$252,SMALL(IF('ค่าเสื่อม 2563'!$E$3:$E$252="28850-รพ.โคกสูง",ROW('ค่าเสื่อม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2563'!$E$3:$E$252,"28850-รพ.โคกสูง")&lt;$A8,"",INDEX('ค่าเสื่อม 2563'!I$3:I$252,SMALL(IF('ค่าเสื่อม 2563'!$E$3:$E$252="28850-รพ.โคกสูง",ROW('ค่าเสื่อม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2563'!$E$3:$E$252,"28850-รพ.โคกสูง")&lt;$A8,"",INDEX('ค่าเสื่อม 2563'!J$3:J$252,SMALL(IF('ค่าเสื่อม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K8" s="7" t="str">
        <f t="array" ref="K8">IF(COUNTIF('ค่าเสื่อม 2563'!$E$3:$E$252,"28850-รพ.โคกสูง")&lt;$A8,"",INDEX('ค่าเสื่อม 2563'!K$3:K$252,SMALL(IF('ค่าเสื่อม 2563'!$E$3:$E$252="28850-รพ.โคกสูง",ROW('ค่าเสื่อม 2563'!$E$3:$E$252)-ROW('ค่าเสื่อม 2563'!$E$3)+1),$A8)))</f>
        <v>เครื่องฟังเสียงหัวใจเด็กในครรภ์</v>
      </c>
      <c r="L8" s="4">
        <f t="array" ref="L8">IF(COUNTIF('ค่าเสื่อม 2563'!$E$3:$E$252,"28850-รพ.โคกสูง")&lt;$A8,"",INDEX('ค่าเสื่อม 2563'!L$3:L$252,SMALL(IF('ค่าเสื่อม 2563'!$E$3:$E$252="28850-รพ.โคกสูง",ROW('ค่าเสื่อม 2563'!$E$3:$E$252)-ROW('ค่าเสื่อม 2563'!$E$3)+1),$A8)))</f>
        <v>1</v>
      </c>
      <c r="M8" s="7" t="str">
        <f t="array" ref="M8">IF(COUNTIF('ค่าเสื่อม 2563'!$E$3:$E$252,"28850-รพ.โคกสูง")&lt;$A8,"",INDEX('ค่าเสื่อม 2563'!M$3:M$252,SMALL(IF('ค่าเสื่อม 2563'!$E$3:$E$252="28850-รพ.โคกสูง",ROW('ค่าเสื่อม 2563'!$E$3:$E$252)-ROW('ค่าเสื่อม 2563'!$E$3)+1),$A8)))</f>
        <v>6515-038-0005/1</v>
      </c>
      <c r="N8" s="10">
        <f t="array" ref="N8">IF(COUNTIF('ค่าเสื่อม 2563'!$E$3:$E$252,"28850-รพ.โคกสูง")&lt;$A8,"",INDEX('ค่าเสื่อม 2563'!N$3:N$252,SMALL(IF('ค่าเสื่อม 2563'!$E$3:$E$252="28850-รพ.โคกสูง",ROW('ค่าเสื่อม 2563'!$E$3:$E$252)-ROW('ค่าเสื่อม 2563'!$E$3)+1),$A8)))</f>
        <v>18500</v>
      </c>
      <c r="O8" s="10">
        <f t="array" ref="O8">IF(COUNTIF('ค่าเสื่อม 2563'!$E$3:$E$252,"28850-รพ.โคกสูง")&lt;$A8,"",INDEX('ค่าเสื่อม 2563'!O$3:O$252,SMALL(IF('ค่าเสื่อม 2563'!$E$3:$E$252="28850-รพ.โคกสูง",ROW('ค่าเสื่อม 2563'!$E$3:$E$252)-ROW('ค่าเสื่อม 2563'!$E$3)+1),$A8)))</f>
        <v>0</v>
      </c>
      <c r="P8" s="10">
        <f t="array" ref="P8">IF(COUNTIF('ค่าเสื่อม 2563'!$E$3:$E$252,"28850-รพ.โคกสูง")&lt;$A8,"",INDEX('ค่าเสื่อม 2563'!P$3:P$252,SMALL(IF('ค่าเสื่อม 2563'!$E$3:$E$252="28850-รพ.โคกสูง",ROW('ค่าเสื่อม 2563'!$E$3:$E$252)-ROW('ค่าเสื่อม 2563'!$E$3)+1),$A8)))</f>
        <v>0</v>
      </c>
      <c r="Q8" s="10">
        <f t="array" ref="Q8">IF(COUNTIF('ค่าเสื่อม 2563'!$E$3:$E$252,"28850-รพ.โคกสูง")&lt;$A8,"",INDEX('ค่าเสื่อม 2563'!Q$3:Q$252,SMALL(IF('ค่าเสื่อม 2563'!$E$3:$E$252="28850-รพ.โคกสูง",ROW('ค่าเสื่อม 2563'!$E$3:$E$252)-ROW('ค่าเสื่อม 2563'!$E$3)+1),$A8)))</f>
        <v>18500</v>
      </c>
      <c r="R8" s="7" t="str">
        <f t="array" ref="R8">IF(COUNTIF('ค่าเสื่อม 2563'!$E$3:$E$252,"28850-รพ.โคกสูง")&lt;$A8,"",INDEX('ค่าเสื่อม 2563'!R$3:R$252,SMALL(IF('ค่าเสื่อม 2563'!$E$3:$E$252="28850-รพ.โคกสูง",ROW('ค่าเสื่อม 2563'!$E$3:$E$252)-ROW('ค่าเสื่อม 2563'!$E$3)+1),$A8)))</f>
        <v>4/2562 (วันที่ 19/09/2562)</v>
      </c>
      <c r="S8" s="4" t="str">
        <f t="array" ref="S8">IF(COUNTIF('ค่าเสื่อม 2563'!$E$3:$E$252,"28850-รพ.โคกสูง")&lt;$A8,"",INDEX('ค่าเสื่อม 2563'!S$3:S$252,SMALL(IF('ค่าเสื่อม 2563'!$E$3:$E$252="28850-รพ.โคกสูง",ROW('ค่าเสื่อม 2563'!$E$3:$E$252)-ROW('ค่าเสื่อม 2563'!$E$3)+1),$A8)))</f>
        <v>5-</v>
      </c>
      <c r="T8" s="10">
        <f t="array" ref="T8">IF(COUNTIF('ค่าเสื่อม 2563'!$E$3:$E$252,"28850-รพ.โคกสูง")&lt;$A8,"",INDEX('ค่าเสื่อม 2563'!T$3:T$252,SMALL(IF('ค่าเสื่อม 2563'!$E$3:$E$252="28850-รพ.โคกสูง",ROW('ค่าเสื่อม 2563'!$E$3:$E$252)-ROW('ค่าเสื่อม 2563'!$E$3)+1),$A8)))</f>
        <v>18000</v>
      </c>
      <c r="U8" s="10">
        <f t="array" ref="U8">IF(COUNTIF('ค่าเสื่อม 2563'!$E$3:$E$252,"28850-รพ.โคกสูง")&lt;$A8,"",INDEX('ค่าเสื่อม 2563'!U$3:U$252,SMALL(IF('ค่าเสื่อม 2563'!$E$3:$E$252="28850-รพ.โคกสูง",ROW('ค่าเสื่อม 2563'!$E$3:$E$252)-ROW('ค่าเสื่อม 2563'!$E$3)+1),$A8)))</f>
        <v>500</v>
      </c>
      <c r="V8" s="7">
        <f t="array" ref="V8">IF(COUNTIF('ค่าเสื่อม 2563'!$E$3:$E$252,"28850-รพ.โคกสูง")&lt;$A8,"",INDEX('ค่าเสื่อม 2563'!V$3:V$252,SMALL(IF('ค่าเสื่อม 2563'!$E$3:$E$252="28850-รพ.โคกสูง",ROW('ค่าเสื่อม 2563'!$E$3:$E$252)-ROW('ค่าเสื่อม 2563'!$E$3)+1),$A8)))</f>
        <v>2.7</v>
      </c>
      <c r="W8" s="7">
        <f t="array" ref="W8">IF(COUNTIF('ค่าเสื่อม 2563'!$E$3:$E$252,"28850-รพ.โคกสูง")&lt;$A8,"",INDEX('ค่าเสื่อม 2563'!W$3:W$252,SMALL(IF('ค่าเสื่อม 2563'!$E$3:$E$252="28850-รพ.โคกสูง",ROW('ค่าเสื่อม 2563'!$E$3:$E$252)-ROW('ค่าเสื่อม 2563'!$E$3)+1),$A8)))</f>
        <v>324857</v>
      </c>
    </row>
    <row r="9" spans="1:23" ht="43.5" customHeight="1">
      <c r="A9" s="3">
        <v>6</v>
      </c>
      <c r="B9" s="7" t="str">
        <f t="array" ref="B9">IF(COUNTIF('ค่าเสื่อม 2563'!$E$3:$E$252,"28850-รพ.โคกสูง")&lt;$A9,"",INDEX('ค่าเสื่อม 2563'!B$3:B$252,SMALL(IF('ค่าเสื่อม 2563'!$E$3:$E$252="28850-รพ.โคกสูง",ROW('ค่าเสื่อม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2563'!$E$3:$E$252,"28850-รพ.โคกสูง")&lt;$A9,"",INDEX('ค่าเสื่อม 2563'!C$3:C$252,SMALL(IF('ค่าเสื่อม 2563'!$E$3:$E$252="28850-รพ.โคกสูง",ROW('ค่าเสื่อม 2563'!$E$3:$E$252)-ROW('ค่าเสื่อม 2563'!$E$3)+1),$A9)))</f>
        <v>2700</v>
      </c>
      <c r="D9" s="7" t="str">
        <f t="array" ref="D9">IF(COUNTIF('ค่าเสื่อม 2563'!$E$3:$E$252,"28850-รพ.โคกสูง")&lt;$A9,"",INDEX('ค่าเสื่อม 2563'!D$3:D$252,SMALL(IF('ค่าเสื่อม 2563'!$E$3:$E$252="28850-รพ.โคกสูง",ROW('ค่าเสื่อม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2563'!$E$3:$E$252,"28850-รพ.โคกสูง")&lt;$A9,"",INDEX('ค่าเสื่อม 2563'!E$3:E$252,SMALL(IF('ค่าเสื่อม 2563'!$E$3:$E$252="28850-รพ.โคกสูง",ROW('ค่าเสื่อม 2563'!$E$3:$E$252)-ROW('ค่าเสื่อม 2563'!$E$3)+1),$A9)))</f>
        <v>28850-รพ.โคกสูง</v>
      </c>
      <c r="F9" s="7" t="str">
        <f t="array" ref="F9">IF(COUNTIF('ค่าเสื่อม 2563'!$E$3:$E$252,"28850-รพ.โคกสูง")&lt;$A9,"",INDEX('ค่าเสื่อม 2563'!F$3:F$252,SMALL(IF('ค่าเสื่อม 2563'!$E$3:$E$252="28850-รพ.โคกสูง",ROW('ค่าเสื่อม 2563'!$E$3:$E$252)-ROW('ค่าเสื่อม 2563'!$E$3)+1),$A9)))</f>
        <v>02522-รพ.สต.ละลมติม หมู่ที่ 07 ตำบลโคกสูง</v>
      </c>
      <c r="G9" s="7" t="str">
        <f t="array" ref="G9">IF(COUNTIF('ค่าเสื่อม 2563'!$E$3:$E$252,"28850-รพ.โคกสูง")&lt;$A9,"",INDEX('ค่าเสื่อม 2563'!G$3:G$252,SMALL(IF('ค่าเสื่อม 2563'!$E$3:$E$252="28850-รพ.โคกสูง",ROW('ค่าเสื่อม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2563'!$E$3:$E$252,"28850-รพ.โคกสูง")&lt;$A9,"",INDEX('ค่าเสื่อม 2563'!H$3:H$252,SMALL(IF('ค่าเสื่อม 2563'!$E$3:$E$252="28850-รพ.โคกสูง",ROW('ค่าเสื่อม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2563'!$E$3:$E$252,"28850-รพ.โคกสูง")&lt;$A9,"",INDEX('ค่าเสื่อม 2563'!I$3:I$252,SMALL(IF('ค่าเสื่อม 2563'!$E$3:$E$252="28850-รพ.โคกสูง",ROW('ค่าเสื่อม 2563'!$E$3:$E$252)-ROW('ค่าเสื่อม 2563'!$E$3)+1),$A9)))</f>
        <v>-</v>
      </c>
      <c r="J9" s="7" t="str">
        <f t="array" ref="J9">IF(COUNTIF('ค่าเสื่อม 2563'!$E$3:$E$252,"28850-รพ.โคกสูง")&lt;$A9,"",INDEX('ค่าเสื่อม 2563'!J$3:J$252,SMALL(IF('ค่าเสื่อม 2563'!$E$3:$E$252="28850-รพ.โคกสูง",ROW('ค่าเสื่อม 2563'!$E$3:$E$252)-ROW('ค่าเสื่อม 2563'!$E$3)+1),$A9)))</f>
        <v>ซ่อมแซมเปลี่ยนหลังคา อาคาร รพ.สต.</v>
      </c>
      <c r="K9" s="7" t="str">
        <f t="array" ref="K9">IF(COUNTIF('ค่าเสื่อม 2563'!$E$3:$E$252,"28850-รพ.โคกสูง")&lt;$A9,"",INDEX('ค่าเสื่อม 2563'!K$3:K$252,SMALL(IF('ค่าเสื่อม 2563'!$E$3:$E$252="28850-รพ.โคกสูง",ROW('ค่าเสื่อม 2563'!$E$3:$E$252)-ROW('ค่าเสื่อม 2563'!$E$3)+1),$A9)))</f>
        <v>ซ่อมแซมเปลี่ยนหลังคาอาคาร รพ.สต.</v>
      </c>
      <c r="L9" s="4">
        <f t="array" ref="L9">IF(COUNTIF('ค่าเสื่อม 2563'!$E$3:$E$252,"28850-รพ.โคกสูง")&lt;$A9,"",INDEX('ค่าเสื่อม 2563'!L$3:L$252,SMALL(IF('ค่าเสื่อม 2563'!$E$3:$E$252="28850-รพ.โคกสูง",ROW('ค่าเสื่อม 2563'!$E$3:$E$252)-ROW('ค่าเสื่อม 2563'!$E$3)+1),$A9)))</f>
        <v>1</v>
      </c>
      <c r="M9" s="7" t="str">
        <f t="array" ref="M9">IF(COUNTIF('ค่าเสื่อม 2563'!$E$3:$E$252,"28850-รพ.โคกสูง")&lt;$A9,"",INDEX('ค่าเสื่อม 2563'!M$3:M$252,SMALL(IF('ค่าเสื่อม 2563'!$E$3:$E$252="28850-รพ.โคกสูง",ROW('ค่าเสื่อม 2563'!$E$3:$E$252)-ROW('ค่าเสื่อม 2563'!$E$3)+1),$A9)))</f>
        <v>07-099-001-0002</v>
      </c>
      <c r="N9" s="10">
        <f t="array" ref="N9">IF(COUNTIF('ค่าเสื่อม 2563'!$E$3:$E$252,"28850-รพ.โคกสูง")&lt;$A9,"",INDEX('ค่าเสื่อม 2563'!N$3:N$252,SMALL(IF('ค่าเสื่อม 2563'!$E$3:$E$252="28850-รพ.โคกสูง",ROW('ค่าเสื่อม 2563'!$E$3:$E$252)-ROW('ค่าเสื่อม 2563'!$E$3)+1),$A9)))</f>
        <v>145000</v>
      </c>
      <c r="O9" s="10">
        <f t="array" ref="O9">IF(COUNTIF('ค่าเสื่อม 2563'!$E$3:$E$252,"28850-รพ.โคกสูง")&lt;$A9,"",INDEX('ค่าเสื่อม 2563'!O$3:O$252,SMALL(IF('ค่าเสื่อม 2563'!$E$3:$E$252="28850-รพ.โคกสูง",ROW('ค่าเสื่อม 2563'!$E$3:$E$252)-ROW('ค่าเสื่อม 2563'!$E$3)+1),$A9)))</f>
        <v>0</v>
      </c>
      <c r="P9" s="10">
        <f t="array" ref="P9">IF(COUNTIF('ค่าเสื่อม 2563'!$E$3:$E$252,"28850-รพ.โคกสูง")&lt;$A9,"",INDEX('ค่าเสื่อม 2563'!P$3:P$252,SMALL(IF('ค่าเสื่อม 2563'!$E$3:$E$252="28850-รพ.โคกสูง",ROW('ค่าเสื่อม 2563'!$E$3:$E$252)-ROW('ค่าเสื่อม 2563'!$E$3)+1),$A9)))</f>
        <v>0</v>
      </c>
      <c r="Q9" s="10">
        <f t="array" ref="Q9">IF(COUNTIF('ค่าเสื่อม 2563'!$E$3:$E$252,"28850-รพ.โคกสูง")&lt;$A9,"",INDEX('ค่าเสื่อม 2563'!Q$3:Q$252,SMALL(IF('ค่าเสื่อม 2563'!$E$3:$E$252="28850-รพ.โคกสูง",ROW('ค่าเสื่อม 2563'!$E$3:$E$252)-ROW('ค่าเสื่อม 2563'!$E$3)+1),$A9)))</f>
        <v>145000</v>
      </c>
      <c r="R9" s="7" t="str">
        <f t="array" ref="R9">IF(COUNTIF('ค่าเสื่อม 2563'!$E$3:$E$252,"28850-รพ.โคกสูง")&lt;$A9,"",INDEX('ค่าเสื่อม 2563'!R$3:R$252,SMALL(IF('ค่าเสื่อม 2563'!$E$3:$E$252="28850-รพ.โคกสูง",ROW('ค่าเสื่อม 2563'!$E$3:$E$252)-ROW('ค่าเสื่อม 2563'!$E$3)+1),$A9)))</f>
        <v>4/2562 (วันที่ 19/09/2562)</v>
      </c>
      <c r="S9" s="4" t="str">
        <f t="array" ref="S9">IF(COUNTIF('ค่าเสื่อม 2563'!$E$3:$E$252,"28850-รพ.โคกสูง")&lt;$A9,"",INDEX('ค่าเสื่อม 2563'!S$3:S$252,SMALL(IF('ค่าเสื่อม 2563'!$E$3:$E$252="28850-รพ.โคกสูง",ROW('ค่าเสื่อม 2563'!$E$3:$E$252)-ROW('ค่าเสื่อม 2563'!$E$3)+1),$A9)))</f>
        <v>5-</v>
      </c>
      <c r="T9" s="10">
        <f t="array" ref="T9">IF(COUNTIF('ค่าเสื่อม 2563'!$E$3:$E$252,"28850-รพ.โคกสูง")&lt;$A9,"",INDEX('ค่าเสื่อม 2563'!T$3:T$252,SMALL(IF('ค่าเสื่อม 2563'!$E$3:$E$252="28850-รพ.โคกสูง",ROW('ค่าเสื่อม 2563'!$E$3:$E$252)-ROW('ค่าเสื่อม 2563'!$E$3)+1),$A9)))</f>
        <v>145000</v>
      </c>
      <c r="U9" s="10">
        <f t="array" ref="U9">IF(COUNTIF('ค่าเสื่อม 2563'!$E$3:$E$252,"28850-รพ.โคกสูง")&lt;$A9,"",INDEX('ค่าเสื่อม 2563'!U$3:U$252,SMALL(IF('ค่าเสื่อม 2563'!$E$3:$E$252="28850-รพ.โคกสูง",ROW('ค่าเสื่อม 2563'!$E$3:$E$252)-ROW('ค่าเสื่อม 2563'!$E$3)+1),$A9)))</f>
        <v>0</v>
      </c>
      <c r="V9" s="7">
        <f t="array" ref="V9">IF(COUNTIF('ค่าเสื่อม 2563'!$E$3:$E$252,"28850-รพ.โคกสูง")&lt;$A9,"",INDEX('ค่าเสื่อม 2563'!V$3:V$252,SMALL(IF('ค่าเสื่อม 2563'!$E$3:$E$252="28850-รพ.โคกสูง",ROW('ค่าเสื่อม 2563'!$E$3:$E$252)-ROW('ค่าเสื่อม 2563'!$E$3)+1),$A9)))</f>
        <v>0</v>
      </c>
      <c r="W9" s="7">
        <f t="array" ref="W9">IF(COUNTIF('ค่าเสื่อม 2563'!$E$3:$E$252,"28850-รพ.โคกสูง")&lt;$A9,"",INDEX('ค่าเสื่อม 2563'!W$3:W$252,SMALL(IF('ค่าเสื่อม 2563'!$E$3:$E$252="28850-รพ.โคกสูง",ROW('ค่าเสื่อม 2563'!$E$3:$E$252)-ROW('ค่าเสื่อม 2563'!$E$3)+1),$A9)))</f>
        <v>325019</v>
      </c>
    </row>
    <row r="10" spans="1:23" ht="43.5" customHeight="1">
      <c r="A10" s="3">
        <v>7</v>
      </c>
      <c r="B10" s="7" t="str">
        <f t="array" ref="B10">IF(COUNTIF('ค่าเสื่อม 2563'!$E$3:$E$252,"28850-รพ.โคกสูง")&lt;$A10,"",INDEX('ค่าเสื่อม 2563'!B$3:B$252,SMALL(IF('ค่าเสื่อม 2563'!$E$3:$E$252="28850-รพ.โคกสูง",ROW('ค่าเสื่อม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2563'!$E$3:$E$252,"28850-รพ.โคกสูง")&lt;$A10,"",INDEX('ค่าเสื่อม 2563'!C$3:C$252,SMALL(IF('ค่าเสื่อม 2563'!$E$3:$E$252="28850-รพ.โคกสูง",ROW('ค่าเสื่อม 2563'!$E$3:$E$252)-ROW('ค่าเสื่อม 2563'!$E$3)+1),$A10)))</f>
        <v>2700</v>
      </c>
      <c r="D10" s="7" t="str">
        <f t="array" ref="D10">IF(COUNTIF('ค่าเสื่อม 2563'!$E$3:$E$252,"28850-รพ.โคกสูง")&lt;$A10,"",INDEX('ค่าเสื่อม 2563'!D$3:D$252,SMALL(IF('ค่าเสื่อม 2563'!$E$3:$E$252="28850-รพ.โคกสูง",ROW('ค่าเสื่อม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2563'!$E$3:$E$252,"28850-รพ.โคกสูง")&lt;$A10,"",INDEX('ค่าเสื่อม 2563'!E$3:E$252,SMALL(IF('ค่าเสื่อม 2563'!$E$3:$E$252="28850-รพ.โคกสูง",ROW('ค่าเสื่อม 2563'!$E$3:$E$252)-ROW('ค่าเสื่อม 2563'!$E$3)+1),$A10)))</f>
        <v>28850-รพ.โคกสูง</v>
      </c>
      <c r="F10" s="7" t="str">
        <f t="array" ref="F10">IF(COUNTIF('ค่าเสื่อม 2563'!$E$3:$E$252,"28850-รพ.โคกสูง")&lt;$A10,"",INDEX('ค่าเสื่อม 2563'!F$3:F$252,SMALL(IF('ค่าเสื่อม 2563'!$E$3:$E$252="28850-รพ.โคกสูง",ROW('ค่าเสื่อม 2563'!$E$3:$E$252)-ROW('ค่าเสื่อม 2563'!$E$3)+1),$A10)))</f>
        <v>02523-รพ.สต.หนองม่วง หมู่ที่ 01 ตำบลหนองม่วง</v>
      </c>
      <c r="G10" s="7" t="str">
        <f t="array" ref="G10">IF(COUNTIF('ค่าเสื่อม 2563'!$E$3:$E$252,"28850-รพ.โคกสูง")&lt;$A10,"",INDEX('ค่าเสื่อม 2563'!G$3:G$252,SMALL(IF('ค่าเสื่อม 2563'!$E$3:$E$252="28850-รพ.โคกสูง",ROW('ค่าเสื่อม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2563'!$E$3:$E$252,"28850-รพ.โคกสูง")&lt;$A10,"",INDEX('ค่าเสื่อม 2563'!H$3:H$252,SMALL(IF('ค่าเสื่อม 2563'!$E$3:$E$252="28850-รพ.โคกสูง",ROW('ค่าเสื่อม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2563'!$E$3:$E$252,"28850-รพ.โคกสูง")&lt;$A10,"",INDEX('ค่าเสื่อม 2563'!I$3:I$252,SMALL(IF('ค่าเสื่อม 2563'!$E$3:$E$252="28850-รพ.โคกสูง",ROW('ค่าเสื่อม 2563'!$E$3:$E$252)-ROW('ค่าเสื่อม 2563'!$E$3)+1),$A10)))</f>
        <v>06-ครุภัณฑ์การแพทย์วินิจฉัย</v>
      </c>
      <c r="J10" s="7" t="str">
        <f t="array" ref="J10">IF(COUNTIF('ค่าเสื่อม 2563'!$E$3:$E$252,"28850-รพ.โคกสูง")&lt;$A10,"",INDEX('ค่าเสื่อม 2563'!J$3:J$252,SMALL(IF('ค่าเสื่อม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K10" s="7" t="str">
        <f t="array" ref="K10">IF(COUNTIF('ค่าเสื่อม 2563'!$E$3:$E$252,"28850-รพ.โคกสูง")&lt;$A10,"",INDEX('ค่าเสื่อม 2563'!K$3:K$252,SMALL(IF('ค่าเสื่อม 2563'!$E$3:$E$252="28850-รพ.โคกสูง",ROW('ค่าเสื่อม 2563'!$E$3:$E$252)-ROW('ค่าเสื่อม 2563'!$E$3)+1),$A10)))</f>
        <v>เครื่องวัดความดันโลหิต แบบสอดแขนชนิดอัตโนมัติ</v>
      </c>
      <c r="L10" s="4">
        <f t="array" ref="L10">IF(COUNTIF('ค่าเสื่อม 2563'!$E$3:$E$252,"28850-รพ.โคกสูง")&lt;$A10,"",INDEX('ค่าเสื่อม 2563'!L$3:L$252,SMALL(IF('ค่าเสื่อม 2563'!$E$3:$E$252="28850-รพ.โคกสูง",ROW('ค่าเสื่อม 2563'!$E$3:$E$252)-ROW('ค่าเสื่อม 2563'!$E$3)+1),$A10)))</f>
        <v>1</v>
      </c>
      <c r="M10" s="7" t="str">
        <f t="array" ref="M10">IF(COUNTIF('ค่าเสื่อม 2563'!$E$3:$E$252,"28850-รพ.โคกสูง")&lt;$A10,"",INDEX('ค่าเสื่อม 2563'!M$3:M$252,SMALL(IF('ค่าเสื่อม 2563'!$E$3:$E$252="28850-รพ.โคกสูง",ROW('ค่าเสื่อม 2563'!$E$3:$E$252)-ROW('ค่าเสื่อม 2563'!$E$3)+1),$A10)))</f>
        <v>6515-0704-0101/6</v>
      </c>
      <c r="N10" s="10">
        <f t="array" ref="N10">IF(COUNTIF('ค่าเสื่อม 2563'!$E$3:$E$252,"28850-รพ.โคกสูง")&lt;$A10,"",INDEX('ค่าเสื่อม 2563'!N$3:N$252,SMALL(IF('ค่าเสื่อม 2563'!$E$3:$E$252="28850-รพ.โคกสูง",ROW('ค่าเสื่อม 2563'!$E$3:$E$252)-ROW('ค่าเสื่อม 2563'!$E$3)+1),$A10)))</f>
        <v>70000</v>
      </c>
      <c r="O10" s="10">
        <f t="array" ref="O10">IF(COUNTIF('ค่าเสื่อม 2563'!$E$3:$E$252,"28850-รพ.โคกสูง")&lt;$A10,"",INDEX('ค่าเสื่อม 2563'!O$3:O$252,SMALL(IF('ค่าเสื่อม 2563'!$E$3:$E$252="28850-รพ.โคกสูง",ROW('ค่าเสื่อม 2563'!$E$3:$E$252)-ROW('ค่าเสื่อม 2563'!$E$3)+1),$A10)))</f>
        <v>0</v>
      </c>
      <c r="P10" s="10">
        <f t="array" ref="P10">IF(COUNTIF('ค่าเสื่อม 2563'!$E$3:$E$252,"28850-รพ.โคกสูง")&lt;$A10,"",INDEX('ค่าเสื่อม 2563'!P$3:P$252,SMALL(IF('ค่าเสื่อม 2563'!$E$3:$E$252="28850-รพ.โคกสูง",ROW('ค่าเสื่อม 2563'!$E$3:$E$252)-ROW('ค่าเสื่อม 2563'!$E$3)+1),$A10)))</f>
        <v>0</v>
      </c>
      <c r="Q10" s="10">
        <f t="array" ref="Q10">IF(COUNTIF('ค่าเสื่อม 2563'!$E$3:$E$252,"28850-รพ.โคกสูง")&lt;$A10,"",INDEX('ค่าเสื่อม 2563'!Q$3:Q$252,SMALL(IF('ค่าเสื่อม 2563'!$E$3:$E$252="28850-รพ.โคกสูง",ROW('ค่าเสื่อม 2563'!$E$3:$E$252)-ROW('ค่าเสื่อม 2563'!$E$3)+1),$A10)))</f>
        <v>70000</v>
      </c>
      <c r="R10" s="7" t="str">
        <f t="array" ref="R10">IF(COUNTIF('ค่าเสื่อม 2563'!$E$3:$E$252,"28850-รพ.โคกสูง")&lt;$A10,"",INDEX('ค่าเสื่อม 2563'!R$3:R$252,SMALL(IF('ค่าเสื่อม 2563'!$E$3:$E$252="28850-รพ.โคกสูง",ROW('ค่าเสื่อม 2563'!$E$3:$E$252)-ROW('ค่าเสื่อม 2563'!$E$3)+1),$A10)))</f>
        <v>4/2562 (วันที่ 19/09/2562)</v>
      </c>
      <c r="S10" s="4" t="str">
        <f t="array" ref="S10">IF(COUNTIF('ค่าเสื่อม 2563'!$E$3:$E$252,"28850-รพ.โคกสูง")&lt;$A10,"",INDEX('ค่าเสื่อม 2563'!S$3:S$252,SMALL(IF('ค่าเสื่อม 2563'!$E$3:$E$252="28850-รพ.โคกสูง",ROW('ค่าเสื่อม 2563'!$E$3:$E$252)-ROW('ค่าเสื่อม 2563'!$E$3)+1),$A10)))</f>
        <v>5-</v>
      </c>
      <c r="T10" s="10">
        <f t="array" ref="T10">IF(COUNTIF('ค่าเสื่อม 2563'!$E$3:$E$252,"28850-รพ.โคกสูง")&lt;$A10,"",INDEX('ค่าเสื่อม 2563'!T$3:T$252,SMALL(IF('ค่าเสื่อม 2563'!$E$3:$E$252="28850-รพ.โคกสูง",ROW('ค่าเสื่อม 2563'!$E$3:$E$252)-ROW('ค่าเสื่อม 2563'!$E$3)+1),$A10)))</f>
        <v>70000</v>
      </c>
      <c r="U10" s="10">
        <f t="array" ref="U10">IF(COUNTIF('ค่าเสื่อม 2563'!$E$3:$E$252,"28850-รพ.โคกสูง")&lt;$A10,"",INDEX('ค่าเสื่อม 2563'!U$3:U$252,SMALL(IF('ค่าเสื่อม 2563'!$E$3:$E$252="28850-รพ.โคกสูง",ROW('ค่าเสื่อม 2563'!$E$3:$E$252)-ROW('ค่าเสื่อม 2563'!$E$3)+1),$A10)))</f>
        <v>0</v>
      </c>
      <c r="V10" s="7">
        <f t="array" ref="V10">IF(COUNTIF('ค่าเสื่อม 2563'!$E$3:$E$252,"28850-รพ.โคกสูง")&lt;$A10,"",INDEX('ค่าเสื่อม 2563'!V$3:V$252,SMALL(IF('ค่าเสื่อม 2563'!$E$3:$E$252="28850-รพ.โคกสูง",ROW('ค่าเสื่อม 2563'!$E$3:$E$252)-ROW('ค่าเสื่อม 2563'!$E$3)+1),$A10)))</f>
        <v>0</v>
      </c>
      <c r="W10" s="7">
        <f t="array" ref="W10">IF(COUNTIF('ค่าเสื่อม 2563'!$E$3:$E$252,"28850-รพ.โคกสูง")&lt;$A10,"",INDEX('ค่าเสื่อม 2563'!W$3:W$252,SMALL(IF('ค่าเสื่อม 2563'!$E$3:$E$252="28850-รพ.โคกสูง",ROW('ค่าเสื่อม 2563'!$E$3:$E$252)-ROW('ค่าเสื่อม 2563'!$E$3)+1),$A10)))</f>
        <v>324858</v>
      </c>
    </row>
    <row r="11" spans="1:23" ht="43.5" customHeight="1">
      <c r="A11" s="3">
        <v>8</v>
      </c>
      <c r="B11" s="7" t="str">
        <f t="array" ref="B11">IF(COUNTIF('ค่าเสื่อม 2563'!$E$3:$E$252,"28850-รพ.โคกสูง")&lt;$A11,"",INDEX('ค่าเสื่อม 2563'!B$3:B$252,SMALL(IF('ค่าเสื่อม 2563'!$E$3:$E$252="28850-รพ.โคกสูง",ROW('ค่าเสื่อม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2563'!$E$3:$E$252,"28850-รพ.โคกสูง")&lt;$A11,"",INDEX('ค่าเสื่อม 2563'!C$3:C$252,SMALL(IF('ค่าเสื่อม 2563'!$E$3:$E$252="28850-รพ.โคกสูง",ROW('ค่าเสื่อม 2563'!$E$3:$E$252)-ROW('ค่าเสื่อม 2563'!$E$3)+1),$A11)))</f>
        <v>2700</v>
      </c>
      <c r="D11" s="7" t="str">
        <f t="array" ref="D11">IF(COUNTIF('ค่าเสื่อม 2563'!$E$3:$E$252,"28850-รพ.โคกสูง")&lt;$A11,"",INDEX('ค่าเสื่อม 2563'!D$3:D$252,SMALL(IF('ค่าเสื่อม 2563'!$E$3:$E$252="28850-รพ.โคกสูง",ROW('ค่าเสื่อม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2563'!$E$3:$E$252,"28850-รพ.โคกสูง")&lt;$A11,"",INDEX('ค่าเสื่อม 2563'!E$3:E$252,SMALL(IF('ค่าเสื่อม 2563'!$E$3:$E$252="28850-รพ.โคกสูง",ROW('ค่าเสื่อม 2563'!$E$3:$E$252)-ROW('ค่าเสื่อม 2563'!$E$3)+1),$A11)))</f>
        <v>28850-รพ.โคกสูง</v>
      </c>
      <c r="F11" s="7" t="str">
        <f t="array" ref="F11">IF(COUNTIF('ค่าเสื่อม 2563'!$E$3:$E$252,"28850-รพ.โคกสูง")&lt;$A11,"",INDEX('ค่าเสื่อม 2563'!F$3:F$252,SMALL(IF('ค่าเสื่อม 2563'!$E$3:$E$252="28850-รพ.โคกสูง",ROW('ค่าเสื่อม 2563'!$E$3:$E$252)-ROW('ค่าเสื่อม 2563'!$E$3)+1),$A11)))</f>
        <v>02523-รพ.สต.หนองม่วง หมู่ที่ 01 ตำบลหนองม่วง</v>
      </c>
      <c r="G11" s="7" t="str">
        <f t="array" ref="G11">IF(COUNTIF('ค่าเสื่อม 2563'!$E$3:$E$252,"28850-รพ.โคกสูง")&lt;$A11,"",INDEX('ค่าเสื่อม 2563'!G$3:G$252,SMALL(IF('ค่าเสื่อม 2563'!$E$3:$E$252="28850-รพ.โคกสูง",ROW('ค่าเสื่อม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2563'!$E$3:$E$252,"28850-รพ.โคกสูง")&lt;$A11,"",INDEX('ค่าเสื่อม 2563'!H$3:H$252,SMALL(IF('ค่าเสื่อม 2563'!$E$3:$E$252="28850-รพ.โคกสูง",ROW('ค่าเสื่อม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2563'!$E$3:$E$252,"28850-รพ.โคกสูง")&lt;$A11,"",INDEX('ค่าเสื่อม 2563'!I$3:I$252,SMALL(IF('ค่าเสื่อม 2563'!$E$3:$E$252="28850-รพ.โคกสูง",ROW('ค่าเสื่อม 2563'!$E$3:$E$252)-ROW('ค่าเสื่อม 2563'!$E$3)+1),$A11)))</f>
        <v>07-ครุภัณฑ์การแพทย์สนับสนุน</v>
      </c>
      <c r="J11" s="7" t="str">
        <f t="array" ref="J11">IF(COUNTIF('ค่าเสื่อม 2563'!$E$3:$E$252,"28850-รพ.โคกสูง")&lt;$A11,"",INDEX('ค่าเสื่อม 2563'!J$3:J$252,SMALL(IF('ค่าเสื่อม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K11" s="7" t="str">
        <f t="array" ref="K11">IF(COUNTIF('ค่าเสื่อม 2563'!$E$3:$E$252,"28850-รพ.โคกสูง")&lt;$A11,"",INDEX('ค่าเสื่อม 2563'!K$3:K$252,SMALL(IF('ค่าเสื่อม 2563'!$E$3:$E$252="28850-รพ.โคกสูง",ROW('ค่าเสื่อม 2563'!$E$3:$E$252)-ROW('ค่าเสื่อม 2563'!$E$3)+1),$A11)))</f>
        <v>ตู้เย็น ขนาด 9 คิวบิกฟุต</v>
      </c>
      <c r="L11" s="4">
        <f t="array" ref="L11">IF(COUNTIF('ค่าเสื่อม 2563'!$E$3:$E$252,"28850-รพ.โคกสูง")&lt;$A11,"",INDEX('ค่าเสื่อม 2563'!L$3:L$252,SMALL(IF('ค่าเสื่อม 2563'!$E$3:$E$252="28850-รพ.โคกสูง",ROW('ค่าเสื่อม 2563'!$E$3:$E$252)-ROW('ค่าเสื่อม 2563'!$E$3)+1),$A11)))</f>
        <v>1</v>
      </c>
      <c r="M11" s="7" t="str">
        <f t="array" ref="M11">IF(COUNTIF('ค่าเสื่อม 2563'!$E$3:$E$252,"28850-รพ.โคกสูง")&lt;$A11,"",INDEX('ค่าเสื่อม 2563'!M$3:M$252,SMALL(IF('ค่าเสื่อม 2563'!$E$3:$E$252="28850-รพ.โคกสูง",ROW('ค่าเสื่อม 2563'!$E$3:$E$252)-ROW('ค่าเสื่อม 2563'!$E$3)+1),$A11)))</f>
        <v>6530-032-0001/5</v>
      </c>
      <c r="N11" s="10">
        <f t="array" ref="N11">IF(COUNTIF('ค่าเสื่อม 2563'!$E$3:$E$252,"28850-รพ.โคกสูง")&lt;$A11,"",INDEX('ค่าเสื่อม 2563'!N$3:N$252,SMALL(IF('ค่าเสื่อม 2563'!$E$3:$E$252="28850-รพ.โคกสูง",ROW('ค่าเสื่อม 2563'!$E$3:$E$252)-ROW('ค่าเสื่อม 2563'!$E$3)+1),$A11)))</f>
        <v>14700</v>
      </c>
      <c r="O11" s="10">
        <f t="array" ref="O11">IF(COUNTIF('ค่าเสื่อม 2563'!$E$3:$E$252,"28850-รพ.โคกสูง")&lt;$A11,"",INDEX('ค่าเสื่อม 2563'!O$3:O$252,SMALL(IF('ค่าเสื่อม 2563'!$E$3:$E$252="28850-รพ.โคกสูง",ROW('ค่าเสื่อม 2563'!$E$3:$E$252)-ROW('ค่าเสื่อม 2563'!$E$3)+1),$A11)))</f>
        <v>0</v>
      </c>
      <c r="P11" s="10">
        <f t="array" ref="P11">IF(COUNTIF('ค่าเสื่อม 2563'!$E$3:$E$252,"28850-รพ.โคกสูง")&lt;$A11,"",INDEX('ค่าเสื่อม 2563'!P$3:P$252,SMALL(IF('ค่าเสื่อม 2563'!$E$3:$E$252="28850-รพ.โคกสูง",ROW('ค่าเสื่อม 2563'!$E$3:$E$252)-ROW('ค่าเสื่อม 2563'!$E$3)+1),$A11)))</f>
        <v>0</v>
      </c>
      <c r="Q11" s="10">
        <f t="array" ref="Q11">IF(COUNTIF('ค่าเสื่อม 2563'!$E$3:$E$252,"28850-รพ.โคกสูง")&lt;$A11,"",INDEX('ค่าเสื่อม 2563'!Q$3:Q$252,SMALL(IF('ค่าเสื่อม 2563'!$E$3:$E$252="28850-รพ.โคกสูง",ROW('ค่าเสื่อม 2563'!$E$3:$E$252)-ROW('ค่าเสื่อม 2563'!$E$3)+1),$A11)))</f>
        <v>14700</v>
      </c>
      <c r="R11" s="7" t="str">
        <f t="array" ref="R11">IF(COUNTIF('ค่าเสื่อม 2563'!$E$3:$E$252,"28850-รพ.โคกสูง")&lt;$A11,"",INDEX('ค่าเสื่อม 2563'!R$3:R$252,SMALL(IF('ค่าเสื่อม 2563'!$E$3:$E$252="28850-รพ.โคกสูง",ROW('ค่าเสื่อม 2563'!$E$3:$E$252)-ROW('ค่าเสื่อม 2563'!$E$3)+1),$A11)))</f>
        <v>4/2562 (วันที่ 19/09/2562)</v>
      </c>
      <c r="S11" s="4" t="str">
        <f t="array" ref="S11">IF(COUNTIF('ค่าเสื่อม 2563'!$E$3:$E$252,"28850-รพ.โคกสูง")&lt;$A11,"",INDEX('ค่าเสื่อม 2563'!S$3:S$252,SMALL(IF('ค่าเสื่อม 2563'!$E$3:$E$252="28850-รพ.โคกสูง",ROW('ค่าเสื่อม 2563'!$E$3:$E$252)-ROW('ค่าเสื่อม 2563'!$E$3)+1),$A11)))</f>
        <v>5-</v>
      </c>
      <c r="T11" s="10">
        <f t="array" ref="T11">IF(COUNTIF('ค่าเสื่อม 2563'!$E$3:$E$252,"28850-รพ.โคกสูง")&lt;$A11,"",INDEX('ค่าเสื่อม 2563'!T$3:T$252,SMALL(IF('ค่าเสื่อม 2563'!$E$3:$E$252="28850-รพ.โคกสูง",ROW('ค่าเสื่อม 2563'!$E$3:$E$252)-ROW('ค่าเสื่อม 2563'!$E$3)+1),$A11)))</f>
        <v>10490</v>
      </c>
      <c r="U11" s="10">
        <f t="array" ref="U11">IF(COUNTIF('ค่าเสื่อม 2563'!$E$3:$E$252,"28850-รพ.โคกสูง")&lt;$A11,"",INDEX('ค่าเสื่อม 2563'!U$3:U$252,SMALL(IF('ค่าเสื่อม 2563'!$E$3:$E$252="28850-รพ.โคกสูง",ROW('ค่าเสื่อม 2563'!$E$3:$E$252)-ROW('ค่าเสื่อม 2563'!$E$3)+1),$A11)))</f>
        <v>4210</v>
      </c>
      <c r="V11" s="7">
        <f t="array" ref="V11">IF(COUNTIF('ค่าเสื่อม 2563'!$E$3:$E$252,"28850-รพ.โคกสูง")&lt;$A11,"",INDEX('ค่าเสื่อม 2563'!V$3:V$252,SMALL(IF('ค่าเสื่อม 2563'!$E$3:$E$252="28850-รพ.โคกสูง",ROW('ค่าเสื่อม 2563'!$E$3:$E$252)-ROW('ค่าเสื่อม 2563'!$E$3)+1),$A11)))</f>
        <v>28.64</v>
      </c>
      <c r="W11" s="7">
        <f t="array" ref="W11">IF(COUNTIF('ค่าเสื่อม 2563'!$E$3:$E$252,"28850-รพ.โคกสูง")&lt;$A11,"",INDEX('ค่าเสื่อม 2563'!W$3:W$252,SMALL(IF('ค่าเสื่อม 2563'!$E$3:$E$252="28850-รพ.โคกสูง",ROW('ค่าเสื่อม 2563'!$E$3:$E$252)-ROW('ค่าเสื่อม 2563'!$E$3)+1),$A11)))</f>
        <v>324863</v>
      </c>
    </row>
    <row r="12" spans="1:23" ht="43.5" customHeight="1">
      <c r="A12" s="3">
        <v>9</v>
      </c>
      <c r="B12" s="7" t="str">
        <f t="array" ref="B12">IF(COUNTIF('ค่าเสื่อม 2563'!$E$3:$E$252,"28850-รพ.โคกสูง")&lt;$A12,"",INDEX('ค่าเสื่อม 2563'!B$3:B$252,SMALL(IF('ค่าเสื่อม 2563'!$E$3:$E$252="28850-รพ.โคกสูง",ROW('ค่าเสื่อม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2563'!$E$3:$E$252,"28850-รพ.โคกสูง")&lt;$A12,"",INDEX('ค่าเสื่อม 2563'!C$3:C$252,SMALL(IF('ค่าเสื่อม 2563'!$E$3:$E$252="28850-รพ.โคกสูง",ROW('ค่าเสื่อม 2563'!$E$3:$E$252)-ROW('ค่าเสื่อม 2563'!$E$3)+1),$A12)))</f>
        <v>2700</v>
      </c>
      <c r="D12" s="7" t="str">
        <f t="array" ref="D12">IF(COUNTIF('ค่าเสื่อม 2563'!$E$3:$E$252,"28850-รพ.โคกสูง")&lt;$A12,"",INDEX('ค่าเสื่อม 2563'!D$3:D$252,SMALL(IF('ค่าเสื่อม 2563'!$E$3:$E$252="28850-รพ.โคกสูง",ROW('ค่าเสื่อม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2563'!$E$3:$E$252,"28850-รพ.โคกสูง")&lt;$A12,"",INDEX('ค่าเสื่อม 2563'!E$3:E$252,SMALL(IF('ค่าเสื่อม 2563'!$E$3:$E$252="28850-รพ.โคกสูง",ROW('ค่าเสื่อม 2563'!$E$3:$E$252)-ROW('ค่าเสื่อม 2563'!$E$3)+1),$A12)))</f>
        <v>28850-รพ.โคกสูง</v>
      </c>
      <c r="F12" s="7" t="str">
        <f t="array" ref="F12">IF(COUNTIF('ค่าเสื่อม 2563'!$E$3:$E$252,"28850-รพ.โคกสูง")&lt;$A12,"",INDEX('ค่าเสื่อม 2563'!F$3:F$252,SMALL(IF('ค่าเสื่อม 2563'!$E$3:$E$252="28850-รพ.โคกสูง",ROW('ค่าเสื่อม 2563'!$E$3:$E$252)-ROW('ค่าเสื่อม 2563'!$E$3)+1),$A12)))</f>
        <v>02523-รพ.สต.หนองม่วง หมู่ที่ 01 ตำบลหนองม่วง</v>
      </c>
      <c r="G12" s="7" t="str">
        <f t="array" ref="G12">IF(COUNTIF('ค่าเสื่อม 2563'!$E$3:$E$252,"28850-รพ.โคกสูง")&lt;$A12,"",INDEX('ค่าเสื่อม 2563'!G$3:G$252,SMALL(IF('ค่าเสื่อม 2563'!$E$3:$E$252="28850-รพ.โคกสูง",ROW('ค่าเสื่อม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2563'!$E$3:$E$252,"28850-รพ.โคกสูง")&lt;$A12,"",INDEX('ค่าเสื่อม 2563'!H$3:H$252,SMALL(IF('ค่าเสื่อม 2563'!$E$3:$E$252="28850-รพ.โคกสูง",ROW('ค่าเสื่อม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2563'!$E$3:$E$252,"28850-รพ.โคกสูง")&lt;$A12,"",INDEX('ค่าเสื่อม 2563'!I$3:I$252,SMALL(IF('ค่าเสื่อม 2563'!$E$3:$E$252="28850-รพ.โคกสูง",ROW('ค่าเสื่อม 2563'!$E$3:$E$252)-ROW('ค่าเสื่อม 2563'!$E$3)+1),$A12)))</f>
        <v>07-ครุภัณฑ์การแพทย์สนับสนุน</v>
      </c>
      <c r="J12" s="7" t="str">
        <f t="array" ref="J12">IF(COUNTIF('ค่าเสื่อม 2563'!$E$3:$E$252,"28850-รพ.โคกสูง")&lt;$A12,"",INDEX('ค่าเสื่อม 2563'!J$3:J$252,SMALL(IF('ค่าเสื่อม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K12" s="7" t="str">
        <f t="array" ref="K12">IF(COUNTIF('ค่าเสื่อม 2563'!$E$3:$E$252,"28850-รพ.โคกสูง")&lt;$A12,"",INDEX('ค่าเสื่อม 2563'!K$3:K$252,SMALL(IF('ค่าเสื่อม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L12" s="4">
        <f t="array" ref="L12">IF(COUNTIF('ค่าเสื่อม 2563'!$E$3:$E$252,"28850-รพ.โคกสูง")&lt;$A12,"",INDEX('ค่าเสื่อม 2563'!L$3:L$252,SMALL(IF('ค่าเสื่อม 2563'!$E$3:$E$252="28850-รพ.โคกสูง",ROW('ค่าเสื่อม 2563'!$E$3:$E$252)-ROW('ค่าเสื่อม 2563'!$E$3)+1),$A12)))</f>
        <v>1</v>
      </c>
      <c r="M12" s="7" t="str">
        <f t="array" ref="M12">IF(COUNTIF('ค่าเสื่อม 2563'!$E$3:$E$252,"28850-รพ.โคกสูง")&lt;$A12,"",INDEX('ค่าเสื่อม 2563'!M$3:M$252,SMALL(IF('ค่าเสื่อม 2563'!$E$3:$E$252="28850-รพ.โคกสูง",ROW('ค่าเสื่อม 2563'!$E$3:$E$252)-ROW('ค่าเสื่อม 2563'!$E$3)+1),$A12)))</f>
        <v>6515-035-0026/1</v>
      </c>
      <c r="N12" s="10">
        <f t="array" ref="N12">IF(COUNTIF('ค่าเสื่อม 2563'!$E$3:$E$252,"28850-รพ.โคกสูง")&lt;$A12,"",INDEX('ค่าเสื่อม 2563'!N$3:N$252,SMALL(IF('ค่าเสื่อม 2563'!$E$3:$E$252="28850-รพ.โคกสูง",ROW('ค่าเสื่อม 2563'!$E$3:$E$252)-ROW('ค่าเสื่อม 2563'!$E$3)+1),$A12)))</f>
        <v>11000</v>
      </c>
      <c r="O12" s="10">
        <f t="array" ref="O12">IF(COUNTIF('ค่าเสื่อม 2563'!$E$3:$E$252,"28850-รพ.โคกสูง")&lt;$A12,"",INDEX('ค่าเสื่อม 2563'!O$3:O$252,SMALL(IF('ค่าเสื่อม 2563'!$E$3:$E$252="28850-รพ.โคกสูง",ROW('ค่าเสื่อม 2563'!$E$3:$E$252)-ROW('ค่าเสื่อม 2563'!$E$3)+1),$A12)))</f>
        <v>0</v>
      </c>
      <c r="P12" s="10">
        <f t="array" ref="P12">IF(COUNTIF('ค่าเสื่อม 2563'!$E$3:$E$252,"28850-รพ.โคกสูง")&lt;$A12,"",INDEX('ค่าเสื่อม 2563'!P$3:P$252,SMALL(IF('ค่าเสื่อม 2563'!$E$3:$E$252="28850-รพ.โคกสูง",ROW('ค่าเสื่อม 2563'!$E$3:$E$252)-ROW('ค่าเสื่อม 2563'!$E$3)+1),$A12)))</f>
        <v>0</v>
      </c>
      <c r="Q12" s="10">
        <f t="array" ref="Q12">IF(COUNTIF('ค่าเสื่อม 2563'!$E$3:$E$252,"28850-รพ.โคกสูง")&lt;$A12,"",INDEX('ค่าเสื่อม 2563'!Q$3:Q$252,SMALL(IF('ค่าเสื่อม 2563'!$E$3:$E$252="28850-รพ.โคกสูง",ROW('ค่าเสื่อม 2563'!$E$3:$E$252)-ROW('ค่าเสื่อม 2563'!$E$3)+1),$A12)))</f>
        <v>11000</v>
      </c>
      <c r="R12" s="7" t="str">
        <f t="array" ref="R12">IF(COUNTIF('ค่าเสื่อม 2563'!$E$3:$E$252,"28850-รพ.โคกสูง")&lt;$A12,"",INDEX('ค่าเสื่อม 2563'!R$3:R$252,SMALL(IF('ค่าเสื่อม 2563'!$E$3:$E$252="28850-รพ.โคกสูง",ROW('ค่าเสื่อม 2563'!$E$3:$E$252)-ROW('ค่าเสื่อม 2563'!$E$3)+1),$A12)))</f>
        <v>4/2562 (วันที่ 19/09/2562)</v>
      </c>
      <c r="S12" s="4" t="str">
        <f t="array" ref="S12">IF(COUNTIF('ค่าเสื่อม 2563'!$E$3:$E$252,"28850-รพ.โคกสูง")&lt;$A12,"",INDEX('ค่าเสื่อม 2563'!S$3:S$252,SMALL(IF('ค่าเสื่อม 2563'!$E$3:$E$252="28850-รพ.โคกสูง",ROW('ค่าเสื่อม 2563'!$E$3:$E$252)-ROW('ค่าเสื่อม 2563'!$E$3)+1),$A12)))</f>
        <v>5-</v>
      </c>
      <c r="T12" s="10">
        <f t="array" ref="T12">IF(COUNTIF('ค่าเสื่อม 2563'!$E$3:$E$252,"28850-รพ.โคกสูง")&lt;$A12,"",INDEX('ค่าเสื่อม 2563'!T$3:T$252,SMALL(IF('ค่าเสื่อม 2563'!$E$3:$E$252="28850-รพ.โคกสูง",ROW('ค่าเสื่อม 2563'!$E$3:$E$252)-ROW('ค่าเสื่อม 2563'!$E$3)+1),$A12)))</f>
        <v>10000</v>
      </c>
      <c r="U12" s="10">
        <f t="array" ref="U12">IF(COUNTIF('ค่าเสื่อม 2563'!$E$3:$E$252,"28850-รพ.โคกสูง")&lt;$A12,"",INDEX('ค่าเสื่อม 2563'!U$3:U$252,SMALL(IF('ค่าเสื่อม 2563'!$E$3:$E$252="28850-รพ.โคกสูง",ROW('ค่าเสื่อม 2563'!$E$3:$E$252)-ROW('ค่าเสื่อม 2563'!$E$3)+1),$A12)))</f>
        <v>1000</v>
      </c>
      <c r="V12" s="7">
        <f t="array" ref="V12">IF(COUNTIF('ค่าเสื่อม 2563'!$E$3:$E$252,"28850-รพ.โคกสูง")&lt;$A12,"",INDEX('ค่าเสื่อม 2563'!V$3:V$252,SMALL(IF('ค่าเสื่อม 2563'!$E$3:$E$252="28850-รพ.โคกสูง",ROW('ค่าเสื่อม 2563'!$E$3:$E$252)-ROW('ค่าเสื่อม 2563'!$E$3)+1),$A12)))</f>
        <v>9.09</v>
      </c>
      <c r="W12" s="7">
        <f t="array" ref="W12">IF(COUNTIF('ค่าเสื่อม 2563'!$E$3:$E$252,"28850-รพ.โคกสูง")&lt;$A12,"",INDEX('ค่าเสื่อม 2563'!W$3:W$252,SMALL(IF('ค่าเสื่อม 2563'!$E$3:$E$252="28850-รพ.โคกสูง",ROW('ค่าเสื่อม 2563'!$E$3:$E$252)-ROW('ค่าเสื่อม 2563'!$E$3)+1),$A12)))</f>
        <v>324862</v>
      </c>
    </row>
    <row r="13" spans="1:23" ht="43.5" customHeight="1">
      <c r="A13" s="3">
        <v>10</v>
      </c>
      <c r="B13" s="7" t="str">
        <f t="array" ref="B13">IF(COUNTIF('ค่าเสื่อม 2563'!$E$3:$E$252,"28850-รพ.โคกสูง")&lt;$A13,"",INDEX('ค่าเสื่อม 2563'!B$3:B$252,SMALL(IF('ค่าเสื่อม 2563'!$E$3:$E$252="28850-รพ.โคกสูง",ROW('ค่าเสื่อม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2563'!$E$3:$E$252,"28850-รพ.โคกสูง")&lt;$A13,"",INDEX('ค่าเสื่อม 2563'!C$3:C$252,SMALL(IF('ค่าเสื่อม 2563'!$E$3:$E$252="28850-รพ.โคกสูง",ROW('ค่าเสื่อม 2563'!$E$3:$E$252)-ROW('ค่าเสื่อม 2563'!$E$3)+1),$A13)))</f>
        <v>2700</v>
      </c>
      <c r="D13" s="7" t="str">
        <f t="array" ref="D13">IF(COUNTIF('ค่าเสื่อม 2563'!$E$3:$E$252,"28850-รพ.โคกสูง")&lt;$A13,"",INDEX('ค่าเสื่อม 2563'!D$3:D$252,SMALL(IF('ค่าเสื่อม 2563'!$E$3:$E$252="28850-รพ.โคกสูง",ROW('ค่าเสื่อม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2563'!$E$3:$E$252,"28850-รพ.โคกสูง")&lt;$A13,"",INDEX('ค่าเสื่อม 2563'!E$3:E$252,SMALL(IF('ค่าเสื่อม 2563'!$E$3:$E$252="28850-รพ.โคกสูง",ROW('ค่าเสื่อม 2563'!$E$3:$E$252)-ROW('ค่าเสื่อม 2563'!$E$3)+1),$A13)))</f>
        <v>28850-รพ.โคกสูง</v>
      </c>
      <c r="F13" s="7" t="str">
        <f t="array" ref="F13">IF(COUNTIF('ค่าเสื่อม 2563'!$E$3:$E$252,"28850-รพ.โคกสูง")&lt;$A13,"",INDEX('ค่าเสื่อม 2563'!F$3:F$252,SMALL(IF('ค่าเสื่อม 2563'!$E$3:$E$252="28850-รพ.โคกสูง",ROW('ค่าเสื่อม 2563'!$E$3:$E$252)-ROW('ค่าเสื่อม 2563'!$E$3)+1),$A13)))</f>
        <v>02524-รพ.สต.ไผ่งาม หมู่ที่ 09 ตำบลหนองม่วง</v>
      </c>
      <c r="G13" s="7" t="str">
        <f t="array" ref="G13">IF(COUNTIF('ค่าเสื่อม 2563'!$E$3:$E$252,"28850-รพ.โคกสูง")&lt;$A13,"",INDEX('ค่าเสื่อม 2563'!G$3:G$252,SMALL(IF('ค่าเสื่อม 2563'!$E$3:$E$252="28850-รพ.โคกสูง",ROW('ค่าเสื่อม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2563'!$E$3:$E$252,"28850-รพ.โคกสูง")&lt;$A13,"",INDEX('ค่าเสื่อม 2563'!H$3:H$252,SMALL(IF('ค่าเสื่อม 2563'!$E$3:$E$252="28850-รพ.โคกสูง",ROW('ค่าเสื่อม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2563'!$E$3:$E$252,"28850-รพ.โคกสูง")&lt;$A13,"",INDEX('ค่าเสื่อม 2563'!I$3:I$252,SMALL(IF('ค่าเสื่อม 2563'!$E$3:$E$252="28850-รพ.โคกสูง",ROW('ค่าเสื่อม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2563'!$E$3:$E$252,"28850-รพ.โคกสูง")&lt;$A13,"",INDEX('ค่าเสื่อม 2563'!J$3:J$252,SMALL(IF('ค่าเสื่อม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K13" s="7" t="str">
        <f t="array" ref="K13">IF(COUNTIF('ค่าเสื่อม 2563'!$E$3:$E$252,"28850-รพ.โคกสูง")&lt;$A13,"",INDEX('ค่าเสื่อม 2563'!K$3:K$252,SMALL(IF('ค่าเสื่อม 2563'!$E$3:$E$252="28850-รพ.โคกสูง",ROW('ค่าเสื่อม 2563'!$E$3:$E$252)-ROW('ค่าเสื่อม 2563'!$E$3)+1),$A13)))</f>
        <v>เครื่องชั่งน้ำหนัก ขนาดกลาง ตั้งโต๊ะ ชนิดไฟฟ้า แบบแสดงตัวเลข</v>
      </c>
      <c r="L13" s="4">
        <f t="array" ref="L13">IF(COUNTIF('ค่าเสื่อม 2563'!$E$3:$E$252,"28850-รพ.โคกสูง")&lt;$A13,"",INDEX('ค่าเสื่อม 2563'!L$3:L$252,SMALL(IF('ค่าเสื่อม 2563'!$E$3:$E$252="28850-รพ.โคกสูง",ROW('ค่าเสื่อม 2563'!$E$3:$E$252)-ROW('ค่าเสื่อม 2563'!$E$3)+1),$A13)))</f>
        <v>1</v>
      </c>
      <c r="M13" s="7" t="str">
        <f t="array" ref="M13">IF(COUNTIF('ค่าเสื่อม 2563'!$E$3:$E$252,"28850-รพ.โคกสูง")&lt;$A13,"",INDEX('ค่าเสื่อม 2563'!M$3:M$252,SMALL(IF('ค่าเสื่อม 2563'!$E$3:$E$252="28850-รพ.โคกสูง",ROW('ค่าเสื่อม 2563'!$E$3:$E$252)-ROW('ค่าเสื่อม 2563'!$E$3)+1),$A13)))</f>
        <v>7440-013-0004/1</v>
      </c>
      <c r="N13" s="10">
        <f t="array" ref="N13">IF(COUNTIF('ค่าเสื่อม 2563'!$E$3:$E$252,"28850-รพ.โคกสูง")&lt;$A13,"",INDEX('ค่าเสื่อม 2563'!N$3:N$252,SMALL(IF('ค่าเสื่อม 2563'!$E$3:$E$252="28850-รพ.โคกสูง",ROW('ค่าเสื่อม 2563'!$E$3:$E$252)-ROW('ค่าเสื่อม 2563'!$E$3)+1),$A13)))</f>
        <v>14600</v>
      </c>
      <c r="O13" s="10">
        <f t="array" ref="O13">IF(COUNTIF('ค่าเสื่อม 2563'!$E$3:$E$252,"28850-รพ.โคกสูง")&lt;$A13,"",INDEX('ค่าเสื่อม 2563'!O$3:O$252,SMALL(IF('ค่าเสื่อม 2563'!$E$3:$E$252="28850-รพ.โคกสูง",ROW('ค่าเสื่อม 2563'!$E$3:$E$252)-ROW('ค่าเสื่อม 2563'!$E$3)+1),$A13)))</f>
        <v>0</v>
      </c>
      <c r="P13" s="10">
        <f t="array" ref="P13">IF(COUNTIF('ค่าเสื่อม 2563'!$E$3:$E$252,"28850-รพ.โคกสูง")&lt;$A13,"",INDEX('ค่าเสื่อม 2563'!P$3:P$252,SMALL(IF('ค่าเสื่อม 2563'!$E$3:$E$252="28850-รพ.โคกสูง",ROW('ค่าเสื่อม 2563'!$E$3:$E$252)-ROW('ค่าเสื่อม 2563'!$E$3)+1),$A13)))</f>
        <v>0</v>
      </c>
      <c r="Q13" s="10">
        <f t="array" ref="Q13">IF(COUNTIF('ค่าเสื่อม 2563'!$E$3:$E$252,"28850-รพ.โคกสูง")&lt;$A13,"",INDEX('ค่าเสื่อม 2563'!Q$3:Q$252,SMALL(IF('ค่าเสื่อม 2563'!$E$3:$E$252="28850-รพ.โคกสูง",ROW('ค่าเสื่อม 2563'!$E$3:$E$252)-ROW('ค่าเสื่อม 2563'!$E$3)+1),$A13)))</f>
        <v>14600</v>
      </c>
      <c r="R13" s="7" t="str">
        <f t="array" ref="R13">IF(COUNTIF('ค่าเสื่อม 2563'!$E$3:$E$252,"28850-รพ.โคกสูง")&lt;$A13,"",INDEX('ค่าเสื่อม 2563'!R$3:R$252,SMALL(IF('ค่าเสื่อม 2563'!$E$3:$E$252="28850-รพ.โคกสูง",ROW('ค่าเสื่อม 2563'!$E$3:$E$252)-ROW('ค่าเสื่อม 2563'!$E$3)+1),$A13)))</f>
        <v>4/2562 (วันที่ 19/09/2562)</v>
      </c>
      <c r="S13" s="4" t="str">
        <f t="array" ref="S13">IF(COUNTIF('ค่าเสื่อม 2563'!$E$3:$E$252,"28850-รพ.โคกสูง")&lt;$A13,"",INDEX('ค่าเสื่อม 2563'!S$3:S$252,SMALL(IF('ค่าเสื่อม 2563'!$E$3:$E$252="28850-รพ.โคกสูง",ROW('ค่าเสื่อม 2563'!$E$3:$E$252)-ROW('ค่าเสื่อม 2563'!$E$3)+1),$A13)))</f>
        <v>5-</v>
      </c>
      <c r="T13" s="10">
        <f t="array" ref="T13">IF(COUNTIF('ค่าเสื่อม 2563'!$E$3:$E$252,"28850-รพ.โคกสูง")&lt;$A13,"",INDEX('ค่าเสื่อม 2563'!T$3:T$252,SMALL(IF('ค่าเสื่อม 2563'!$E$3:$E$252="28850-รพ.โคกสูง",ROW('ค่าเสื่อม 2563'!$E$3:$E$252)-ROW('ค่าเสื่อม 2563'!$E$3)+1),$A13)))</f>
        <v>14600</v>
      </c>
      <c r="U13" s="10">
        <f t="array" ref="U13">IF(COUNTIF('ค่าเสื่อม 2563'!$E$3:$E$252,"28850-รพ.โคกสูง")&lt;$A13,"",INDEX('ค่าเสื่อม 2563'!U$3:U$252,SMALL(IF('ค่าเสื่อม 2563'!$E$3:$E$252="28850-รพ.โคกสูง",ROW('ค่าเสื่อม 2563'!$E$3:$E$252)-ROW('ค่าเสื่อม 2563'!$E$3)+1),$A13)))</f>
        <v>0</v>
      </c>
      <c r="V13" s="7">
        <f t="array" ref="V13">IF(COUNTIF('ค่าเสื่อม 2563'!$E$3:$E$252,"28850-รพ.โคกสูง")&lt;$A13,"",INDEX('ค่าเสื่อม 2563'!V$3:V$252,SMALL(IF('ค่าเสื่อม 2563'!$E$3:$E$252="28850-รพ.โคกสูง",ROW('ค่าเสื่อม 2563'!$E$3:$E$252)-ROW('ค่าเสื่อม 2563'!$E$3)+1),$A13)))</f>
        <v>0</v>
      </c>
      <c r="W13" s="7">
        <f t="array" ref="W13">IF(COUNTIF('ค่าเสื่อม 2563'!$E$3:$E$252,"28850-รพ.โคกสูง")&lt;$A13,"",INDEX('ค่าเสื่อม 2563'!W$3:W$252,SMALL(IF('ค่าเสื่อม 2563'!$E$3:$E$252="28850-รพ.โคกสูง",ROW('ค่าเสื่อม 2563'!$E$3:$E$252)-ROW('ค่าเสื่อม 2563'!$E$3)+1),$A13)))</f>
        <v>324853</v>
      </c>
    </row>
    <row r="14" spans="1:23" ht="43.5" customHeight="1">
      <c r="A14" s="3">
        <v>11</v>
      </c>
      <c r="B14" s="7" t="str">
        <f t="array" ref="B14">IF(COUNTIF('ค่าเสื่อม 2563'!$E$3:$E$252,"28850-รพ.โคกสูง")&lt;$A14,"",INDEX('ค่าเสื่อม 2563'!B$3:B$252,SMALL(IF('ค่าเสื่อม 2563'!$E$3:$E$252="28850-รพ.โคกสูง",ROW('ค่าเสื่อม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2563'!$E$3:$E$252,"28850-รพ.โคกสูง")&lt;$A14,"",INDEX('ค่าเสื่อม 2563'!C$3:C$252,SMALL(IF('ค่าเสื่อม 2563'!$E$3:$E$252="28850-รพ.โคกสูง",ROW('ค่าเสื่อม 2563'!$E$3:$E$252)-ROW('ค่าเสื่อม 2563'!$E$3)+1),$A14)))</f>
        <v>2700</v>
      </c>
      <c r="D14" s="7" t="str">
        <f t="array" ref="D14">IF(COUNTIF('ค่าเสื่อม 2563'!$E$3:$E$252,"28850-รพ.โคกสูง")&lt;$A14,"",INDEX('ค่าเสื่อม 2563'!D$3:D$252,SMALL(IF('ค่าเสื่อม 2563'!$E$3:$E$252="28850-รพ.โคกสูง",ROW('ค่าเสื่อม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2563'!$E$3:$E$252,"28850-รพ.โคกสูง")&lt;$A14,"",INDEX('ค่าเสื่อม 2563'!E$3:E$252,SMALL(IF('ค่าเสื่อม 2563'!$E$3:$E$252="28850-รพ.โคกสูง",ROW('ค่าเสื่อม 2563'!$E$3:$E$252)-ROW('ค่าเสื่อม 2563'!$E$3)+1),$A14)))</f>
        <v>28850-รพ.โคกสูง</v>
      </c>
      <c r="F14" s="7" t="str">
        <f t="array" ref="F14">IF(COUNTIF('ค่าเสื่อม 2563'!$E$3:$E$252,"28850-รพ.โคกสูง")&lt;$A14,"",INDEX('ค่าเสื่อม 2563'!F$3:F$252,SMALL(IF('ค่าเสื่อม 2563'!$E$3:$E$252="28850-รพ.โคกสูง",ROW('ค่าเสื่อม 2563'!$E$3:$E$252)-ROW('ค่าเสื่อม 2563'!$E$3)+1),$A14)))</f>
        <v>02524-รพ.สต.ไผ่งาม หมู่ที่ 09 ตำบลหนองม่วง</v>
      </c>
      <c r="G14" s="7" t="str">
        <f t="array" ref="G14">IF(COUNTIF('ค่าเสื่อม 2563'!$E$3:$E$252,"28850-รพ.โคกสูง")&lt;$A14,"",INDEX('ค่าเสื่อม 2563'!G$3:G$252,SMALL(IF('ค่าเสื่อม 2563'!$E$3:$E$252="28850-รพ.โคกสูง",ROW('ค่าเสื่อม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2563'!$E$3:$E$252,"28850-รพ.โคกสูง")&lt;$A14,"",INDEX('ค่าเสื่อม 2563'!H$3:H$252,SMALL(IF('ค่าเสื่อม 2563'!$E$3:$E$252="28850-รพ.โคกสูง",ROW('ค่าเสื่อม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2563'!$E$3:$E$252,"28850-รพ.โคกสูง")&lt;$A14,"",INDEX('ค่าเสื่อม 2563'!I$3:I$252,SMALL(IF('ค่าเสื่อม 2563'!$E$3:$E$252="28850-รพ.โคกสูง",ROW('ค่าเสื่อม 2563'!$E$3:$E$252)-ROW('ค่าเสื่อม 2563'!$E$3)+1),$A14)))</f>
        <v>08-ครุภัณฑ์คอมพิวเตอร์</v>
      </c>
      <c r="J14" s="7" t="str">
        <f t="array" ref="J14">IF(COUNTIF('ค่าเสื่อม 2563'!$E$3:$E$252,"28850-รพ.โคกสูง")&lt;$A14,"",INDEX('ค่าเสื่อม 2563'!J$3:J$252,SMALL(IF('ค่าเสื่อม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K14" s="7" t="str">
        <f t="array" ref="K14">IF(COUNTIF('ค่าเสื่อม 2563'!$E$3:$E$252,"28850-รพ.โคกสูง")&lt;$A14,"",INDEX('ค่าเสื่อม 2563'!K$3:K$252,SMALL(IF('ค่าเสื่อม 2563'!$E$3:$E$252="28850-รพ.โคกสูง",ROW('ค่าเสื่อม 2563'!$E$3:$E$252)-ROW('ค่าเสื่อม 2563'!$E$3)+1),$A14)))</f>
        <v>เครื่องสำรองไฟฟ้า ขนาด 1 kVA</v>
      </c>
      <c r="L14" s="4">
        <f t="array" ref="L14">IF(COUNTIF('ค่าเสื่อม 2563'!$E$3:$E$252,"28850-รพ.โคกสูง")&lt;$A14,"",INDEX('ค่าเสื่อม 2563'!L$3:L$252,SMALL(IF('ค่าเสื่อม 2563'!$E$3:$E$252="28850-รพ.โคกสูง",ROW('ค่าเสื่อม 2563'!$E$3:$E$252)-ROW('ค่าเสื่อม 2563'!$E$3)+1),$A14)))</f>
        <v>3</v>
      </c>
      <c r="M14" s="7" t="str">
        <f t="array" ref="M14">IF(COUNTIF('ค่าเสื่อม 2563'!$E$3:$E$252,"28850-รพ.โคกสูง")&lt;$A14,"",INDEX('ค่าเสื่อม 2563'!M$3:M$252,SMALL(IF('ค่าเสื่อม 2563'!$E$3:$E$252="28850-รพ.โคกสูง",ROW('ค่าเสื่อม 2563'!$E$3:$E$252)-ROW('ค่าเสื่อม 2563'!$E$3)+1),$A14)))</f>
        <v>7440-013-0004/1-3</v>
      </c>
      <c r="N14" s="10">
        <f t="array" ref="N14">IF(COUNTIF('ค่าเสื่อม 2563'!$E$3:$E$252,"28850-รพ.โคกสูง")&lt;$A14,"",INDEX('ค่าเสื่อม 2563'!N$3:N$252,SMALL(IF('ค่าเสื่อม 2563'!$E$3:$E$252="28850-รพ.โคกสูง",ROW('ค่าเสื่อม 2563'!$E$3:$E$252)-ROW('ค่าเสื่อม 2563'!$E$3)+1),$A14)))</f>
        <v>17400</v>
      </c>
      <c r="O14" s="10">
        <f t="array" ref="O14">IF(COUNTIF('ค่าเสื่อม 2563'!$E$3:$E$252,"28850-รพ.โคกสูง")&lt;$A14,"",INDEX('ค่าเสื่อม 2563'!O$3:O$252,SMALL(IF('ค่าเสื่อม 2563'!$E$3:$E$252="28850-รพ.โคกสูง",ROW('ค่าเสื่อม 2563'!$E$3:$E$252)-ROW('ค่าเสื่อม 2563'!$E$3)+1),$A14)))</f>
        <v>0</v>
      </c>
      <c r="P14" s="10">
        <f t="array" ref="P14">IF(COUNTIF('ค่าเสื่อม 2563'!$E$3:$E$252,"28850-รพ.โคกสูง")&lt;$A14,"",INDEX('ค่าเสื่อม 2563'!P$3:P$252,SMALL(IF('ค่าเสื่อม 2563'!$E$3:$E$252="28850-รพ.โคกสูง",ROW('ค่าเสื่อม 2563'!$E$3:$E$252)-ROW('ค่าเสื่อม 2563'!$E$3)+1),$A14)))</f>
        <v>0</v>
      </c>
      <c r="Q14" s="10">
        <f t="array" ref="Q14">IF(COUNTIF('ค่าเสื่อม 2563'!$E$3:$E$252,"28850-รพ.โคกสูง")&lt;$A14,"",INDEX('ค่าเสื่อม 2563'!Q$3:Q$252,SMALL(IF('ค่าเสื่อม 2563'!$E$3:$E$252="28850-รพ.โคกสูง",ROW('ค่าเสื่อม 2563'!$E$3:$E$252)-ROW('ค่าเสื่อม 2563'!$E$3)+1),$A14)))</f>
        <v>17400</v>
      </c>
      <c r="R14" s="7" t="str">
        <f t="array" ref="R14">IF(COUNTIF('ค่าเสื่อม 2563'!$E$3:$E$252,"28850-รพ.โคกสูง")&lt;$A14,"",INDEX('ค่าเสื่อม 2563'!R$3:R$252,SMALL(IF('ค่าเสื่อม 2563'!$E$3:$E$252="28850-รพ.โคกสูง",ROW('ค่าเสื่อม 2563'!$E$3:$E$252)-ROW('ค่าเสื่อม 2563'!$E$3)+1),$A14)))</f>
        <v>4/2562 (วันที่ 19/09/2562)</v>
      </c>
      <c r="S14" s="4" t="str">
        <f t="array" ref="S14">IF(COUNTIF('ค่าเสื่อม 2563'!$E$3:$E$252,"28850-รพ.โคกสูง")&lt;$A14,"",INDEX('ค่าเสื่อม 2563'!S$3:S$252,SMALL(IF('ค่าเสื่อม 2563'!$E$3:$E$252="28850-รพ.โคกสูง",ROW('ค่าเสื่อม 2563'!$E$3:$E$252)-ROW('ค่าเสื่อม 2563'!$E$3)+1),$A14)))</f>
        <v>5-</v>
      </c>
      <c r="T14" s="10">
        <f t="array" ref="T14">IF(COUNTIF('ค่าเสื่อม 2563'!$E$3:$E$252,"28850-รพ.โคกสูง")&lt;$A14,"",INDEX('ค่าเสื่อม 2563'!T$3:T$252,SMALL(IF('ค่าเสื่อม 2563'!$E$3:$E$252="28850-รพ.โคกสูง",ROW('ค่าเสื่อม 2563'!$E$3:$E$252)-ROW('ค่าเสื่อม 2563'!$E$3)+1),$A14)))</f>
        <v>17400</v>
      </c>
      <c r="U14" s="10">
        <f t="array" ref="U14">IF(COUNTIF('ค่าเสื่อม 2563'!$E$3:$E$252,"28850-รพ.โคกสูง")&lt;$A14,"",INDEX('ค่าเสื่อม 2563'!U$3:U$252,SMALL(IF('ค่าเสื่อม 2563'!$E$3:$E$252="28850-รพ.โคกสูง",ROW('ค่าเสื่อม 2563'!$E$3:$E$252)-ROW('ค่าเสื่อม 2563'!$E$3)+1),$A14)))</f>
        <v>0</v>
      </c>
      <c r="V14" s="7">
        <f t="array" ref="V14">IF(COUNTIF('ค่าเสื่อม 2563'!$E$3:$E$252,"28850-รพ.โคกสูง")&lt;$A14,"",INDEX('ค่าเสื่อม 2563'!V$3:V$252,SMALL(IF('ค่าเสื่อม 2563'!$E$3:$E$252="28850-รพ.โคกสูง",ROW('ค่าเสื่อม 2563'!$E$3:$E$252)-ROW('ค่าเสื่อม 2563'!$E$3)+1),$A14)))</f>
        <v>0</v>
      </c>
      <c r="W14" s="7">
        <f t="array" ref="W14">IF(COUNTIF('ค่าเสื่อม 2563'!$E$3:$E$252,"28850-รพ.โคกสูง")&lt;$A14,"",INDEX('ค่าเสื่อม 2563'!W$3:W$252,SMALL(IF('ค่าเสื่อม 2563'!$E$3:$E$252="28850-รพ.โคกสูง",ROW('ค่าเสื่อม 2563'!$E$3:$E$252)-ROW('ค่าเสื่อม 2563'!$E$3)+1),$A14)))</f>
        <v>325020</v>
      </c>
    </row>
    <row r="15" spans="1:23" ht="43.5" customHeight="1">
      <c r="A15" s="3">
        <v>12</v>
      </c>
      <c r="B15" s="7" t="str">
        <f t="array" ref="B15">IF(COUNTIF('ค่าเสื่อม 2563'!$E$3:$E$252,"28850-รพ.โคกสูง")&lt;$A15,"",INDEX('ค่าเสื่อม 2563'!B$3:B$252,SMALL(IF('ค่าเสื่อม 2563'!$E$3:$E$252="28850-รพ.โคกสูง",ROW('ค่าเสื่อม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2563'!$E$3:$E$252,"28850-รพ.โคกสูง")&lt;$A15,"",INDEX('ค่าเสื่อม 2563'!C$3:C$252,SMALL(IF('ค่าเสื่อม 2563'!$E$3:$E$252="28850-รพ.โคกสูง",ROW('ค่าเสื่อม 2563'!$E$3:$E$252)-ROW('ค่าเสื่อม 2563'!$E$3)+1),$A15)))</f>
        <v>2700</v>
      </c>
      <c r="D15" s="7" t="str">
        <f t="array" ref="D15">IF(COUNTIF('ค่าเสื่อม 2563'!$E$3:$E$252,"28850-รพ.โคกสูง")&lt;$A15,"",INDEX('ค่าเสื่อม 2563'!D$3:D$252,SMALL(IF('ค่าเสื่อม 2563'!$E$3:$E$252="28850-รพ.โคกสูง",ROW('ค่าเสื่อม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2563'!$E$3:$E$252,"28850-รพ.โคกสูง")&lt;$A15,"",INDEX('ค่าเสื่อม 2563'!E$3:E$252,SMALL(IF('ค่าเสื่อม 2563'!$E$3:$E$252="28850-รพ.โคกสูง",ROW('ค่าเสื่อม 2563'!$E$3:$E$252)-ROW('ค่าเสื่อม 2563'!$E$3)+1),$A15)))</f>
        <v>28850-รพ.โคกสูง</v>
      </c>
      <c r="F15" s="7" t="str">
        <f t="array" ref="F15">IF(COUNTIF('ค่าเสื่อม 2563'!$E$3:$E$252,"28850-รพ.โคกสูง")&lt;$A15,"",INDEX('ค่าเสื่อม 2563'!F$3:F$252,SMALL(IF('ค่าเสื่อม 2563'!$E$3:$E$252="28850-รพ.โคกสูง",ROW('ค่าเสื่อม 2563'!$E$3:$E$252)-ROW('ค่าเสื่อม 2563'!$E$3)+1),$A15)))</f>
        <v>02524-รพ.สต.ไผ่งาม หมู่ที่ 09 ตำบลหนองม่วง</v>
      </c>
      <c r="G15" s="7" t="str">
        <f t="array" ref="G15">IF(COUNTIF('ค่าเสื่อม 2563'!$E$3:$E$252,"28850-รพ.โคกสูง")&lt;$A15,"",INDEX('ค่าเสื่อม 2563'!G$3:G$252,SMALL(IF('ค่าเสื่อม 2563'!$E$3:$E$252="28850-รพ.โคกสูง",ROW('ค่าเสื่อม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2563'!$E$3:$E$252,"28850-รพ.โคกสูง")&lt;$A15,"",INDEX('ค่าเสื่อม 2563'!H$3:H$252,SMALL(IF('ค่าเสื่อม 2563'!$E$3:$E$252="28850-รพ.โคกสูง",ROW('ค่าเสื่อม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2563'!$E$3:$E$252,"28850-รพ.โคกสูง")&lt;$A15,"",INDEX('ค่าเสื่อม 2563'!I$3:I$252,SMALL(IF('ค่าเสื่อม 2563'!$E$3:$E$252="28850-รพ.โคกสูง",ROW('ค่าเสื่อม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2563'!$E$3:$E$252,"28850-รพ.โคกสูง")&lt;$A15,"",INDEX('ค่าเสื่อม 2563'!J$3:J$252,SMALL(IF('ค่าเสื่อม 2563'!$E$3:$E$252="28850-รพ.โคกสูง",ROW('ค่าเสื่อม 2563'!$E$3:$E$252)-ROW('ค่าเสื่อม 2563'!$E$3)+1),$A15)))</f>
        <v>ถังออกซิเจน</v>
      </c>
      <c r="K15" s="7" t="str">
        <f t="array" ref="K15">IF(COUNTIF('ค่าเสื่อม 2563'!$E$3:$E$252,"28850-รพ.โคกสูง")&lt;$A15,"",INDEX('ค่าเสื่อม 2563'!K$3:K$252,SMALL(IF('ค่าเสื่อม 2563'!$E$3:$E$252="28850-รพ.โคกสูง",ROW('ค่าเสื่อม 2563'!$E$3:$E$252)-ROW('ค่าเสื่อม 2563'!$E$3)+1),$A15)))</f>
        <v>ถังออกซิเจน</v>
      </c>
      <c r="L15" s="4">
        <f t="array" ref="L15">IF(COUNTIF('ค่าเสื่อม 2563'!$E$3:$E$252,"28850-รพ.โคกสูง")&lt;$A15,"",INDEX('ค่าเสื่อม 2563'!L$3:L$252,SMALL(IF('ค่าเสื่อม 2563'!$E$3:$E$252="28850-รพ.โคกสูง",ROW('ค่าเสื่อม 2563'!$E$3:$E$252)-ROW('ค่าเสื่อม 2563'!$E$3)+1),$A15)))</f>
        <v>1</v>
      </c>
      <c r="M15" s="7" t="str">
        <f t="array" ref="M15">IF(COUNTIF('ค่าเสื่อม 2563'!$E$3:$E$252,"28850-รพ.โคกสูง")&lt;$A15,"",INDEX('ค่าเสื่อม 2563'!M$3:M$252,SMALL(IF('ค่าเสื่อม 2563'!$E$3:$E$252="28850-รพ.โคกสูง",ROW('ค่าเสื่อม 2563'!$E$3:$E$252)-ROW('ค่าเสื่อม 2563'!$E$3)+1),$A15)))</f>
        <v>6515-002-1101/1</v>
      </c>
      <c r="N15" s="10">
        <f t="array" ref="N15">IF(COUNTIF('ค่าเสื่อม 2563'!$E$3:$E$252,"28850-รพ.โคกสูง")&lt;$A15,"",INDEX('ค่าเสื่อม 2563'!N$3:N$252,SMALL(IF('ค่าเสื่อม 2563'!$E$3:$E$252="28850-รพ.โคกสูง",ROW('ค่าเสื่อม 2563'!$E$3:$E$252)-ROW('ค่าเสื่อม 2563'!$E$3)+1),$A15)))</f>
        <v>8000</v>
      </c>
      <c r="O15" s="10">
        <f t="array" ref="O15">IF(COUNTIF('ค่าเสื่อม 2563'!$E$3:$E$252,"28850-รพ.โคกสูง")&lt;$A15,"",INDEX('ค่าเสื่อม 2563'!O$3:O$252,SMALL(IF('ค่าเสื่อม 2563'!$E$3:$E$252="28850-รพ.โคกสูง",ROW('ค่าเสื่อม 2563'!$E$3:$E$252)-ROW('ค่าเสื่อม 2563'!$E$3)+1),$A15)))</f>
        <v>0</v>
      </c>
      <c r="P15" s="10">
        <f t="array" ref="P15">IF(COUNTIF('ค่าเสื่อม 2563'!$E$3:$E$252,"28850-รพ.โคกสูง")&lt;$A15,"",INDEX('ค่าเสื่อม 2563'!P$3:P$252,SMALL(IF('ค่าเสื่อม 2563'!$E$3:$E$252="28850-รพ.โคกสูง",ROW('ค่าเสื่อม 2563'!$E$3:$E$252)-ROW('ค่าเสื่อม 2563'!$E$3)+1),$A15)))</f>
        <v>0</v>
      </c>
      <c r="Q15" s="10">
        <f t="array" ref="Q15">IF(COUNTIF('ค่าเสื่อม 2563'!$E$3:$E$252,"28850-รพ.โคกสูง")&lt;$A15,"",INDEX('ค่าเสื่อม 2563'!Q$3:Q$252,SMALL(IF('ค่าเสื่อม 2563'!$E$3:$E$252="28850-รพ.โคกสูง",ROW('ค่าเสื่อม 2563'!$E$3:$E$252)-ROW('ค่าเสื่อม 2563'!$E$3)+1),$A15)))</f>
        <v>8000</v>
      </c>
      <c r="R15" s="7" t="str">
        <f t="array" ref="R15">IF(COUNTIF('ค่าเสื่อม 2563'!$E$3:$E$252,"28850-รพ.โคกสูง")&lt;$A15,"",INDEX('ค่าเสื่อม 2563'!R$3:R$252,SMALL(IF('ค่าเสื่อม 2563'!$E$3:$E$252="28850-รพ.โคกสูง",ROW('ค่าเสื่อม 2563'!$E$3:$E$252)-ROW('ค่าเสื่อม 2563'!$E$3)+1),$A15)))</f>
        <v>4/2562 (วันที่ 19/09/2562)</v>
      </c>
      <c r="S15" s="4" t="str">
        <f t="array" ref="S15">IF(COUNTIF('ค่าเสื่อม 2563'!$E$3:$E$252,"28850-รพ.โคกสูง")&lt;$A15,"",INDEX('ค่าเสื่อม 2563'!S$3:S$252,SMALL(IF('ค่าเสื่อม 2563'!$E$3:$E$252="28850-รพ.โคกสูง",ROW('ค่าเสื่อม 2563'!$E$3:$E$252)-ROW('ค่าเสื่อม 2563'!$E$3)+1),$A15)))</f>
        <v>5-</v>
      </c>
      <c r="T15" s="10">
        <f t="array" ref="T15">IF(COUNTIF('ค่าเสื่อม 2563'!$E$3:$E$252,"28850-รพ.โคกสูง")&lt;$A15,"",INDEX('ค่าเสื่อม 2563'!T$3:T$252,SMALL(IF('ค่าเสื่อม 2563'!$E$3:$E$252="28850-รพ.โคกสูง",ROW('ค่าเสื่อม 2563'!$E$3:$E$252)-ROW('ค่าเสื่อม 2563'!$E$3)+1),$A15)))</f>
        <v>7000</v>
      </c>
      <c r="U15" s="10">
        <f t="array" ref="U15">IF(COUNTIF('ค่าเสื่อม 2563'!$E$3:$E$252,"28850-รพ.โคกสูง")&lt;$A15,"",INDEX('ค่าเสื่อม 2563'!U$3:U$252,SMALL(IF('ค่าเสื่อม 2563'!$E$3:$E$252="28850-รพ.โคกสูง",ROW('ค่าเสื่อม 2563'!$E$3:$E$252)-ROW('ค่าเสื่อม 2563'!$E$3)+1),$A15)))</f>
        <v>1000</v>
      </c>
      <c r="V15" s="7">
        <f t="array" ref="V15">IF(COUNTIF('ค่าเสื่อม 2563'!$E$3:$E$252,"28850-รพ.โคกสูง")&lt;$A15,"",INDEX('ค่าเสื่อม 2563'!V$3:V$252,SMALL(IF('ค่าเสื่อม 2563'!$E$3:$E$252="28850-รพ.โคกสูง",ROW('ค่าเสื่อม 2563'!$E$3:$E$252)-ROW('ค่าเสื่อม 2563'!$E$3)+1),$A15)))</f>
        <v>12.5</v>
      </c>
      <c r="W15" s="7">
        <f t="array" ref="W15">IF(COUNTIF('ค่าเสื่อม 2563'!$E$3:$E$252,"28850-รพ.โคกสูง")&lt;$A15,"",INDEX('ค่าเสื่อม 2563'!W$3:W$252,SMALL(IF('ค่าเสื่อม 2563'!$E$3:$E$252="28850-รพ.โคกสูง",ROW('ค่าเสื่อม 2563'!$E$3:$E$252)-ROW('ค่าเสื่อม 2563'!$E$3)+1),$A15)))</f>
        <v>324855</v>
      </c>
    </row>
    <row r="16" spans="1:23" ht="43.5" customHeight="1">
      <c r="A16" s="3">
        <v>13</v>
      </c>
      <c r="B16" s="7" t="str">
        <f t="array" ref="B16">IF(COUNTIF('ค่าเสื่อม 2563'!$E$3:$E$252,"28850-รพ.โคกสูง")&lt;$A16,"",INDEX('ค่าเสื่อม 2563'!B$3:B$252,SMALL(IF('ค่าเสื่อม 2563'!$E$3:$E$252="28850-รพ.โคกสูง",ROW('ค่าเสื่อม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2563'!$E$3:$E$252,"28850-รพ.โคกสูง")&lt;$A16,"",INDEX('ค่าเสื่อม 2563'!C$3:C$252,SMALL(IF('ค่าเสื่อม 2563'!$E$3:$E$252="28850-รพ.โคกสูง",ROW('ค่าเสื่อม 2563'!$E$3:$E$252)-ROW('ค่าเสื่อม 2563'!$E$3)+1),$A16)))</f>
        <v>2700</v>
      </c>
      <c r="D16" s="7" t="str">
        <f t="array" ref="D16">IF(COUNTIF('ค่าเสื่อม 2563'!$E$3:$E$252,"28850-รพ.โคกสูง")&lt;$A16,"",INDEX('ค่าเสื่อม 2563'!D$3:D$252,SMALL(IF('ค่าเสื่อม 2563'!$E$3:$E$252="28850-รพ.โคกสูง",ROW('ค่าเสื่อม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2563'!$E$3:$E$252,"28850-รพ.โคกสูง")&lt;$A16,"",INDEX('ค่าเสื่อม 2563'!E$3:E$252,SMALL(IF('ค่าเสื่อม 2563'!$E$3:$E$252="28850-รพ.โคกสูง",ROW('ค่าเสื่อม 2563'!$E$3:$E$252)-ROW('ค่าเสื่อม 2563'!$E$3)+1),$A16)))</f>
        <v>28850-รพ.โคกสูง</v>
      </c>
      <c r="F16" s="7" t="str">
        <f t="array" ref="F16">IF(COUNTIF('ค่าเสื่อม 2563'!$E$3:$E$252,"28850-รพ.โคกสูง")&lt;$A16,"",INDEX('ค่าเสื่อม 2563'!F$3:F$252,SMALL(IF('ค่าเสื่อม 2563'!$E$3:$E$252="28850-รพ.โคกสูง",ROW('ค่าเสื่อม 2563'!$E$3:$E$252)-ROW('ค่าเสื่อม 2563'!$E$3)+1),$A16)))</f>
        <v>02524-รพ.สต.ไผ่งาม หมู่ที่ 09 ตำบลหนองม่วง</v>
      </c>
      <c r="G16" s="7" t="str">
        <f t="array" ref="G16">IF(COUNTIF('ค่าเสื่อม 2563'!$E$3:$E$252,"28850-รพ.โคกสูง")&lt;$A16,"",INDEX('ค่าเสื่อม 2563'!G$3:G$252,SMALL(IF('ค่าเสื่อม 2563'!$E$3:$E$252="28850-รพ.โคกสูง",ROW('ค่าเสื่อม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2563'!$E$3:$E$252,"28850-รพ.โคกสูง")&lt;$A16,"",INDEX('ค่าเสื่อม 2563'!H$3:H$252,SMALL(IF('ค่าเสื่อม 2563'!$E$3:$E$252="28850-รพ.โคกสูง",ROW('ค่าเสื่อม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2563'!$E$3:$E$252,"28850-รพ.โคกสูง")&lt;$A16,"",INDEX('ค่าเสื่อม 2563'!I$3:I$252,SMALL(IF('ค่าเสื่อม 2563'!$E$3:$E$252="28850-รพ.โคกสูง",ROW('ค่าเสื่อม 2563'!$E$3:$E$252)-ROW('ค่าเสื่อม 2563'!$E$3)+1),$A16)))</f>
        <v>08-ครุภัณฑ์คอมพิวเตอร์</v>
      </c>
      <c r="J16" s="7" t="str">
        <f t="array" ref="J16">IF(COUNTIF('ค่าเสื่อม 2563'!$E$3:$E$252,"28850-รพ.โคกสูง")&lt;$A16,"",INDEX('ค่าเสื่อม 2563'!J$3:J$252,SMALL(IF('ค่าเสื่อม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K16" s="7" t="str">
        <f t="array" ref="K16">IF(COUNTIF('ค่าเสื่อม 2563'!$E$3:$E$252,"28850-รพ.โคกสูง")&lt;$A16,"",INDEX('ค่าเสื่อม 2563'!K$3:K$252,SMALL(IF('ค่าเสื่อม 2563'!$E$3:$E$252="28850-รพ.โคกสูง",ROW('ค่าเสื่อม 2563'!$E$3:$E$252)-ROW('ค่าเสื่อม 2563'!$E$3)+1),$A16)))</f>
        <v>เครื่องคอมพิวเตอร์ สําหรับงานประมวลผล แบบที่2* (จอขนาดไม่น้อยกว่า 19 นิ้ว)</v>
      </c>
      <c r="L16" s="4">
        <f t="array" ref="L16">IF(COUNTIF('ค่าเสื่อม 2563'!$E$3:$E$252,"28850-รพ.โคกสูง")&lt;$A16,"",INDEX('ค่าเสื่อม 2563'!L$3:L$252,SMALL(IF('ค่าเสื่อม 2563'!$E$3:$E$252="28850-รพ.โคกสูง",ROW('ค่าเสื่อม 2563'!$E$3:$E$252)-ROW('ค่าเสื่อม 2563'!$E$3)+1),$A16)))</f>
        <v>1</v>
      </c>
      <c r="M16" s="7" t="str">
        <f t="array" ref="M16">IF(COUNTIF('ค่าเสื่อม 2563'!$E$3:$E$252,"28850-รพ.โคกสูง")&lt;$A16,"",INDEX('ค่าเสื่อม 2563'!M$3:M$252,SMALL(IF('ค่าเสื่อม 2563'!$E$3:$E$252="28850-รพ.โคกสูง",ROW('ค่าเสื่อม 2563'!$E$3:$E$252)-ROW('ค่าเสื่อม 2563'!$E$3)+1),$A16)))</f>
        <v>7440-001-0007/9</v>
      </c>
      <c r="N16" s="10">
        <f t="array" ref="N16">IF(COUNTIF('ค่าเสื่อม 2563'!$E$3:$E$252,"28850-รพ.โคกสูง")&lt;$A16,"",INDEX('ค่าเสื่อม 2563'!N$3:N$252,SMALL(IF('ค่าเสื่อม 2563'!$E$3:$E$252="28850-รพ.โคกสูง",ROW('ค่าเสื่อม 2563'!$E$3:$E$252)-ROW('ค่าเสื่อม 2563'!$E$3)+1),$A16)))</f>
        <v>30000</v>
      </c>
      <c r="O16" s="10">
        <f t="array" ref="O16">IF(COUNTIF('ค่าเสื่อม 2563'!$E$3:$E$252,"28850-รพ.โคกสูง")&lt;$A16,"",INDEX('ค่าเสื่อม 2563'!O$3:O$252,SMALL(IF('ค่าเสื่อม 2563'!$E$3:$E$252="28850-รพ.โคกสูง",ROW('ค่าเสื่อม 2563'!$E$3:$E$252)-ROW('ค่าเสื่อม 2563'!$E$3)+1),$A16)))</f>
        <v>0</v>
      </c>
      <c r="P16" s="10">
        <f t="array" ref="P16">IF(COUNTIF('ค่าเสื่อม 2563'!$E$3:$E$252,"28850-รพ.โคกสูง")&lt;$A16,"",INDEX('ค่าเสื่อม 2563'!P$3:P$252,SMALL(IF('ค่าเสื่อม 2563'!$E$3:$E$252="28850-รพ.โคกสูง",ROW('ค่าเสื่อม 2563'!$E$3:$E$252)-ROW('ค่าเสื่อม 2563'!$E$3)+1),$A16)))</f>
        <v>0</v>
      </c>
      <c r="Q16" s="10">
        <f t="array" ref="Q16">IF(COUNTIF('ค่าเสื่อม 2563'!$E$3:$E$252,"28850-รพ.โคกสูง")&lt;$A16,"",INDEX('ค่าเสื่อม 2563'!Q$3:Q$252,SMALL(IF('ค่าเสื่อม 2563'!$E$3:$E$252="28850-รพ.โคกสูง",ROW('ค่าเสื่อม 2563'!$E$3:$E$252)-ROW('ค่าเสื่อม 2563'!$E$3)+1),$A16)))</f>
        <v>30000</v>
      </c>
      <c r="R16" s="7" t="str">
        <f t="array" ref="R16">IF(COUNTIF('ค่าเสื่อม 2563'!$E$3:$E$252,"28850-รพ.โคกสูง")&lt;$A16,"",INDEX('ค่าเสื่อม 2563'!R$3:R$252,SMALL(IF('ค่าเสื่อม 2563'!$E$3:$E$252="28850-รพ.โคกสูง",ROW('ค่าเสื่อม 2563'!$E$3:$E$252)-ROW('ค่าเสื่อม 2563'!$E$3)+1),$A16)))</f>
        <v>4/2562 (วันที่ 19/09/2562)</v>
      </c>
      <c r="S16" s="4" t="str">
        <f t="array" ref="S16">IF(COUNTIF('ค่าเสื่อม 2563'!$E$3:$E$252,"28850-รพ.โคกสูง")&lt;$A16,"",INDEX('ค่าเสื่อม 2563'!S$3:S$252,SMALL(IF('ค่าเสื่อม 2563'!$E$3:$E$252="28850-รพ.โคกสูง",ROW('ค่าเสื่อม 2563'!$E$3:$E$252)-ROW('ค่าเสื่อม 2563'!$E$3)+1),$A16)))</f>
        <v>5-</v>
      </c>
      <c r="T16" s="10">
        <f t="array" ref="T16">IF(COUNTIF('ค่าเสื่อม 2563'!$E$3:$E$252,"28850-รพ.โคกสูง")&lt;$A16,"",INDEX('ค่าเสื่อม 2563'!T$3:T$252,SMALL(IF('ค่าเสื่อม 2563'!$E$3:$E$252="28850-รพ.โคกสูง",ROW('ค่าเสื่อม 2563'!$E$3:$E$252)-ROW('ค่าเสื่อม 2563'!$E$3)+1),$A16)))</f>
        <v>30000</v>
      </c>
      <c r="U16" s="10">
        <f t="array" ref="U16">IF(COUNTIF('ค่าเสื่อม 2563'!$E$3:$E$252,"28850-รพ.โคกสูง")&lt;$A16,"",INDEX('ค่าเสื่อม 2563'!U$3:U$252,SMALL(IF('ค่าเสื่อม 2563'!$E$3:$E$252="28850-รพ.โคกสูง",ROW('ค่าเสื่อม 2563'!$E$3:$E$252)-ROW('ค่าเสื่อม 2563'!$E$3)+1),$A16)))</f>
        <v>0</v>
      </c>
      <c r="V16" s="7">
        <f t="array" ref="V16">IF(COUNTIF('ค่าเสื่อม 2563'!$E$3:$E$252,"28850-รพ.โคกสูง")&lt;$A16,"",INDEX('ค่าเสื่อม 2563'!V$3:V$252,SMALL(IF('ค่าเสื่อม 2563'!$E$3:$E$252="28850-รพ.โคกสูง",ROW('ค่าเสื่อม 2563'!$E$3:$E$252)-ROW('ค่าเสื่อม 2563'!$E$3)+1),$A16)))</f>
        <v>0</v>
      </c>
      <c r="W16" s="7">
        <f t="array" ref="W16">IF(COUNTIF('ค่าเสื่อม 2563'!$E$3:$E$252,"28850-รพ.โคกสูง")&lt;$A16,"",INDEX('ค่าเสื่อม 2563'!W$3:W$252,SMALL(IF('ค่าเสื่อม 2563'!$E$3:$E$252="28850-รพ.โคกสูง",ROW('ค่าเสื่อม 2563'!$E$3:$E$252)-ROW('ค่าเสื่อม 2563'!$E$3)+1),$A16)))</f>
        <v>324847</v>
      </c>
    </row>
    <row r="17" spans="1:23" ht="43.5" customHeight="1">
      <c r="A17" s="3">
        <v>14</v>
      </c>
      <c r="B17" s="7" t="str">
        <f t="array" ref="B17">IF(COUNTIF('ค่าเสื่อม 2563'!$E$3:$E$252,"28850-รพ.โคกสูง")&lt;$A17,"",INDEX('ค่าเสื่อม 2563'!B$3:B$252,SMALL(IF('ค่าเสื่อม 2563'!$E$3:$E$252="28850-รพ.โคกสูง",ROW('ค่าเสื่อม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2563'!$E$3:$E$252,"28850-รพ.โคกสูง")&lt;$A17,"",INDEX('ค่าเสื่อม 2563'!C$3:C$252,SMALL(IF('ค่าเสื่อม 2563'!$E$3:$E$252="28850-รพ.โคกสูง",ROW('ค่าเสื่อม 2563'!$E$3:$E$252)-ROW('ค่าเสื่อม 2563'!$E$3)+1),$A17)))</f>
        <v>2700</v>
      </c>
      <c r="D17" s="7" t="str">
        <f t="array" ref="D17">IF(COUNTIF('ค่าเสื่อม 2563'!$E$3:$E$252,"28850-รพ.โคกสูง")&lt;$A17,"",INDEX('ค่าเสื่อม 2563'!D$3:D$252,SMALL(IF('ค่าเสื่อม 2563'!$E$3:$E$252="28850-รพ.โคกสูง",ROW('ค่าเสื่อม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2563'!$E$3:$E$252,"28850-รพ.โคกสูง")&lt;$A17,"",INDEX('ค่าเสื่อม 2563'!E$3:E$252,SMALL(IF('ค่าเสื่อม 2563'!$E$3:$E$252="28850-รพ.โคกสูง",ROW('ค่าเสื่อม 2563'!$E$3:$E$252)-ROW('ค่าเสื่อม 2563'!$E$3)+1),$A17)))</f>
        <v>28850-รพ.โคกสูง</v>
      </c>
      <c r="F17" s="7" t="str">
        <f t="array" ref="F17">IF(COUNTIF('ค่าเสื่อม 2563'!$E$3:$E$252,"28850-รพ.โคกสูง")&lt;$A17,"",INDEX('ค่าเสื่อม 2563'!F$3:F$252,SMALL(IF('ค่าเสื่อม 2563'!$E$3:$E$252="28850-รพ.โคกสูง",ROW('ค่าเสื่อม 2563'!$E$3:$E$252)-ROW('ค่าเสื่อม 2563'!$E$3)+1),$A17)))</f>
        <v>02525-รพ.สต.หนองแวง หมู่ที่ 09 ตำบลหนองแวง</v>
      </c>
      <c r="G17" s="7" t="str">
        <f t="array" ref="G17">IF(COUNTIF('ค่าเสื่อม 2563'!$E$3:$E$252,"28850-รพ.โคกสูง")&lt;$A17,"",INDEX('ค่าเสื่อม 2563'!G$3:G$252,SMALL(IF('ค่าเสื่อม 2563'!$E$3:$E$252="28850-รพ.โคกสูง",ROW('ค่าเสื่อม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2563'!$E$3:$E$252,"28850-รพ.โคกสูง")&lt;$A17,"",INDEX('ค่าเสื่อม 2563'!H$3:H$252,SMALL(IF('ค่าเสื่อม 2563'!$E$3:$E$252="28850-รพ.โคกสูง",ROW('ค่าเสื่อม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2563'!$E$3:$E$252,"28850-รพ.โคกสูง")&lt;$A17,"",INDEX('ค่าเสื่อม 2563'!I$3:I$252,SMALL(IF('ค่าเสื่อม 2563'!$E$3:$E$252="28850-รพ.โคกสูง",ROW('ค่าเสื่อม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2563'!$E$3:$E$252,"28850-รพ.โคกสูง")&lt;$A17,"",INDEX('ค่าเสื่อม 2563'!J$3:J$252,SMALL(IF('ค่าเสื่อม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K17" s="7" t="str">
        <f t="array" ref="K17">IF(COUNTIF('ค่าเสื่อม 2563'!$E$3:$E$252,"28850-รพ.โคกสูง")&lt;$A17,"",INDEX('ค่าเสื่อม 2563'!K$3:K$252,SMALL(IF('ค่าเสื่อม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L17" s="4">
        <f t="array" ref="L17">IF(COUNTIF('ค่าเสื่อม 2563'!$E$3:$E$252,"28850-รพ.โคกสูง")&lt;$A17,"",INDEX('ค่าเสื่อม 2563'!L$3:L$252,SMALL(IF('ค่าเสื่อม 2563'!$E$3:$E$252="28850-รพ.โคกสูง",ROW('ค่าเสื่อม 2563'!$E$3:$E$252)-ROW('ค่าเสื่อม 2563'!$E$3)+1),$A17)))</f>
        <v>1</v>
      </c>
      <c r="M17" s="7" t="str">
        <f t="array" ref="M17">IF(COUNTIF('ค่าเสื่อม 2563'!$E$3:$E$252,"28850-รพ.โคกสูง")&lt;$A17,"",INDEX('ค่าเสื่อม 2563'!M$3:M$252,SMALL(IF('ค่าเสื่อม 2563'!$E$3:$E$252="28850-รพ.โคกสูง",ROW('ค่าเสื่อม 2563'!$E$3:$E$252)-ROW('ค่าเสื่อม 2563'!$E$3)+1),$A17)))</f>
        <v>6530-005-1111</v>
      </c>
      <c r="N17" s="10">
        <f t="array" ref="N17">IF(COUNTIF('ค่าเสื่อม 2563'!$E$3:$E$252,"28850-รพ.โคกสูง")&lt;$A17,"",INDEX('ค่าเสื่อม 2563'!N$3:N$252,SMALL(IF('ค่าเสื่อม 2563'!$E$3:$E$252="28850-รพ.โคกสูง",ROW('ค่าเสื่อม 2563'!$E$3:$E$252)-ROW('ค่าเสื่อม 2563'!$E$3)+1),$A17)))</f>
        <v>25000</v>
      </c>
      <c r="O17" s="10">
        <f t="array" ref="O17">IF(COUNTIF('ค่าเสื่อม 2563'!$E$3:$E$252,"28850-รพ.โคกสูง")&lt;$A17,"",INDEX('ค่าเสื่อม 2563'!O$3:O$252,SMALL(IF('ค่าเสื่อม 2563'!$E$3:$E$252="28850-รพ.โคกสูง",ROW('ค่าเสื่อม 2563'!$E$3:$E$252)-ROW('ค่าเสื่อม 2563'!$E$3)+1),$A17)))</f>
        <v>0</v>
      </c>
      <c r="P17" s="10">
        <f t="array" ref="P17">IF(COUNTIF('ค่าเสื่อม 2563'!$E$3:$E$252,"28850-รพ.โคกสูง")&lt;$A17,"",INDEX('ค่าเสื่อม 2563'!P$3:P$252,SMALL(IF('ค่าเสื่อม 2563'!$E$3:$E$252="28850-รพ.โคกสูง",ROW('ค่าเสื่อม 2563'!$E$3:$E$252)-ROW('ค่าเสื่อม 2563'!$E$3)+1),$A17)))</f>
        <v>0</v>
      </c>
      <c r="Q17" s="10">
        <f t="array" ref="Q17">IF(COUNTIF('ค่าเสื่อม 2563'!$E$3:$E$252,"28850-รพ.โคกสูง")&lt;$A17,"",INDEX('ค่าเสื่อม 2563'!Q$3:Q$252,SMALL(IF('ค่าเสื่อม 2563'!$E$3:$E$252="28850-รพ.โคกสูง",ROW('ค่าเสื่อม 2563'!$E$3:$E$252)-ROW('ค่าเสื่อม 2563'!$E$3)+1),$A17)))</f>
        <v>25000</v>
      </c>
      <c r="R17" s="7" t="str">
        <f t="array" ref="R17">IF(COUNTIF('ค่าเสื่อม 2563'!$E$3:$E$252,"28850-รพ.โคกสูง")&lt;$A17,"",INDEX('ค่าเสื่อม 2563'!R$3:R$252,SMALL(IF('ค่าเสื่อม 2563'!$E$3:$E$252="28850-รพ.โคกสูง",ROW('ค่าเสื่อม 2563'!$E$3:$E$252)-ROW('ค่าเสื่อม 2563'!$E$3)+1),$A17)))</f>
        <v>4/2562 (วันที่ 19/09/2562)</v>
      </c>
      <c r="S17" s="4" t="str">
        <f t="array" ref="S17">IF(COUNTIF('ค่าเสื่อม 2563'!$E$3:$E$252,"28850-รพ.โคกสูง")&lt;$A17,"",INDEX('ค่าเสื่อม 2563'!S$3:S$252,SMALL(IF('ค่าเสื่อม 2563'!$E$3:$E$252="28850-รพ.โคกสูง",ROW('ค่าเสื่อม 2563'!$E$3:$E$252)-ROW('ค่าเสื่อม 2563'!$E$3)+1),$A17)))</f>
        <v>5-</v>
      </c>
      <c r="T17" s="10">
        <f t="array" ref="T17">IF(COUNTIF('ค่าเสื่อม 2563'!$E$3:$E$252,"28850-รพ.โคกสูง")&lt;$A17,"",INDEX('ค่าเสื่อม 2563'!T$3:T$252,SMALL(IF('ค่าเสื่อม 2563'!$E$3:$E$252="28850-รพ.โคกสูง",ROW('ค่าเสื่อม 2563'!$E$3:$E$252)-ROW('ค่าเสื่อม 2563'!$E$3)+1),$A17)))</f>
        <v>25000</v>
      </c>
      <c r="U17" s="10">
        <f t="array" ref="U17">IF(COUNTIF('ค่าเสื่อม 2563'!$E$3:$E$252,"28850-รพ.โคกสูง")&lt;$A17,"",INDEX('ค่าเสื่อม 2563'!U$3:U$252,SMALL(IF('ค่าเสื่อม 2563'!$E$3:$E$252="28850-รพ.โคกสูง",ROW('ค่าเสื่อม 2563'!$E$3:$E$252)-ROW('ค่าเสื่อม 2563'!$E$3)+1),$A17)))</f>
        <v>0</v>
      </c>
      <c r="V17" s="7">
        <f t="array" ref="V17">IF(COUNTIF('ค่าเสื่อม 2563'!$E$3:$E$252,"28850-รพ.โคกสูง")&lt;$A17,"",INDEX('ค่าเสื่อม 2563'!V$3:V$252,SMALL(IF('ค่าเสื่อม 2563'!$E$3:$E$252="28850-รพ.โคกสูง",ROW('ค่าเสื่อม 2563'!$E$3:$E$252)-ROW('ค่าเสื่อม 2563'!$E$3)+1),$A17)))</f>
        <v>0</v>
      </c>
      <c r="W17" s="7">
        <f t="array" ref="W17">IF(COUNTIF('ค่าเสื่อม 2563'!$E$3:$E$252,"28850-รพ.โคกสูง")&lt;$A17,"",INDEX('ค่าเสื่อม 2563'!W$3:W$252,SMALL(IF('ค่าเสื่อม 2563'!$E$3:$E$252="28850-รพ.โคกสูง",ROW('ค่าเสื่อม 2563'!$E$3:$E$252)-ROW('ค่าเสื่อม 2563'!$E$3)+1),$A17)))</f>
        <v>324865</v>
      </c>
    </row>
    <row r="18" spans="1:23" ht="43.5" customHeight="1">
      <c r="A18" s="3">
        <v>15</v>
      </c>
      <c r="B18" s="7" t="str">
        <f t="array" ref="B18">IF(COUNTIF('ค่าเสื่อม 2563'!$E$3:$E$252,"28850-รพ.โคกสูง")&lt;$A18,"",INDEX('ค่าเสื่อม 2563'!B$3:B$252,SMALL(IF('ค่าเสื่อม 2563'!$E$3:$E$252="28850-รพ.โคกสูง",ROW('ค่าเสื่อม 2563'!$E$3:$E$252)-ROW('ค่าเสื่อม 2563'!$E$3)+1),$A18)))</f>
        <v/>
      </c>
      <c r="C18" s="7" t="str">
        <f t="array" ref="C18">IF(COUNTIF('ค่าเสื่อม 2563'!$E$3:$E$252,"28850-รพ.โคกสูง")&lt;$A18,"",INDEX('ค่าเสื่อม 2563'!C$3:C$252,SMALL(IF('ค่าเสื่อม 2563'!$E$3:$E$252="28850-รพ.โคกสูง",ROW('ค่าเสื่อม 2563'!$E$3:$E$252)-ROW('ค่าเสื่อม 2563'!$E$3)+1),$A18)))</f>
        <v/>
      </c>
      <c r="D18" s="7" t="str">
        <f t="array" ref="D18">IF(COUNTIF('ค่าเสื่อม 2563'!$E$3:$E$252,"28850-รพ.โคกสูง")&lt;$A18,"",INDEX('ค่าเสื่อม 2563'!D$3:D$252,SMALL(IF('ค่าเสื่อม 2563'!$E$3:$E$252="28850-รพ.โคกสูง",ROW('ค่าเสื่อม 2563'!$E$3:$E$252)-ROW('ค่าเสื่อม 2563'!$E$3)+1),$A18)))</f>
        <v/>
      </c>
      <c r="E18" s="7" t="str">
        <f t="array" ref="E18">IF(COUNTIF('ค่าเสื่อม 2563'!$E$3:$E$252,"28850-รพ.โคกสูง")&lt;$A18,"",INDEX('ค่าเสื่อม 2563'!E$3:E$252,SMALL(IF('ค่าเสื่อม 2563'!$E$3:$E$252="28850-รพ.โคกสูง",ROW('ค่าเสื่อม 2563'!$E$3:$E$252)-ROW('ค่าเสื่อม 2563'!$E$3)+1),$A18)))</f>
        <v/>
      </c>
      <c r="F18" s="7" t="str">
        <f t="array" ref="F18">IF(COUNTIF('ค่าเสื่อม 2563'!$E$3:$E$252,"28850-รพ.โคกสูง")&lt;$A18,"",INDEX('ค่าเสื่อม 2563'!F$3:F$252,SMALL(IF('ค่าเสื่อม 2563'!$E$3:$E$252="28850-รพ.โคกสูง",ROW('ค่าเสื่อม 2563'!$E$3:$E$252)-ROW('ค่าเสื่อม 2563'!$E$3)+1),$A18)))</f>
        <v/>
      </c>
      <c r="G18" s="7" t="str">
        <f t="array" ref="G18">IF(COUNTIF('ค่าเสื่อม 2563'!$E$3:$E$252,"28850-รพ.โคกสูง")&lt;$A18,"",INDEX('ค่าเสื่อม 2563'!G$3:G$252,SMALL(IF('ค่าเสื่อม 2563'!$E$3:$E$252="28850-รพ.โคกสูง",ROW('ค่าเสื่อม 2563'!$E$3:$E$252)-ROW('ค่าเสื่อม 2563'!$E$3)+1),$A18)))</f>
        <v/>
      </c>
      <c r="H18" s="7" t="str">
        <f t="array" ref="H18">IF(COUNTIF('ค่าเสื่อม 2563'!$E$3:$E$252,"28850-รพ.โคกสูง")&lt;$A18,"",INDEX('ค่าเสื่อม 2563'!H$3:H$252,SMALL(IF('ค่าเสื่อม 2563'!$E$3:$E$252="28850-รพ.โคกสูง",ROW('ค่าเสื่อม 2563'!$E$3:$E$252)-ROW('ค่าเสื่อม 2563'!$E$3)+1),$A18)))</f>
        <v/>
      </c>
      <c r="I18" s="7" t="str">
        <f t="array" ref="I18">IF(COUNTIF('ค่าเสื่อม 2563'!$E$3:$E$252,"28850-รพ.โคกสูง")&lt;$A18,"",INDEX('ค่าเสื่อม 2563'!I$3:I$252,SMALL(IF('ค่าเสื่อม 2563'!$E$3:$E$252="28850-รพ.โคกสูง",ROW('ค่าเสื่อม 2563'!$E$3:$E$252)-ROW('ค่าเสื่อม 2563'!$E$3)+1),$A18)))</f>
        <v/>
      </c>
      <c r="J18" s="7" t="str">
        <f t="array" ref="J18">IF(COUNTIF('ค่าเสื่อม 2563'!$E$3:$E$252,"28850-รพ.โคกสูง")&lt;$A18,"",INDEX('ค่าเสื่อม 2563'!J$3:J$252,SMALL(IF('ค่าเสื่อม 2563'!$E$3:$E$252="28850-รพ.โคกสูง",ROW('ค่าเสื่อม 2563'!$E$3:$E$252)-ROW('ค่าเสื่อม 2563'!$E$3)+1),$A18)))</f>
        <v/>
      </c>
      <c r="K18" s="7" t="str">
        <f t="array" ref="K18">IF(COUNTIF('ค่าเสื่อม 2563'!$E$3:$E$252,"28850-รพ.โคกสูง")&lt;$A18,"",INDEX('ค่าเสื่อม 2563'!K$3:K$252,SMALL(IF('ค่าเสื่อม 2563'!$E$3:$E$252="28850-รพ.โคกสูง",ROW('ค่าเสื่อม 2563'!$E$3:$E$252)-ROW('ค่าเสื่อม 2563'!$E$3)+1),$A18)))</f>
        <v/>
      </c>
      <c r="L18" s="4" t="str">
        <f t="array" ref="L18">IF(COUNTIF('ค่าเสื่อม 2563'!$E$3:$E$252,"28850-รพ.โคกสูง")&lt;$A18,"",INDEX('ค่าเสื่อม 2563'!L$3:L$252,SMALL(IF('ค่าเสื่อม 2563'!$E$3:$E$252="28850-รพ.โคกสูง",ROW('ค่าเสื่อม 2563'!$E$3:$E$252)-ROW('ค่าเสื่อม 2563'!$E$3)+1),$A18)))</f>
        <v/>
      </c>
      <c r="M18" s="7" t="str">
        <f t="array" ref="M18">IF(COUNTIF('ค่าเสื่อม 2563'!$E$3:$E$252,"28850-รพ.โคกสูง")&lt;$A18,"",INDEX('ค่าเสื่อม 2563'!M$3:M$252,SMALL(IF('ค่าเสื่อม 2563'!$E$3:$E$252="28850-รพ.โคกสูง",ROW('ค่าเสื่อม 2563'!$E$3:$E$252)-ROW('ค่าเสื่อม 2563'!$E$3)+1),$A18)))</f>
        <v/>
      </c>
      <c r="N18" s="10" t="str">
        <f t="array" ref="N18">IF(COUNTIF('ค่าเสื่อม 2563'!$E$3:$E$252,"28850-รพ.โคกสูง")&lt;$A18,"",INDEX('ค่าเสื่อม 2563'!N$3:N$252,SMALL(IF('ค่าเสื่อม 2563'!$E$3:$E$252="28850-รพ.โคกสูง",ROW('ค่าเสื่อม 2563'!$E$3:$E$252)-ROW('ค่าเสื่อม 2563'!$E$3)+1),$A18)))</f>
        <v/>
      </c>
      <c r="O18" s="10" t="str">
        <f t="array" ref="O18">IF(COUNTIF('ค่าเสื่อม 2563'!$E$3:$E$252,"28850-รพ.โคกสูง")&lt;$A18,"",INDEX('ค่าเสื่อม 2563'!O$3:O$252,SMALL(IF('ค่าเสื่อม 2563'!$E$3:$E$252="28850-รพ.โคกสูง",ROW('ค่าเสื่อม 2563'!$E$3:$E$252)-ROW('ค่าเสื่อม 2563'!$E$3)+1),$A18)))</f>
        <v/>
      </c>
      <c r="P18" s="10" t="str">
        <f t="array" ref="P18">IF(COUNTIF('ค่าเสื่อม 2563'!$E$3:$E$252,"28850-รพ.โคกสูง")&lt;$A18,"",INDEX('ค่าเสื่อม 2563'!P$3:P$252,SMALL(IF('ค่าเสื่อม 2563'!$E$3:$E$252="28850-รพ.โคกสูง",ROW('ค่าเสื่อม 2563'!$E$3:$E$252)-ROW('ค่าเสื่อม 2563'!$E$3)+1),$A18)))</f>
        <v/>
      </c>
      <c r="Q18" s="10" t="str">
        <f t="array" ref="Q18">IF(COUNTIF('ค่าเสื่อม 2563'!$E$3:$E$252,"28850-รพ.โคกสูง")&lt;$A18,"",INDEX('ค่าเสื่อม 2563'!Q$3:Q$252,SMALL(IF('ค่าเสื่อม 2563'!$E$3:$E$252="28850-รพ.โคกสูง",ROW('ค่าเสื่อม 2563'!$E$3:$E$252)-ROW('ค่าเสื่อม 2563'!$E$3)+1),$A18)))</f>
        <v/>
      </c>
      <c r="R18" s="7" t="str">
        <f t="array" ref="R18">IF(COUNTIF('ค่าเสื่อม 2563'!$E$3:$E$252,"28850-รพ.โคกสูง")&lt;$A18,"",INDEX('ค่าเสื่อม 2563'!R$3:R$252,SMALL(IF('ค่าเสื่อม 2563'!$E$3:$E$252="28850-รพ.โคกสูง",ROW('ค่าเสื่อม 2563'!$E$3:$E$252)-ROW('ค่าเสื่อม 2563'!$E$3)+1),$A18)))</f>
        <v/>
      </c>
      <c r="S18" s="4" t="str">
        <f t="array" ref="S18">IF(COUNTIF('ค่าเสื่อม 2563'!$E$3:$E$252,"28850-รพ.โคกสูง")&lt;$A18,"",INDEX('ค่าเสื่อม 2563'!S$3:S$252,SMALL(IF('ค่าเสื่อม 2563'!$E$3:$E$252="28850-รพ.โคกสูง",ROW('ค่าเสื่อม 2563'!$E$3:$E$252)-ROW('ค่าเสื่อม 2563'!$E$3)+1),$A18)))</f>
        <v/>
      </c>
      <c r="T18" s="10" t="str">
        <f t="array" ref="T18">IF(COUNTIF('ค่าเสื่อม 2563'!$E$3:$E$252,"28850-รพ.โคกสูง")&lt;$A18,"",INDEX('ค่าเสื่อม 2563'!T$3:T$252,SMALL(IF('ค่าเสื่อม 2563'!$E$3:$E$252="28850-รพ.โคกสูง",ROW('ค่าเสื่อม 2563'!$E$3:$E$252)-ROW('ค่าเสื่อม 2563'!$E$3)+1),$A18)))</f>
        <v/>
      </c>
      <c r="U18" s="10" t="str">
        <f t="array" ref="U18">IF(COUNTIF('ค่าเสื่อม 2563'!$E$3:$E$252,"28850-รพ.โคกสูง")&lt;$A18,"",INDEX('ค่าเสื่อม 2563'!U$3:U$252,SMALL(IF('ค่าเสื่อม 2563'!$E$3:$E$252="28850-รพ.โคกสูง",ROW('ค่าเสื่อม 2563'!$E$3:$E$252)-ROW('ค่าเสื่อม 2563'!$E$3)+1),$A18)))</f>
        <v/>
      </c>
      <c r="V18" s="7" t="str">
        <f t="array" ref="V18">IF(COUNTIF('ค่าเสื่อม 2563'!$E$3:$E$252,"28850-รพ.โคกสูง")&lt;$A18,"",INDEX('ค่าเสื่อม 2563'!V$3:V$252,SMALL(IF('ค่าเสื่อม 2563'!$E$3:$E$252="28850-รพ.โคกสูง",ROW('ค่าเสื่อม 2563'!$E$3:$E$252)-ROW('ค่าเสื่อม 2563'!$E$3)+1),$A18)))</f>
        <v/>
      </c>
      <c r="W18" s="7" t="str">
        <f t="array" ref="W18">IF(COUNTIF('ค่าเสื่อม 2563'!$E$3:$E$252,"28850-รพ.โคกสูง")&lt;$A18,"",INDEX('ค่าเสื่อม 2563'!W$3:W$252,SMALL(IF('ค่าเสื่อม 2563'!$E$3:$E$252="28850-รพ.โคกสูง",ROW('ค่าเสื่อม 2563'!$E$3:$E$252)-ROW('ค่าเสื่อม 2563'!$E$3)+1),$A18)))</f>
        <v/>
      </c>
    </row>
    <row r="19" spans="1:23" ht="43.5" customHeight="1">
      <c r="A19" s="3">
        <v>16</v>
      </c>
      <c r="B19" s="7" t="str">
        <f t="array" ref="B19">IF(COUNTIF('ค่าเสื่อม 2563'!$E$3:$E$252,"28850-รพ.โคกสูง")&lt;$A19,"",INDEX('ค่าเสื่อม 2563'!B$3:B$252,SMALL(IF('ค่าเสื่อม 2563'!$E$3:$E$252="28850-รพ.โคกสูง",ROW('ค่าเสื่อม 2563'!$E$3:$E$252)-ROW('ค่าเสื่อม 2563'!$E$3)+1),$A19)))</f>
        <v/>
      </c>
      <c r="C19" s="7" t="str">
        <f t="array" ref="C19">IF(COUNTIF('ค่าเสื่อม 2563'!$E$3:$E$252,"28850-รพ.โคกสูง")&lt;$A19,"",INDEX('ค่าเสื่อม 2563'!C$3:C$252,SMALL(IF('ค่าเสื่อม 2563'!$E$3:$E$252="28850-รพ.โคกสูง",ROW('ค่าเสื่อม 2563'!$E$3:$E$252)-ROW('ค่าเสื่อม 2563'!$E$3)+1),$A19)))</f>
        <v/>
      </c>
      <c r="D19" s="7" t="str">
        <f t="array" ref="D19">IF(COUNTIF('ค่าเสื่อม 2563'!$E$3:$E$252,"28850-รพ.โคกสูง")&lt;$A19,"",INDEX('ค่าเสื่อม 2563'!D$3:D$252,SMALL(IF('ค่าเสื่อม 2563'!$E$3:$E$252="28850-รพ.โคกสูง",ROW('ค่าเสื่อม 2563'!$E$3:$E$252)-ROW('ค่าเสื่อม 2563'!$E$3)+1),$A19)))</f>
        <v/>
      </c>
      <c r="E19" s="7" t="str">
        <f t="array" ref="E19">IF(COUNTIF('ค่าเสื่อม 2563'!$E$3:$E$252,"28850-รพ.โคกสูง")&lt;$A19,"",INDEX('ค่าเสื่อม 2563'!E$3:E$252,SMALL(IF('ค่าเสื่อม 2563'!$E$3:$E$252="28850-รพ.โคกสูง",ROW('ค่าเสื่อม 2563'!$E$3:$E$252)-ROW('ค่าเสื่อม 2563'!$E$3)+1),$A19)))</f>
        <v/>
      </c>
      <c r="F19" s="7" t="str">
        <f t="array" ref="F19">IF(COUNTIF('ค่าเสื่อม 2563'!$E$3:$E$252,"28850-รพ.โคกสูง")&lt;$A19,"",INDEX('ค่าเสื่อม 2563'!F$3:F$252,SMALL(IF('ค่าเสื่อม 2563'!$E$3:$E$252="28850-รพ.โคกสูง",ROW('ค่าเสื่อม 2563'!$E$3:$E$252)-ROW('ค่าเสื่อม 2563'!$E$3)+1),$A19)))</f>
        <v/>
      </c>
      <c r="G19" s="7" t="str">
        <f t="array" ref="G19">IF(COUNTIF('ค่าเสื่อม 2563'!$E$3:$E$252,"28850-รพ.โคกสูง")&lt;$A19,"",INDEX('ค่าเสื่อม 2563'!G$3:G$252,SMALL(IF('ค่าเสื่อม 2563'!$E$3:$E$252="28850-รพ.โคกสูง",ROW('ค่าเสื่อม 2563'!$E$3:$E$252)-ROW('ค่าเสื่อม 2563'!$E$3)+1),$A19)))</f>
        <v/>
      </c>
      <c r="H19" s="7" t="str">
        <f t="array" ref="H19">IF(COUNTIF('ค่าเสื่อม 2563'!$E$3:$E$252,"28850-รพ.โคกสูง")&lt;$A19,"",INDEX('ค่าเสื่อม 2563'!H$3:H$252,SMALL(IF('ค่าเสื่อม 2563'!$E$3:$E$252="28850-รพ.โคกสูง",ROW('ค่าเสื่อม 2563'!$E$3:$E$252)-ROW('ค่าเสื่อม 2563'!$E$3)+1),$A19)))</f>
        <v/>
      </c>
      <c r="I19" s="7" t="str">
        <f t="array" ref="I19">IF(COUNTIF('ค่าเสื่อม 2563'!$E$3:$E$252,"28850-รพ.โคกสูง")&lt;$A19,"",INDEX('ค่าเสื่อม 2563'!I$3:I$252,SMALL(IF('ค่าเสื่อม 2563'!$E$3:$E$252="28850-รพ.โคกสูง",ROW('ค่าเสื่อม 2563'!$E$3:$E$252)-ROW('ค่าเสื่อม 2563'!$E$3)+1),$A19)))</f>
        <v/>
      </c>
      <c r="J19" s="7" t="str">
        <f t="array" ref="J19">IF(COUNTIF('ค่าเสื่อม 2563'!$E$3:$E$252,"28850-รพ.โคกสูง")&lt;$A19,"",INDEX('ค่าเสื่อม 2563'!J$3:J$252,SMALL(IF('ค่าเสื่อม 2563'!$E$3:$E$252="28850-รพ.โคกสูง",ROW('ค่าเสื่อม 2563'!$E$3:$E$252)-ROW('ค่าเสื่อม 2563'!$E$3)+1),$A19)))</f>
        <v/>
      </c>
      <c r="K19" s="7" t="str">
        <f t="array" ref="K19">IF(COUNTIF('ค่าเสื่อม 2563'!$E$3:$E$252,"28850-รพ.โคกสูง")&lt;$A19,"",INDEX('ค่าเสื่อม 2563'!K$3:K$252,SMALL(IF('ค่าเสื่อม 2563'!$E$3:$E$252="28850-รพ.โคกสูง",ROW('ค่าเสื่อม 2563'!$E$3:$E$252)-ROW('ค่าเสื่อม 2563'!$E$3)+1),$A19)))</f>
        <v/>
      </c>
      <c r="L19" s="4" t="str">
        <f t="array" ref="L19">IF(COUNTIF('ค่าเสื่อม 2563'!$E$3:$E$252,"28850-รพ.โคกสูง")&lt;$A19,"",INDEX('ค่าเสื่อม 2563'!L$3:L$252,SMALL(IF('ค่าเสื่อม 2563'!$E$3:$E$252="28850-รพ.โคกสูง",ROW('ค่าเสื่อม 2563'!$E$3:$E$252)-ROW('ค่าเสื่อม 2563'!$E$3)+1),$A19)))</f>
        <v/>
      </c>
      <c r="M19" s="7" t="str">
        <f t="array" ref="M19">IF(COUNTIF('ค่าเสื่อม 2563'!$E$3:$E$252,"28850-รพ.โคกสูง")&lt;$A19,"",INDEX('ค่าเสื่อม 2563'!M$3:M$252,SMALL(IF('ค่าเสื่อม 2563'!$E$3:$E$252="28850-รพ.โคกสูง",ROW('ค่าเสื่อม 2563'!$E$3:$E$252)-ROW('ค่าเสื่อม 2563'!$E$3)+1),$A19)))</f>
        <v/>
      </c>
      <c r="N19" s="10" t="str">
        <f t="array" ref="N19">IF(COUNTIF('ค่าเสื่อม 2563'!$E$3:$E$252,"28850-รพ.โคกสูง")&lt;$A19,"",INDEX('ค่าเสื่อม 2563'!N$3:N$252,SMALL(IF('ค่าเสื่อม 2563'!$E$3:$E$252="28850-รพ.โคกสูง",ROW('ค่าเสื่อม 2563'!$E$3:$E$252)-ROW('ค่าเสื่อม 2563'!$E$3)+1),$A19)))</f>
        <v/>
      </c>
      <c r="O19" s="10" t="str">
        <f t="array" ref="O19">IF(COUNTIF('ค่าเสื่อม 2563'!$E$3:$E$252,"28850-รพ.โคกสูง")&lt;$A19,"",INDEX('ค่าเสื่อม 2563'!O$3:O$252,SMALL(IF('ค่าเสื่อม 2563'!$E$3:$E$252="28850-รพ.โคกสูง",ROW('ค่าเสื่อม 2563'!$E$3:$E$252)-ROW('ค่าเสื่อม 2563'!$E$3)+1),$A19)))</f>
        <v/>
      </c>
      <c r="P19" s="10" t="str">
        <f t="array" ref="P19">IF(COUNTIF('ค่าเสื่อม 2563'!$E$3:$E$252,"28850-รพ.โคกสูง")&lt;$A19,"",INDEX('ค่าเสื่อม 2563'!P$3:P$252,SMALL(IF('ค่าเสื่อม 2563'!$E$3:$E$252="28850-รพ.โคกสูง",ROW('ค่าเสื่อม 2563'!$E$3:$E$252)-ROW('ค่าเสื่อม 2563'!$E$3)+1),$A19)))</f>
        <v/>
      </c>
      <c r="Q19" s="10" t="str">
        <f t="array" ref="Q19">IF(COUNTIF('ค่าเสื่อม 2563'!$E$3:$E$252,"28850-รพ.โคกสูง")&lt;$A19,"",INDEX('ค่าเสื่อม 2563'!Q$3:Q$252,SMALL(IF('ค่าเสื่อม 2563'!$E$3:$E$252="28850-รพ.โคกสูง",ROW('ค่าเสื่อม 2563'!$E$3:$E$252)-ROW('ค่าเสื่อม 2563'!$E$3)+1),$A19)))</f>
        <v/>
      </c>
      <c r="R19" s="7" t="str">
        <f t="array" ref="R19">IF(COUNTIF('ค่าเสื่อม 2563'!$E$3:$E$252,"28850-รพ.โคกสูง")&lt;$A19,"",INDEX('ค่าเสื่อม 2563'!R$3:R$252,SMALL(IF('ค่าเสื่อม 2563'!$E$3:$E$252="28850-รพ.โคกสูง",ROW('ค่าเสื่อม 2563'!$E$3:$E$252)-ROW('ค่าเสื่อม 2563'!$E$3)+1),$A19)))</f>
        <v/>
      </c>
      <c r="S19" s="4" t="str">
        <f t="array" ref="S19">IF(COUNTIF('ค่าเสื่อม 2563'!$E$3:$E$252,"28850-รพ.โคกสูง")&lt;$A19,"",INDEX('ค่าเสื่อม 2563'!S$3:S$252,SMALL(IF('ค่าเสื่อม 2563'!$E$3:$E$252="28850-รพ.โคกสูง",ROW('ค่าเสื่อม 2563'!$E$3:$E$252)-ROW('ค่าเสื่อม 2563'!$E$3)+1),$A19)))</f>
        <v/>
      </c>
      <c r="T19" s="10" t="str">
        <f t="array" ref="T19">IF(COUNTIF('ค่าเสื่อม 2563'!$E$3:$E$252,"28850-รพ.โคกสูง")&lt;$A19,"",INDEX('ค่าเสื่อม 2563'!T$3:T$252,SMALL(IF('ค่าเสื่อม 2563'!$E$3:$E$252="28850-รพ.โคกสูง",ROW('ค่าเสื่อม 2563'!$E$3:$E$252)-ROW('ค่าเสื่อม 2563'!$E$3)+1),$A19)))</f>
        <v/>
      </c>
      <c r="U19" s="10" t="str">
        <f t="array" ref="U19">IF(COUNTIF('ค่าเสื่อม 2563'!$E$3:$E$252,"28850-รพ.โคกสูง")&lt;$A19,"",INDEX('ค่าเสื่อม 2563'!U$3:U$252,SMALL(IF('ค่าเสื่อม 2563'!$E$3:$E$252="28850-รพ.โคกสูง",ROW('ค่าเสื่อม 2563'!$E$3:$E$252)-ROW('ค่าเสื่อม 2563'!$E$3)+1),$A19)))</f>
        <v/>
      </c>
      <c r="V19" s="7" t="str">
        <f t="array" ref="V19">IF(COUNTIF('ค่าเสื่อม 2563'!$E$3:$E$252,"28850-รพ.โคกสูง")&lt;$A19,"",INDEX('ค่าเสื่อม 2563'!V$3:V$252,SMALL(IF('ค่าเสื่อม 2563'!$E$3:$E$252="28850-รพ.โคกสูง",ROW('ค่าเสื่อม 2563'!$E$3:$E$252)-ROW('ค่าเสื่อม 2563'!$E$3)+1),$A19)))</f>
        <v/>
      </c>
      <c r="W19" s="7" t="str">
        <f t="array" ref="W19">IF(COUNTIF('ค่าเสื่อม 2563'!$E$3:$E$252,"28850-รพ.โคกสูง")&lt;$A19,"",INDEX('ค่าเสื่อม 2563'!W$3:W$252,SMALL(IF('ค่าเสื่อม 2563'!$E$3:$E$252="28850-รพ.โคกสูง",ROW('ค่าเสื่อม 2563'!$E$3:$E$252)-ROW('ค่าเสื่อม 2563'!$E$3)+1),$A19)))</f>
        <v/>
      </c>
    </row>
    <row r="20" spans="1:23" ht="43.5" customHeight="1">
      <c r="A20" s="3">
        <v>17</v>
      </c>
      <c r="B20" s="7" t="str">
        <f t="array" ref="B20">IF(COUNTIF('ค่าเสื่อม 2563'!$E$3:$E$252,"28850-รพ.โคกสูง")&lt;$A20,"",INDEX('ค่าเสื่อม 2563'!B$3:B$252,SMALL(IF('ค่าเสื่อม 2563'!$E$3:$E$252="28850-รพ.โคกสูง",ROW('ค่าเสื่อม 2563'!$E$3:$E$252)-ROW('ค่าเสื่อม 2563'!$E$3)+1),$A20)))</f>
        <v/>
      </c>
      <c r="C20" s="7" t="str">
        <f t="array" ref="C20">IF(COUNTIF('ค่าเสื่อม 2563'!$E$3:$E$252,"28850-รพ.โคกสูง")&lt;$A20,"",INDEX('ค่าเสื่อม 2563'!C$3:C$252,SMALL(IF('ค่าเสื่อม 2563'!$E$3:$E$252="28850-รพ.โคกสูง",ROW('ค่าเสื่อม 2563'!$E$3:$E$252)-ROW('ค่าเสื่อม 2563'!$E$3)+1),$A20)))</f>
        <v/>
      </c>
      <c r="D20" s="7" t="str">
        <f t="array" ref="D20">IF(COUNTIF('ค่าเสื่อม 2563'!$E$3:$E$252,"28850-รพ.โคกสูง")&lt;$A20,"",INDEX('ค่าเสื่อม 2563'!D$3:D$252,SMALL(IF('ค่าเสื่อม 2563'!$E$3:$E$252="28850-รพ.โคกสูง",ROW('ค่าเสื่อม 2563'!$E$3:$E$252)-ROW('ค่าเสื่อม 2563'!$E$3)+1),$A20)))</f>
        <v/>
      </c>
      <c r="E20" s="7" t="str">
        <f t="array" ref="E20">IF(COUNTIF('ค่าเสื่อม 2563'!$E$3:$E$252,"28850-รพ.โคกสูง")&lt;$A20,"",INDEX('ค่าเสื่อม 2563'!E$3:E$252,SMALL(IF('ค่าเสื่อม 2563'!$E$3:$E$252="28850-รพ.โคกสูง",ROW('ค่าเสื่อม 2563'!$E$3:$E$252)-ROW('ค่าเสื่อม 2563'!$E$3)+1),$A20)))</f>
        <v/>
      </c>
      <c r="F20" s="7" t="str">
        <f t="array" ref="F20">IF(COUNTIF('ค่าเสื่อม 2563'!$E$3:$E$252,"28850-รพ.โคกสูง")&lt;$A20,"",INDEX('ค่าเสื่อม 2563'!F$3:F$252,SMALL(IF('ค่าเสื่อม 2563'!$E$3:$E$252="28850-รพ.โคกสูง",ROW('ค่าเสื่อม 2563'!$E$3:$E$252)-ROW('ค่าเสื่อม 2563'!$E$3)+1),$A20)))</f>
        <v/>
      </c>
      <c r="G20" s="7" t="str">
        <f t="array" ref="G20">IF(COUNTIF('ค่าเสื่อม 2563'!$E$3:$E$252,"28850-รพ.โคกสูง")&lt;$A20,"",INDEX('ค่าเสื่อม 2563'!G$3:G$252,SMALL(IF('ค่าเสื่อม 2563'!$E$3:$E$252="28850-รพ.โคกสูง",ROW('ค่าเสื่อม 2563'!$E$3:$E$252)-ROW('ค่าเสื่อม 2563'!$E$3)+1),$A20)))</f>
        <v/>
      </c>
      <c r="H20" s="7" t="str">
        <f t="array" ref="H20">IF(COUNTIF('ค่าเสื่อม 2563'!$E$3:$E$252,"28850-รพ.โคกสูง")&lt;$A20,"",INDEX('ค่าเสื่อม 2563'!H$3:H$252,SMALL(IF('ค่าเสื่อม 2563'!$E$3:$E$252="28850-รพ.โคกสูง",ROW('ค่าเสื่อม 2563'!$E$3:$E$252)-ROW('ค่าเสื่อม 2563'!$E$3)+1),$A20)))</f>
        <v/>
      </c>
      <c r="I20" s="7" t="str">
        <f t="array" ref="I20">IF(COUNTIF('ค่าเสื่อม 2563'!$E$3:$E$252,"28850-รพ.โคกสูง")&lt;$A20,"",INDEX('ค่าเสื่อม 2563'!I$3:I$252,SMALL(IF('ค่าเสื่อม 2563'!$E$3:$E$252="28850-รพ.โคกสูง",ROW('ค่าเสื่อม 2563'!$E$3:$E$252)-ROW('ค่าเสื่อม 2563'!$E$3)+1),$A20)))</f>
        <v/>
      </c>
      <c r="J20" s="7" t="str">
        <f t="array" ref="J20">IF(COUNTIF('ค่าเสื่อม 2563'!$E$3:$E$252,"28850-รพ.โคกสูง")&lt;$A20,"",INDEX('ค่าเสื่อม 2563'!J$3:J$252,SMALL(IF('ค่าเสื่อม 2563'!$E$3:$E$252="28850-รพ.โคกสูง",ROW('ค่าเสื่อม 2563'!$E$3:$E$252)-ROW('ค่าเสื่อม 2563'!$E$3)+1),$A20)))</f>
        <v/>
      </c>
      <c r="K20" s="7" t="str">
        <f t="array" ref="K20">IF(COUNTIF('ค่าเสื่อม 2563'!$E$3:$E$252,"28850-รพ.โคกสูง")&lt;$A20,"",INDEX('ค่าเสื่อม 2563'!K$3:K$252,SMALL(IF('ค่าเสื่อม 2563'!$E$3:$E$252="28850-รพ.โคกสูง",ROW('ค่าเสื่อม 2563'!$E$3:$E$252)-ROW('ค่าเสื่อม 2563'!$E$3)+1),$A20)))</f>
        <v/>
      </c>
      <c r="L20" s="4" t="str">
        <f t="array" ref="L20">IF(COUNTIF('ค่าเสื่อม 2563'!$E$3:$E$252,"28850-รพ.โคกสูง")&lt;$A20,"",INDEX('ค่าเสื่อม 2563'!L$3:L$252,SMALL(IF('ค่าเสื่อม 2563'!$E$3:$E$252="28850-รพ.โคกสูง",ROW('ค่าเสื่อม 2563'!$E$3:$E$252)-ROW('ค่าเสื่อม 2563'!$E$3)+1),$A20)))</f>
        <v/>
      </c>
      <c r="M20" s="7" t="str">
        <f t="array" ref="M20">IF(COUNTIF('ค่าเสื่อม 2563'!$E$3:$E$252,"28850-รพ.โคกสูง")&lt;$A20,"",INDEX('ค่าเสื่อม 2563'!M$3:M$252,SMALL(IF('ค่าเสื่อม 2563'!$E$3:$E$252="28850-รพ.โคกสูง",ROW('ค่าเสื่อม 2563'!$E$3:$E$252)-ROW('ค่าเสื่อม 2563'!$E$3)+1),$A20)))</f>
        <v/>
      </c>
      <c r="N20" s="10" t="str">
        <f t="array" ref="N20">IF(COUNTIF('ค่าเสื่อม 2563'!$E$3:$E$252,"28850-รพ.โคกสูง")&lt;$A20,"",INDEX('ค่าเสื่อม 2563'!N$3:N$252,SMALL(IF('ค่าเสื่อม 2563'!$E$3:$E$252="28850-รพ.โคกสูง",ROW('ค่าเสื่อม 2563'!$E$3:$E$252)-ROW('ค่าเสื่อม 2563'!$E$3)+1),$A20)))</f>
        <v/>
      </c>
      <c r="O20" s="10" t="str">
        <f t="array" ref="O20">IF(COUNTIF('ค่าเสื่อม 2563'!$E$3:$E$252,"28850-รพ.โคกสูง")&lt;$A20,"",INDEX('ค่าเสื่อม 2563'!O$3:O$252,SMALL(IF('ค่าเสื่อม 2563'!$E$3:$E$252="28850-รพ.โคกสูง",ROW('ค่าเสื่อม 2563'!$E$3:$E$252)-ROW('ค่าเสื่อม 2563'!$E$3)+1),$A20)))</f>
        <v/>
      </c>
      <c r="P20" s="10" t="str">
        <f t="array" ref="P20">IF(COUNTIF('ค่าเสื่อม 2563'!$E$3:$E$252,"28850-รพ.โคกสูง")&lt;$A20,"",INDEX('ค่าเสื่อม 2563'!P$3:P$252,SMALL(IF('ค่าเสื่อม 2563'!$E$3:$E$252="28850-รพ.โคกสูง",ROW('ค่าเสื่อม 2563'!$E$3:$E$252)-ROW('ค่าเสื่อม 2563'!$E$3)+1),$A20)))</f>
        <v/>
      </c>
      <c r="Q20" s="10" t="str">
        <f t="array" ref="Q20">IF(COUNTIF('ค่าเสื่อม 2563'!$E$3:$E$252,"28850-รพ.โคกสูง")&lt;$A20,"",INDEX('ค่าเสื่อม 2563'!Q$3:Q$252,SMALL(IF('ค่าเสื่อม 2563'!$E$3:$E$252="28850-รพ.โคกสูง",ROW('ค่าเสื่อม 2563'!$E$3:$E$252)-ROW('ค่าเสื่อม 2563'!$E$3)+1),$A20)))</f>
        <v/>
      </c>
      <c r="R20" s="7" t="str">
        <f t="array" ref="R20">IF(COUNTIF('ค่าเสื่อม 2563'!$E$3:$E$252,"28850-รพ.โคกสูง")&lt;$A20,"",INDEX('ค่าเสื่อม 2563'!R$3:R$252,SMALL(IF('ค่าเสื่อม 2563'!$E$3:$E$252="28850-รพ.โคกสูง",ROW('ค่าเสื่อม 2563'!$E$3:$E$252)-ROW('ค่าเสื่อม 2563'!$E$3)+1),$A20)))</f>
        <v/>
      </c>
      <c r="S20" s="4" t="str">
        <f t="array" ref="S20">IF(COUNTIF('ค่าเสื่อม 2563'!$E$3:$E$252,"28850-รพ.โคกสูง")&lt;$A20,"",INDEX('ค่าเสื่อม 2563'!S$3:S$252,SMALL(IF('ค่าเสื่อม 2563'!$E$3:$E$252="28850-รพ.โคกสูง",ROW('ค่าเสื่อม 2563'!$E$3:$E$252)-ROW('ค่าเสื่อม 2563'!$E$3)+1),$A20)))</f>
        <v/>
      </c>
      <c r="T20" s="10" t="str">
        <f t="array" ref="T20">IF(COUNTIF('ค่าเสื่อม 2563'!$E$3:$E$252,"28850-รพ.โคกสูง")&lt;$A20,"",INDEX('ค่าเสื่อม 2563'!T$3:T$252,SMALL(IF('ค่าเสื่อม 2563'!$E$3:$E$252="28850-รพ.โคกสูง",ROW('ค่าเสื่อม 2563'!$E$3:$E$252)-ROW('ค่าเสื่อม 2563'!$E$3)+1),$A20)))</f>
        <v/>
      </c>
      <c r="U20" s="10" t="str">
        <f t="array" ref="U20">IF(COUNTIF('ค่าเสื่อม 2563'!$E$3:$E$252,"28850-รพ.โคกสูง")&lt;$A20,"",INDEX('ค่าเสื่อม 2563'!U$3:U$252,SMALL(IF('ค่าเสื่อม 2563'!$E$3:$E$252="28850-รพ.โคกสูง",ROW('ค่าเสื่อม 2563'!$E$3:$E$252)-ROW('ค่าเสื่อม 2563'!$E$3)+1),$A20)))</f>
        <v/>
      </c>
      <c r="V20" s="7" t="str">
        <f t="array" ref="V20">IF(COUNTIF('ค่าเสื่อม 2563'!$E$3:$E$252,"28850-รพ.โคกสูง")&lt;$A20,"",INDEX('ค่าเสื่อม 2563'!V$3:V$252,SMALL(IF('ค่าเสื่อม 2563'!$E$3:$E$252="28850-รพ.โคกสูง",ROW('ค่าเสื่อม 2563'!$E$3:$E$252)-ROW('ค่าเสื่อม 2563'!$E$3)+1),$A20)))</f>
        <v/>
      </c>
      <c r="W20" s="7" t="str">
        <f t="array" ref="W20">IF(COUNTIF('ค่าเสื่อม 2563'!$E$3:$E$252,"28850-รพ.โคกสูง")&lt;$A20,"",INDEX('ค่าเสื่อม 2563'!W$3:W$252,SMALL(IF('ค่าเสื่อม 2563'!$E$3:$E$252="28850-รพ.โคกสูง",ROW('ค่าเสื่อม 2563'!$E$3:$E$252)-ROW('ค่าเสื่อม 2563'!$E$3)+1),$A20)))</f>
        <v/>
      </c>
    </row>
    <row r="21" spans="1:23" ht="43.5" customHeight="1">
      <c r="A21" s="3">
        <v>18</v>
      </c>
      <c r="B21" s="7" t="str">
        <f t="array" ref="B21">IF(COUNTIF('ค่าเสื่อม 2563'!$E$3:$E$252,"28850-รพ.โคกสูง")&lt;$A21,"",INDEX('ค่าเสื่อม 2563'!B$3:B$252,SMALL(IF('ค่าเสื่อม 2563'!$E$3:$E$252="28850-รพ.โคกสูง",ROW('ค่าเสื่อม 2563'!$E$3:$E$252)-ROW('ค่าเสื่อม 2563'!$E$3)+1),$A21)))</f>
        <v/>
      </c>
      <c r="C21" s="7" t="str">
        <f t="array" ref="C21">IF(COUNTIF('ค่าเสื่อม 2563'!$E$3:$E$252,"28850-รพ.โคกสูง")&lt;$A21,"",INDEX('ค่าเสื่อม 2563'!C$3:C$252,SMALL(IF('ค่าเสื่อม 2563'!$E$3:$E$252="28850-รพ.โคกสูง",ROW('ค่าเสื่อม 2563'!$E$3:$E$252)-ROW('ค่าเสื่อม 2563'!$E$3)+1),$A21)))</f>
        <v/>
      </c>
      <c r="D21" s="7" t="str">
        <f t="array" ref="D21">IF(COUNTIF('ค่าเสื่อม 2563'!$E$3:$E$252,"28850-รพ.โคกสูง")&lt;$A21,"",INDEX('ค่าเสื่อม 2563'!D$3:D$252,SMALL(IF('ค่าเสื่อม 2563'!$E$3:$E$252="28850-รพ.โคกสูง",ROW('ค่าเสื่อม 2563'!$E$3:$E$252)-ROW('ค่าเสื่อม 2563'!$E$3)+1),$A21)))</f>
        <v/>
      </c>
      <c r="E21" s="7" t="str">
        <f t="array" ref="E21">IF(COUNTIF('ค่าเสื่อม 2563'!$E$3:$E$252,"28850-รพ.โคกสูง")&lt;$A21,"",INDEX('ค่าเสื่อม 2563'!E$3:E$252,SMALL(IF('ค่าเสื่อม 2563'!$E$3:$E$252="28850-รพ.โคกสูง",ROW('ค่าเสื่อม 2563'!$E$3:$E$252)-ROW('ค่าเสื่อม 2563'!$E$3)+1),$A21)))</f>
        <v/>
      </c>
      <c r="F21" s="7" t="str">
        <f t="array" ref="F21">IF(COUNTIF('ค่าเสื่อม 2563'!$E$3:$E$252,"28850-รพ.โคกสูง")&lt;$A21,"",INDEX('ค่าเสื่อม 2563'!F$3:F$252,SMALL(IF('ค่าเสื่อม 2563'!$E$3:$E$252="28850-รพ.โคกสูง",ROW('ค่าเสื่อม 2563'!$E$3:$E$252)-ROW('ค่าเสื่อม 2563'!$E$3)+1),$A21)))</f>
        <v/>
      </c>
      <c r="G21" s="7" t="str">
        <f t="array" ref="G21">IF(COUNTIF('ค่าเสื่อม 2563'!$E$3:$E$252,"28850-รพ.โคกสูง")&lt;$A21,"",INDEX('ค่าเสื่อม 2563'!G$3:G$252,SMALL(IF('ค่าเสื่อม 2563'!$E$3:$E$252="28850-รพ.โคกสูง",ROW('ค่าเสื่อม 2563'!$E$3:$E$252)-ROW('ค่าเสื่อม 2563'!$E$3)+1),$A21)))</f>
        <v/>
      </c>
      <c r="H21" s="7" t="str">
        <f t="array" ref="H21">IF(COUNTIF('ค่าเสื่อม 2563'!$E$3:$E$252,"28850-รพ.โคกสูง")&lt;$A21,"",INDEX('ค่าเสื่อม 2563'!H$3:H$252,SMALL(IF('ค่าเสื่อม 2563'!$E$3:$E$252="28850-รพ.โคกสูง",ROW('ค่าเสื่อม 2563'!$E$3:$E$252)-ROW('ค่าเสื่อม 2563'!$E$3)+1),$A21)))</f>
        <v/>
      </c>
      <c r="I21" s="7" t="str">
        <f t="array" ref="I21">IF(COUNTIF('ค่าเสื่อม 2563'!$E$3:$E$252,"28850-รพ.โคกสูง")&lt;$A21,"",INDEX('ค่าเสื่อม 2563'!I$3:I$252,SMALL(IF('ค่าเสื่อม 2563'!$E$3:$E$252="28850-รพ.โคกสูง",ROW('ค่าเสื่อม 2563'!$E$3:$E$252)-ROW('ค่าเสื่อม 2563'!$E$3)+1),$A21)))</f>
        <v/>
      </c>
      <c r="J21" s="7" t="str">
        <f t="array" ref="J21">IF(COUNTIF('ค่าเสื่อม 2563'!$E$3:$E$252,"28850-รพ.โคกสูง")&lt;$A21,"",INDEX('ค่าเสื่อม 2563'!J$3:J$252,SMALL(IF('ค่าเสื่อม 2563'!$E$3:$E$252="28850-รพ.โคกสูง",ROW('ค่าเสื่อม 2563'!$E$3:$E$252)-ROW('ค่าเสื่อม 2563'!$E$3)+1),$A21)))</f>
        <v/>
      </c>
      <c r="K21" s="7" t="str">
        <f t="array" ref="K21">IF(COUNTIF('ค่าเสื่อม 2563'!$E$3:$E$252,"28850-รพ.โคกสูง")&lt;$A21,"",INDEX('ค่าเสื่อม 2563'!K$3:K$252,SMALL(IF('ค่าเสื่อม 2563'!$E$3:$E$252="28850-รพ.โคกสูง",ROW('ค่าเสื่อม 2563'!$E$3:$E$252)-ROW('ค่าเสื่อม 2563'!$E$3)+1),$A21)))</f>
        <v/>
      </c>
      <c r="L21" s="4" t="str">
        <f t="array" ref="L21">IF(COUNTIF('ค่าเสื่อม 2563'!$E$3:$E$252,"28850-รพ.โคกสูง")&lt;$A21,"",INDEX('ค่าเสื่อม 2563'!L$3:L$252,SMALL(IF('ค่าเสื่อม 2563'!$E$3:$E$252="28850-รพ.โคกสูง",ROW('ค่าเสื่อม 2563'!$E$3:$E$252)-ROW('ค่าเสื่อม 2563'!$E$3)+1),$A21)))</f>
        <v/>
      </c>
      <c r="M21" s="7" t="str">
        <f t="array" ref="M21">IF(COUNTIF('ค่าเสื่อม 2563'!$E$3:$E$252,"28850-รพ.โคกสูง")&lt;$A21,"",INDEX('ค่าเสื่อม 2563'!M$3:M$252,SMALL(IF('ค่าเสื่อม 2563'!$E$3:$E$252="28850-รพ.โคกสูง",ROW('ค่าเสื่อม 2563'!$E$3:$E$252)-ROW('ค่าเสื่อม 2563'!$E$3)+1),$A21)))</f>
        <v/>
      </c>
      <c r="N21" s="10" t="str">
        <f t="array" ref="N21">IF(COUNTIF('ค่าเสื่อม 2563'!$E$3:$E$252,"28850-รพ.โคกสูง")&lt;$A21,"",INDEX('ค่าเสื่อม 2563'!N$3:N$252,SMALL(IF('ค่าเสื่อม 2563'!$E$3:$E$252="28850-รพ.โคกสูง",ROW('ค่าเสื่อม 2563'!$E$3:$E$252)-ROW('ค่าเสื่อม 2563'!$E$3)+1),$A21)))</f>
        <v/>
      </c>
      <c r="O21" s="10" t="str">
        <f t="array" ref="O21">IF(COUNTIF('ค่าเสื่อม 2563'!$E$3:$E$252,"28850-รพ.โคกสูง")&lt;$A21,"",INDEX('ค่าเสื่อม 2563'!O$3:O$252,SMALL(IF('ค่าเสื่อม 2563'!$E$3:$E$252="28850-รพ.โคกสูง",ROW('ค่าเสื่อม 2563'!$E$3:$E$252)-ROW('ค่าเสื่อม 2563'!$E$3)+1),$A21)))</f>
        <v/>
      </c>
      <c r="P21" s="10" t="str">
        <f t="array" ref="P21">IF(COUNTIF('ค่าเสื่อม 2563'!$E$3:$E$252,"28850-รพ.โคกสูง")&lt;$A21,"",INDEX('ค่าเสื่อม 2563'!P$3:P$252,SMALL(IF('ค่าเสื่อม 2563'!$E$3:$E$252="28850-รพ.โคกสูง",ROW('ค่าเสื่อม 2563'!$E$3:$E$252)-ROW('ค่าเสื่อม 2563'!$E$3)+1),$A21)))</f>
        <v/>
      </c>
      <c r="Q21" s="10" t="str">
        <f t="array" ref="Q21">IF(COUNTIF('ค่าเสื่อม 2563'!$E$3:$E$252,"28850-รพ.โคกสูง")&lt;$A21,"",INDEX('ค่าเสื่อม 2563'!Q$3:Q$252,SMALL(IF('ค่าเสื่อม 2563'!$E$3:$E$252="28850-รพ.โคกสูง",ROW('ค่าเสื่อม 2563'!$E$3:$E$252)-ROW('ค่าเสื่อม 2563'!$E$3)+1),$A21)))</f>
        <v/>
      </c>
      <c r="R21" s="7" t="str">
        <f t="array" ref="R21">IF(COUNTIF('ค่าเสื่อม 2563'!$E$3:$E$252,"28850-รพ.โคกสูง")&lt;$A21,"",INDEX('ค่าเสื่อม 2563'!R$3:R$252,SMALL(IF('ค่าเสื่อม 2563'!$E$3:$E$252="28850-รพ.โคกสูง",ROW('ค่าเสื่อม 2563'!$E$3:$E$252)-ROW('ค่าเสื่อม 2563'!$E$3)+1),$A21)))</f>
        <v/>
      </c>
      <c r="S21" s="4" t="str">
        <f t="array" ref="S21">IF(COUNTIF('ค่าเสื่อม 2563'!$E$3:$E$252,"28850-รพ.โคกสูง")&lt;$A21,"",INDEX('ค่าเสื่อม 2563'!S$3:S$252,SMALL(IF('ค่าเสื่อม 2563'!$E$3:$E$252="28850-รพ.โคกสูง",ROW('ค่าเสื่อม 2563'!$E$3:$E$252)-ROW('ค่าเสื่อม 2563'!$E$3)+1),$A21)))</f>
        <v/>
      </c>
      <c r="T21" s="10" t="str">
        <f t="array" ref="T21">IF(COUNTIF('ค่าเสื่อม 2563'!$E$3:$E$252,"28850-รพ.โคกสูง")&lt;$A21,"",INDEX('ค่าเสื่อม 2563'!T$3:T$252,SMALL(IF('ค่าเสื่อม 2563'!$E$3:$E$252="28850-รพ.โคกสูง",ROW('ค่าเสื่อม 2563'!$E$3:$E$252)-ROW('ค่าเสื่อม 2563'!$E$3)+1),$A21)))</f>
        <v/>
      </c>
      <c r="U21" s="10" t="str">
        <f t="array" ref="U21">IF(COUNTIF('ค่าเสื่อม 2563'!$E$3:$E$252,"28850-รพ.โคกสูง")&lt;$A21,"",INDEX('ค่าเสื่อม 2563'!U$3:U$252,SMALL(IF('ค่าเสื่อม 2563'!$E$3:$E$252="28850-รพ.โคกสูง",ROW('ค่าเสื่อม 2563'!$E$3:$E$252)-ROW('ค่าเสื่อม 2563'!$E$3)+1),$A21)))</f>
        <v/>
      </c>
      <c r="V21" s="7" t="str">
        <f t="array" ref="V21">IF(COUNTIF('ค่าเสื่อม 2563'!$E$3:$E$252,"28850-รพ.โคกสูง")&lt;$A21,"",INDEX('ค่าเสื่อม 2563'!V$3:V$252,SMALL(IF('ค่าเสื่อม 2563'!$E$3:$E$252="28850-รพ.โคกสูง",ROW('ค่าเสื่อม 2563'!$E$3:$E$252)-ROW('ค่าเสื่อม 2563'!$E$3)+1),$A21)))</f>
        <v/>
      </c>
      <c r="W21" s="7" t="str">
        <f t="array" ref="W21">IF(COUNTIF('ค่าเสื่อม 2563'!$E$3:$E$252,"28850-รพ.โคกสูง")&lt;$A21,"",INDEX('ค่าเสื่อม 2563'!W$3:W$252,SMALL(IF('ค่าเสื่อม 2563'!$E$3:$E$252="28850-รพ.โคกสูง",ROW('ค่าเสื่อม 2563'!$E$3:$E$252)-ROW('ค่าเสื่อม 2563'!$E$3)+1),$A21)))</f>
        <v/>
      </c>
    </row>
    <row r="22" spans="1:23" ht="43.5" customHeight="1">
      <c r="A22" s="3">
        <v>19</v>
      </c>
      <c r="B22" s="7" t="str">
        <f t="array" ref="B22">IF(COUNTIF('ค่าเสื่อม 2563'!$E$3:$E$252,"28850-รพ.โคกสูง")&lt;$A22,"",INDEX('ค่าเสื่อม 2563'!B$3:B$252,SMALL(IF('ค่าเสื่อม 2563'!$E$3:$E$252="28850-รพ.โคกสูง",ROW('ค่าเสื่อม 2563'!$E$3:$E$252)-ROW('ค่าเสื่อม 2563'!$E$3)+1),$A22)))</f>
        <v/>
      </c>
      <c r="C22" s="7" t="str">
        <f t="array" ref="C22">IF(COUNTIF('ค่าเสื่อม 2563'!$E$3:$E$252,"28850-รพ.โคกสูง")&lt;$A22,"",INDEX('ค่าเสื่อม 2563'!C$3:C$252,SMALL(IF('ค่าเสื่อม 2563'!$E$3:$E$252="28850-รพ.โคกสูง",ROW('ค่าเสื่อม 2563'!$E$3:$E$252)-ROW('ค่าเสื่อม 2563'!$E$3)+1),$A22)))</f>
        <v/>
      </c>
      <c r="D22" s="7" t="str">
        <f t="array" ref="D22">IF(COUNTIF('ค่าเสื่อม 2563'!$E$3:$E$252,"28850-รพ.โคกสูง")&lt;$A22,"",INDEX('ค่าเสื่อม 2563'!D$3:D$252,SMALL(IF('ค่าเสื่อม 2563'!$E$3:$E$252="28850-รพ.โคกสูง",ROW('ค่าเสื่อม 2563'!$E$3:$E$252)-ROW('ค่าเสื่อม 2563'!$E$3)+1),$A22)))</f>
        <v/>
      </c>
      <c r="E22" s="7" t="str">
        <f t="array" ref="E22">IF(COUNTIF('ค่าเสื่อม 2563'!$E$3:$E$252,"28850-รพ.โคกสูง")&lt;$A22,"",INDEX('ค่าเสื่อม 2563'!E$3:E$252,SMALL(IF('ค่าเสื่อม 2563'!$E$3:$E$252="28850-รพ.โคกสูง",ROW('ค่าเสื่อม 2563'!$E$3:$E$252)-ROW('ค่าเสื่อม 2563'!$E$3)+1),$A22)))</f>
        <v/>
      </c>
      <c r="F22" s="7" t="str">
        <f t="array" ref="F22">IF(COUNTIF('ค่าเสื่อม 2563'!$E$3:$E$252,"28850-รพ.โคกสูง")&lt;$A22,"",INDEX('ค่าเสื่อม 2563'!F$3:F$252,SMALL(IF('ค่าเสื่อม 2563'!$E$3:$E$252="28850-รพ.โคกสูง",ROW('ค่าเสื่อม 2563'!$E$3:$E$252)-ROW('ค่าเสื่อม 2563'!$E$3)+1),$A22)))</f>
        <v/>
      </c>
      <c r="G22" s="7" t="str">
        <f t="array" ref="G22">IF(COUNTIF('ค่าเสื่อม 2563'!$E$3:$E$252,"28850-รพ.โคกสูง")&lt;$A22,"",INDEX('ค่าเสื่อม 2563'!G$3:G$252,SMALL(IF('ค่าเสื่อม 2563'!$E$3:$E$252="28850-รพ.โคกสูง",ROW('ค่าเสื่อม 2563'!$E$3:$E$252)-ROW('ค่าเสื่อม 2563'!$E$3)+1),$A22)))</f>
        <v/>
      </c>
      <c r="H22" s="7" t="str">
        <f t="array" ref="H22">IF(COUNTIF('ค่าเสื่อม 2563'!$E$3:$E$252,"28850-รพ.โคกสูง")&lt;$A22,"",INDEX('ค่าเสื่อม 2563'!H$3:H$252,SMALL(IF('ค่าเสื่อม 2563'!$E$3:$E$252="28850-รพ.โคกสูง",ROW('ค่าเสื่อม 2563'!$E$3:$E$252)-ROW('ค่าเสื่อม 2563'!$E$3)+1),$A22)))</f>
        <v/>
      </c>
      <c r="I22" s="7" t="str">
        <f t="array" ref="I22">IF(COUNTIF('ค่าเสื่อม 2563'!$E$3:$E$252,"28850-รพ.โคกสูง")&lt;$A22,"",INDEX('ค่าเสื่อม 2563'!I$3:I$252,SMALL(IF('ค่าเสื่อม 2563'!$E$3:$E$252="28850-รพ.โคกสูง",ROW('ค่าเสื่อม 2563'!$E$3:$E$252)-ROW('ค่าเสื่อม 2563'!$E$3)+1),$A22)))</f>
        <v/>
      </c>
      <c r="J22" s="7" t="str">
        <f t="array" ref="J22">IF(COUNTIF('ค่าเสื่อม 2563'!$E$3:$E$252,"28850-รพ.โคกสูง")&lt;$A22,"",INDEX('ค่าเสื่อม 2563'!J$3:J$252,SMALL(IF('ค่าเสื่อม 2563'!$E$3:$E$252="28850-รพ.โคกสูง",ROW('ค่าเสื่อม 2563'!$E$3:$E$252)-ROW('ค่าเสื่อม 2563'!$E$3)+1),$A22)))</f>
        <v/>
      </c>
      <c r="K22" s="7" t="str">
        <f t="array" ref="K22">IF(COUNTIF('ค่าเสื่อม 2563'!$E$3:$E$252,"28850-รพ.โคกสูง")&lt;$A22,"",INDEX('ค่าเสื่อม 2563'!K$3:K$252,SMALL(IF('ค่าเสื่อม 2563'!$E$3:$E$252="28850-รพ.โคกสูง",ROW('ค่าเสื่อม 2563'!$E$3:$E$252)-ROW('ค่าเสื่อม 2563'!$E$3)+1),$A22)))</f>
        <v/>
      </c>
      <c r="L22" s="4" t="str">
        <f t="array" ref="L22">IF(COUNTIF('ค่าเสื่อม 2563'!$E$3:$E$252,"28850-รพ.โคกสูง")&lt;$A22,"",INDEX('ค่าเสื่อม 2563'!L$3:L$252,SMALL(IF('ค่าเสื่อม 2563'!$E$3:$E$252="28850-รพ.โคกสูง",ROW('ค่าเสื่อม 2563'!$E$3:$E$252)-ROW('ค่าเสื่อม 2563'!$E$3)+1),$A22)))</f>
        <v/>
      </c>
      <c r="M22" s="7" t="str">
        <f t="array" ref="M22">IF(COUNTIF('ค่าเสื่อม 2563'!$E$3:$E$252,"28850-รพ.โคกสูง")&lt;$A22,"",INDEX('ค่าเสื่อม 2563'!M$3:M$252,SMALL(IF('ค่าเสื่อม 2563'!$E$3:$E$252="28850-รพ.โคกสูง",ROW('ค่าเสื่อม 2563'!$E$3:$E$252)-ROW('ค่าเสื่อม 2563'!$E$3)+1),$A22)))</f>
        <v/>
      </c>
      <c r="N22" s="10" t="str">
        <f t="array" ref="N22">IF(COUNTIF('ค่าเสื่อม 2563'!$E$3:$E$252,"28850-รพ.โคกสูง")&lt;$A22,"",INDEX('ค่าเสื่อม 2563'!N$3:N$252,SMALL(IF('ค่าเสื่อม 2563'!$E$3:$E$252="28850-รพ.โคกสูง",ROW('ค่าเสื่อม 2563'!$E$3:$E$252)-ROW('ค่าเสื่อม 2563'!$E$3)+1),$A22)))</f>
        <v/>
      </c>
      <c r="O22" s="10" t="str">
        <f t="array" ref="O22">IF(COUNTIF('ค่าเสื่อม 2563'!$E$3:$E$252,"28850-รพ.โคกสูง")&lt;$A22,"",INDEX('ค่าเสื่อม 2563'!O$3:O$252,SMALL(IF('ค่าเสื่อม 2563'!$E$3:$E$252="28850-รพ.โคกสูง",ROW('ค่าเสื่อม 2563'!$E$3:$E$252)-ROW('ค่าเสื่อม 2563'!$E$3)+1),$A22)))</f>
        <v/>
      </c>
      <c r="P22" s="10" t="str">
        <f t="array" ref="P22">IF(COUNTIF('ค่าเสื่อม 2563'!$E$3:$E$252,"28850-รพ.โคกสูง")&lt;$A22,"",INDEX('ค่าเสื่อม 2563'!P$3:P$252,SMALL(IF('ค่าเสื่อม 2563'!$E$3:$E$252="28850-รพ.โคกสูง",ROW('ค่าเสื่อม 2563'!$E$3:$E$252)-ROW('ค่าเสื่อม 2563'!$E$3)+1),$A22)))</f>
        <v/>
      </c>
      <c r="Q22" s="10" t="str">
        <f t="array" ref="Q22">IF(COUNTIF('ค่าเสื่อม 2563'!$E$3:$E$252,"28850-รพ.โคกสูง")&lt;$A22,"",INDEX('ค่าเสื่อม 2563'!Q$3:Q$252,SMALL(IF('ค่าเสื่อม 2563'!$E$3:$E$252="28850-รพ.โคกสูง",ROW('ค่าเสื่อม 2563'!$E$3:$E$252)-ROW('ค่าเสื่อม 2563'!$E$3)+1),$A22)))</f>
        <v/>
      </c>
      <c r="R22" s="7" t="str">
        <f t="array" ref="R22">IF(COUNTIF('ค่าเสื่อม 2563'!$E$3:$E$252,"28850-รพ.โคกสูง")&lt;$A22,"",INDEX('ค่าเสื่อม 2563'!R$3:R$252,SMALL(IF('ค่าเสื่อม 2563'!$E$3:$E$252="28850-รพ.โคกสูง",ROW('ค่าเสื่อม 2563'!$E$3:$E$252)-ROW('ค่าเสื่อม 2563'!$E$3)+1),$A22)))</f>
        <v/>
      </c>
      <c r="S22" s="4" t="str">
        <f t="array" ref="S22">IF(COUNTIF('ค่าเสื่อม 2563'!$E$3:$E$252,"28850-รพ.โคกสูง")&lt;$A22,"",INDEX('ค่าเสื่อม 2563'!S$3:S$252,SMALL(IF('ค่าเสื่อม 2563'!$E$3:$E$252="28850-รพ.โคกสูง",ROW('ค่าเสื่อม 2563'!$E$3:$E$252)-ROW('ค่าเสื่อม 2563'!$E$3)+1),$A22)))</f>
        <v/>
      </c>
      <c r="T22" s="10" t="str">
        <f t="array" ref="T22">IF(COUNTIF('ค่าเสื่อม 2563'!$E$3:$E$252,"28850-รพ.โคกสูง")&lt;$A22,"",INDEX('ค่าเสื่อม 2563'!T$3:T$252,SMALL(IF('ค่าเสื่อม 2563'!$E$3:$E$252="28850-รพ.โคกสูง",ROW('ค่าเสื่อม 2563'!$E$3:$E$252)-ROW('ค่าเสื่อม 2563'!$E$3)+1),$A22)))</f>
        <v/>
      </c>
      <c r="U22" s="10" t="str">
        <f t="array" ref="U22">IF(COUNTIF('ค่าเสื่อม 2563'!$E$3:$E$252,"28850-รพ.โคกสูง")&lt;$A22,"",INDEX('ค่าเสื่อม 2563'!U$3:U$252,SMALL(IF('ค่าเสื่อม 2563'!$E$3:$E$252="28850-รพ.โคกสูง",ROW('ค่าเสื่อม 2563'!$E$3:$E$252)-ROW('ค่าเสื่อม 2563'!$E$3)+1),$A22)))</f>
        <v/>
      </c>
      <c r="V22" s="7" t="str">
        <f t="array" ref="V22">IF(COUNTIF('ค่าเสื่อม 2563'!$E$3:$E$252,"28850-รพ.โคกสูง")&lt;$A22,"",INDEX('ค่าเสื่อม 2563'!V$3:V$252,SMALL(IF('ค่าเสื่อม 2563'!$E$3:$E$252="28850-รพ.โคกสูง",ROW('ค่าเสื่อม 2563'!$E$3:$E$252)-ROW('ค่าเสื่อม 2563'!$E$3)+1),$A22)))</f>
        <v/>
      </c>
      <c r="W22" s="7" t="str">
        <f t="array" ref="W22">IF(COUNTIF('ค่าเสื่อม 2563'!$E$3:$E$252,"28850-รพ.โคกสูง")&lt;$A22,"",INDEX('ค่าเสื่อม 2563'!W$3:W$252,SMALL(IF('ค่าเสื่อม 2563'!$E$3:$E$252="28850-รพ.โคกสูง",ROW('ค่าเสื่อม 2563'!$E$3:$E$252)-ROW('ค่าเสื่อม 2563'!$E$3)+1),$A22)))</f>
        <v/>
      </c>
    </row>
    <row r="23" spans="1:23" ht="43.5" customHeight="1">
      <c r="A23" s="3">
        <v>20</v>
      </c>
      <c r="B23" s="7" t="str">
        <f t="array" ref="B23">IF(COUNTIF('ค่าเสื่อม 2563'!$E$3:$E$252,"28850-รพ.โคกสูง")&lt;$A23,"",INDEX('ค่าเสื่อม 2563'!B$3:B$252,SMALL(IF('ค่าเสื่อม 2563'!$E$3:$E$252="28850-รพ.โคกสูง",ROW('ค่าเสื่อม 2563'!$E$3:$E$252)-ROW('ค่าเสื่อม 2563'!$E$3)+1),$A23)))</f>
        <v/>
      </c>
      <c r="C23" s="7" t="str">
        <f t="array" ref="C23">IF(COUNTIF('ค่าเสื่อม 2563'!$E$3:$E$252,"28850-รพ.โคกสูง")&lt;$A23,"",INDEX('ค่าเสื่อม 2563'!C$3:C$252,SMALL(IF('ค่าเสื่อม 2563'!$E$3:$E$252="28850-รพ.โคกสูง",ROW('ค่าเสื่อม 2563'!$E$3:$E$252)-ROW('ค่าเสื่อม 2563'!$E$3)+1),$A23)))</f>
        <v/>
      </c>
      <c r="D23" s="7" t="str">
        <f t="array" ref="D23">IF(COUNTIF('ค่าเสื่อม 2563'!$E$3:$E$252,"28850-รพ.โคกสูง")&lt;$A23,"",INDEX('ค่าเสื่อม 2563'!D$3:D$252,SMALL(IF('ค่าเสื่อม 2563'!$E$3:$E$252="28850-รพ.โคกสูง",ROW('ค่าเสื่อม 2563'!$E$3:$E$252)-ROW('ค่าเสื่อม 2563'!$E$3)+1),$A23)))</f>
        <v/>
      </c>
      <c r="E23" s="7" t="str">
        <f t="array" ref="E23">IF(COUNTIF('ค่าเสื่อม 2563'!$E$3:$E$252,"28850-รพ.โคกสูง")&lt;$A23,"",INDEX('ค่าเสื่อม 2563'!E$3:E$252,SMALL(IF('ค่าเสื่อม 2563'!$E$3:$E$252="28850-รพ.โคกสูง",ROW('ค่าเสื่อม 2563'!$E$3:$E$252)-ROW('ค่าเสื่อม 2563'!$E$3)+1),$A23)))</f>
        <v/>
      </c>
      <c r="F23" s="7" t="str">
        <f t="array" ref="F23">IF(COUNTIF('ค่าเสื่อม 2563'!$E$3:$E$252,"28850-รพ.โคกสูง")&lt;$A23,"",INDEX('ค่าเสื่อม 2563'!F$3:F$252,SMALL(IF('ค่าเสื่อม 2563'!$E$3:$E$252="28850-รพ.โคกสูง",ROW('ค่าเสื่อม 2563'!$E$3:$E$252)-ROW('ค่าเสื่อม 2563'!$E$3)+1),$A23)))</f>
        <v/>
      </c>
      <c r="G23" s="7" t="str">
        <f t="array" ref="G23">IF(COUNTIF('ค่าเสื่อม 2563'!$E$3:$E$252,"28850-รพ.โคกสูง")&lt;$A23,"",INDEX('ค่าเสื่อม 2563'!G$3:G$252,SMALL(IF('ค่าเสื่อม 2563'!$E$3:$E$252="28850-รพ.โคกสูง",ROW('ค่าเสื่อม 2563'!$E$3:$E$252)-ROW('ค่าเสื่อม 2563'!$E$3)+1),$A23)))</f>
        <v/>
      </c>
      <c r="H23" s="7" t="str">
        <f t="array" ref="H23">IF(COUNTIF('ค่าเสื่อม 2563'!$E$3:$E$252,"28850-รพ.โคกสูง")&lt;$A23,"",INDEX('ค่าเสื่อม 2563'!H$3:H$252,SMALL(IF('ค่าเสื่อม 2563'!$E$3:$E$252="28850-รพ.โคกสูง",ROW('ค่าเสื่อม 2563'!$E$3:$E$252)-ROW('ค่าเสื่อม 2563'!$E$3)+1),$A23)))</f>
        <v/>
      </c>
      <c r="I23" s="7" t="str">
        <f t="array" ref="I23">IF(COUNTIF('ค่าเสื่อม 2563'!$E$3:$E$252,"28850-รพ.โคกสูง")&lt;$A23,"",INDEX('ค่าเสื่อม 2563'!I$3:I$252,SMALL(IF('ค่าเสื่อม 2563'!$E$3:$E$252="28850-รพ.โคกสูง",ROW('ค่าเสื่อม 2563'!$E$3:$E$252)-ROW('ค่าเสื่อม 2563'!$E$3)+1),$A23)))</f>
        <v/>
      </c>
      <c r="J23" s="7" t="str">
        <f t="array" ref="J23">IF(COUNTIF('ค่าเสื่อม 2563'!$E$3:$E$252,"28850-รพ.โคกสูง")&lt;$A23,"",INDEX('ค่าเสื่อม 2563'!J$3:J$252,SMALL(IF('ค่าเสื่อม 2563'!$E$3:$E$252="28850-รพ.โคกสูง",ROW('ค่าเสื่อม 2563'!$E$3:$E$252)-ROW('ค่าเสื่อม 2563'!$E$3)+1),$A23)))</f>
        <v/>
      </c>
      <c r="K23" s="7" t="str">
        <f t="array" ref="K23">IF(COUNTIF('ค่าเสื่อม 2563'!$E$3:$E$252,"28850-รพ.โคกสูง")&lt;$A23,"",INDEX('ค่าเสื่อม 2563'!K$3:K$252,SMALL(IF('ค่าเสื่อม 2563'!$E$3:$E$252="28850-รพ.โคกสูง",ROW('ค่าเสื่อม 2563'!$E$3:$E$252)-ROW('ค่าเสื่อม 2563'!$E$3)+1),$A23)))</f>
        <v/>
      </c>
      <c r="L23" s="4" t="str">
        <f t="array" ref="L23">IF(COUNTIF('ค่าเสื่อม 2563'!$E$3:$E$252,"28850-รพ.โคกสูง")&lt;$A23,"",INDEX('ค่าเสื่อม 2563'!L$3:L$252,SMALL(IF('ค่าเสื่อม 2563'!$E$3:$E$252="28850-รพ.โคกสูง",ROW('ค่าเสื่อม 2563'!$E$3:$E$252)-ROW('ค่าเสื่อม 2563'!$E$3)+1),$A23)))</f>
        <v/>
      </c>
      <c r="M23" s="7" t="str">
        <f t="array" ref="M23">IF(COUNTIF('ค่าเสื่อม 2563'!$E$3:$E$252,"28850-รพ.โคกสูง")&lt;$A23,"",INDEX('ค่าเสื่อม 2563'!M$3:M$252,SMALL(IF('ค่าเสื่อม 2563'!$E$3:$E$252="28850-รพ.โคกสูง",ROW('ค่าเสื่อม 2563'!$E$3:$E$252)-ROW('ค่าเสื่อม 2563'!$E$3)+1),$A23)))</f>
        <v/>
      </c>
      <c r="N23" s="10" t="str">
        <f t="array" ref="N23">IF(COUNTIF('ค่าเสื่อม 2563'!$E$3:$E$252,"28850-รพ.โคกสูง")&lt;$A23,"",INDEX('ค่าเสื่อม 2563'!N$3:N$252,SMALL(IF('ค่าเสื่อม 2563'!$E$3:$E$252="28850-รพ.โคกสูง",ROW('ค่าเสื่อม 2563'!$E$3:$E$252)-ROW('ค่าเสื่อม 2563'!$E$3)+1),$A23)))</f>
        <v/>
      </c>
      <c r="O23" s="10" t="str">
        <f t="array" ref="O23">IF(COUNTIF('ค่าเสื่อม 2563'!$E$3:$E$252,"28850-รพ.โคกสูง")&lt;$A23,"",INDEX('ค่าเสื่อม 2563'!O$3:O$252,SMALL(IF('ค่าเสื่อม 2563'!$E$3:$E$252="28850-รพ.โคกสูง",ROW('ค่าเสื่อม 2563'!$E$3:$E$252)-ROW('ค่าเสื่อม 2563'!$E$3)+1),$A23)))</f>
        <v/>
      </c>
      <c r="P23" s="10" t="str">
        <f t="array" ref="P23">IF(COUNTIF('ค่าเสื่อม 2563'!$E$3:$E$252,"28850-รพ.โคกสูง")&lt;$A23,"",INDEX('ค่าเสื่อม 2563'!P$3:P$252,SMALL(IF('ค่าเสื่อม 2563'!$E$3:$E$252="28850-รพ.โคกสูง",ROW('ค่าเสื่อม 2563'!$E$3:$E$252)-ROW('ค่าเสื่อม 2563'!$E$3)+1),$A23)))</f>
        <v/>
      </c>
      <c r="Q23" s="10" t="str">
        <f t="array" ref="Q23">IF(COUNTIF('ค่าเสื่อม 2563'!$E$3:$E$252,"28850-รพ.โคกสูง")&lt;$A23,"",INDEX('ค่าเสื่อม 2563'!Q$3:Q$252,SMALL(IF('ค่าเสื่อม 2563'!$E$3:$E$252="28850-รพ.โคกสูง",ROW('ค่าเสื่อม 2563'!$E$3:$E$252)-ROW('ค่าเสื่อม 2563'!$E$3)+1),$A23)))</f>
        <v/>
      </c>
      <c r="R23" s="7" t="str">
        <f t="array" ref="R23">IF(COUNTIF('ค่าเสื่อม 2563'!$E$3:$E$252,"28850-รพ.โคกสูง")&lt;$A23,"",INDEX('ค่าเสื่อม 2563'!R$3:R$252,SMALL(IF('ค่าเสื่อม 2563'!$E$3:$E$252="28850-รพ.โคกสูง",ROW('ค่าเสื่อม 2563'!$E$3:$E$252)-ROW('ค่าเสื่อม 2563'!$E$3)+1),$A23)))</f>
        <v/>
      </c>
      <c r="S23" s="4" t="str">
        <f t="array" ref="S23">IF(COUNTIF('ค่าเสื่อม 2563'!$E$3:$E$252,"28850-รพ.โคกสูง")&lt;$A23,"",INDEX('ค่าเสื่อม 2563'!S$3:S$252,SMALL(IF('ค่าเสื่อม 2563'!$E$3:$E$252="28850-รพ.โคกสูง",ROW('ค่าเสื่อม 2563'!$E$3:$E$252)-ROW('ค่าเสื่อม 2563'!$E$3)+1),$A23)))</f>
        <v/>
      </c>
      <c r="T23" s="10" t="str">
        <f t="array" ref="T23">IF(COUNTIF('ค่าเสื่อม 2563'!$E$3:$E$252,"28850-รพ.โคกสูง")&lt;$A23,"",INDEX('ค่าเสื่อม 2563'!T$3:T$252,SMALL(IF('ค่าเสื่อม 2563'!$E$3:$E$252="28850-รพ.โคกสูง",ROW('ค่าเสื่อม 2563'!$E$3:$E$252)-ROW('ค่าเสื่อม 2563'!$E$3)+1),$A23)))</f>
        <v/>
      </c>
      <c r="U23" s="10" t="str">
        <f t="array" ref="U23">IF(COUNTIF('ค่าเสื่อม 2563'!$E$3:$E$252,"28850-รพ.โคกสูง")&lt;$A23,"",INDEX('ค่าเสื่อม 2563'!U$3:U$252,SMALL(IF('ค่าเสื่อม 2563'!$E$3:$E$252="28850-รพ.โคกสูง",ROW('ค่าเสื่อม 2563'!$E$3:$E$252)-ROW('ค่าเสื่อม 2563'!$E$3)+1),$A23)))</f>
        <v/>
      </c>
      <c r="V23" s="7" t="str">
        <f t="array" ref="V23">IF(COUNTIF('ค่าเสื่อม 2563'!$E$3:$E$252,"28850-รพ.โคกสูง")&lt;$A23,"",INDEX('ค่าเสื่อม 2563'!V$3:V$252,SMALL(IF('ค่าเสื่อม 2563'!$E$3:$E$252="28850-รพ.โคกสูง",ROW('ค่าเสื่อม 2563'!$E$3:$E$252)-ROW('ค่าเสื่อม 2563'!$E$3)+1),$A23)))</f>
        <v/>
      </c>
      <c r="W23" s="7" t="str">
        <f t="array" ref="W23">IF(COUNTIF('ค่าเสื่อม 2563'!$E$3:$E$252,"28850-รพ.โคกสูง")&lt;$A23,"",INDEX('ค่าเสื่อม 2563'!W$3:W$252,SMALL(IF('ค่าเสื่อม 2563'!$E$3:$E$252="28850-รพ.โคกสูง",ROW('ค่าเสื่อม 2563'!$E$3:$E$252)-ROW('ค่าเสื่อม 2563'!$E$3)+1),$A23)))</f>
        <v/>
      </c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2563'!$E$3:$E$252,"28850-รพ.โคกสูง")&lt;$A24,"",INDEX('ค่าเสื่อม 2563'!E$3:E$252,SMALL(IF('ค่าเสื่อม 2563'!$E$3:$E$252="28850-รพ.โคกสูง",ROW('ค่าเสื่อม 2563'!$E$3:$E$252)-ROW('ค่าเสื่อม 2563'!$E$3)+1),$A24)))</f>
        <v/>
      </c>
      <c r="F24" s="7" t="str">
        <f t="array" ref="F24">IF(COUNTIF('ค่าเสื่อม 2563'!$E$3:$E$252,"28850-รพ.โคกสูง")&lt;$A24,"",INDEX('ค่าเสื่อม 2563'!F$3:F$252,SMALL(IF('ค่าเสื่อม 2563'!$E$3:$E$252="28850-รพ.โคกสูง",ROW('ค่าเสื่อม 2563'!$E$3:$E$252)-ROW('ค่าเสื่อม 2563'!$E$3)+1),$A24)))</f>
        <v/>
      </c>
      <c r="G24" s="7" t="str">
        <f t="array" ref="G24">IF(COUNTIF('ค่าเสื่อม 2563'!$E$3:$E$252,"28850-รพ.โคกสูง")&lt;$A24,"",INDEX('ค่าเสื่อม 2563'!G$3:G$252,SMALL(IF('ค่าเสื่อม 2563'!$E$3:$E$252="28850-รพ.โคกสูง",ROW('ค่าเสื่อม 2563'!$E$3:$E$252)-ROW('ค่าเสื่อม 2563'!$E$3)+1),$A24)))</f>
        <v/>
      </c>
      <c r="H24" s="7" t="str">
        <f t="array" ref="H24">IF(COUNTIF('ค่าเสื่อม 2563'!$E$3:$E$252,"28850-รพ.โคกสูง")&lt;$A24,"",INDEX('ค่าเสื่อม 2563'!H$3:H$252,SMALL(IF('ค่าเสื่อม 2563'!$E$3:$E$252="28850-รพ.โคกสูง",ROW('ค่าเสื่อม 2563'!$E$3:$E$252)-ROW('ค่าเสื่อม 2563'!$E$3)+1),$A24)))</f>
        <v/>
      </c>
      <c r="I24" s="7" t="str">
        <f t="array" ref="I24">IF(COUNTIF('ค่าเสื่อม 2563'!$E$3:$E$252,"28850-รพ.โคกสูง")&lt;$A24,"",INDEX('ค่าเสื่อม 2563'!I$3:I$252,SMALL(IF('ค่าเสื่อม 2563'!$E$3:$E$252="28850-รพ.โคกสูง",ROW('ค่าเสื่อม 2563'!$E$3:$E$252)-ROW('ค่าเสื่อม 2563'!$E$3)+1),$A24)))</f>
        <v/>
      </c>
      <c r="J24" s="7" t="str">
        <f t="array" ref="J24">IF(COUNTIF('ค่าเสื่อม 2563'!$E$3:$E$252,"28850-รพ.โคกสูง")&lt;$A24,"",INDEX('ค่าเสื่อม 2563'!J$3:J$252,SMALL(IF('ค่าเสื่อม 2563'!$E$3:$E$252="28850-รพ.โคกสูง",ROW('ค่าเสื่อม 2563'!$E$3:$E$252)-ROW('ค่าเสื่อม 2563'!$E$3)+1),$A24)))</f>
        <v/>
      </c>
      <c r="K24" s="7" t="str">
        <f t="array" ref="K24">IF(COUNTIF('ค่าเสื่อม 2563'!$E$3:$E$252,"28850-รพ.โคกสูง")&lt;$A24,"",INDEX('ค่าเสื่อม 2563'!K$3:K$252,SMALL(IF('ค่าเสื่อม 2563'!$E$3:$E$252="28850-รพ.โคกสูง",ROW('ค่าเสื่อม 2563'!$E$3:$E$252)-ROW('ค่าเสื่อม 2563'!$E$3)+1),$A24)))</f>
        <v/>
      </c>
      <c r="L24" s="4" t="str">
        <f t="array" ref="L24">IF(COUNTIF('ค่าเสื่อม 2563'!$E$3:$E$252,"28850-รพ.โคกสูง")&lt;$A24,"",INDEX('ค่าเสื่อม 2563'!L$3:L$252,SMALL(IF('ค่าเสื่อม 2563'!$E$3:$E$252="28850-รพ.โคกสูง",ROW('ค่าเสื่อม 2563'!$E$3:$E$252)-ROW('ค่าเสื่อม 2563'!$E$3)+1),$A24)))</f>
        <v/>
      </c>
      <c r="M24" s="7" t="str">
        <f t="array" ref="M24">IF(COUNTIF('ค่าเสื่อม 2563'!$E$3:$E$252,"28850-รพ.โคกสูง")&lt;$A24,"",INDEX('ค่าเสื่อม 2563'!M$3:M$252,SMALL(IF('ค่าเสื่อม 2563'!$E$3:$E$252="28850-รพ.โคกสูง",ROW('ค่าเสื่อม 2563'!$E$3:$E$252)-ROW('ค่าเสื่อม 2563'!$E$3)+1),$A24)))</f>
        <v/>
      </c>
      <c r="N24" s="10" t="str">
        <f t="array" ref="N24">IF(COUNTIF('ค่าเสื่อม 2563'!$E$3:$E$252,"28850-รพ.โคกสูง")&lt;$A24,"",INDEX('ค่าเสื่อม 2563'!N$3:N$252,SMALL(IF('ค่าเสื่อม 2563'!$E$3:$E$252="28850-รพ.โคกสูง",ROW('ค่าเสื่อม 2563'!$E$3:$E$252)-ROW('ค่าเสื่อม 2563'!$E$3)+1),$A24)))</f>
        <v/>
      </c>
      <c r="O24" s="10" t="str">
        <f t="array" ref="O24">IF(COUNTIF('ค่าเสื่อม 2563'!$E$3:$E$252,"28850-รพ.โคกสูง")&lt;$A24,"",INDEX('ค่าเสื่อม 2563'!O$3:O$252,SMALL(IF('ค่าเสื่อม 2563'!$E$3:$E$252="28850-รพ.โคกสูง",ROW('ค่าเสื่อม 2563'!$E$3:$E$252)-ROW('ค่าเสื่อม 2563'!$E$3)+1),$A24)))</f>
        <v/>
      </c>
      <c r="P24" s="10" t="str">
        <f t="array" ref="P24">IF(COUNTIF('ค่าเสื่อม 2563'!$E$3:$E$252,"28850-รพ.โคกสูง")&lt;$A24,"",INDEX('ค่าเสื่อม 2563'!P$3:P$252,SMALL(IF('ค่าเสื่อม 2563'!$E$3:$E$252="28850-รพ.โคกสูง",ROW('ค่าเสื่อม 2563'!$E$3:$E$252)-ROW('ค่าเสื่อม 2563'!$E$3)+1),$A24)))</f>
        <v/>
      </c>
      <c r="Q24" s="10" t="str">
        <f t="array" ref="Q24">IF(COUNTIF('ค่าเสื่อม 2563'!$E$3:$E$252,"28850-รพ.โคกสูง")&lt;$A24,"",INDEX('ค่าเสื่อม 2563'!Q$3:Q$252,SMALL(IF('ค่าเสื่อม 2563'!$E$3:$E$252="28850-รพ.โคกสูง",ROW('ค่าเสื่อม 2563'!$E$3:$E$252)-ROW('ค่าเสื่อม 2563'!$E$3)+1),$A24)))</f>
        <v/>
      </c>
      <c r="R24" s="7" t="str">
        <f t="array" ref="R24">IF(COUNTIF('ค่าเสื่อม 2563'!$E$3:$E$252,"28850-รพ.โคกสูง")&lt;$A24,"",INDEX('ค่าเสื่อม 2563'!R$3:R$252,SMALL(IF('ค่าเสื่อม 2563'!$E$3:$E$252="28850-รพ.โคกสูง",ROW('ค่าเสื่อม 2563'!$E$3:$E$252)-ROW('ค่าเสื่อม 2563'!$E$3)+1),$A24)))</f>
        <v/>
      </c>
      <c r="S24" s="4" t="str">
        <f t="array" ref="S24">IF(COUNTIF('ค่าเสื่อม 2563'!$E$3:$E$252,"28850-รพ.โคกสูง")&lt;$A24,"",INDEX('ค่าเสื่อม 2563'!S$3:S$252,SMALL(IF('ค่าเสื่อม 2563'!$E$3:$E$252="28850-รพ.โคกสูง",ROW('ค่าเสื่อม 2563'!$E$3:$E$252)-ROW('ค่าเสื่อม 2563'!$E$3)+1),$A24)))</f>
        <v/>
      </c>
      <c r="T24" s="10" t="str">
        <f t="array" ref="T24">IF(COUNTIF('ค่าเสื่อม 2563'!$E$3:$E$252,"28850-รพ.โคกสูง")&lt;$A24,"",INDEX('ค่าเสื่อม 2563'!T$3:T$252,SMALL(IF('ค่าเสื่อม 2563'!$E$3:$E$252="28850-รพ.โคกสูง",ROW('ค่าเสื่อม 2563'!$E$3:$E$252)-ROW('ค่าเสื่อม 2563'!$E$3)+1),$A24)))</f>
        <v/>
      </c>
      <c r="U24" s="10" t="str">
        <f t="array" ref="U24">IF(COUNTIF('ค่าเสื่อม 2563'!$E$3:$E$252,"28850-รพ.โคกสูง")&lt;$A24,"",INDEX('ค่าเสื่อม 2563'!U$3:U$252,SMALL(IF('ค่าเสื่อม 2563'!$E$3:$E$252="28850-รพ.โคกสูง",ROW('ค่าเสื่อม 2563'!$E$3:$E$252)-ROW('ค่าเสื่อม 2563'!$E$3)+1),$A24)))</f>
        <v/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2563'!$E$3:$E$252,"28850-รพ.โคกสูง")&lt;$A25,"",INDEX('ค่าเสื่อม 2563'!E$3:E$252,SMALL(IF('ค่าเสื่อม 2563'!$E$3:$E$252="28850-รพ.โคกสูง",ROW('ค่าเสื่อม 2563'!$E$3:$E$252)-ROW('ค่าเสื่อม 2563'!$E$3)+1),$A25)))</f>
        <v/>
      </c>
      <c r="F25" s="7" t="str">
        <f t="array" ref="F25">IF(COUNTIF('ค่าเสื่อม 2563'!$E$3:$E$252,"28850-รพ.โคกสูง")&lt;$A25,"",INDEX('ค่าเสื่อม 2563'!F$3:F$252,SMALL(IF('ค่าเสื่อม 2563'!$E$3:$E$252="28850-รพ.โคกสูง",ROW('ค่าเสื่อม 2563'!$E$3:$E$252)-ROW('ค่าเสื่อม 2563'!$E$3)+1),$A25)))</f>
        <v/>
      </c>
      <c r="G25" s="7" t="str">
        <f t="array" ref="G25">IF(COUNTIF('ค่าเสื่อม 2563'!$E$3:$E$252,"28850-รพ.โคกสูง")&lt;$A25,"",INDEX('ค่าเสื่อม 2563'!G$3:G$252,SMALL(IF('ค่าเสื่อม 2563'!$E$3:$E$252="28850-รพ.โคกสูง",ROW('ค่าเสื่อม 2563'!$E$3:$E$252)-ROW('ค่าเสื่อม 2563'!$E$3)+1),$A25)))</f>
        <v/>
      </c>
      <c r="H25" s="7" t="str">
        <f t="array" ref="H25">IF(COUNTIF('ค่าเสื่อม 2563'!$E$3:$E$252,"28850-รพ.โคกสูง")&lt;$A25,"",INDEX('ค่าเสื่อม 2563'!H$3:H$252,SMALL(IF('ค่าเสื่อม 2563'!$E$3:$E$252="28850-รพ.โคกสูง",ROW('ค่าเสื่อม 2563'!$E$3:$E$252)-ROW('ค่าเสื่อม 2563'!$E$3)+1),$A25)))</f>
        <v/>
      </c>
      <c r="I25" s="7" t="str">
        <f t="array" ref="I25">IF(COUNTIF('ค่าเสื่อม 2563'!$E$3:$E$252,"28850-รพ.โคกสูง")&lt;$A25,"",INDEX('ค่าเสื่อม 2563'!I$3:I$252,SMALL(IF('ค่าเสื่อม 2563'!$E$3:$E$252="28850-รพ.โคกสูง",ROW('ค่าเสื่อม 2563'!$E$3:$E$252)-ROW('ค่าเสื่อม 2563'!$E$3)+1),$A25)))</f>
        <v/>
      </c>
      <c r="J25" s="7" t="str">
        <f t="array" ref="J25">IF(COUNTIF('ค่าเสื่อม 2563'!$E$3:$E$252,"28850-รพ.โคกสูง")&lt;$A25,"",INDEX('ค่าเสื่อม 2563'!J$3:J$252,SMALL(IF('ค่าเสื่อม 2563'!$E$3:$E$252="28850-รพ.โคกสูง",ROW('ค่าเสื่อม 2563'!$E$3:$E$252)-ROW('ค่าเสื่อม 2563'!$E$3)+1),$A25)))</f>
        <v/>
      </c>
      <c r="K25" s="7" t="str">
        <f t="array" ref="K25">IF(COUNTIF('ค่าเสื่อม 2563'!$E$3:$E$252,"28850-รพ.โคกสูง")&lt;$A25,"",INDEX('ค่าเสื่อม 2563'!K$3:K$252,SMALL(IF('ค่าเสื่อม 2563'!$E$3:$E$252="28850-รพ.โคกสูง",ROW('ค่าเสื่อม 2563'!$E$3:$E$252)-ROW('ค่าเสื่อม 2563'!$E$3)+1),$A25)))</f>
        <v/>
      </c>
      <c r="L25" s="4" t="str">
        <f t="array" ref="L25">IF(COUNTIF('ค่าเสื่อม 2563'!$E$3:$E$252,"28850-รพ.โคกสูง")&lt;$A25,"",INDEX('ค่าเสื่อม 2563'!L$3:L$252,SMALL(IF('ค่าเสื่อม 2563'!$E$3:$E$252="28850-รพ.โคกสูง",ROW('ค่าเสื่อม 2563'!$E$3:$E$252)-ROW('ค่าเสื่อม 2563'!$E$3)+1),$A25)))</f>
        <v/>
      </c>
      <c r="M25" s="7" t="str">
        <f t="array" ref="M25">IF(COUNTIF('ค่าเสื่อม 2563'!$E$3:$E$252,"28850-รพ.โคกสูง")&lt;$A25,"",INDEX('ค่าเสื่อม 2563'!M$3:M$252,SMALL(IF('ค่าเสื่อม 2563'!$E$3:$E$252="28850-รพ.โคกสูง",ROW('ค่าเสื่อม 2563'!$E$3:$E$252)-ROW('ค่าเสื่อม 2563'!$E$3)+1),$A25)))</f>
        <v/>
      </c>
      <c r="N25" s="10" t="str">
        <f t="array" ref="N25">IF(COUNTIF('ค่าเสื่อม 2563'!$E$3:$E$252,"28850-รพ.โคกสูง")&lt;$A25,"",INDEX('ค่าเสื่อม 2563'!N$3:N$252,SMALL(IF('ค่าเสื่อม 2563'!$E$3:$E$252="28850-รพ.โคกสูง",ROW('ค่าเสื่อม 2563'!$E$3:$E$252)-ROW('ค่าเสื่อม 2563'!$E$3)+1),$A25)))</f>
        <v/>
      </c>
      <c r="O25" s="10" t="str">
        <f t="array" ref="O25">IF(COUNTIF('ค่าเสื่อม 2563'!$E$3:$E$252,"28850-รพ.โคกสูง")&lt;$A25,"",INDEX('ค่าเสื่อม 2563'!O$3:O$252,SMALL(IF('ค่าเสื่อม 2563'!$E$3:$E$252="28850-รพ.โคกสูง",ROW('ค่าเสื่อม 2563'!$E$3:$E$252)-ROW('ค่าเสื่อม 2563'!$E$3)+1),$A25)))</f>
        <v/>
      </c>
      <c r="P25" s="10" t="str">
        <f t="array" ref="P25">IF(COUNTIF('ค่าเสื่อม 2563'!$E$3:$E$252,"28850-รพ.โคกสูง")&lt;$A25,"",INDEX('ค่าเสื่อม 2563'!P$3:P$252,SMALL(IF('ค่าเสื่อม 2563'!$E$3:$E$252="28850-รพ.โคกสูง",ROW('ค่าเสื่อม 2563'!$E$3:$E$252)-ROW('ค่าเสื่อม 2563'!$E$3)+1),$A25)))</f>
        <v/>
      </c>
      <c r="Q25" s="10" t="str">
        <f t="array" ref="Q25">IF(COUNTIF('ค่าเสื่อม 2563'!$E$3:$E$252,"28850-รพ.โคกสูง")&lt;$A25,"",INDEX('ค่าเสื่อม 2563'!Q$3:Q$252,SMALL(IF('ค่าเสื่อม 2563'!$E$3:$E$252="28850-รพ.โคกสูง",ROW('ค่าเสื่อม 2563'!$E$3:$E$252)-ROW('ค่าเสื่อม 2563'!$E$3)+1),$A25)))</f>
        <v/>
      </c>
      <c r="R25" s="7" t="str">
        <f t="array" ref="R25">IF(COUNTIF('ค่าเสื่อม 2563'!$E$3:$E$252,"28850-รพ.โคกสูง")&lt;$A25,"",INDEX('ค่าเสื่อม 2563'!R$3:R$252,SMALL(IF('ค่าเสื่อม 2563'!$E$3:$E$252="28850-รพ.โคกสูง",ROW('ค่าเสื่อม 2563'!$E$3:$E$252)-ROW('ค่าเสื่อม 2563'!$E$3)+1),$A25)))</f>
        <v/>
      </c>
      <c r="S25" s="4" t="str">
        <f t="array" ref="S25">IF(COUNTIF('ค่าเสื่อม 2563'!$E$3:$E$252,"28850-รพ.โคกสูง")&lt;$A25,"",INDEX('ค่าเสื่อม 2563'!S$3:S$252,SMALL(IF('ค่าเสื่อม 2563'!$E$3:$E$252="28850-รพ.โคกสูง",ROW('ค่าเสื่อม 2563'!$E$3:$E$252)-ROW('ค่าเสื่อม 2563'!$E$3)+1),$A25)))</f>
        <v/>
      </c>
      <c r="T25" s="10" t="str">
        <f t="array" ref="T25">IF(COUNTIF('ค่าเสื่อม 2563'!$E$3:$E$252,"28850-รพ.โคกสูง")&lt;$A25,"",INDEX('ค่าเสื่อม 2563'!T$3:T$252,SMALL(IF('ค่าเสื่อม 2563'!$E$3:$E$252="28850-รพ.โคกสูง",ROW('ค่าเสื่อม 2563'!$E$3:$E$252)-ROW('ค่าเสื่อม 2563'!$E$3)+1),$A25)))</f>
        <v/>
      </c>
      <c r="U25" s="10" t="str">
        <f t="array" ref="U25">IF(COUNTIF('ค่าเสื่อม 2563'!$E$3:$E$252,"28850-รพ.โคกสูง")&lt;$A25,"",INDEX('ค่าเสื่อม 2563'!U$3:U$252,SMALL(IF('ค่าเสื่อม 2563'!$E$3:$E$252="28850-รพ.โคกสูง",ROW('ค่าเสื่อม 2563'!$E$3:$E$252)-ROW('ค่าเสื่อม 2563'!$E$3)+1),$A25)))</f>
        <v/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2563'!$E$3:$E$252,"28850-รพ.โคกสูง")&lt;$A26,"",INDEX('ค่าเสื่อม 2563'!E$3:E$252,SMALL(IF('ค่าเสื่อม 2563'!$E$3:$E$252="28850-รพ.โคกสูง",ROW('ค่าเสื่อม 2563'!$E$3:$E$252)-ROW('ค่าเสื่อม 2563'!$E$3)+1),$A26)))</f>
        <v/>
      </c>
      <c r="F26" s="7" t="str">
        <f t="array" ref="F26">IF(COUNTIF('ค่าเสื่อม 2563'!$E$3:$E$252,"28850-รพ.โคกสูง")&lt;$A26,"",INDEX('ค่าเสื่อม 2563'!F$3:F$252,SMALL(IF('ค่าเสื่อม 2563'!$E$3:$E$252="28850-รพ.โคกสูง",ROW('ค่าเสื่อม 2563'!$E$3:$E$252)-ROW('ค่าเสื่อม 2563'!$E$3)+1),$A26)))</f>
        <v/>
      </c>
      <c r="G26" s="7" t="str">
        <f t="array" ref="G26">IF(COUNTIF('ค่าเสื่อม 2563'!$E$3:$E$252,"28850-รพ.โคกสูง")&lt;$A26,"",INDEX('ค่าเสื่อม 2563'!G$3:G$252,SMALL(IF('ค่าเสื่อม 2563'!$E$3:$E$252="28850-รพ.โคกสูง",ROW('ค่าเสื่อม 2563'!$E$3:$E$252)-ROW('ค่าเสื่อม 2563'!$E$3)+1),$A26)))</f>
        <v/>
      </c>
      <c r="H26" s="7" t="str">
        <f t="array" ref="H26">IF(COUNTIF('ค่าเสื่อม 2563'!$E$3:$E$252,"28850-รพ.โคกสูง")&lt;$A26,"",INDEX('ค่าเสื่อม 2563'!H$3:H$252,SMALL(IF('ค่าเสื่อม 2563'!$E$3:$E$252="28850-รพ.โคกสูง",ROW('ค่าเสื่อม 2563'!$E$3:$E$252)-ROW('ค่าเสื่อม 2563'!$E$3)+1),$A26)))</f>
        <v/>
      </c>
      <c r="I26" s="7" t="str">
        <f t="array" ref="I26">IF(COUNTIF('ค่าเสื่อม 2563'!$E$3:$E$252,"28850-รพ.โคกสูง")&lt;$A26,"",INDEX('ค่าเสื่อม 2563'!I$3:I$252,SMALL(IF('ค่าเสื่อม 2563'!$E$3:$E$252="28850-รพ.โคกสูง",ROW('ค่าเสื่อม 2563'!$E$3:$E$252)-ROW('ค่าเสื่อม 2563'!$E$3)+1),$A26)))</f>
        <v/>
      </c>
      <c r="J26" s="7" t="str">
        <f t="array" ref="J26">IF(COUNTIF('ค่าเสื่อม 2563'!$E$3:$E$252,"28850-รพ.โคกสูง")&lt;$A26,"",INDEX('ค่าเสื่อม 2563'!J$3:J$252,SMALL(IF('ค่าเสื่อม 2563'!$E$3:$E$252="28850-รพ.โคกสูง",ROW('ค่าเสื่อม 2563'!$E$3:$E$252)-ROW('ค่าเสื่อม 2563'!$E$3)+1),$A26)))</f>
        <v/>
      </c>
      <c r="K26" s="7" t="str">
        <f t="array" ref="K26">IF(COUNTIF('ค่าเสื่อม 2563'!$E$3:$E$252,"28850-รพ.โคกสูง")&lt;$A26,"",INDEX('ค่าเสื่อม 2563'!K$3:K$252,SMALL(IF('ค่าเสื่อม 2563'!$E$3:$E$252="28850-รพ.โคกสูง",ROW('ค่าเสื่อม 2563'!$E$3:$E$252)-ROW('ค่าเสื่อม 2563'!$E$3)+1),$A26)))</f>
        <v/>
      </c>
      <c r="L26" s="4" t="str">
        <f t="array" ref="L26">IF(COUNTIF('ค่าเสื่อม 2563'!$E$3:$E$252,"28850-รพ.โคกสูง")&lt;$A26,"",INDEX('ค่าเสื่อม 2563'!L$3:L$252,SMALL(IF('ค่าเสื่อม 2563'!$E$3:$E$252="28850-รพ.โคกสูง",ROW('ค่าเสื่อม 2563'!$E$3:$E$252)-ROW('ค่าเสื่อม 2563'!$E$3)+1),$A26)))</f>
        <v/>
      </c>
      <c r="M26" s="7" t="str">
        <f t="array" ref="M26">IF(COUNTIF('ค่าเสื่อม 2563'!$E$3:$E$252,"28850-รพ.โคกสูง")&lt;$A26,"",INDEX('ค่าเสื่อม 2563'!M$3:M$252,SMALL(IF('ค่าเสื่อม 2563'!$E$3:$E$252="28850-รพ.โคกสูง",ROW('ค่าเสื่อม 2563'!$E$3:$E$252)-ROW('ค่าเสื่อม 2563'!$E$3)+1),$A26)))</f>
        <v/>
      </c>
      <c r="N26" s="10" t="str">
        <f t="array" ref="N26">IF(COUNTIF('ค่าเสื่อม 2563'!$E$3:$E$252,"28850-รพ.โคกสูง")&lt;$A26,"",INDEX('ค่าเสื่อม 2563'!N$3:N$252,SMALL(IF('ค่าเสื่อม 2563'!$E$3:$E$252="28850-รพ.โคกสูง",ROW('ค่าเสื่อม 2563'!$E$3:$E$252)-ROW('ค่าเสื่อม 2563'!$E$3)+1),$A26)))</f>
        <v/>
      </c>
      <c r="O26" s="10" t="str">
        <f t="array" ref="O26">IF(COUNTIF('ค่าเสื่อม 2563'!$E$3:$E$252,"28850-รพ.โคกสูง")&lt;$A26,"",INDEX('ค่าเสื่อม 2563'!O$3:O$252,SMALL(IF('ค่าเสื่อม 2563'!$E$3:$E$252="28850-รพ.โคกสูง",ROW('ค่าเสื่อม 2563'!$E$3:$E$252)-ROW('ค่าเสื่อม 2563'!$E$3)+1),$A26)))</f>
        <v/>
      </c>
      <c r="P26" s="10" t="str">
        <f t="array" ref="P26">IF(COUNTIF('ค่าเสื่อม 2563'!$E$3:$E$252,"28850-รพ.โคกสูง")&lt;$A26,"",INDEX('ค่าเสื่อม 2563'!P$3:P$252,SMALL(IF('ค่าเสื่อม 2563'!$E$3:$E$252="28850-รพ.โคกสูง",ROW('ค่าเสื่อม 2563'!$E$3:$E$252)-ROW('ค่าเสื่อม 2563'!$E$3)+1),$A26)))</f>
        <v/>
      </c>
      <c r="Q26" s="10" t="str">
        <f t="array" ref="Q26">IF(COUNTIF('ค่าเสื่อม 2563'!$E$3:$E$252,"28850-รพ.โคกสูง")&lt;$A26,"",INDEX('ค่าเสื่อม 2563'!Q$3:Q$252,SMALL(IF('ค่าเสื่อม 2563'!$E$3:$E$252="28850-รพ.โคกสูง",ROW('ค่าเสื่อม 2563'!$E$3:$E$252)-ROW('ค่าเสื่อม 2563'!$E$3)+1),$A26)))</f>
        <v/>
      </c>
      <c r="R26" s="7" t="str">
        <f t="array" ref="R26">IF(COUNTIF('ค่าเสื่อม 2563'!$E$3:$E$252,"28850-รพ.โคกสูง")&lt;$A26,"",INDEX('ค่าเสื่อม 2563'!R$3:R$252,SMALL(IF('ค่าเสื่อม 2563'!$E$3:$E$252="28850-รพ.โคกสูง",ROW('ค่าเสื่อม 2563'!$E$3:$E$252)-ROW('ค่าเสื่อม 2563'!$E$3)+1),$A26)))</f>
        <v/>
      </c>
      <c r="S26" s="4" t="str">
        <f t="array" ref="S26">IF(COUNTIF('ค่าเสื่อม 2563'!$E$3:$E$252,"28850-รพ.โคกสูง")&lt;$A26,"",INDEX('ค่าเสื่อม 2563'!S$3:S$252,SMALL(IF('ค่าเสื่อม 2563'!$E$3:$E$252="28850-รพ.โคกสูง",ROW('ค่าเสื่อม 2563'!$E$3:$E$252)-ROW('ค่าเสื่อม 2563'!$E$3)+1),$A26)))</f>
        <v/>
      </c>
      <c r="T26" s="10" t="str">
        <f t="array" ref="T26">IF(COUNTIF('ค่าเสื่อม 2563'!$E$3:$E$252,"28850-รพ.โคกสูง")&lt;$A26,"",INDEX('ค่าเสื่อม 2563'!T$3:T$252,SMALL(IF('ค่าเสื่อม 2563'!$E$3:$E$252="28850-รพ.โคกสูง",ROW('ค่าเสื่อม 2563'!$E$3:$E$252)-ROW('ค่าเสื่อม 2563'!$E$3)+1),$A26)))</f>
        <v/>
      </c>
      <c r="U26" s="10" t="str">
        <f t="array" ref="U26">IF(COUNTIF('ค่าเสื่อม 2563'!$E$3:$E$252,"28850-รพ.โคกสูง")&lt;$A26,"",INDEX('ค่าเสื่อม 2563'!U$3:U$252,SMALL(IF('ค่าเสื่อม 2563'!$E$3:$E$252="28850-รพ.โคกสูง",ROW('ค่าเสื่อม 2563'!$E$3:$E$252)-ROW('ค่าเสื่อม 2563'!$E$3)+1),$A26)))</f>
        <v/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2563'!$E$3:$E$252,"28850-รพ.โคกสูง")&lt;$A27,"",INDEX('ค่าเสื่อม 2563'!E$3:E$252,SMALL(IF('ค่าเสื่อม 2563'!$E$3:$E$252="28850-รพ.โคกสูง",ROW('ค่าเสื่อม 2563'!$E$3:$E$252)-ROW('ค่าเสื่อม 2563'!$E$3)+1),$A27)))</f>
        <v/>
      </c>
      <c r="F27" s="7" t="str">
        <f t="array" ref="F27">IF(COUNTIF('ค่าเสื่อม 2563'!$E$3:$E$252,"28850-รพ.โคกสูง")&lt;$A27,"",INDEX('ค่าเสื่อม 2563'!F$3:F$252,SMALL(IF('ค่าเสื่อม 2563'!$E$3:$E$252="28850-รพ.โคกสูง",ROW('ค่าเสื่อม 2563'!$E$3:$E$252)-ROW('ค่าเสื่อม 2563'!$E$3)+1),$A27)))</f>
        <v/>
      </c>
      <c r="G27" s="7" t="str">
        <f t="array" ref="G27">IF(COUNTIF('ค่าเสื่อม 2563'!$E$3:$E$252,"28850-รพ.โคกสูง")&lt;$A27,"",INDEX('ค่าเสื่อม 2563'!G$3:G$252,SMALL(IF('ค่าเสื่อม 2563'!$E$3:$E$252="28850-รพ.โคกสูง",ROW('ค่าเสื่อม 2563'!$E$3:$E$252)-ROW('ค่าเสื่อม 2563'!$E$3)+1),$A27)))</f>
        <v/>
      </c>
      <c r="H27" s="7" t="str">
        <f t="array" ref="H27">IF(COUNTIF('ค่าเสื่อม 2563'!$E$3:$E$252,"28850-รพ.โคกสูง")&lt;$A27,"",INDEX('ค่าเสื่อม 2563'!H$3:H$252,SMALL(IF('ค่าเสื่อม 2563'!$E$3:$E$252="28850-รพ.โคกสูง",ROW('ค่าเสื่อม 2563'!$E$3:$E$252)-ROW('ค่าเสื่อม 2563'!$E$3)+1),$A27)))</f>
        <v/>
      </c>
      <c r="I27" s="7" t="str">
        <f t="array" ref="I27">IF(COUNTIF('ค่าเสื่อม 2563'!$E$3:$E$252,"28850-รพ.โคกสูง")&lt;$A27,"",INDEX('ค่าเสื่อม 2563'!I$3:I$252,SMALL(IF('ค่าเสื่อม 2563'!$E$3:$E$252="28850-รพ.โคกสูง",ROW('ค่าเสื่อม 2563'!$E$3:$E$252)-ROW('ค่าเสื่อม 2563'!$E$3)+1),$A27)))</f>
        <v/>
      </c>
      <c r="J27" s="7" t="str">
        <f t="array" ref="J27">IF(COUNTIF('ค่าเสื่อม 2563'!$E$3:$E$252,"28850-รพ.โคกสูง")&lt;$A27,"",INDEX('ค่าเสื่อม 2563'!J$3:J$252,SMALL(IF('ค่าเสื่อม 2563'!$E$3:$E$252="28850-รพ.โคกสูง",ROW('ค่าเสื่อม 2563'!$E$3:$E$252)-ROW('ค่าเสื่อม 2563'!$E$3)+1),$A27)))</f>
        <v/>
      </c>
      <c r="K27" s="7" t="str">
        <f t="array" ref="K27">IF(COUNTIF('ค่าเสื่อม 2563'!$E$3:$E$252,"28850-รพ.โคกสูง")&lt;$A27,"",INDEX('ค่าเสื่อม 2563'!K$3:K$252,SMALL(IF('ค่าเสื่อม 2563'!$E$3:$E$252="28850-รพ.โคกสูง",ROW('ค่าเสื่อม 2563'!$E$3:$E$252)-ROW('ค่าเสื่อม 2563'!$E$3)+1),$A27)))</f>
        <v/>
      </c>
      <c r="L27" s="4" t="str">
        <f t="array" ref="L27">IF(COUNTIF('ค่าเสื่อม 2563'!$E$3:$E$252,"28850-รพ.โคกสูง")&lt;$A27,"",INDEX('ค่าเสื่อม 2563'!L$3:L$252,SMALL(IF('ค่าเสื่อม 2563'!$E$3:$E$252="28850-รพ.โคกสูง",ROW('ค่าเสื่อม 2563'!$E$3:$E$252)-ROW('ค่าเสื่อม 2563'!$E$3)+1),$A27)))</f>
        <v/>
      </c>
      <c r="M27" s="7" t="str">
        <f t="array" ref="M27">IF(COUNTIF('ค่าเสื่อม 2563'!$E$3:$E$252,"28850-รพ.โคกสูง")&lt;$A27,"",INDEX('ค่าเสื่อม 2563'!M$3:M$252,SMALL(IF('ค่าเสื่อม 2563'!$E$3:$E$252="28850-รพ.โคกสูง",ROW('ค่าเสื่อม 2563'!$E$3:$E$252)-ROW('ค่าเสื่อม 2563'!$E$3)+1),$A27)))</f>
        <v/>
      </c>
      <c r="N27" s="10" t="str">
        <f t="array" ref="N27">IF(COUNTIF('ค่าเสื่อม 2563'!$E$3:$E$252,"28850-รพ.โคกสูง")&lt;$A27,"",INDEX('ค่าเสื่อม 2563'!N$3:N$252,SMALL(IF('ค่าเสื่อม 2563'!$E$3:$E$252="28850-รพ.โคกสูง",ROW('ค่าเสื่อม 2563'!$E$3:$E$252)-ROW('ค่าเสื่อม 2563'!$E$3)+1),$A27)))</f>
        <v/>
      </c>
      <c r="O27" s="10" t="str">
        <f t="array" ref="O27">IF(COUNTIF('ค่าเสื่อม 2563'!$E$3:$E$252,"28850-รพ.โคกสูง")&lt;$A27,"",INDEX('ค่าเสื่อม 2563'!O$3:O$252,SMALL(IF('ค่าเสื่อม 2563'!$E$3:$E$252="28850-รพ.โคกสูง",ROW('ค่าเสื่อม 2563'!$E$3:$E$252)-ROW('ค่าเสื่อม 2563'!$E$3)+1),$A27)))</f>
        <v/>
      </c>
      <c r="P27" s="10" t="str">
        <f t="array" ref="P27">IF(COUNTIF('ค่าเสื่อม 2563'!$E$3:$E$252,"28850-รพ.โคกสูง")&lt;$A27,"",INDEX('ค่าเสื่อม 2563'!P$3:P$252,SMALL(IF('ค่าเสื่อม 2563'!$E$3:$E$252="28850-รพ.โคกสูง",ROW('ค่าเสื่อม 2563'!$E$3:$E$252)-ROW('ค่าเสื่อม 2563'!$E$3)+1),$A27)))</f>
        <v/>
      </c>
      <c r="Q27" s="10" t="str">
        <f t="array" ref="Q27">IF(COUNTIF('ค่าเสื่อม 2563'!$E$3:$E$252,"28850-รพ.โคกสูง")&lt;$A27,"",INDEX('ค่าเสื่อม 2563'!Q$3:Q$252,SMALL(IF('ค่าเสื่อม 2563'!$E$3:$E$252="28850-รพ.โคกสูง",ROW('ค่าเสื่อม 2563'!$E$3:$E$252)-ROW('ค่าเสื่อม 2563'!$E$3)+1),$A27)))</f>
        <v/>
      </c>
      <c r="R27" s="7" t="str">
        <f t="array" ref="R27">IF(COUNTIF('ค่าเสื่อม 2563'!$E$3:$E$252,"28850-รพ.โคกสูง")&lt;$A27,"",INDEX('ค่าเสื่อม 2563'!R$3:R$252,SMALL(IF('ค่าเสื่อม 2563'!$E$3:$E$252="28850-รพ.โคกสูง",ROW('ค่าเสื่อม 2563'!$E$3:$E$252)-ROW('ค่าเสื่อม 2563'!$E$3)+1),$A27)))</f>
        <v/>
      </c>
      <c r="S27" s="4" t="str">
        <f t="array" ref="S27">IF(COUNTIF('ค่าเสื่อม 2563'!$E$3:$E$252,"28850-รพ.โคกสูง")&lt;$A27,"",INDEX('ค่าเสื่อม 2563'!S$3:S$252,SMALL(IF('ค่าเสื่อม 2563'!$E$3:$E$252="28850-รพ.โคกสูง",ROW('ค่าเสื่อม 2563'!$E$3:$E$252)-ROW('ค่าเสื่อม 2563'!$E$3)+1),$A27)))</f>
        <v/>
      </c>
      <c r="T27" s="10" t="str">
        <f t="array" ref="T27">IF(COUNTIF('ค่าเสื่อม 2563'!$E$3:$E$252,"28850-รพ.โคกสูง")&lt;$A27,"",INDEX('ค่าเสื่อม 2563'!T$3:T$252,SMALL(IF('ค่าเสื่อม 2563'!$E$3:$E$252="28850-รพ.โคกสูง",ROW('ค่าเสื่อม 2563'!$E$3:$E$252)-ROW('ค่าเสื่อม 2563'!$E$3)+1),$A27)))</f>
        <v/>
      </c>
      <c r="U27" s="10" t="str">
        <f t="array" ref="U27">IF(COUNTIF('ค่าเสื่อม 2563'!$E$3:$E$252,"28850-รพ.โคกสูง")&lt;$A27,"",INDEX('ค่าเสื่อม 2563'!U$3:U$252,SMALL(IF('ค่าเสื่อม 2563'!$E$3:$E$252="28850-รพ.โคกสูง",ROW('ค่าเสื่อม 2563'!$E$3:$E$252)-ROW('ค่าเสื่อม 2563'!$E$3)+1),$A27)))</f>
        <v/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2563'!$E$3:$E$252,"28850-รพ.โคกสูง")&lt;$A28,"",INDEX('ค่าเสื่อม 2563'!E$3:E$252,SMALL(IF('ค่าเสื่อม 2563'!$E$3:$E$252="28850-รพ.โคกสูง",ROW('ค่าเสื่อม 2563'!$E$3:$E$252)-ROW('ค่าเสื่อม 2563'!$E$3)+1),$A28)))</f>
        <v/>
      </c>
      <c r="F28" s="7" t="str">
        <f t="array" ref="F28">IF(COUNTIF('ค่าเสื่อม 2563'!$E$3:$E$252,"28850-รพ.โคกสูง")&lt;$A28,"",INDEX('ค่าเสื่อม 2563'!F$3:F$252,SMALL(IF('ค่าเสื่อม 2563'!$E$3:$E$252="28850-รพ.โคกสูง",ROW('ค่าเสื่อม 2563'!$E$3:$E$252)-ROW('ค่าเสื่อม 2563'!$E$3)+1),$A28)))</f>
        <v/>
      </c>
      <c r="G28" s="7" t="str">
        <f t="array" ref="G28">IF(COUNTIF('ค่าเสื่อม 2563'!$E$3:$E$252,"28850-รพ.โคกสูง")&lt;$A28,"",INDEX('ค่าเสื่อม 2563'!G$3:G$252,SMALL(IF('ค่าเสื่อม 2563'!$E$3:$E$252="28850-รพ.โคกสูง",ROW('ค่าเสื่อม 2563'!$E$3:$E$252)-ROW('ค่าเสื่อม 2563'!$E$3)+1),$A28)))</f>
        <v/>
      </c>
      <c r="H28" s="7" t="str">
        <f t="array" ref="H28">IF(COUNTIF('ค่าเสื่อม 2563'!$E$3:$E$252,"28850-รพ.โคกสูง")&lt;$A28,"",INDEX('ค่าเสื่อม 2563'!H$3:H$252,SMALL(IF('ค่าเสื่อม 2563'!$E$3:$E$252="28850-รพ.โคกสูง",ROW('ค่าเสื่อม 2563'!$E$3:$E$252)-ROW('ค่าเสื่อม 2563'!$E$3)+1),$A28)))</f>
        <v/>
      </c>
      <c r="I28" s="7" t="str">
        <f t="array" ref="I28">IF(COUNTIF('ค่าเสื่อม 2563'!$E$3:$E$252,"28850-รพ.โคกสูง")&lt;$A28,"",INDEX('ค่าเสื่อม 2563'!I$3:I$252,SMALL(IF('ค่าเสื่อม 2563'!$E$3:$E$252="28850-รพ.โคกสูง",ROW('ค่าเสื่อม 2563'!$E$3:$E$252)-ROW('ค่าเสื่อม 2563'!$E$3)+1),$A28)))</f>
        <v/>
      </c>
      <c r="J28" s="7" t="str">
        <f t="array" ref="J28">IF(COUNTIF('ค่าเสื่อม 2563'!$E$3:$E$252,"28850-รพ.โคกสูง")&lt;$A28,"",INDEX('ค่าเสื่อม 2563'!J$3:J$252,SMALL(IF('ค่าเสื่อม 2563'!$E$3:$E$252="28850-รพ.โคกสูง",ROW('ค่าเสื่อม 2563'!$E$3:$E$252)-ROW('ค่าเสื่อม 2563'!$E$3)+1),$A28)))</f>
        <v/>
      </c>
      <c r="K28" s="7" t="str">
        <f t="array" ref="K28">IF(COUNTIF('ค่าเสื่อม 2563'!$E$3:$E$252,"28850-รพ.โคกสูง")&lt;$A28,"",INDEX('ค่าเสื่อม 2563'!K$3:K$252,SMALL(IF('ค่าเสื่อม 2563'!$E$3:$E$252="28850-รพ.โคกสูง",ROW('ค่าเสื่อม 2563'!$E$3:$E$252)-ROW('ค่าเสื่อม 2563'!$E$3)+1),$A28)))</f>
        <v/>
      </c>
      <c r="L28" s="4" t="str">
        <f t="array" ref="L28">IF(COUNTIF('ค่าเสื่อม 2563'!$E$3:$E$252,"28850-รพ.โคกสูง")&lt;$A28,"",INDEX('ค่าเสื่อม 2563'!L$3:L$252,SMALL(IF('ค่าเสื่อม 2563'!$E$3:$E$252="28850-รพ.โคกสูง",ROW('ค่าเสื่อม 2563'!$E$3:$E$252)-ROW('ค่าเสื่อม 2563'!$E$3)+1),$A28)))</f>
        <v/>
      </c>
      <c r="M28" s="7" t="str">
        <f t="array" ref="M28">IF(COUNTIF('ค่าเสื่อม 2563'!$E$3:$E$252,"28850-รพ.โคกสูง")&lt;$A28,"",INDEX('ค่าเสื่อม 2563'!M$3:M$252,SMALL(IF('ค่าเสื่อม 2563'!$E$3:$E$252="28850-รพ.โคกสูง",ROW('ค่าเสื่อม 2563'!$E$3:$E$252)-ROW('ค่าเสื่อม 2563'!$E$3)+1),$A28)))</f>
        <v/>
      </c>
      <c r="N28" s="10" t="str">
        <f t="array" ref="N28">IF(COUNTIF('ค่าเสื่อม 2563'!$E$3:$E$252,"28850-รพ.โคกสูง")&lt;$A28,"",INDEX('ค่าเสื่อม 2563'!N$3:N$252,SMALL(IF('ค่าเสื่อม 2563'!$E$3:$E$252="28850-รพ.โคกสูง",ROW('ค่าเสื่อม 2563'!$E$3:$E$252)-ROW('ค่าเสื่อม 2563'!$E$3)+1),$A28)))</f>
        <v/>
      </c>
      <c r="O28" s="10" t="str">
        <f t="array" ref="O28">IF(COUNTIF('ค่าเสื่อม 2563'!$E$3:$E$252,"28850-รพ.โคกสูง")&lt;$A28,"",INDEX('ค่าเสื่อม 2563'!O$3:O$252,SMALL(IF('ค่าเสื่อม 2563'!$E$3:$E$252="28850-รพ.โคกสูง",ROW('ค่าเสื่อม 2563'!$E$3:$E$252)-ROW('ค่าเสื่อม 2563'!$E$3)+1),$A28)))</f>
        <v/>
      </c>
      <c r="P28" s="10" t="str">
        <f t="array" ref="P28">IF(COUNTIF('ค่าเสื่อม 2563'!$E$3:$E$252,"28850-รพ.โคกสูง")&lt;$A28,"",INDEX('ค่าเสื่อม 2563'!P$3:P$252,SMALL(IF('ค่าเสื่อม 2563'!$E$3:$E$252="28850-รพ.โคกสูง",ROW('ค่าเสื่อม 2563'!$E$3:$E$252)-ROW('ค่าเสื่อม 2563'!$E$3)+1),$A28)))</f>
        <v/>
      </c>
      <c r="Q28" s="10" t="str">
        <f t="array" ref="Q28">IF(COUNTIF('ค่าเสื่อม 2563'!$E$3:$E$252,"28850-รพ.โคกสูง")&lt;$A28,"",INDEX('ค่าเสื่อม 2563'!Q$3:Q$252,SMALL(IF('ค่าเสื่อม 2563'!$E$3:$E$252="28850-รพ.โคกสูง",ROW('ค่าเสื่อม 2563'!$E$3:$E$252)-ROW('ค่าเสื่อม 2563'!$E$3)+1),$A28)))</f>
        <v/>
      </c>
      <c r="R28" s="7" t="str">
        <f t="array" ref="R28">IF(COUNTIF('ค่าเสื่อม 2563'!$E$3:$E$252,"28850-รพ.โคกสูง")&lt;$A28,"",INDEX('ค่าเสื่อม 2563'!R$3:R$252,SMALL(IF('ค่าเสื่อม 2563'!$E$3:$E$252="28850-รพ.โคกสูง",ROW('ค่าเสื่อม 2563'!$E$3:$E$252)-ROW('ค่าเสื่อม 2563'!$E$3)+1),$A28)))</f>
        <v/>
      </c>
      <c r="S28" s="4" t="str">
        <f t="array" ref="S28">IF(COUNTIF('ค่าเสื่อม 2563'!$E$3:$E$252,"28850-รพ.โคกสูง")&lt;$A28,"",INDEX('ค่าเสื่อม 2563'!S$3:S$252,SMALL(IF('ค่าเสื่อม 2563'!$E$3:$E$252="28850-รพ.โคกสูง",ROW('ค่าเสื่อม 2563'!$E$3:$E$252)-ROW('ค่าเสื่อม 2563'!$E$3)+1),$A28)))</f>
        <v/>
      </c>
      <c r="T28" s="10" t="str">
        <f t="array" ref="T28">IF(COUNTIF('ค่าเสื่อม 2563'!$E$3:$E$252,"28850-รพ.โคกสูง")&lt;$A28,"",INDEX('ค่าเสื่อม 2563'!T$3:T$252,SMALL(IF('ค่าเสื่อม 2563'!$E$3:$E$252="28850-รพ.โคกสูง",ROW('ค่าเสื่อม 2563'!$E$3:$E$252)-ROW('ค่าเสื่อม 2563'!$E$3)+1),$A28)))</f>
        <v/>
      </c>
      <c r="U28" s="10" t="str">
        <f t="array" ref="U28">IF(COUNTIF('ค่าเสื่อม 2563'!$E$3:$E$252,"28850-รพ.โคกสูง")&lt;$A28,"",INDEX('ค่าเสื่อม 2563'!U$3:U$252,SMALL(IF('ค่าเสื่อม 2563'!$E$3:$E$252="28850-รพ.โคกสูง",ROW('ค่าเสื่อม 2563'!$E$3:$E$252)-ROW('ค่าเสื่อม 2563'!$E$3)+1),$A28)))</f>
        <v/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2563'!$E$3:$E$252,"28850-รพ.โคกสูง")&lt;$A29,"",INDEX('ค่าเสื่อม 2563'!E$3:E$252,SMALL(IF('ค่าเสื่อม 2563'!$E$3:$E$252="28850-รพ.โคกสูง",ROW('ค่าเสื่อม 2563'!$E$3:$E$252)-ROW('ค่าเสื่อม 2563'!$E$3)+1),$A29)))</f>
        <v/>
      </c>
      <c r="F29" s="7" t="str">
        <f t="array" ref="F29">IF(COUNTIF('ค่าเสื่อม 2563'!$E$3:$E$252,"28850-รพ.โคกสูง")&lt;$A29,"",INDEX('ค่าเสื่อม 2563'!F$3:F$252,SMALL(IF('ค่าเสื่อม 2563'!$E$3:$E$252="28850-รพ.โคกสูง",ROW('ค่าเสื่อม 2563'!$E$3:$E$252)-ROW('ค่าเสื่อม 2563'!$E$3)+1),$A29)))</f>
        <v/>
      </c>
      <c r="G29" s="7" t="str">
        <f t="array" ref="G29">IF(COUNTIF('ค่าเสื่อม 2563'!$E$3:$E$252,"28850-รพ.โคกสูง")&lt;$A29,"",INDEX('ค่าเสื่อม 2563'!G$3:G$252,SMALL(IF('ค่าเสื่อม 2563'!$E$3:$E$252="28850-รพ.โคกสูง",ROW('ค่าเสื่อม 2563'!$E$3:$E$252)-ROW('ค่าเสื่อม 2563'!$E$3)+1),$A29)))</f>
        <v/>
      </c>
      <c r="H29" s="7" t="str">
        <f t="array" ref="H29">IF(COUNTIF('ค่าเสื่อม 2563'!$E$3:$E$252,"28850-รพ.โคกสูง")&lt;$A29,"",INDEX('ค่าเสื่อม 2563'!H$3:H$252,SMALL(IF('ค่าเสื่อม 2563'!$E$3:$E$252="28850-รพ.โคกสูง",ROW('ค่าเสื่อม 2563'!$E$3:$E$252)-ROW('ค่าเสื่อม 2563'!$E$3)+1),$A29)))</f>
        <v/>
      </c>
      <c r="I29" s="7" t="str">
        <f t="array" ref="I29">IF(COUNTIF('ค่าเสื่อม 2563'!$E$3:$E$252,"28850-รพ.โคกสูง")&lt;$A29,"",INDEX('ค่าเสื่อม 2563'!I$3:I$252,SMALL(IF('ค่าเสื่อม 2563'!$E$3:$E$252="28850-รพ.โคกสูง",ROW('ค่าเสื่อม 2563'!$E$3:$E$252)-ROW('ค่าเสื่อม 2563'!$E$3)+1),$A29)))</f>
        <v/>
      </c>
      <c r="J29" s="7" t="str">
        <f t="array" ref="J29">IF(COUNTIF('ค่าเสื่อม 2563'!$E$3:$E$252,"28850-รพ.โคกสูง")&lt;$A29,"",INDEX('ค่าเสื่อม 2563'!J$3:J$252,SMALL(IF('ค่าเสื่อม 2563'!$E$3:$E$252="28850-รพ.โคกสูง",ROW('ค่าเสื่อม 2563'!$E$3:$E$252)-ROW('ค่าเสื่อม 2563'!$E$3)+1),$A29)))</f>
        <v/>
      </c>
      <c r="K29" s="7" t="str">
        <f t="array" ref="K29">IF(COUNTIF('ค่าเสื่อม 2563'!$E$3:$E$252,"28850-รพ.โคกสูง")&lt;$A29,"",INDEX('ค่าเสื่อม 2563'!K$3:K$252,SMALL(IF('ค่าเสื่อม 2563'!$E$3:$E$252="28850-รพ.โคกสูง",ROW('ค่าเสื่อม 2563'!$E$3:$E$252)-ROW('ค่าเสื่อม 2563'!$E$3)+1),$A29)))</f>
        <v/>
      </c>
      <c r="L29" s="4" t="str">
        <f t="array" ref="L29">IF(COUNTIF('ค่าเสื่อม 2563'!$E$3:$E$252,"28850-รพ.โคกสูง")&lt;$A29,"",INDEX('ค่าเสื่อม 2563'!L$3:L$252,SMALL(IF('ค่าเสื่อม 2563'!$E$3:$E$252="28850-รพ.โคกสูง",ROW('ค่าเสื่อม 2563'!$E$3:$E$252)-ROW('ค่าเสื่อม 2563'!$E$3)+1),$A29)))</f>
        <v/>
      </c>
      <c r="M29" s="7" t="str">
        <f t="array" ref="M29">IF(COUNTIF('ค่าเสื่อม 2563'!$E$3:$E$252,"28850-รพ.โคกสูง")&lt;$A29,"",INDEX('ค่าเสื่อม 2563'!M$3:M$252,SMALL(IF('ค่าเสื่อม 2563'!$E$3:$E$252="28850-รพ.โคกสูง",ROW('ค่าเสื่อม 2563'!$E$3:$E$252)-ROW('ค่าเสื่อม 2563'!$E$3)+1),$A29)))</f>
        <v/>
      </c>
      <c r="N29" s="10" t="str">
        <f t="array" ref="N29">IF(COUNTIF('ค่าเสื่อม 2563'!$E$3:$E$252,"28850-รพ.โคกสูง")&lt;$A29,"",INDEX('ค่าเสื่อม 2563'!N$3:N$252,SMALL(IF('ค่าเสื่อม 2563'!$E$3:$E$252="28850-รพ.โคกสูง",ROW('ค่าเสื่อม 2563'!$E$3:$E$252)-ROW('ค่าเสื่อม 2563'!$E$3)+1),$A29)))</f>
        <v/>
      </c>
      <c r="O29" s="10" t="str">
        <f t="array" ref="O29">IF(COUNTIF('ค่าเสื่อม 2563'!$E$3:$E$252,"28850-รพ.โคกสูง")&lt;$A29,"",INDEX('ค่าเสื่อม 2563'!O$3:O$252,SMALL(IF('ค่าเสื่อม 2563'!$E$3:$E$252="28850-รพ.โคกสูง",ROW('ค่าเสื่อม 2563'!$E$3:$E$252)-ROW('ค่าเสื่อม 2563'!$E$3)+1),$A29)))</f>
        <v/>
      </c>
      <c r="P29" s="10" t="str">
        <f t="array" ref="P29">IF(COUNTIF('ค่าเสื่อม 2563'!$E$3:$E$252,"28850-รพ.โคกสูง")&lt;$A29,"",INDEX('ค่าเสื่อม 2563'!P$3:P$252,SMALL(IF('ค่าเสื่อม 2563'!$E$3:$E$252="28850-รพ.โคกสูง",ROW('ค่าเสื่อม 2563'!$E$3:$E$252)-ROW('ค่าเสื่อม 2563'!$E$3)+1),$A29)))</f>
        <v/>
      </c>
      <c r="Q29" s="10" t="str">
        <f t="array" ref="Q29">IF(COUNTIF('ค่าเสื่อม 2563'!$E$3:$E$252,"28850-รพ.โคกสูง")&lt;$A29,"",INDEX('ค่าเสื่อม 2563'!Q$3:Q$252,SMALL(IF('ค่าเสื่อม 2563'!$E$3:$E$252="28850-รพ.โคกสูง",ROW('ค่าเสื่อม 2563'!$E$3:$E$252)-ROW('ค่าเสื่อม 2563'!$E$3)+1),$A29)))</f>
        <v/>
      </c>
      <c r="R29" s="7" t="str">
        <f t="array" ref="R29">IF(COUNTIF('ค่าเสื่อม 2563'!$E$3:$E$252,"28850-รพ.โคกสูง")&lt;$A29,"",INDEX('ค่าเสื่อม 2563'!R$3:R$252,SMALL(IF('ค่าเสื่อม 2563'!$E$3:$E$252="28850-รพ.โคกสูง",ROW('ค่าเสื่อม 2563'!$E$3:$E$252)-ROW('ค่าเสื่อม 2563'!$E$3)+1),$A29)))</f>
        <v/>
      </c>
      <c r="S29" s="4" t="str">
        <f t="array" ref="S29">IF(COUNTIF('ค่าเสื่อม 2563'!$E$3:$E$252,"28850-รพ.โคกสูง")&lt;$A29,"",INDEX('ค่าเสื่อม 2563'!S$3:S$252,SMALL(IF('ค่าเสื่อม 2563'!$E$3:$E$252="28850-รพ.โคกสูง",ROW('ค่าเสื่อม 2563'!$E$3:$E$252)-ROW('ค่าเสื่อม 2563'!$E$3)+1),$A29)))</f>
        <v/>
      </c>
      <c r="T29" s="10" t="str">
        <f t="array" ref="T29">IF(COUNTIF('ค่าเสื่อม 2563'!$E$3:$E$252,"28850-รพ.โคกสูง")&lt;$A29,"",INDEX('ค่าเสื่อม 2563'!T$3:T$252,SMALL(IF('ค่าเสื่อม 2563'!$E$3:$E$252="28850-รพ.โคกสูง",ROW('ค่าเสื่อม 2563'!$E$3:$E$252)-ROW('ค่าเสื่อม 2563'!$E$3)+1),$A29)))</f>
        <v/>
      </c>
      <c r="U29" s="10" t="str">
        <f t="array" ref="U29">IF(COUNTIF('ค่าเสื่อม 2563'!$E$3:$E$252,"28850-รพ.โคกสูง")&lt;$A29,"",INDEX('ค่าเสื่อม 2563'!U$3:U$252,SMALL(IF('ค่าเสื่อม 2563'!$E$3:$E$252="28850-รพ.โคกสูง",ROW('ค่าเสื่อม 2563'!$E$3:$E$252)-ROW('ค่าเสื่อม 2563'!$E$3)+1),$A29)))</f>
        <v/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2563'!$E$3:$E$252,"28850-รพ.โคกสูง")&lt;$A30,"",INDEX('ค่าเสื่อม 2563'!E$3:E$252,SMALL(IF('ค่าเสื่อม 2563'!$E$3:$E$252="28850-รพ.โคกสูง",ROW('ค่าเสื่อม 2563'!$E$3:$E$252)-ROW('ค่าเสื่อม 2563'!$E$3)+1),$A30)))</f>
        <v/>
      </c>
      <c r="F30" s="7" t="str">
        <f t="array" ref="F30">IF(COUNTIF('ค่าเสื่อม 2563'!$E$3:$E$252,"28850-รพ.โคกสูง")&lt;$A30,"",INDEX('ค่าเสื่อม 2563'!F$3:F$252,SMALL(IF('ค่าเสื่อม 2563'!$E$3:$E$252="28850-รพ.โคกสูง",ROW('ค่าเสื่อม 2563'!$E$3:$E$252)-ROW('ค่าเสื่อม 2563'!$E$3)+1),$A30)))</f>
        <v/>
      </c>
      <c r="G30" s="7" t="str">
        <f t="array" ref="G30">IF(COUNTIF('ค่าเสื่อม 2563'!$E$3:$E$252,"28850-รพ.โคกสูง")&lt;$A30,"",INDEX('ค่าเสื่อม 2563'!G$3:G$252,SMALL(IF('ค่าเสื่อม 2563'!$E$3:$E$252="28850-รพ.โคกสูง",ROW('ค่าเสื่อม 2563'!$E$3:$E$252)-ROW('ค่าเสื่อม 2563'!$E$3)+1),$A30)))</f>
        <v/>
      </c>
      <c r="H30" s="7" t="str">
        <f t="array" ref="H30">IF(COUNTIF('ค่าเสื่อม 2563'!$E$3:$E$252,"28850-รพ.โคกสูง")&lt;$A30,"",INDEX('ค่าเสื่อม 2563'!H$3:H$252,SMALL(IF('ค่าเสื่อม 2563'!$E$3:$E$252="28850-รพ.โคกสูง",ROW('ค่าเสื่อม 2563'!$E$3:$E$252)-ROW('ค่าเสื่อม 2563'!$E$3)+1),$A30)))</f>
        <v/>
      </c>
      <c r="I30" s="7" t="str">
        <f t="array" ref="I30">IF(COUNTIF('ค่าเสื่อม 2563'!$E$3:$E$252,"28850-รพ.โคกสูง")&lt;$A30,"",INDEX('ค่าเสื่อม 2563'!I$3:I$252,SMALL(IF('ค่าเสื่อม 2563'!$E$3:$E$252="28850-รพ.โคกสูง",ROW('ค่าเสื่อม 2563'!$E$3:$E$252)-ROW('ค่าเสื่อม 2563'!$E$3)+1),$A30)))</f>
        <v/>
      </c>
      <c r="J30" s="7" t="str">
        <f t="array" ref="J30">IF(COUNTIF('ค่าเสื่อม 2563'!$E$3:$E$252,"28850-รพ.โคกสูง")&lt;$A30,"",INDEX('ค่าเสื่อม 2563'!J$3:J$252,SMALL(IF('ค่าเสื่อม 2563'!$E$3:$E$252="28850-รพ.โคกสูง",ROW('ค่าเสื่อม 2563'!$E$3:$E$252)-ROW('ค่าเสื่อม 2563'!$E$3)+1),$A30)))</f>
        <v/>
      </c>
      <c r="K30" s="7" t="str">
        <f t="array" ref="K30">IF(COUNTIF('ค่าเสื่อม 2563'!$E$3:$E$252,"28850-รพ.โคกสูง")&lt;$A30,"",INDEX('ค่าเสื่อม 2563'!K$3:K$252,SMALL(IF('ค่าเสื่อม 2563'!$E$3:$E$252="28850-รพ.โคกสูง",ROW('ค่าเสื่อม 2563'!$E$3:$E$252)-ROW('ค่าเสื่อม 2563'!$E$3)+1),$A30)))</f>
        <v/>
      </c>
      <c r="L30" s="4" t="str">
        <f t="array" ref="L30">IF(COUNTIF('ค่าเสื่อม 2563'!$E$3:$E$252,"28850-รพ.โคกสูง")&lt;$A30,"",INDEX('ค่าเสื่อม 2563'!L$3:L$252,SMALL(IF('ค่าเสื่อม 2563'!$E$3:$E$252="28850-รพ.โคกสูง",ROW('ค่าเสื่อม 2563'!$E$3:$E$252)-ROW('ค่าเสื่อม 2563'!$E$3)+1),$A30)))</f>
        <v/>
      </c>
      <c r="M30" s="7" t="str">
        <f t="array" ref="M30">IF(COUNTIF('ค่าเสื่อม 2563'!$E$3:$E$252,"28850-รพ.โคกสูง")&lt;$A30,"",INDEX('ค่าเสื่อม 2563'!M$3:M$252,SMALL(IF('ค่าเสื่อม 2563'!$E$3:$E$252="28850-รพ.โคกสูง",ROW('ค่าเสื่อม 2563'!$E$3:$E$252)-ROW('ค่าเสื่อม 2563'!$E$3)+1),$A30)))</f>
        <v/>
      </c>
      <c r="N30" s="10" t="str">
        <f t="array" ref="N30">IF(COUNTIF('ค่าเสื่อม 2563'!$E$3:$E$252,"28850-รพ.โคกสูง")&lt;$A30,"",INDEX('ค่าเสื่อม 2563'!N$3:N$252,SMALL(IF('ค่าเสื่อม 2563'!$E$3:$E$252="28850-รพ.โคกสูง",ROW('ค่าเสื่อม 2563'!$E$3:$E$252)-ROW('ค่าเสื่อม 2563'!$E$3)+1),$A30)))</f>
        <v/>
      </c>
      <c r="O30" s="10" t="str">
        <f t="array" ref="O30">IF(COUNTIF('ค่าเสื่อม 2563'!$E$3:$E$252,"28850-รพ.โคกสูง")&lt;$A30,"",INDEX('ค่าเสื่อม 2563'!O$3:O$252,SMALL(IF('ค่าเสื่อม 2563'!$E$3:$E$252="28850-รพ.โคกสูง",ROW('ค่าเสื่อม 2563'!$E$3:$E$252)-ROW('ค่าเสื่อม 2563'!$E$3)+1),$A30)))</f>
        <v/>
      </c>
      <c r="P30" s="10" t="str">
        <f t="array" ref="P30">IF(COUNTIF('ค่าเสื่อม 2563'!$E$3:$E$252,"28850-รพ.โคกสูง")&lt;$A30,"",INDEX('ค่าเสื่อม 2563'!P$3:P$252,SMALL(IF('ค่าเสื่อม 2563'!$E$3:$E$252="28850-รพ.โคกสูง",ROW('ค่าเสื่อม 2563'!$E$3:$E$252)-ROW('ค่าเสื่อม 2563'!$E$3)+1),$A30)))</f>
        <v/>
      </c>
      <c r="Q30" s="10" t="str">
        <f t="array" ref="Q30">IF(COUNTIF('ค่าเสื่อม 2563'!$E$3:$E$252,"28850-รพ.โคกสูง")&lt;$A30,"",INDEX('ค่าเสื่อม 2563'!Q$3:Q$252,SMALL(IF('ค่าเสื่อม 2563'!$E$3:$E$252="28850-รพ.โคกสูง",ROW('ค่าเสื่อม 2563'!$E$3:$E$252)-ROW('ค่าเสื่อม 2563'!$E$3)+1),$A30)))</f>
        <v/>
      </c>
      <c r="R30" s="7" t="str">
        <f t="array" ref="R30">IF(COUNTIF('ค่าเสื่อม 2563'!$E$3:$E$252,"28850-รพ.โคกสูง")&lt;$A30,"",INDEX('ค่าเสื่อม 2563'!R$3:R$252,SMALL(IF('ค่าเสื่อม 2563'!$E$3:$E$252="28850-รพ.โคกสูง",ROW('ค่าเสื่อม 2563'!$E$3:$E$252)-ROW('ค่าเสื่อม 2563'!$E$3)+1),$A30)))</f>
        <v/>
      </c>
      <c r="S30" s="4" t="str">
        <f t="array" ref="S30">IF(COUNTIF('ค่าเสื่อม 2563'!$E$3:$E$252,"28850-รพ.โคกสูง")&lt;$A30,"",INDEX('ค่าเสื่อม 2563'!S$3:S$252,SMALL(IF('ค่าเสื่อม 2563'!$E$3:$E$252="28850-รพ.โคกสูง",ROW('ค่าเสื่อม 2563'!$E$3:$E$252)-ROW('ค่าเสื่อม 2563'!$E$3)+1),$A30)))</f>
        <v/>
      </c>
      <c r="T30" s="10" t="str">
        <f t="array" ref="T30">IF(COUNTIF('ค่าเสื่อม 2563'!$E$3:$E$252,"28850-รพ.โคกสูง")&lt;$A30,"",INDEX('ค่าเสื่อม 2563'!T$3:T$252,SMALL(IF('ค่าเสื่อม 2563'!$E$3:$E$252="28850-รพ.โคกสูง",ROW('ค่าเสื่อม 2563'!$E$3:$E$252)-ROW('ค่าเสื่อม 2563'!$E$3)+1),$A30)))</f>
        <v/>
      </c>
      <c r="U30" s="10" t="str">
        <f t="array" ref="U30">IF(COUNTIF('ค่าเสื่อม 2563'!$E$3:$E$252,"28850-รพ.โคกสูง")&lt;$A30,"",INDEX('ค่าเสื่อม 2563'!U$3:U$252,SMALL(IF('ค่าเสื่อม 2563'!$E$3:$E$252="28850-รพ.โคกสูง",ROW('ค่าเสื่อม 2563'!$E$3:$E$252)-ROW('ค่าเสื่อม 2563'!$E$3)+1),$A30)))</f>
        <v/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2563'!$E$3:$E$252,"28850-รพ.โคกสูง")&lt;$A31,"",INDEX('ค่าเสื่อม 2563'!E$3:E$252,SMALL(IF('ค่าเสื่อม 2563'!$E$3:$E$252="28850-รพ.โคกสูง",ROW('ค่าเสื่อม 2563'!$E$3:$E$252)-ROW('ค่าเสื่อม 2563'!$E$3)+1),$A31)))</f>
        <v/>
      </c>
      <c r="F31" s="7" t="str">
        <f t="array" ref="F31">IF(COUNTIF('ค่าเสื่อม 2563'!$E$3:$E$252,"28850-รพ.โคกสูง")&lt;$A31,"",INDEX('ค่าเสื่อม 2563'!F$3:F$252,SMALL(IF('ค่าเสื่อม 2563'!$E$3:$E$252="28850-รพ.โคกสูง",ROW('ค่าเสื่อม 2563'!$E$3:$E$252)-ROW('ค่าเสื่อม 2563'!$E$3)+1),$A31)))</f>
        <v/>
      </c>
      <c r="G31" s="7" t="str">
        <f t="array" ref="G31">IF(COUNTIF('ค่าเสื่อม 2563'!$E$3:$E$252,"28850-รพ.โคกสูง")&lt;$A31,"",INDEX('ค่าเสื่อม 2563'!G$3:G$252,SMALL(IF('ค่าเสื่อม 2563'!$E$3:$E$252="28850-รพ.โคกสูง",ROW('ค่าเสื่อม 2563'!$E$3:$E$252)-ROW('ค่าเสื่อม 2563'!$E$3)+1),$A31)))</f>
        <v/>
      </c>
      <c r="H31" s="7" t="str">
        <f t="array" ref="H31">IF(COUNTIF('ค่าเสื่อม 2563'!$E$3:$E$252,"28850-รพ.โคกสูง")&lt;$A31,"",INDEX('ค่าเสื่อม 2563'!H$3:H$252,SMALL(IF('ค่าเสื่อม 2563'!$E$3:$E$252="28850-รพ.โคกสูง",ROW('ค่าเสื่อม 2563'!$E$3:$E$252)-ROW('ค่าเสื่อม 2563'!$E$3)+1),$A31)))</f>
        <v/>
      </c>
      <c r="I31" s="7" t="str">
        <f t="array" ref="I31">IF(COUNTIF('ค่าเสื่อม 2563'!$E$3:$E$252,"28850-รพ.โคกสูง")&lt;$A31,"",INDEX('ค่าเสื่อม 2563'!I$3:I$252,SMALL(IF('ค่าเสื่อม 2563'!$E$3:$E$252="28850-รพ.โคกสูง",ROW('ค่าเสื่อม 2563'!$E$3:$E$252)-ROW('ค่าเสื่อม 2563'!$E$3)+1),$A31)))</f>
        <v/>
      </c>
      <c r="J31" s="7" t="str">
        <f t="array" ref="J31">IF(COUNTIF('ค่าเสื่อม 2563'!$E$3:$E$252,"28850-รพ.โคกสูง")&lt;$A31,"",INDEX('ค่าเสื่อม 2563'!J$3:J$252,SMALL(IF('ค่าเสื่อม 2563'!$E$3:$E$252="28850-รพ.โคกสูง",ROW('ค่าเสื่อม 2563'!$E$3:$E$252)-ROW('ค่าเสื่อม 2563'!$E$3)+1),$A31)))</f>
        <v/>
      </c>
      <c r="K31" s="7" t="str">
        <f t="array" ref="K31">IF(COUNTIF('ค่าเสื่อม 2563'!$E$3:$E$252,"28850-รพ.โคกสูง")&lt;$A31,"",INDEX('ค่าเสื่อม 2563'!K$3:K$252,SMALL(IF('ค่าเสื่อม 2563'!$E$3:$E$252="28850-รพ.โคกสูง",ROW('ค่าเสื่อม 2563'!$E$3:$E$252)-ROW('ค่าเสื่อม 2563'!$E$3)+1),$A31)))</f>
        <v/>
      </c>
      <c r="L31" s="4" t="str">
        <f t="array" ref="L31">IF(COUNTIF('ค่าเสื่อม 2563'!$E$3:$E$252,"28850-รพ.โคกสูง")&lt;$A31,"",INDEX('ค่าเสื่อม 2563'!L$3:L$252,SMALL(IF('ค่าเสื่อม 2563'!$E$3:$E$252="28850-รพ.โคกสูง",ROW('ค่าเสื่อม 2563'!$E$3:$E$252)-ROW('ค่าเสื่อม 2563'!$E$3)+1),$A31)))</f>
        <v/>
      </c>
      <c r="M31" s="7" t="str">
        <f t="array" ref="M31">IF(COUNTIF('ค่าเสื่อม 2563'!$E$3:$E$252,"28850-รพ.โคกสูง")&lt;$A31,"",INDEX('ค่าเสื่อม 2563'!M$3:M$252,SMALL(IF('ค่าเสื่อม 2563'!$E$3:$E$252="28850-รพ.โคกสูง",ROW('ค่าเสื่อม 2563'!$E$3:$E$252)-ROW('ค่าเสื่อม 2563'!$E$3)+1),$A31)))</f>
        <v/>
      </c>
      <c r="N31" s="10" t="str">
        <f t="array" ref="N31">IF(COUNTIF('ค่าเสื่อม 2563'!$E$3:$E$252,"28850-รพ.โคกสูง")&lt;$A31,"",INDEX('ค่าเสื่อม 2563'!N$3:N$252,SMALL(IF('ค่าเสื่อม 2563'!$E$3:$E$252="28850-รพ.โคกสูง",ROW('ค่าเสื่อม 2563'!$E$3:$E$252)-ROW('ค่าเสื่อม 2563'!$E$3)+1),$A31)))</f>
        <v/>
      </c>
      <c r="O31" s="10" t="str">
        <f t="array" ref="O31">IF(COUNTIF('ค่าเสื่อม 2563'!$E$3:$E$252,"28850-รพ.โคกสูง")&lt;$A31,"",INDEX('ค่าเสื่อม 2563'!O$3:O$252,SMALL(IF('ค่าเสื่อม 2563'!$E$3:$E$252="28850-รพ.โคกสูง",ROW('ค่าเสื่อม 2563'!$E$3:$E$252)-ROW('ค่าเสื่อม 2563'!$E$3)+1),$A31)))</f>
        <v/>
      </c>
      <c r="P31" s="10" t="str">
        <f t="array" ref="P31">IF(COUNTIF('ค่าเสื่อม 2563'!$E$3:$E$252,"28850-รพ.โคกสูง")&lt;$A31,"",INDEX('ค่าเสื่อม 2563'!P$3:P$252,SMALL(IF('ค่าเสื่อม 2563'!$E$3:$E$252="28850-รพ.โคกสูง",ROW('ค่าเสื่อม 2563'!$E$3:$E$252)-ROW('ค่าเสื่อม 2563'!$E$3)+1),$A31)))</f>
        <v/>
      </c>
      <c r="Q31" s="10" t="str">
        <f t="array" ref="Q31">IF(COUNTIF('ค่าเสื่อม 2563'!$E$3:$E$252,"28850-รพ.โคกสูง")&lt;$A31,"",INDEX('ค่าเสื่อม 2563'!Q$3:Q$252,SMALL(IF('ค่าเสื่อม 2563'!$E$3:$E$252="28850-รพ.โคกสูง",ROW('ค่าเสื่อม 2563'!$E$3:$E$252)-ROW('ค่าเสื่อม 2563'!$E$3)+1),$A31)))</f>
        <v/>
      </c>
      <c r="R31" s="7" t="str">
        <f t="array" ref="R31">IF(COUNTIF('ค่าเสื่อม 2563'!$E$3:$E$252,"28850-รพ.โคกสูง")&lt;$A31,"",INDEX('ค่าเสื่อม 2563'!R$3:R$252,SMALL(IF('ค่าเสื่อม 2563'!$E$3:$E$252="28850-รพ.โคกสูง",ROW('ค่าเสื่อม 2563'!$E$3:$E$252)-ROW('ค่าเสื่อม 2563'!$E$3)+1),$A31)))</f>
        <v/>
      </c>
      <c r="S31" s="4" t="str">
        <f t="array" ref="S31">IF(COUNTIF('ค่าเสื่อม 2563'!$E$3:$E$252,"28850-รพ.โคกสูง")&lt;$A31,"",INDEX('ค่าเสื่อม 2563'!S$3:S$252,SMALL(IF('ค่าเสื่อม 2563'!$E$3:$E$252="28850-รพ.โคกสูง",ROW('ค่าเสื่อม 2563'!$E$3:$E$252)-ROW('ค่าเสื่อม 2563'!$E$3)+1),$A31)))</f>
        <v/>
      </c>
      <c r="T31" s="10" t="str">
        <f t="array" ref="T31">IF(COUNTIF('ค่าเสื่อม 2563'!$E$3:$E$252,"28850-รพ.โคกสูง")&lt;$A31,"",INDEX('ค่าเสื่อม 2563'!T$3:T$252,SMALL(IF('ค่าเสื่อม 2563'!$E$3:$E$252="28850-รพ.โคกสูง",ROW('ค่าเสื่อม 2563'!$E$3:$E$252)-ROW('ค่าเสื่อม 2563'!$E$3)+1),$A31)))</f>
        <v/>
      </c>
      <c r="U31" s="10" t="str">
        <f t="array" ref="U31">IF(COUNTIF('ค่าเสื่อม 2563'!$E$3:$E$252,"28850-รพ.โคกสูง")&lt;$A31,"",INDEX('ค่าเสื่อม 2563'!U$3:U$252,SMALL(IF('ค่าเสื่อม 2563'!$E$3:$E$252="28850-รพ.โคกสูง",ROW('ค่าเสื่อม 2563'!$E$3:$E$252)-ROW('ค่าเสื่อม 2563'!$E$3)+1),$A31)))</f>
        <v/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2563'!$E$3:$E$252,"28850-รพ.โคกสูง")&lt;$A32,"",INDEX('ค่าเสื่อม 2563'!E$3:E$252,SMALL(IF('ค่าเสื่อม 2563'!$E$3:$E$252="28850-รพ.โคกสูง",ROW('ค่าเสื่อม 2563'!$E$3:$E$252)-ROW('ค่าเสื่อม 2563'!$E$3)+1),$A32)))</f>
        <v/>
      </c>
      <c r="F32" s="7" t="str">
        <f t="array" ref="F32">IF(COUNTIF('ค่าเสื่อม 2563'!$E$3:$E$252,"28850-รพ.โคกสูง")&lt;$A32,"",INDEX('ค่าเสื่อม 2563'!F$3:F$252,SMALL(IF('ค่าเสื่อม 2563'!$E$3:$E$252="28850-รพ.โคกสูง",ROW('ค่าเสื่อม 2563'!$E$3:$E$252)-ROW('ค่าเสื่อม 2563'!$E$3)+1),$A32)))</f>
        <v/>
      </c>
      <c r="G32" s="7" t="str">
        <f t="array" ref="G32">IF(COUNTIF('ค่าเสื่อม 2563'!$E$3:$E$252,"28850-รพ.โคกสูง")&lt;$A32,"",INDEX('ค่าเสื่อม 2563'!G$3:G$252,SMALL(IF('ค่าเสื่อม 2563'!$E$3:$E$252="28850-รพ.โคกสูง",ROW('ค่าเสื่อม 2563'!$E$3:$E$252)-ROW('ค่าเสื่อม 2563'!$E$3)+1),$A32)))</f>
        <v/>
      </c>
      <c r="H32" s="7" t="str">
        <f t="array" ref="H32">IF(COUNTIF('ค่าเสื่อม 2563'!$E$3:$E$252,"28850-รพ.โคกสูง")&lt;$A32,"",INDEX('ค่าเสื่อม 2563'!H$3:H$252,SMALL(IF('ค่าเสื่อม 2563'!$E$3:$E$252="28850-รพ.โคกสูง",ROW('ค่าเสื่อม 2563'!$E$3:$E$252)-ROW('ค่าเสื่อม 2563'!$E$3)+1),$A32)))</f>
        <v/>
      </c>
      <c r="I32" s="7" t="str">
        <f t="array" ref="I32">IF(COUNTIF('ค่าเสื่อม 2563'!$E$3:$E$252,"28850-รพ.โคกสูง")&lt;$A32,"",INDEX('ค่าเสื่อม 2563'!I$3:I$252,SMALL(IF('ค่าเสื่อม 2563'!$E$3:$E$252="28850-รพ.โคกสูง",ROW('ค่าเสื่อม 2563'!$E$3:$E$252)-ROW('ค่าเสื่อม 2563'!$E$3)+1),$A32)))</f>
        <v/>
      </c>
      <c r="J32" s="7" t="str">
        <f t="array" ref="J32">IF(COUNTIF('ค่าเสื่อม 2563'!$E$3:$E$252,"28850-รพ.โคกสูง")&lt;$A32,"",INDEX('ค่าเสื่อม 2563'!J$3:J$252,SMALL(IF('ค่าเสื่อม 2563'!$E$3:$E$252="28850-รพ.โคกสูง",ROW('ค่าเสื่อม 2563'!$E$3:$E$252)-ROW('ค่าเสื่อม 2563'!$E$3)+1),$A32)))</f>
        <v/>
      </c>
      <c r="K32" s="7" t="str">
        <f t="array" ref="K32">IF(COUNTIF('ค่าเสื่อม 2563'!$E$3:$E$252,"28850-รพ.โคกสูง")&lt;$A32,"",INDEX('ค่าเสื่อม 2563'!K$3:K$252,SMALL(IF('ค่าเสื่อม 2563'!$E$3:$E$252="28850-รพ.โคกสูง",ROW('ค่าเสื่อม 2563'!$E$3:$E$252)-ROW('ค่าเสื่อม 2563'!$E$3)+1),$A32)))</f>
        <v/>
      </c>
      <c r="L32" s="4" t="str">
        <f t="array" ref="L32">IF(COUNTIF('ค่าเสื่อม 2563'!$E$3:$E$252,"28850-รพ.โคกสูง")&lt;$A32,"",INDEX('ค่าเสื่อม 2563'!L$3:L$252,SMALL(IF('ค่าเสื่อม 2563'!$E$3:$E$252="28850-รพ.โคกสูง",ROW('ค่าเสื่อม 2563'!$E$3:$E$252)-ROW('ค่าเสื่อม 2563'!$E$3)+1),$A32)))</f>
        <v/>
      </c>
      <c r="M32" s="7" t="str">
        <f t="array" ref="M32">IF(COUNTIF('ค่าเสื่อม 2563'!$E$3:$E$252,"28850-รพ.โคกสูง")&lt;$A32,"",INDEX('ค่าเสื่อม 2563'!M$3:M$252,SMALL(IF('ค่าเสื่อม 2563'!$E$3:$E$252="28850-รพ.โคกสูง",ROW('ค่าเสื่อม 2563'!$E$3:$E$252)-ROW('ค่าเสื่อม 2563'!$E$3)+1),$A32)))</f>
        <v/>
      </c>
      <c r="N32" s="10" t="str">
        <f t="array" ref="N32">IF(COUNTIF('ค่าเสื่อม 2563'!$E$3:$E$252,"28850-รพ.โคกสูง")&lt;$A32,"",INDEX('ค่าเสื่อม 2563'!N$3:N$252,SMALL(IF('ค่าเสื่อม 2563'!$E$3:$E$252="28850-รพ.โคกสูง",ROW('ค่าเสื่อม 2563'!$E$3:$E$252)-ROW('ค่าเสื่อม 2563'!$E$3)+1),$A32)))</f>
        <v/>
      </c>
      <c r="O32" s="10" t="str">
        <f t="array" ref="O32">IF(COUNTIF('ค่าเสื่อม 2563'!$E$3:$E$252,"28850-รพ.โคกสูง")&lt;$A32,"",INDEX('ค่าเสื่อม 2563'!O$3:O$252,SMALL(IF('ค่าเสื่อม 2563'!$E$3:$E$252="28850-รพ.โคกสูง",ROW('ค่าเสื่อม 2563'!$E$3:$E$252)-ROW('ค่าเสื่อม 2563'!$E$3)+1),$A32)))</f>
        <v/>
      </c>
      <c r="P32" s="10" t="str">
        <f t="array" ref="P32">IF(COUNTIF('ค่าเสื่อม 2563'!$E$3:$E$252,"28850-รพ.โคกสูง")&lt;$A32,"",INDEX('ค่าเสื่อม 2563'!P$3:P$252,SMALL(IF('ค่าเสื่อม 2563'!$E$3:$E$252="28850-รพ.โคกสูง",ROW('ค่าเสื่อม 2563'!$E$3:$E$252)-ROW('ค่าเสื่อม 2563'!$E$3)+1),$A32)))</f>
        <v/>
      </c>
      <c r="Q32" s="10" t="str">
        <f t="array" ref="Q32">IF(COUNTIF('ค่าเสื่อม 2563'!$E$3:$E$252,"28850-รพ.โคกสูง")&lt;$A32,"",INDEX('ค่าเสื่อม 2563'!Q$3:Q$252,SMALL(IF('ค่าเสื่อม 2563'!$E$3:$E$252="28850-รพ.โคกสูง",ROW('ค่าเสื่อม 2563'!$E$3:$E$252)-ROW('ค่าเสื่อม 2563'!$E$3)+1),$A32)))</f>
        <v/>
      </c>
      <c r="R32" s="7" t="str">
        <f t="array" ref="R32">IF(COUNTIF('ค่าเสื่อม 2563'!$E$3:$E$252,"28850-รพ.โคกสูง")&lt;$A32,"",INDEX('ค่าเสื่อม 2563'!R$3:R$252,SMALL(IF('ค่าเสื่อม 2563'!$E$3:$E$252="28850-รพ.โคกสูง",ROW('ค่าเสื่อม 2563'!$E$3:$E$252)-ROW('ค่าเสื่อม 2563'!$E$3)+1),$A32)))</f>
        <v/>
      </c>
      <c r="S32" s="4" t="str">
        <f t="array" ref="S32">IF(COUNTIF('ค่าเสื่อม 2563'!$E$3:$E$252,"28850-รพ.โคกสูง")&lt;$A32,"",INDEX('ค่าเสื่อม 2563'!S$3:S$252,SMALL(IF('ค่าเสื่อม 2563'!$E$3:$E$252="28850-รพ.โคกสูง",ROW('ค่าเสื่อม 2563'!$E$3:$E$252)-ROW('ค่าเสื่อม 2563'!$E$3)+1),$A32)))</f>
        <v/>
      </c>
      <c r="T32" s="10" t="str">
        <f t="array" ref="T32">IF(COUNTIF('ค่าเสื่อม 2563'!$E$3:$E$252,"28850-รพ.โคกสูง")&lt;$A32,"",INDEX('ค่าเสื่อม 2563'!T$3:T$252,SMALL(IF('ค่าเสื่อม 2563'!$E$3:$E$252="28850-รพ.โคกสูง",ROW('ค่าเสื่อม 2563'!$E$3:$E$252)-ROW('ค่าเสื่อม 2563'!$E$3)+1),$A32)))</f>
        <v/>
      </c>
      <c r="U32" s="10" t="str">
        <f t="array" ref="U32">IF(COUNTIF('ค่าเสื่อม 2563'!$E$3:$E$252,"28850-รพ.โคกสูง")&lt;$A32,"",INDEX('ค่าเสื่อม 2563'!U$3:U$252,SMALL(IF('ค่าเสื่อม 2563'!$E$3:$E$252="28850-รพ.โคกสูง",ROW('ค่าเสื่อม 2563'!$E$3:$E$252)-ROW('ค่าเสื่อม 2563'!$E$3)+1),$A32)))</f>
        <v/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2563'!$E$3:$E$252,"28850-รพ.โคกสูง")&lt;$A33,"",INDEX('ค่าเสื่อม 2563'!E$3:E$252,SMALL(IF('ค่าเสื่อม 2563'!$E$3:$E$252="28850-รพ.โคกสูง",ROW('ค่าเสื่อม 2563'!$E$3:$E$252)-ROW('ค่าเสื่อม 2563'!$E$3)+1),$A33)))</f>
        <v/>
      </c>
      <c r="F33" s="7" t="str">
        <f t="array" ref="F33">IF(COUNTIF('ค่าเสื่อม 2563'!$E$3:$E$252,"28850-รพ.โคกสูง")&lt;$A33,"",INDEX('ค่าเสื่อม 2563'!F$3:F$252,SMALL(IF('ค่าเสื่อม 2563'!$E$3:$E$252="28850-รพ.โคกสูง",ROW('ค่าเสื่อม 2563'!$E$3:$E$252)-ROW('ค่าเสื่อม 2563'!$E$3)+1),$A33)))</f>
        <v/>
      </c>
      <c r="G33" s="7" t="str">
        <f t="array" ref="G33">IF(COUNTIF('ค่าเสื่อม 2563'!$E$3:$E$252,"28850-รพ.โคกสูง")&lt;$A33,"",INDEX('ค่าเสื่อม 2563'!G$3:G$252,SMALL(IF('ค่าเสื่อม 2563'!$E$3:$E$252="28850-รพ.โคกสูง",ROW('ค่าเสื่อม 2563'!$E$3:$E$252)-ROW('ค่าเสื่อม 2563'!$E$3)+1),$A33)))</f>
        <v/>
      </c>
      <c r="H33" s="7" t="str">
        <f t="array" ref="H33">IF(COUNTIF('ค่าเสื่อม 2563'!$E$3:$E$252,"28850-รพ.โคกสูง")&lt;$A33,"",INDEX('ค่าเสื่อม 2563'!H$3:H$252,SMALL(IF('ค่าเสื่อม 2563'!$E$3:$E$252="28850-รพ.โคกสูง",ROW('ค่าเสื่อม 2563'!$E$3:$E$252)-ROW('ค่าเสื่อม 2563'!$E$3)+1),$A33)))</f>
        <v/>
      </c>
      <c r="I33" s="7" t="str">
        <f t="array" ref="I33">IF(COUNTIF('ค่าเสื่อม 2563'!$E$3:$E$252,"28850-รพ.โคกสูง")&lt;$A33,"",INDEX('ค่าเสื่อม 2563'!I$3:I$252,SMALL(IF('ค่าเสื่อม 2563'!$E$3:$E$252="28850-รพ.โคกสูง",ROW('ค่าเสื่อม 2563'!$E$3:$E$252)-ROW('ค่าเสื่อม 2563'!$E$3)+1),$A33)))</f>
        <v/>
      </c>
      <c r="J33" s="7" t="str">
        <f t="array" ref="J33">IF(COUNTIF('ค่าเสื่อม 2563'!$E$3:$E$252,"28850-รพ.โคกสูง")&lt;$A33,"",INDEX('ค่าเสื่อม 2563'!J$3:J$252,SMALL(IF('ค่าเสื่อม 2563'!$E$3:$E$252="28850-รพ.โคกสูง",ROW('ค่าเสื่อม 2563'!$E$3:$E$252)-ROW('ค่าเสื่อม 2563'!$E$3)+1),$A33)))</f>
        <v/>
      </c>
      <c r="K33" s="7" t="str">
        <f t="array" ref="K33">IF(COUNTIF('ค่าเสื่อม 2563'!$E$3:$E$252,"28850-รพ.โคกสูง")&lt;$A33,"",INDEX('ค่าเสื่อม 2563'!K$3:K$252,SMALL(IF('ค่าเสื่อม 2563'!$E$3:$E$252="28850-รพ.โคกสูง",ROW('ค่าเสื่อม 2563'!$E$3:$E$252)-ROW('ค่าเสื่อม 2563'!$E$3)+1),$A33)))</f>
        <v/>
      </c>
      <c r="L33" s="4" t="str">
        <f t="array" ref="L33">IF(COUNTIF('ค่าเสื่อม 2563'!$E$3:$E$252,"28850-รพ.โคกสูง")&lt;$A33,"",INDEX('ค่าเสื่อม 2563'!L$3:L$252,SMALL(IF('ค่าเสื่อม 2563'!$E$3:$E$252="28850-รพ.โคกสูง",ROW('ค่าเสื่อม 2563'!$E$3:$E$252)-ROW('ค่าเสื่อม 2563'!$E$3)+1),$A33)))</f>
        <v/>
      </c>
      <c r="M33" s="7" t="str">
        <f t="array" ref="M33">IF(COUNTIF('ค่าเสื่อม 2563'!$E$3:$E$252,"28850-รพ.โคกสูง")&lt;$A33,"",INDEX('ค่าเสื่อม 2563'!M$3:M$252,SMALL(IF('ค่าเสื่อม 2563'!$E$3:$E$252="28850-รพ.โคกสูง",ROW('ค่าเสื่อม 2563'!$E$3:$E$252)-ROW('ค่าเสื่อม 2563'!$E$3)+1),$A33)))</f>
        <v/>
      </c>
      <c r="N33" s="10" t="str">
        <f t="array" ref="N33">IF(COUNTIF('ค่าเสื่อม 2563'!$E$3:$E$252,"28850-รพ.โคกสูง")&lt;$A33,"",INDEX('ค่าเสื่อม 2563'!N$3:N$252,SMALL(IF('ค่าเสื่อม 2563'!$E$3:$E$252="28850-รพ.โคกสูง",ROW('ค่าเสื่อม 2563'!$E$3:$E$252)-ROW('ค่าเสื่อม 2563'!$E$3)+1),$A33)))</f>
        <v/>
      </c>
      <c r="O33" s="10" t="str">
        <f t="array" ref="O33">IF(COUNTIF('ค่าเสื่อม 2563'!$E$3:$E$252,"28850-รพ.โคกสูง")&lt;$A33,"",INDEX('ค่าเสื่อม 2563'!O$3:O$252,SMALL(IF('ค่าเสื่อม 2563'!$E$3:$E$252="28850-รพ.โคกสูง",ROW('ค่าเสื่อม 2563'!$E$3:$E$252)-ROW('ค่าเสื่อม 2563'!$E$3)+1),$A33)))</f>
        <v/>
      </c>
      <c r="P33" s="10" t="str">
        <f t="array" ref="P33">IF(COUNTIF('ค่าเสื่อม 2563'!$E$3:$E$252,"28850-รพ.โคกสูง")&lt;$A33,"",INDEX('ค่าเสื่อม 2563'!P$3:P$252,SMALL(IF('ค่าเสื่อม 2563'!$E$3:$E$252="28850-รพ.โคกสูง",ROW('ค่าเสื่อม 2563'!$E$3:$E$252)-ROW('ค่าเสื่อม 2563'!$E$3)+1),$A33)))</f>
        <v/>
      </c>
      <c r="Q33" s="10" t="str">
        <f t="array" ref="Q33">IF(COUNTIF('ค่าเสื่อม 2563'!$E$3:$E$252,"28850-รพ.โคกสูง")&lt;$A33,"",INDEX('ค่าเสื่อม 2563'!Q$3:Q$252,SMALL(IF('ค่าเสื่อม 2563'!$E$3:$E$252="28850-รพ.โคกสูง",ROW('ค่าเสื่อม 2563'!$E$3:$E$252)-ROW('ค่าเสื่อม 2563'!$E$3)+1),$A33)))</f>
        <v/>
      </c>
      <c r="R33" s="7" t="str">
        <f t="array" ref="R33">IF(COUNTIF('ค่าเสื่อม 2563'!$E$3:$E$252,"28850-รพ.โคกสูง")&lt;$A33,"",INDEX('ค่าเสื่อม 2563'!R$3:R$252,SMALL(IF('ค่าเสื่อม 2563'!$E$3:$E$252="28850-รพ.โคกสูง",ROW('ค่าเสื่อม 2563'!$E$3:$E$252)-ROW('ค่าเสื่อม 2563'!$E$3)+1),$A33)))</f>
        <v/>
      </c>
      <c r="S33" s="4" t="str">
        <f t="array" ref="S33">IF(COUNTIF('ค่าเสื่อม 2563'!$E$3:$E$252,"28850-รพ.โคกสูง")&lt;$A33,"",INDEX('ค่าเสื่อม 2563'!S$3:S$252,SMALL(IF('ค่าเสื่อม 2563'!$E$3:$E$252="28850-รพ.โคกสูง",ROW('ค่าเสื่อม 2563'!$E$3:$E$252)-ROW('ค่าเสื่อม 2563'!$E$3)+1),$A33)))</f>
        <v/>
      </c>
      <c r="T33" s="10" t="str">
        <f t="array" ref="T33">IF(COUNTIF('ค่าเสื่อม 2563'!$E$3:$E$252,"28850-รพ.โคกสูง")&lt;$A33,"",INDEX('ค่าเสื่อม 2563'!T$3:T$252,SMALL(IF('ค่าเสื่อม 2563'!$E$3:$E$252="28850-รพ.โคกสูง",ROW('ค่าเสื่อม 2563'!$E$3:$E$252)-ROW('ค่าเสื่อม 2563'!$E$3)+1),$A33)))</f>
        <v/>
      </c>
      <c r="U33" s="10" t="str">
        <f t="array" ref="U33">IF(COUNTIF('ค่าเสื่อม 2563'!$E$3:$E$252,"28850-รพ.โคกสูง")&lt;$A33,"",INDEX('ค่าเสื่อม 2563'!U$3:U$252,SMALL(IF('ค่าเสื่อม 2563'!$E$3:$E$252="28850-รพ.โคกสูง",ROW('ค่าเสื่อม 2563'!$E$3:$E$252)-ROW('ค่าเสื่อม 2563'!$E$3)+1),$A33)))</f>
        <v/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2563'!$E$3:$E$252,"28850-รพ.โคกสูง")&lt;$A34,"",INDEX('ค่าเสื่อม 2563'!E$3:E$252,SMALL(IF('ค่าเสื่อม 2563'!$E$3:$E$252="28850-รพ.โคกสูง",ROW('ค่าเสื่อม 2563'!$E$3:$E$252)-ROW('ค่าเสื่อม 2563'!$E$3)+1),$A34)))</f>
        <v/>
      </c>
      <c r="F34" s="7" t="str">
        <f t="array" ref="F34">IF(COUNTIF('ค่าเสื่อม 2563'!$E$3:$E$252,"28850-รพ.โคกสูง")&lt;$A34,"",INDEX('ค่าเสื่อม 2563'!F$3:F$252,SMALL(IF('ค่าเสื่อม 2563'!$E$3:$E$252="28850-รพ.โคกสูง",ROW('ค่าเสื่อม 2563'!$E$3:$E$252)-ROW('ค่าเสื่อม 2563'!$E$3)+1),$A34)))</f>
        <v/>
      </c>
      <c r="G34" s="7" t="str">
        <f t="array" ref="G34">IF(COUNTIF('ค่าเสื่อม 2563'!$E$3:$E$252,"28850-รพ.โคกสูง")&lt;$A34,"",INDEX('ค่าเสื่อม 2563'!G$3:G$252,SMALL(IF('ค่าเสื่อม 2563'!$E$3:$E$252="28850-รพ.โคกสูง",ROW('ค่าเสื่อม 2563'!$E$3:$E$252)-ROW('ค่าเสื่อม 2563'!$E$3)+1),$A34)))</f>
        <v/>
      </c>
      <c r="H34" s="7" t="str">
        <f t="array" ref="H34">IF(COUNTIF('ค่าเสื่อม 2563'!$E$3:$E$252,"28850-รพ.โคกสูง")&lt;$A34,"",INDEX('ค่าเสื่อม 2563'!H$3:H$252,SMALL(IF('ค่าเสื่อม 2563'!$E$3:$E$252="28850-รพ.โคกสูง",ROW('ค่าเสื่อม 2563'!$E$3:$E$252)-ROW('ค่าเสื่อม 2563'!$E$3)+1),$A34)))</f>
        <v/>
      </c>
      <c r="I34" s="7" t="str">
        <f t="array" ref="I34">IF(COUNTIF('ค่าเสื่อม 2563'!$E$3:$E$252,"28850-รพ.โคกสูง")&lt;$A34,"",INDEX('ค่าเสื่อม 2563'!I$3:I$252,SMALL(IF('ค่าเสื่อม 2563'!$E$3:$E$252="28850-รพ.โคกสูง",ROW('ค่าเสื่อม 2563'!$E$3:$E$252)-ROW('ค่าเสื่อม 2563'!$E$3)+1),$A34)))</f>
        <v/>
      </c>
      <c r="J34" s="7" t="str">
        <f t="array" ref="J34">IF(COUNTIF('ค่าเสื่อม 2563'!$E$3:$E$252,"28850-รพ.โคกสูง")&lt;$A34,"",INDEX('ค่าเสื่อม 2563'!J$3:J$252,SMALL(IF('ค่าเสื่อม 2563'!$E$3:$E$252="28850-รพ.โคกสูง",ROW('ค่าเสื่อม 2563'!$E$3:$E$252)-ROW('ค่าเสื่อม 2563'!$E$3)+1),$A34)))</f>
        <v/>
      </c>
      <c r="K34" s="7" t="str">
        <f t="array" ref="K34">IF(COUNTIF('ค่าเสื่อม 2563'!$E$3:$E$252,"28850-รพ.โคกสูง")&lt;$A34,"",INDEX('ค่าเสื่อม 2563'!K$3:K$252,SMALL(IF('ค่าเสื่อม 2563'!$E$3:$E$252="28850-รพ.โคกสูง",ROW('ค่าเสื่อม 2563'!$E$3:$E$252)-ROW('ค่าเสื่อม 2563'!$E$3)+1),$A34)))</f>
        <v/>
      </c>
      <c r="L34" s="4" t="str">
        <f t="array" ref="L34">IF(COUNTIF('ค่าเสื่อม 2563'!$E$3:$E$252,"28850-รพ.โคกสูง")&lt;$A34,"",INDEX('ค่าเสื่อม 2563'!L$3:L$252,SMALL(IF('ค่าเสื่อม 2563'!$E$3:$E$252="28850-รพ.โคกสูง",ROW('ค่าเสื่อม 2563'!$E$3:$E$252)-ROW('ค่าเสื่อม 2563'!$E$3)+1),$A34)))</f>
        <v/>
      </c>
      <c r="M34" s="7" t="str">
        <f t="array" ref="M34">IF(COUNTIF('ค่าเสื่อม 2563'!$E$3:$E$252,"28850-รพ.โคกสูง")&lt;$A34,"",INDEX('ค่าเสื่อม 2563'!M$3:M$252,SMALL(IF('ค่าเสื่อม 2563'!$E$3:$E$252="28850-รพ.โคกสูง",ROW('ค่าเสื่อม 2563'!$E$3:$E$252)-ROW('ค่าเสื่อม 2563'!$E$3)+1),$A34)))</f>
        <v/>
      </c>
      <c r="N34" s="10" t="str">
        <f t="array" ref="N34">IF(COUNTIF('ค่าเสื่อม 2563'!$E$3:$E$252,"28850-รพ.โคกสูง")&lt;$A34,"",INDEX('ค่าเสื่อม 2563'!N$3:N$252,SMALL(IF('ค่าเสื่อม 2563'!$E$3:$E$252="28850-รพ.โคกสูง",ROW('ค่าเสื่อม 2563'!$E$3:$E$252)-ROW('ค่าเสื่อม 2563'!$E$3)+1),$A34)))</f>
        <v/>
      </c>
      <c r="O34" s="10" t="str">
        <f t="array" ref="O34">IF(COUNTIF('ค่าเสื่อม 2563'!$E$3:$E$252,"28850-รพ.โคกสูง")&lt;$A34,"",INDEX('ค่าเสื่อม 2563'!O$3:O$252,SMALL(IF('ค่าเสื่อม 2563'!$E$3:$E$252="28850-รพ.โคกสูง",ROW('ค่าเสื่อม 2563'!$E$3:$E$252)-ROW('ค่าเสื่อม 2563'!$E$3)+1),$A34)))</f>
        <v/>
      </c>
      <c r="P34" s="10" t="str">
        <f t="array" ref="P34">IF(COUNTIF('ค่าเสื่อม 2563'!$E$3:$E$252,"28850-รพ.โคกสูง")&lt;$A34,"",INDEX('ค่าเสื่อม 2563'!P$3:P$252,SMALL(IF('ค่าเสื่อม 2563'!$E$3:$E$252="28850-รพ.โคกสูง",ROW('ค่าเสื่อม 2563'!$E$3:$E$252)-ROW('ค่าเสื่อม 2563'!$E$3)+1),$A34)))</f>
        <v/>
      </c>
      <c r="Q34" s="10" t="str">
        <f t="array" ref="Q34">IF(COUNTIF('ค่าเสื่อม 2563'!$E$3:$E$252,"28850-รพ.โคกสูง")&lt;$A34,"",INDEX('ค่าเสื่อม 2563'!Q$3:Q$252,SMALL(IF('ค่าเสื่อม 2563'!$E$3:$E$252="28850-รพ.โคกสูง",ROW('ค่าเสื่อม 2563'!$E$3:$E$252)-ROW('ค่าเสื่อม 2563'!$E$3)+1),$A34)))</f>
        <v/>
      </c>
      <c r="R34" s="7" t="str">
        <f t="array" ref="R34">IF(COUNTIF('ค่าเสื่อม 2563'!$E$3:$E$252,"28850-รพ.โคกสูง")&lt;$A34,"",INDEX('ค่าเสื่อม 2563'!R$3:R$252,SMALL(IF('ค่าเสื่อม 2563'!$E$3:$E$252="28850-รพ.โคกสูง",ROW('ค่าเสื่อม 2563'!$E$3:$E$252)-ROW('ค่าเสื่อม 2563'!$E$3)+1),$A34)))</f>
        <v/>
      </c>
      <c r="S34" s="4" t="str">
        <f t="array" ref="S34">IF(COUNTIF('ค่าเสื่อม 2563'!$E$3:$E$252,"28850-รพ.โคกสูง")&lt;$A34,"",INDEX('ค่าเสื่อม 2563'!S$3:S$252,SMALL(IF('ค่าเสื่อม 2563'!$E$3:$E$252="28850-รพ.โคกสูง",ROW('ค่าเสื่อม 2563'!$E$3:$E$252)-ROW('ค่าเสื่อม 2563'!$E$3)+1),$A34)))</f>
        <v/>
      </c>
      <c r="T34" s="10" t="str">
        <f t="array" ref="T34">IF(COUNTIF('ค่าเสื่อม 2563'!$E$3:$E$252,"28850-รพ.โคกสูง")&lt;$A34,"",INDEX('ค่าเสื่อม 2563'!T$3:T$252,SMALL(IF('ค่าเสื่อม 2563'!$E$3:$E$252="28850-รพ.โคกสูง",ROW('ค่าเสื่อม 2563'!$E$3:$E$252)-ROW('ค่าเสื่อม 2563'!$E$3)+1),$A34)))</f>
        <v/>
      </c>
      <c r="U34" s="10" t="str">
        <f t="array" ref="U34">IF(COUNTIF('ค่าเสื่อม 2563'!$E$3:$E$252,"28850-รพ.โคกสูง")&lt;$A34,"",INDEX('ค่าเสื่อม 2563'!U$3:U$252,SMALL(IF('ค่าเสื่อม 2563'!$E$3:$E$252="28850-รพ.โคกสูง",ROW('ค่าเสื่อม 2563'!$E$3:$E$252)-ROW('ค่าเสื่อม 2563'!$E$3)+1),$A34)))</f>
        <v/>
      </c>
      <c r="V34" s="7"/>
      <c r="W34" s="7"/>
    </row>
    <row r="35" spans="1:24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2563'!$E$3:$E$252,"28850-รพ.โคกสูง")&lt;$A35,"",INDEX('ค่าเสื่อม 2563'!E$3:E$252,SMALL(IF('ค่าเสื่อม 2563'!$E$3:$E$252="28850-รพ.โคกสูง",ROW('ค่าเสื่อม 2563'!$E$3:$E$252)-ROW('ค่าเสื่อม 2563'!$E$3)+1),$A35)))</f>
        <v/>
      </c>
      <c r="F35" s="7" t="str">
        <f t="array" ref="F35">IF(COUNTIF('ค่าเสื่อม 2563'!$E$3:$E$252,"28850-รพ.โคกสูง")&lt;$A35,"",INDEX('ค่าเสื่อม 2563'!F$3:F$252,SMALL(IF('ค่าเสื่อม 2563'!$E$3:$E$252="28850-รพ.โคกสูง",ROW('ค่าเสื่อม 2563'!$E$3:$E$252)-ROW('ค่าเสื่อม 2563'!$E$3)+1),$A35)))</f>
        <v/>
      </c>
      <c r="G35" s="7" t="str">
        <f t="array" ref="G35">IF(COUNTIF('ค่าเสื่อม 2563'!$E$3:$E$252,"28850-รพ.โคกสูง")&lt;$A35,"",INDEX('ค่าเสื่อม 2563'!G$3:G$252,SMALL(IF('ค่าเสื่อม 2563'!$E$3:$E$252="28850-รพ.โคกสูง",ROW('ค่าเสื่อม 2563'!$E$3:$E$252)-ROW('ค่าเสื่อม 2563'!$E$3)+1),$A35)))</f>
        <v/>
      </c>
      <c r="H35" s="7" t="str">
        <f t="array" ref="H35">IF(COUNTIF('ค่าเสื่อม 2563'!$E$3:$E$252,"28850-รพ.โคกสูง")&lt;$A35,"",INDEX('ค่าเสื่อม 2563'!H$3:H$252,SMALL(IF('ค่าเสื่อม 2563'!$E$3:$E$252="28850-รพ.โคกสูง",ROW('ค่าเสื่อม 2563'!$E$3:$E$252)-ROW('ค่าเสื่อม 2563'!$E$3)+1),$A35)))</f>
        <v/>
      </c>
      <c r="I35" s="7" t="str">
        <f t="array" ref="I35">IF(COUNTIF('ค่าเสื่อม 2563'!$E$3:$E$252,"28850-รพ.โคกสูง")&lt;$A35,"",INDEX('ค่าเสื่อม 2563'!I$3:I$252,SMALL(IF('ค่าเสื่อม 2563'!$E$3:$E$252="28850-รพ.โคกสูง",ROW('ค่าเสื่อม 2563'!$E$3:$E$252)-ROW('ค่าเสื่อม 2563'!$E$3)+1),$A35)))</f>
        <v/>
      </c>
      <c r="J35" s="7" t="str">
        <f t="array" ref="J35">IF(COUNTIF('ค่าเสื่อม 2563'!$E$3:$E$252,"28850-รพ.โคกสูง")&lt;$A35,"",INDEX('ค่าเสื่อม 2563'!J$3:J$252,SMALL(IF('ค่าเสื่อม 2563'!$E$3:$E$252="28850-รพ.โคกสูง",ROW('ค่าเสื่อม 2563'!$E$3:$E$252)-ROW('ค่าเสื่อม 2563'!$E$3)+1),$A35)))</f>
        <v/>
      </c>
      <c r="K35" s="7" t="str">
        <f t="array" ref="K35">IF(COUNTIF('ค่าเสื่อม 2563'!$E$3:$E$252,"28850-รพ.โคกสูง")&lt;$A35,"",INDEX('ค่าเสื่อม 2563'!K$3:K$252,SMALL(IF('ค่าเสื่อม 2563'!$E$3:$E$252="28850-รพ.โคกสูง",ROW('ค่าเสื่อม 2563'!$E$3:$E$252)-ROW('ค่าเสื่อม 2563'!$E$3)+1),$A35)))</f>
        <v/>
      </c>
      <c r="L35" s="4" t="str">
        <f t="array" ref="L35">IF(COUNTIF('ค่าเสื่อม 2563'!$E$3:$E$252,"28850-รพ.โคกสูง")&lt;$A35,"",INDEX('ค่าเสื่อม 2563'!L$3:L$252,SMALL(IF('ค่าเสื่อม 2563'!$E$3:$E$252="28850-รพ.โคกสูง",ROW('ค่าเสื่อม 2563'!$E$3:$E$252)-ROW('ค่าเสื่อม 2563'!$E$3)+1),$A35)))</f>
        <v/>
      </c>
      <c r="M35" s="7" t="str">
        <f t="array" ref="M35">IF(COUNTIF('ค่าเสื่อม 2563'!$E$3:$E$252,"28850-รพ.โคกสูง")&lt;$A35,"",INDEX('ค่าเสื่อม 2563'!M$3:M$252,SMALL(IF('ค่าเสื่อม 2563'!$E$3:$E$252="28850-รพ.โคกสูง",ROW('ค่าเสื่อม 2563'!$E$3:$E$252)-ROW('ค่าเสื่อม 2563'!$E$3)+1),$A35)))</f>
        <v/>
      </c>
      <c r="N35" s="10" t="str">
        <f t="array" ref="N35">IF(COUNTIF('ค่าเสื่อม 2563'!$E$3:$E$252,"28850-รพ.โคกสูง")&lt;$A35,"",INDEX('ค่าเสื่อม 2563'!N$3:N$252,SMALL(IF('ค่าเสื่อม 2563'!$E$3:$E$252="28850-รพ.โคกสูง",ROW('ค่าเสื่อม 2563'!$E$3:$E$252)-ROW('ค่าเสื่อม 2563'!$E$3)+1),$A35)))</f>
        <v/>
      </c>
      <c r="O35" s="10" t="str">
        <f t="array" ref="O35">IF(COUNTIF('ค่าเสื่อม 2563'!$E$3:$E$252,"28850-รพ.โคกสูง")&lt;$A35,"",INDEX('ค่าเสื่อม 2563'!O$3:O$252,SMALL(IF('ค่าเสื่อม 2563'!$E$3:$E$252="28850-รพ.โคกสูง",ROW('ค่าเสื่อม 2563'!$E$3:$E$252)-ROW('ค่าเสื่อม 2563'!$E$3)+1),$A35)))</f>
        <v/>
      </c>
      <c r="P35" s="10" t="str">
        <f t="array" ref="P35">IF(COUNTIF('ค่าเสื่อม 2563'!$E$3:$E$252,"28850-รพ.โคกสูง")&lt;$A35,"",INDEX('ค่าเสื่อม 2563'!P$3:P$252,SMALL(IF('ค่าเสื่อม 2563'!$E$3:$E$252="28850-รพ.โคกสูง",ROW('ค่าเสื่อม 2563'!$E$3:$E$252)-ROW('ค่าเสื่อม 2563'!$E$3)+1),$A35)))</f>
        <v/>
      </c>
      <c r="Q35" s="10" t="str">
        <f t="array" ref="Q35">IF(COUNTIF('ค่าเสื่อม 2563'!$E$3:$E$252,"28850-รพ.โคกสูง")&lt;$A35,"",INDEX('ค่าเสื่อม 2563'!Q$3:Q$252,SMALL(IF('ค่าเสื่อม 2563'!$E$3:$E$252="28850-รพ.โคกสูง",ROW('ค่าเสื่อม 2563'!$E$3:$E$252)-ROW('ค่าเสื่อม 2563'!$E$3)+1),$A35)))</f>
        <v/>
      </c>
      <c r="R35" s="7" t="str">
        <f t="array" ref="R35">IF(COUNTIF('ค่าเสื่อม 2563'!$E$3:$E$252,"28850-รพ.โคกสูง")&lt;$A35,"",INDEX('ค่าเสื่อม 2563'!R$3:R$252,SMALL(IF('ค่าเสื่อม 2563'!$E$3:$E$252="28850-รพ.โคกสูง",ROW('ค่าเสื่อม 2563'!$E$3:$E$252)-ROW('ค่าเสื่อม 2563'!$E$3)+1),$A35)))</f>
        <v/>
      </c>
      <c r="S35" s="4" t="str">
        <f t="array" ref="S35">IF(COUNTIF('ค่าเสื่อม 2563'!$E$3:$E$252,"28850-รพ.โคกสูง")&lt;$A35,"",INDEX('ค่าเสื่อม 2563'!S$3:S$252,SMALL(IF('ค่าเสื่อม 2563'!$E$3:$E$252="28850-รพ.โคกสูง",ROW('ค่าเสื่อม 2563'!$E$3:$E$252)-ROW('ค่าเสื่อม 2563'!$E$3)+1),$A35)))</f>
        <v/>
      </c>
      <c r="T35" s="10" t="str">
        <f t="array" ref="T35">IF(COUNTIF('ค่าเสื่อม 2563'!$E$3:$E$252,"28850-รพ.โคกสูง")&lt;$A35,"",INDEX('ค่าเสื่อม 2563'!T$3:T$252,SMALL(IF('ค่าเสื่อม 2563'!$E$3:$E$252="28850-รพ.โคกสูง",ROW('ค่าเสื่อม 2563'!$E$3:$E$252)-ROW('ค่าเสื่อม 2563'!$E$3)+1),$A35)))</f>
        <v/>
      </c>
      <c r="U35" s="10" t="str">
        <f t="array" ref="U35">IF(COUNTIF('ค่าเสื่อม 2563'!$E$3:$E$252,"28850-รพ.โคกสูง")&lt;$A35,"",INDEX('ค่าเสื่อม 2563'!U$3:U$252,SMALL(IF('ค่าเสื่อม 2563'!$E$3:$E$252="28850-รพ.โคกสูง",ROW('ค่าเสื่อม 2563'!$E$3:$E$252)-ROW('ค่าเสื่อม 2563'!$E$3)+1),$A35)))</f>
        <v/>
      </c>
      <c r="V35" s="7"/>
      <c r="W35" s="7"/>
    </row>
    <row r="36" spans="1:24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2563'!$E$3:$E$252,"28850-รพ.โคกสูง")&lt;$A36,"",INDEX('ค่าเสื่อม 2563'!E$3:E$252,SMALL(IF('ค่าเสื่อม 2563'!$E$3:$E$252="28850-รพ.โคกสูง",ROW('ค่าเสื่อม 2563'!$E$3:$E$252)-ROW('ค่าเสื่อม 2563'!$E$3)+1),$A36)))</f>
        <v/>
      </c>
      <c r="F36" s="7" t="str">
        <f t="array" ref="F36">IF(COUNTIF('ค่าเสื่อม 2563'!$E$3:$E$252,"28850-รพ.โคกสูง")&lt;$A36,"",INDEX('ค่าเสื่อม 2563'!F$3:F$252,SMALL(IF('ค่าเสื่อม 2563'!$E$3:$E$252="28850-รพ.โคกสูง",ROW('ค่าเสื่อม 2563'!$E$3:$E$252)-ROW('ค่าเสื่อม 2563'!$E$3)+1),$A36)))</f>
        <v/>
      </c>
      <c r="G36" s="7" t="str">
        <f t="array" ref="G36">IF(COUNTIF('ค่าเสื่อม 2563'!$E$3:$E$252,"28850-รพ.โคกสูง")&lt;$A36,"",INDEX('ค่าเสื่อม 2563'!G$3:G$252,SMALL(IF('ค่าเสื่อม 2563'!$E$3:$E$252="28850-รพ.โคกสูง",ROW('ค่าเสื่อม 2563'!$E$3:$E$252)-ROW('ค่าเสื่อม 2563'!$E$3)+1),$A36)))</f>
        <v/>
      </c>
      <c r="H36" s="7" t="str">
        <f t="array" ref="H36">IF(COUNTIF('ค่าเสื่อม 2563'!$E$3:$E$252,"28850-รพ.โคกสูง")&lt;$A36,"",INDEX('ค่าเสื่อม 2563'!H$3:H$252,SMALL(IF('ค่าเสื่อม 2563'!$E$3:$E$252="28850-รพ.โคกสูง",ROW('ค่าเสื่อม 2563'!$E$3:$E$252)-ROW('ค่าเสื่อม 2563'!$E$3)+1),$A36)))</f>
        <v/>
      </c>
      <c r="I36" s="7" t="str">
        <f t="array" ref="I36">IF(COUNTIF('ค่าเสื่อม 2563'!$E$3:$E$252,"28850-รพ.โคกสูง")&lt;$A36,"",INDEX('ค่าเสื่อม 2563'!I$3:I$252,SMALL(IF('ค่าเสื่อม 2563'!$E$3:$E$252="28850-รพ.โคกสูง",ROW('ค่าเสื่อม 2563'!$E$3:$E$252)-ROW('ค่าเสื่อม 2563'!$E$3)+1),$A36)))</f>
        <v/>
      </c>
      <c r="J36" s="7" t="str">
        <f t="array" ref="J36">IF(COUNTIF('ค่าเสื่อม 2563'!$E$3:$E$252,"28850-รพ.โคกสูง")&lt;$A36,"",INDEX('ค่าเสื่อม 2563'!J$3:J$252,SMALL(IF('ค่าเสื่อม 2563'!$E$3:$E$252="28850-รพ.โคกสูง",ROW('ค่าเสื่อม 2563'!$E$3:$E$252)-ROW('ค่าเสื่อม 2563'!$E$3)+1),$A36)))</f>
        <v/>
      </c>
      <c r="K36" s="7" t="str">
        <f t="array" ref="K36">IF(COUNTIF('ค่าเสื่อม 2563'!$E$3:$E$252,"28850-รพ.โคกสูง")&lt;$A36,"",INDEX('ค่าเสื่อม 2563'!K$3:K$252,SMALL(IF('ค่าเสื่อม 2563'!$E$3:$E$252="28850-รพ.โคกสูง",ROW('ค่าเสื่อม 2563'!$E$3:$E$252)-ROW('ค่าเสื่อม 2563'!$E$3)+1),$A36)))</f>
        <v/>
      </c>
      <c r="L36" s="4" t="str">
        <f t="array" ref="L36">IF(COUNTIF('ค่าเสื่อม 2563'!$E$3:$E$252,"28850-รพ.โคกสูง")&lt;$A36,"",INDEX('ค่าเสื่อม 2563'!L$3:L$252,SMALL(IF('ค่าเสื่อม 2563'!$E$3:$E$252="28850-รพ.โคกสูง",ROW('ค่าเสื่อม 2563'!$E$3:$E$252)-ROW('ค่าเสื่อม 2563'!$E$3)+1),$A36)))</f>
        <v/>
      </c>
      <c r="M36" s="7" t="str">
        <f t="array" ref="M36">IF(COUNTIF('ค่าเสื่อม 2563'!$E$3:$E$252,"28850-รพ.โคกสูง")&lt;$A36,"",INDEX('ค่าเสื่อม 2563'!M$3:M$252,SMALL(IF('ค่าเสื่อม 2563'!$E$3:$E$252="28850-รพ.โคกสูง",ROW('ค่าเสื่อม 2563'!$E$3:$E$252)-ROW('ค่าเสื่อม 2563'!$E$3)+1),$A36)))</f>
        <v/>
      </c>
      <c r="N36" s="10" t="str">
        <f t="array" ref="N36">IF(COUNTIF('ค่าเสื่อม 2563'!$E$3:$E$252,"28850-รพ.โคกสูง")&lt;$A36,"",INDEX('ค่าเสื่อม 2563'!N$3:N$252,SMALL(IF('ค่าเสื่อม 2563'!$E$3:$E$252="28850-รพ.โคกสูง",ROW('ค่าเสื่อม 2563'!$E$3:$E$252)-ROW('ค่าเสื่อม 2563'!$E$3)+1),$A36)))</f>
        <v/>
      </c>
      <c r="O36" s="10" t="str">
        <f t="array" ref="O36">IF(COUNTIF('ค่าเสื่อม 2563'!$E$3:$E$252,"28850-รพ.โคกสูง")&lt;$A36,"",INDEX('ค่าเสื่อม 2563'!O$3:O$252,SMALL(IF('ค่าเสื่อม 2563'!$E$3:$E$252="28850-รพ.โคกสูง",ROW('ค่าเสื่อม 2563'!$E$3:$E$252)-ROW('ค่าเสื่อม 2563'!$E$3)+1),$A36)))</f>
        <v/>
      </c>
      <c r="P36" s="10" t="str">
        <f t="array" ref="P36">IF(COUNTIF('ค่าเสื่อม 2563'!$E$3:$E$252,"28850-รพ.โคกสูง")&lt;$A36,"",INDEX('ค่าเสื่อม 2563'!P$3:P$252,SMALL(IF('ค่าเสื่อม 2563'!$E$3:$E$252="28850-รพ.โคกสูง",ROW('ค่าเสื่อม 2563'!$E$3:$E$252)-ROW('ค่าเสื่อม 2563'!$E$3)+1),$A36)))</f>
        <v/>
      </c>
      <c r="Q36" s="10" t="str">
        <f t="array" ref="Q36">IF(COUNTIF('ค่าเสื่อม 2563'!$E$3:$E$252,"28850-รพ.โคกสูง")&lt;$A36,"",INDEX('ค่าเสื่อม 2563'!Q$3:Q$252,SMALL(IF('ค่าเสื่อม 2563'!$E$3:$E$252="28850-รพ.โคกสูง",ROW('ค่าเสื่อม 2563'!$E$3:$E$252)-ROW('ค่าเสื่อม 2563'!$E$3)+1),$A36)))</f>
        <v/>
      </c>
      <c r="R36" s="7" t="str">
        <f t="array" ref="R36">IF(COUNTIF('ค่าเสื่อม 2563'!$E$3:$E$252,"28850-รพ.โคกสูง")&lt;$A36,"",INDEX('ค่าเสื่อม 2563'!R$3:R$252,SMALL(IF('ค่าเสื่อม 2563'!$E$3:$E$252="28850-รพ.โคกสูง",ROW('ค่าเสื่อม 2563'!$E$3:$E$252)-ROW('ค่าเสื่อม 2563'!$E$3)+1),$A36)))</f>
        <v/>
      </c>
      <c r="S36" s="4" t="str">
        <f t="array" ref="S36">IF(COUNTIF('ค่าเสื่อม 2563'!$E$3:$E$252,"28850-รพ.โคกสูง")&lt;$A36,"",INDEX('ค่าเสื่อม 2563'!S$3:S$252,SMALL(IF('ค่าเสื่อม 2563'!$E$3:$E$252="28850-รพ.โคกสูง",ROW('ค่าเสื่อม 2563'!$E$3:$E$252)-ROW('ค่าเสื่อม 2563'!$E$3)+1),$A36)))</f>
        <v/>
      </c>
      <c r="T36" s="10" t="str">
        <f t="array" ref="T36">IF(COUNTIF('ค่าเสื่อม 2563'!$E$3:$E$252,"28850-รพ.โคกสูง")&lt;$A36,"",INDEX('ค่าเสื่อม 2563'!T$3:T$252,SMALL(IF('ค่าเสื่อม 2563'!$E$3:$E$252="28850-รพ.โคกสูง",ROW('ค่าเสื่อม 2563'!$E$3:$E$252)-ROW('ค่าเสื่อม 2563'!$E$3)+1),$A36)))</f>
        <v/>
      </c>
      <c r="U36" s="10" t="str">
        <f t="array" ref="U36">IF(COUNTIF('ค่าเสื่อม 2563'!$E$3:$E$252,"28850-รพ.โคกสูง")&lt;$A36,"",INDEX('ค่าเสื่อม 2563'!U$3:U$252,SMALL(IF('ค่าเสื่อม 2563'!$E$3:$E$252="28850-รพ.โคกสูง",ROW('ค่าเสื่อม 2563'!$E$3:$E$252)-ROW('ค่าเสื่อม 2563'!$E$3)+1),$A36)))</f>
        <v/>
      </c>
      <c r="V36" s="7"/>
      <c r="W36" s="7"/>
    </row>
    <row r="37" spans="1:24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2563'!$E$3:$E$252,"28850-รพ.โคกสูง")&lt;$A37,"",INDEX('ค่าเสื่อม 2563'!E$3:E$252,SMALL(IF('ค่าเสื่อม 2563'!$E$3:$E$252="28850-รพ.โคกสูง",ROW('ค่าเสื่อม 2563'!$E$3:$E$252)-ROW('ค่าเสื่อม 2563'!$E$3)+1),$A37)))</f>
        <v/>
      </c>
      <c r="F37" s="7" t="str">
        <f t="array" ref="F37">IF(COUNTIF('ค่าเสื่อม 2563'!$E$3:$E$252,"28850-รพ.โคกสูง")&lt;$A37,"",INDEX('ค่าเสื่อม 2563'!F$3:F$252,SMALL(IF('ค่าเสื่อม 2563'!$E$3:$E$252="28850-รพ.โคกสูง",ROW('ค่าเสื่อม 2563'!$E$3:$E$252)-ROW('ค่าเสื่อม 2563'!$E$3)+1),$A37)))</f>
        <v/>
      </c>
      <c r="G37" s="7" t="str">
        <f t="array" ref="G37">IF(COUNTIF('ค่าเสื่อม 2563'!$E$3:$E$252,"28850-รพ.โคกสูง")&lt;$A37,"",INDEX('ค่าเสื่อม 2563'!G$3:G$252,SMALL(IF('ค่าเสื่อม 2563'!$E$3:$E$252="28850-รพ.โคกสูง",ROW('ค่าเสื่อม 2563'!$E$3:$E$252)-ROW('ค่าเสื่อม 2563'!$E$3)+1),$A37)))</f>
        <v/>
      </c>
      <c r="H37" s="7" t="str">
        <f t="array" ref="H37">IF(COUNTIF('ค่าเสื่อม 2563'!$E$3:$E$252,"28850-รพ.โคกสูง")&lt;$A37,"",INDEX('ค่าเสื่อม 2563'!H$3:H$252,SMALL(IF('ค่าเสื่อม 2563'!$E$3:$E$252="28850-รพ.โคกสูง",ROW('ค่าเสื่อม 2563'!$E$3:$E$252)-ROW('ค่าเสื่อม 2563'!$E$3)+1),$A37)))</f>
        <v/>
      </c>
      <c r="I37" s="7" t="str">
        <f t="array" ref="I37">IF(COUNTIF('ค่าเสื่อม 2563'!$E$3:$E$252,"28850-รพ.โคกสูง")&lt;$A37,"",INDEX('ค่าเสื่อม 2563'!I$3:I$252,SMALL(IF('ค่าเสื่อม 2563'!$E$3:$E$252="28850-รพ.โคกสูง",ROW('ค่าเสื่อม 2563'!$E$3:$E$252)-ROW('ค่าเสื่อม 2563'!$E$3)+1),$A37)))</f>
        <v/>
      </c>
      <c r="J37" s="7" t="str">
        <f t="array" ref="J37">IF(COUNTIF('ค่าเสื่อม 2563'!$E$3:$E$252,"28850-รพ.โคกสูง")&lt;$A37,"",INDEX('ค่าเสื่อม 2563'!J$3:J$252,SMALL(IF('ค่าเสื่อม 2563'!$E$3:$E$252="28850-รพ.โคกสูง",ROW('ค่าเสื่อม 2563'!$E$3:$E$252)-ROW('ค่าเสื่อม 2563'!$E$3)+1),$A37)))</f>
        <v/>
      </c>
      <c r="K37" s="7" t="str">
        <f t="array" ref="K37">IF(COUNTIF('ค่าเสื่อม 2563'!$E$3:$E$252,"28850-รพ.โคกสูง")&lt;$A37,"",INDEX('ค่าเสื่อม 2563'!K$3:K$252,SMALL(IF('ค่าเสื่อม 2563'!$E$3:$E$252="28850-รพ.โคกสูง",ROW('ค่าเสื่อม 2563'!$E$3:$E$252)-ROW('ค่าเสื่อม 2563'!$E$3)+1),$A37)))</f>
        <v/>
      </c>
      <c r="L37" s="4" t="str">
        <f t="array" ref="L37">IF(COUNTIF('ค่าเสื่อม 2563'!$E$3:$E$252,"28850-รพ.โคกสูง")&lt;$A37,"",INDEX('ค่าเสื่อม 2563'!L$3:L$252,SMALL(IF('ค่าเสื่อม 2563'!$E$3:$E$252="28850-รพ.โคกสูง",ROW('ค่าเสื่อม 2563'!$E$3:$E$252)-ROW('ค่าเสื่อม 2563'!$E$3)+1),$A37)))</f>
        <v/>
      </c>
      <c r="M37" s="7" t="str">
        <f t="array" ref="M37">IF(COUNTIF('ค่าเสื่อม 2563'!$E$3:$E$252,"28850-รพ.โคกสูง")&lt;$A37,"",INDEX('ค่าเสื่อม 2563'!M$3:M$252,SMALL(IF('ค่าเสื่อม 2563'!$E$3:$E$252="28850-รพ.โคกสูง",ROW('ค่าเสื่อม 2563'!$E$3:$E$252)-ROW('ค่าเสื่อม 2563'!$E$3)+1),$A37)))</f>
        <v/>
      </c>
      <c r="N37" s="10" t="str">
        <f t="array" ref="N37">IF(COUNTIF('ค่าเสื่อม 2563'!$E$3:$E$252,"28850-รพ.โคกสูง")&lt;$A37,"",INDEX('ค่าเสื่อม 2563'!N$3:N$252,SMALL(IF('ค่าเสื่อม 2563'!$E$3:$E$252="28850-รพ.โคกสูง",ROW('ค่าเสื่อม 2563'!$E$3:$E$252)-ROW('ค่าเสื่อม 2563'!$E$3)+1),$A37)))</f>
        <v/>
      </c>
      <c r="O37" s="10" t="str">
        <f t="array" ref="O37">IF(COUNTIF('ค่าเสื่อม 2563'!$E$3:$E$252,"28850-รพ.โคกสูง")&lt;$A37,"",INDEX('ค่าเสื่อม 2563'!O$3:O$252,SMALL(IF('ค่าเสื่อม 2563'!$E$3:$E$252="28850-รพ.โคกสูง",ROW('ค่าเสื่อม 2563'!$E$3:$E$252)-ROW('ค่าเสื่อม 2563'!$E$3)+1),$A37)))</f>
        <v/>
      </c>
      <c r="P37" s="10" t="str">
        <f t="array" ref="P37">IF(COUNTIF('ค่าเสื่อม 2563'!$E$3:$E$252,"28850-รพ.โคกสูง")&lt;$A37,"",INDEX('ค่าเสื่อม 2563'!P$3:P$252,SMALL(IF('ค่าเสื่อม 2563'!$E$3:$E$252="28850-รพ.โคกสูง",ROW('ค่าเสื่อม 2563'!$E$3:$E$252)-ROW('ค่าเสื่อม 2563'!$E$3)+1),$A37)))</f>
        <v/>
      </c>
      <c r="Q37" s="10" t="str">
        <f t="array" ref="Q37">IF(COUNTIF('ค่าเสื่อม 2563'!$E$3:$E$252,"28850-รพ.โคกสูง")&lt;$A37,"",INDEX('ค่าเสื่อม 2563'!Q$3:Q$252,SMALL(IF('ค่าเสื่อม 2563'!$E$3:$E$252="28850-รพ.โคกสูง",ROW('ค่าเสื่อม 2563'!$E$3:$E$252)-ROW('ค่าเสื่อม 2563'!$E$3)+1),$A37)))</f>
        <v/>
      </c>
      <c r="R37" s="7" t="str">
        <f t="array" ref="R37">IF(COUNTIF('ค่าเสื่อม 2563'!$E$3:$E$252,"28850-รพ.โคกสูง")&lt;$A37,"",INDEX('ค่าเสื่อม 2563'!R$3:R$252,SMALL(IF('ค่าเสื่อม 2563'!$E$3:$E$252="28850-รพ.โคกสูง",ROW('ค่าเสื่อม 2563'!$E$3:$E$252)-ROW('ค่าเสื่อม 2563'!$E$3)+1),$A37)))</f>
        <v/>
      </c>
      <c r="S37" s="4" t="str">
        <f t="array" ref="S37">IF(COUNTIF('ค่าเสื่อม 2563'!$E$3:$E$252,"28850-รพ.โคกสูง")&lt;$A37,"",INDEX('ค่าเสื่อม 2563'!S$3:S$252,SMALL(IF('ค่าเสื่อม 2563'!$E$3:$E$252="28850-รพ.โคกสูง",ROW('ค่าเสื่อม 2563'!$E$3:$E$252)-ROW('ค่าเสื่อม 2563'!$E$3)+1),$A37)))</f>
        <v/>
      </c>
      <c r="T37" s="10" t="str">
        <f t="array" ref="T37">IF(COUNTIF('ค่าเสื่อม 2563'!$E$3:$E$252,"28850-รพ.โคกสูง")&lt;$A37,"",INDEX('ค่าเสื่อม 2563'!T$3:T$252,SMALL(IF('ค่าเสื่อม 2563'!$E$3:$E$252="28850-รพ.โคกสูง",ROW('ค่าเสื่อม 2563'!$E$3:$E$252)-ROW('ค่าเสื่อม 2563'!$E$3)+1),$A37)))</f>
        <v/>
      </c>
      <c r="U37" s="10" t="str">
        <f t="array" ref="U37">IF(COUNTIF('ค่าเสื่อม 2563'!$E$3:$E$252,"28850-รพ.โคกสูง")&lt;$A37,"",INDEX('ค่าเสื่อม 2563'!U$3:U$252,SMALL(IF('ค่าเสื่อม 2563'!$E$3:$E$252="28850-รพ.โคกสูง",ROW('ค่าเสื่อม 2563'!$E$3:$E$252)-ROW('ค่าเสื่อม 2563'!$E$3)+1),$A37)))</f>
        <v/>
      </c>
      <c r="V37" s="7"/>
      <c r="W37" s="7"/>
    </row>
    <row r="38" spans="1:24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2563'!$E$3:$E$252,"28850-รพ.โคกสูง")&lt;$A38,"",INDEX('ค่าเสื่อม 2563'!E$3:E$252,SMALL(IF('ค่าเสื่อม 2563'!$E$3:$E$252="28850-รพ.โคกสูง",ROW('ค่าเสื่อม 2563'!$E$3:$E$252)-ROW('ค่าเสื่อม 2563'!$E$3)+1),$A38)))</f>
        <v/>
      </c>
      <c r="F38" s="7" t="str">
        <f t="array" ref="F38">IF(COUNTIF('ค่าเสื่อม 2563'!$E$3:$E$252,"28850-รพ.โคกสูง")&lt;$A38,"",INDEX('ค่าเสื่อม 2563'!F$3:F$252,SMALL(IF('ค่าเสื่อม 2563'!$E$3:$E$252="28850-รพ.โคกสูง",ROW('ค่าเสื่อม 2563'!$E$3:$E$252)-ROW('ค่าเสื่อม 2563'!$E$3)+1),$A38)))</f>
        <v/>
      </c>
      <c r="G38" s="7" t="str">
        <f t="array" ref="G38">IF(COUNTIF('ค่าเสื่อม 2563'!$E$3:$E$252,"28850-รพ.โคกสูง")&lt;$A38,"",INDEX('ค่าเสื่อม 2563'!G$3:G$252,SMALL(IF('ค่าเสื่อม 2563'!$E$3:$E$252="28850-รพ.โคกสูง",ROW('ค่าเสื่อม 2563'!$E$3:$E$252)-ROW('ค่าเสื่อม 2563'!$E$3)+1),$A38)))</f>
        <v/>
      </c>
      <c r="H38" s="7" t="str">
        <f t="array" ref="H38">IF(COUNTIF('ค่าเสื่อม 2563'!$E$3:$E$252,"28850-รพ.โคกสูง")&lt;$A38,"",INDEX('ค่าเสื่อม 2563'!H$3:H$252,SMALL(IF('ค่าเสื่อม 2563'!$E$3:$E$252="28850-รพ.โคกสูง",ROW('ค่าเสื่อม 2563'!$E$3:$E$252)-ROW('ค่าเสื่อม 2563'!$E$3)+1),$A38)))</f>
        <v/>
      </c>
      <c r="I38" s="7" t="str">
        <f t="array" ref="I38">IF(COUNTIF('ค่าเสื่อม 2563'!$E$3:$E$252,"28850-รพ.โคกสูง")&lt;$A38,"",INDEX('ค่าเสื่อม 2563'!I$3:I$252,SMALL(IF('ค่าเสื่อม 2563'!$E$3:$E$252="28850-รพ.โคกสูง",ROW('ค่าเสื่อม 2563'!$E$3:$E$252)-ROW('ค่าเสื่อม 2563'!$E$3)+1),$A38)))</f>
        <v/>
      </c>
      <c r="J38" s="7" t="str">
        <f t="array" ref="J38">IF(COUNTIF('ค่าเสื่อม 2563'!$E$3:$E$252,"28850-รพ.โคกสูง")&lt;$A38,"",INDEX('ค่าเสื่อม 2563'!J$3:J$252,SMALL(IF('ค่าเสื่อม 2563'!$E$3:$E$252="28850-รพ.โคกสูง",ROW('ค่าเสื่อม 2563'!$E$3:$E$252)-ROW('ค่าเสื่อม 2563'!$E$3)+1),$A38)))</f>
        <v/>
      </c>
      <c r="K38" s="7" t="str">
        <f t="array" ref="K38">IF(COUNTIF('ค่าเสื่อม 2563'!$E$3:$E$252,"28850-รพ.โคกสูง")&lt;$A38,"",INDEX('ค่าเสื่อม 2563'!K$3:K$252,SMALL(IF('ค่าเสื่อม 2563'!$E$3:$E$252="28850-รพ.โคกสูง",ROW('ค่าเสื่อม 2563'!$E$3:$E$252)-ROW('ค่าเสื่อม 2563'!$E$3)+1),$A38)))</f>
        <v/>
      </c>
      <c r="L38" s="4" t="str">
        <f t="array" ref="L38">IF(COUNTIF('ค่าเสื่อม 2563'!$E$3:$E$252,"28850-รพ.โคกสูง")&lt;$A38,"",INDEX('ค่าเสื่อม 2563'!L$3:L$252,SMALL(IF('ค่าเสื่อม 2563'!$E$3:$E$252="28850-รพ.โคกสูง",ROW('ค่าเสื่อม 2563'!$E$3:$E$252)-ROW('ค่าเสื่อม 2563'!$E$3)+1),$A38)))</f>
        <v/>
      </c>
      <c r="M38" s="7" t="str">
        <f t="array" ref="M38">IF(COUNTIF('ค่าเสื่อม 2563'!$E$3:$E$252,"28850-รพ.โคกสูง")&lt;$A38,"",INDEX('ค่าเสื่อม 2563'!M$3:M$252,SMALL(IF('ค่าเสื่อม 2563'!$E$3:$E$252="28850-รพ.โคกสูง",ROW('ค่าเสื่อม 2563'!$E$3:$E$252)-ROW('ค่าเสื่อม 2563'!$E$3)+1),$A38)))</f>
        <v/>
      </c>
      <c r="N38" s="10" t="str">
        <f t="array" ref="N38">IF(COUNTIF('ค่าเสื่อม 2563'!$E$3:$E$252,"28850-รพ.โคกสูง")&lt;$A38,"",INDEX('ค่าเสื่อม 2563'!N$3:N$252,SMALL(IF('ค่าเสื่อม 2563'!$E$3:$E$252="28850-รพ.โคกสูง",ROW('ค่าเสื่อม 2563'!$E$3:$E$252)-ROW('ค่าเสื่อม 2563'!$E$3)+1),$A38)))</f>
        <v/>
      </c>
      <c r="O38" s="10" t="str">
        <f t="array" ref="O38">IF(COUNTIF('ค่าเสื่อม 2563'!$E$3:$E$252,"28850-รพ.โคกสูง")&lt;$A38,"",INDEX('ค่าเสื่อม 2563'!O$3:O$252,SMALL(IF('ค่าเสื่อม 2563'!$E$3:$E$252="28850-รพ.โคกสูง",ROW('ค่าเสื่อม 2563'!$E$3:$E$252)-ROW('ค่าเสื่อม 2563'!$E$3)+1),$A38)))</f>
        <v/>
      </c>
      <c r="P38" s="10" t="str">
        <f t="array" ref="P38">IF(COUNTIF('ค่าเสื่อม 2563'!$E$3:$E$252,"28850-รพ.โคกสูง")&lt;$A38,"",INDEX('ค่าเสื่อม 2563'!P$3:P$252,SMALL(IF('ค่าเสื่อม 2563'!$E$3:$E$252="28850-รพ.โคกสูง",ROW('ค่าเสื่อม 2563'!$E$3:$E$252)-ROW('ค่าเสื่อม 2563'!$E$3)+1),$A38)))</f>
        <v/>
      </c>
      <c r="Q38" s="10" t="str">
        <f t="array" ref="Q38">IF(COUNTIF('ค่าเสื่อม 2563'!$E$3:$E$252,"28850-รพ.โคกสูง")&lt;$A38,"",INDEX('ค่าเสื่อม 2563'!Q$3:Q$252,SMALL(IF('ค่าเสื่อม 2563'!$E$3:$E$252="28850-รพ.โคกสูง",ROW('ค่าเสื่อม 2563'!$E$3:$E$252)-ROW('ค่าเสื่อม 2563'!$E$3)+1),$A38)))</f>
        <v/>
      </c>
      <c r="R38" s="7" t="str">
        <f t="array" ref="R38">IF(COUNTIF('ค่าเสื่อม 2563'!$E$3:$E$252,"28850-รพ.โคกสูง")&lt;$A38,"",INDEX('ค่าเสื่อม 2563'!R$3:R$252,SMALL(IF('ค่าเสื่อม 2563'!$E$3:$E$252="28850-รพ.โคกสูง",ROW('ค่าเสื่อม 2563'!$E$3:$E$252)-ROW('ค่าเสื่อม 2563'!$E$3)+1),$A38)))</f>
        <v/>
      </c>
      <c r="S38" s="4" t="str">
        <f t="array" ref="S38">IF(COUNTIF('ค่าเสื่อม 2563'!$E$3:$E$252,"28850-รพ.โคกสูง")&lt;$A38,"",INDEX('ค่าเสื่อม 2563'!S$3:S$252,SMALL(IF('ค่าเสื่อม 2563'!$E$3:$E$252="28850-รพ.โคกสูง",ROW('ค่าเสื่อม 2563'!$E$3:$E$252)-ROW('ค่าเสื่อม 2563'!$E$3)+1),$A38)))</f>
        <v/>
      </c>
      <c r="T38" s="10" t="str">
        <f t="array" ref="T38">IF(COUNTIF('ค่าเสื่อม 2563'!$E$3:$E$252,"28850-รพ.โคกสูง")&lt;$A38,"",INDEX('ค่าเสื่อม 2563'!T$3:T$252,SMALL(IF('ค่าเสื่อม 2563'!$E$3:$E$252="28850-รพ.โคกสูง",ROW('ค่าเสื่อม 2563'!$E$3:$E$252)-ROW('ค่าเสื่อม 2563'!$E$3)+1),$A38)))</f>
        <v/>
      </c>
      <c r="U38" s="10" t="str">
        <f t="array" ref="U38">IF(COUNTIF('ค่าเสื่อม 2563'!$E$3:$E$252,"28850-รพ.โคกสูง")&lt;$A38,"",INDEX('ค่าเสื่อม 2563'!U$3:U$252,SMALL(IF('ค่าเสื่อม 2563'!$E$3:$E$252="28850-รพ.โคกสูง",ROW('ค่าเสื่อม 2563'!$E$3:$E$252)-ROW('ค่าเสื่อม 2563'!$E$3)+1),$A38)))</f>
        <v/>
      </c>
      <c r="V38" s="7"/>
      <c r="W38" s="7"/>
    </row>
    <row r="39" spans="1:24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2563'!$E$3:$E$252,"28850-รพ.โคกสูง")&lt;$A39,"",INDEX('ค่าเสื่อม 2563'!E$3:E$252,SMALL(IF('ค่าเสื่อม 2563'!$E$3:$E$252="28850-รพ.โคกสูง",ROW('ค่าเสื่อม 2563'!$E$3:$E$252)-ROW('ค่าเสื่อม 2563'!$E$3)+1),$A39)))</f>
        <v/>
      </c>
      <c r="F39" s="7" t="str">
        <f t="array" ref="F39">IF(COUNTIF('ค่าเสื่อม 2563'!$E$3:$E$252,"28850-รพ.โคกสูง")&lt;$A39,"",INDEX('ค่าเสื่อม 2563'!F$3:F$252,SMALL(IF('ค่าเสื่อม 2563'!$E$3:$E$252="28850-รพ.โคกสูง",ROW('ค่าเสื่อม 2563'!$E$3:$E$252)-ROW('ค่าเสื่อม 2563'!$E$3)+1),$A39)))</f>
        <v/>
      </c>
      <c r="G39" s="7" t="str">
        <f t="array" ref="G39">IF(COUNTIF('ค่าเสื่อม 2563'!$E$3:$E$252,"28850-รพ.โคกสูง")&lt;$A39,"",INDEX('ค่าเสื่อม 2563'!G$3:G$252,SMALL(IF('ค่าเสื่อม 2563'!$E$3:$E$252="28850-รพ.โคกสูง",ROW('ค่าเสื่อม 2563'!$E$3:$E$252)-ROW('ค่าเสื่อม 2563'!$E$3)+1),$A39)))</f>
        <v/>
      </c>
      <c r="H39" s="7" t="str">
        <f t="array" ref="H39">IF(COUNTIF('ค่าเสื่อม 2563'!$E$3:$E$252,"28850-รพ.โคกสูง")&lt;$A39,"",INDEX('ค่าเสื่อม 2563'!H$3:H$252,SMALL(IF('ค่าเสื่อม 2563'!$E$3:$E$252="28850-รพ.โคกสูง",ROW('ค่าเสื่อม 2563'!$E$3:$E$252)-ROW('ค่าเสื่อม 2563'!$E$3)+1),$A39)))</f>
        <v/>
      </c>
      <c r="I39" s="7" t="str">
        <f t="array" ref="I39">IF(COUNTIF('ค่าเสื่อม 2563'!$E$3:$E$252,"28850-รพ.โคกสูง")&lt;$A39,"",INDEX('ค่าเสื่อม 2563'!I$3:I$252,SMALL(IF('ค่าเสื่อม 2563'!$E$3:$E$252="28850-รพ.โคกสูง",ROW('ค่าเสื่อม 2563'!$E$3:$E$252)-ROW('ค่าเสื่อม 2563'!$E$3)+1),$A39)))</f>
        <v/>
      </c>
      <c r="J39" s="7" t="str">
        <f t="array" ref="J39">IF(COUNTIF('ค่าเสื่อม 2563'!$E$3:$E$252,"28850-รพ.โคกสูง")&lt;$A39,"",INDEX('ค่าเสื่อม 2563'!J$3:J$252,SMALL(IF('ค่าเสื่อม 2563'!$E$3:$E$252="28850-รพ.โคกสูง",ROW('ค่าเสื่อม 2563'!$E$3:$E$252)-ROW('ค่าเสื่อม 2563'!$E$3)+1),$A39)))</f>
        <v/>
      </c>
      <c r="K39" s="7" t="str">
        <f t="array" ref="K39">IF(COUNTIF('ค่าเสื่อม 2563'!$E$3:$E$252,"28850-รพ.โคกสูง")&lt;$A39,"",INDEX('ค่าเสื่อม 2563'!K$3:K$252,SMALL(IF('ค่าเสื่อม 2563'!$E$3:$E$252="28850-รพ.โคกสูง",ROW('ค่าเสื่อม 2563'!$E$3:$E$252)-ROW('ค่าเสื่อม 2563'!$E$3)+1),$A39)))</f>
        <v/>
      </c>
      <c r="L39" s="4" t="str">
        <f t="array" ref="L39">IF(COUNTIF('ค่าเสื่อม 2563'!$E$3:$E$252,"28850-รพ.โคกสูง")&lt;$A39,"",INDEX('ค่าเสื่อม 2563'!L$3:L$252,SMALL(IF('ค่าเสื่อม 2563'!$E$3:$E$252="28850-รพ.โคกสูง",ROW('ค่าเสื่อม 2563'!$E$3:$E$252)-ROW('ค่าเสื่อม 2563'!$E$3)+1),$A39)))</f>
        <v/>
      </c>
      <c r="M39" s="7" t="str">
        <f t="array" ref="M39">IF(COUNTIF('ค่าเสื่อม 2563'!$E$3:$E$252,"28850-รพ.โคกสูง")&lt;$A39,"",INDEX('ค่าเสื่อม 2563'!M$3:M$252,SMALL(IF('ค่าเสื่อม 2563'!$E$3:$E$252="28850-รพ.โคกสูง",ROW('ค่าเสื่อม 2563'!$E$3:$E$252)-ROW('ค่าเสื่อม 2563'!$E$3)+1),$A39)))</f>
        <v/>
      </c>
      <c r="N39" s="10" t="str">
        <f t="array" ref="N39">IF(COUNTIF('ค่าเสื่อม 2563'!$E$3:$E$252,"28850-รพ.โคกสูง")&lt;$A39,"",INDEX('ค่าเสื่อม 2563'!N$3:N$252,SMALL(IF('ค่าเสื่อม 2563'!$E$3:$E$252="28850-รพ.โคกสูง",ROW('ค่าเสื่อม 2563'!$E$3:$E$252)-ROW('ค่าเสื่อม 2563'!$E$3)+1),$A39)))</f>
        <v/>
      </c>
      <c r="O39" s="10" t="str">
        <f t="array" ref="O39">IF(COUNTIF('ค่าเสื่อม 2563'!$E$3:$E$252,"28850-รพ.โคกสูง")&lt;$A39,"",INDEX('ค่าเสื่อม 2563'!O$3:O$252,SMALL(IF('ค่าเสื่อม 2563'!$E$3:$E$252="28850-รพ.โคกสูง",ROW('ค่าเสื่อม 2563'!$E$3:$E$252)-ROW('ค่าเสื่อม 2563'!$E$3)+1),$A39)))</f>
        <v/>
      </c>
      <c r="P39" s="10" t="str">
        <f t="array" ref="P39">IF(COUNTIF('ค่าเสื่อม 2563'!$E$3:$E$252,"28850-รพ.โคกสูง")&lt;$A39,"",INDEX('ค่าเสื่อม 2563'!P$3:P$252,SMALL(IF('ค่าเสื่อม 2563'!$E$3:$E$252="28850-รพ.โคกสูง",ROW('ค่าเสื่อม 2563'!$E$3:$E$252)-ROW('ค่าเสื่อม 2563'!$E$3)+1),$A39)))</f>
        <v/>
      </c>
      <c r="Q39" s="10" t="str">
        <f t="array" ref="Q39">IF(COUNTIF('ค่าเสื่อม 2563'!$E$3:$E$252,"28850-รพ.โคกสูง")&lt;$A39,"",INDEX('ค่าเสื่อม 2563'!Q$3:Q$252,SMALL(IF('ค่าเสื่อม 2563'!$E$3:$E$252="28850-รพ.โคกสูง",ROW('ค่าเสื่อม 2563'!$E$3:$E$252)-ROW('ค่าเสื่อม 2563'!$E$3)+1),$A39)))</f>
        <v/>
      </c>
      <c r="R39" s="7" t="str">
        <f t="array" ref="R39">IF(COUNTIF('ค่าเสื่อม 2563'!$E$3:$E$252,"28850-รพ.โคกสูง")&lt;$A39,"",INDEX('ค่าเสื่อม 2563'!R$3:R$252,SMALL(IF('ค่าเสื่อม 2563'!$E$3:$E$252="28850-รพ.โคกสูง",ROW('ค่าเสื่อม 2563'!$E$3:$E$252)-ROW('ค่าเสื่อม 2563'!$E$3)+1),$A39)))</f>
        <v/>
      </c>
      <c r="S39" s="4" t="str">
        <f t="array" ref="S39">IF(COUNTIF('ค่าเสื่อม 2563'!$E$3:$E$252,"28850-รพ.โคกสูง")&lt;$A39,"",INDEX('ค่าเสื่อม 2563'!S$3:S$252,SMALL(IF('ค่าเสื่อม 2563'!$E$3:$E$252="28850-รพ.โคกสูง",ROW('ค่าเสื่อม 2563'!$E$3:$E$252)-ROW('ค่าเสื่อม 2563'!$E$3)+1),$A39)))</f>
        <v/>
      </c>
      <c r="T39" s="10" t="str">
        <f t="array" ref="T39">IF(COUNTIF('ค่าเสื่อม 2563'!$E$3:$E$252,"28850-รพ.โคกสูง")&lt;$A39,"",INDEX('ค่าเสื่อม 2563'!T$3:T$252,SMALL(IF('ค่าเสื่อม 2563'!$E$3:$E$252="28850-รพ.โคกสูง",ROW('ค่าเสื่อม 2563'!$E$3:$E$252)-ROW('ค่าเสื่อม 2563'!$E$3)+1),$A39)))</f>
        <v/>
      </c>
      <c r="U39" s="10" t="str">
        <f t="array" ref="U39">IF(COUNTIF('ค่าเสื่อม 2563'!$E$3:$E$252,"28850-รพ.โคกสูง")&lt;$A39,"",INDEX('ค่าเสื่อม 2563'!U$3:U$252,SMALL(IF('ค่าเสื่อม 2563'!$E$3:$E$252="28850-รพ.โคกสูง",ROW('ค่าเสื่อม 2563'!$E$3:$E$252)-ROW('ค่าเสื่อม 2563'!$E$3)+1),$A39)))</f>
        <v/>
      </c>
      <c r="V39" s="7"/>
      <c r="W39" s="7"/>
    </row>
    <row r="40" spans="1:24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2563'!$E$3:$E$252,"28850-รพ.โคกสูง")&lt;$A40,"",INDEX('ค่าเสื่อม 2563'!E$3:E$252,SMALL(IF('ค่าเสื่อม 2563'!$E$3:$E$252="28850-รพ.โคกสูง",ROW('ค่าเสื่อม 2563'!$E$3:$E$252)-ROW('ค่าเสื่อม 2563'!$E$3)+1),$A40)))</f>
        <v/>
      </c>
      <c r="F40" s="7" t="str">
        <f t="array" ref="F40">IF(COUNTIF('ค่าเสื่อม 2563'!$E$3:$E$252,"28850-รพ.โคกสูง")&lt;$A40,"",INDEX('ค่าเสื่อม 2563'!F$3:F$252,SMALL(IF('ค่าเสื่อม 2563'!$E$3:$E$252="28850-รพ.โคกสูง",ROW('ค่าเสื่อม 2563'!$E$3:$E$252)-ROW('ค่าเสื่อม 2563'!$E$3)+1),$A40)))</f>
        <v/>
      </c>
      <c r="G40" s="7" t="str">
        <f t="array" ref="G40">IF(COUNTIF('ค่าเสื่อม 2563'!$E$3:$E$252,"28850-รพ.โคกสูง")&lt;$A40,"",INDEX('ค่าเสื่อม 2563'!G$3:G$252,SMALL(IF('ค่าเสื่อม 2563'!$E$3:$E$252="28850-รพ.โคกสูง",ROW('ค่าเสื่อม 2563'!$E$3:$E$252)-ROW('ค่าเสื่อม 2563'!$E$3)+1),$A40)))</f>
        <v/>
      </c>
      <c r="H40" s="7" t="str">
        <f t="array" ref="H40">IF(COUNTIF('ค่าเสื่อม 2563'!$E$3:$E$252,"28850-รพ.โคกสูง")&lt;$A40,"",INDEX('ค่าเสื่อม 2563'!H$3:H$252,SMALL(IF('ค่าเสื่อม 2563'!$E$3:$E$252="28850-รพ.โคกสูง",ROW('ค่าเสื่อม 2563'!$E$3:$E$252)-ROW('ค่าเสื่อม 2563'!$E$3)+1),$A40)))</f>
        <v/>
      </c>
      <c r="I40" s="7" t="str">
        <f t="array" ref="I40">IF(COUNTIF('ค่าเสื่อม 2563'!$E$3:$E$252,"28850-รพ.โคกสูง")&lt;$A40,"",INDEX('ค่าเสื่อม 2563'!I$3:I$252,SMALL(IF('ค่าเสื่อม 2563'!$E$3:$E$252="28850-รพ.โคกสูง",ROW('ค่าเสื่อม 2563'!$E$3:$E$252)-ROW('ค่าเสื่อม 2563'!$E$3)+1),$A40)))</f>
        <v/>
      </c>
      <c r="J40" s="7" t="str">
        <f t="array" ref="J40">IF(COUNTIF('ค่าเสื่อม 2563'!$E$3:$E$252,"28850-รพ.โคกสูง")&lt;$A40,"",INDEX('ค่าเสื่อม 2563'!J$3:J$252,SMALL(IF('ค่าเสื่อม 2563'!$E$3:$E$252="28850-รพ.โคกสูง",ROW('ค่าเสื่อม 2563'!$E$3:$E$252)-ROW('ค่าเสื่อม 2563'!$E$3)+1),$A40)))</f>
        <v/>
      </c>
      <c r="K40" s="7" t="str">
        <f t="array" ref="K40">IF(COUNTIF('ค่าเสื่อม 2563'!$E$3:$E$252,"28850-รพ.โคกสูง")&lt;$A40,"",INDEX('ค่าเสื่อม 2563'!K$3:K$252,SMALL(IF('ค่าเสื่อม 2563'!$E$3:$E$252="28850-รพ.โคกสูง",ROW('ค่าเสื่อม 2563'!$E$3:$E$252)-ROW('ค่าเสื่อม 2563'!$E$3)+1),$A40)))</f>
        <v/>
      </c>
      <c r="L40" s="4" t="str">
        <f t="array" ref="L40">IF(COUNTIF('ค่าเสื่อม 2563'!$E$3:$E$252,"28850-รพ.โคกสูง")&lt;$A40,"",INDEX('ค่าเสื่อม 2563'!L$3:L$252,SMALL(IF('ค่าเสื่อม 2563'!$E$3:$E$252="28850-รพ.โคกสูง",ROW('ค่าเสื่อม 2563'!$E$3:$E$252)-ROW('ค่าเสื่อม 2563'!$E$3)+1),$A40)))</f>
        <v/>
      </c>
      <c r="M40" s="7" t="str">
        <f t="array" ref="M40">IF(COUNTIF('ค่าเสื่อม 2563'!$E$3:$E$252,"28850-รพ.โคกสูง")&lt;$A40,"",INDEX('ค่าเสื่อม 2563'!M$3:M$252,SMALL(IF('ค่าเสื่อม 2563'!$E$3:$E$252="28850-รพ.โคกสูง",ROW('ค่าเสื่อม 2563'!$E$3:$E$252)-ROW('ค่าเสื่อม 2563'!$E$3)+1),$A40)))</f>
        <v/>
      </c>
      <c r="N40" s="10" t="str">
        <f t="array" ref="N40">IF(COUNTIF('ค่าเสื่อม 2563'!$E$3:$E$252,"28850-รพ.โคกสูง")&lt;$A40,"",INDEX('ค่าเสื่อม 2563'!N$3:N$252,SMALL(IF('ค่าเสื่อม 2563'!$E$3:$E$252="28850-รพ.โคกสูง",ROW('ค่าเสื่อม 2563'!$E$3:$E$252)-ROW('ค่าเสื่อม 2563'!$E$3)+1),$A40)))</f>
        <v/>
      </c>
      <c r="O40" s="10" t="str">
        <f t="array" ref="O40">IF(COUNTIF('ค่าเสื่อม 2563'!$E$3:$E$252,"28850-รพ.โคกสูง")&lt;$A40,"",INDEX('ค่าเสื่อม 2563'!O$3:O$252,SMALL(IF('ค่าเสื่อม 2563'!$E$3:$E$252="28850-รพ.โคกสูง",ROW('ค่าเสื่อม 2563'!$E$3:$E$252)-ROW('ค่าเสื่อม 2563'!$E$3)+1),$A40)))</f>
        <v/>
      </c>
      <c r="P40" s="10" t="str">
        <f t="array" ref="P40">IF(COUNTIF('ค่าเสื่อม 2563'!$E$3:$E$252,"28850-รพ.โคกสูง")&lt;$A40,"",INDEX('ค่าเสื่อม 2563'!P$3:P$252,SMALL(IF('ค่าเสื่อม 2563'!$E$3:$E$252="28850-รพ.โคกสูง",ROW('ค่าเสื่อม 2563'!$E$3:$E$252)-ROW('ค่าเสื่อม 2563'!$E$3)+1),$A40)))</f>
        <v/>
      </c>
      <c r="Q40" s="10" t="str">
        <f t="array" ref="Q40">IF(COUNTIF('ค่าเสื่อม 2563'!$E$3:$E$252,"28850-รพ.โคกสูง")&lt;$A40,"",INDEX('ค่าเสื่อม 2563'!Q$3:Q$252,SMALL(IF('ค่าเสื่อม 2563'!$E$3:$E$252="28850-รพ.โคกสูง",ROW('ค่าเสื่อม 2563'!$E$3:$E$252)-ROW('ค่าเสื่อม 2563'!$E$3)+1),$A40)))</f>
        <v/>
      </c>
      <c r="R40" s="7" t="str">
        <f t="array" ref="R40">IF(COUNTIF('ค่าเสื่อม 2563'!$E$3:$E$252,"28850-รพ.โคกสูง")&lt;$A40,"",INDEX('ค่าเสื่อม 2563'!R$3:R$252,SMALL(IF('ค่าเสื่อม 2563'!$E$3:$E$252="28850-รพ.โคกสูง",ROW('ค่าเสื่อม 2563'!$E$3:$E$252)-ROW('ค่าเสื่อม 2563'!$E$3)+1),$A40)))</f>
        <v/>
      </c>
      <c r="S40" s="4" t="str">
        <f t="array" ref="S40">IF(COUNTIF('ค่าเสื่อม 2563'!$E$3:$E$252,"28850-รพ.โคกสูง")&lt;$A40,"",INDEX('ค่าเสื่อม 2563'!S$3:S$252,SMALL(IF('ค่าเสื่อม 2563'!$E$3:$E$252="28850-รพ.โคกสูง",ROW('ค่าเสื่อม 2563'!$E$3:$E$252)-ROW('ค่าเสื่อม 2563'!$E$3)+1),$A40)))</f>
        <v/>
      </c>
      <c r="T40" s="10" t="str">
        <f t="array" ref="T40">IF(COUNTIF('ค่าเสื่อม 2563'!$E$3:$E$252,"28850-รพ.โคกสูง")&lt;$A40,"",INDEX('ค่าเสื่อม 2563'!T$3:T$252,SMALL(IF('ค่าเสื่อม 2563'!$E$3:$E$252="28850-รพ.โคกสูง",ROW('ค่าเสื่อม 2563'!$E$3:$E$252)-ROW('ค่าเสื่อม 2563'!$E$3)+1),$A40)))</f>
        <v/>
      </c>
      <c r="U40" s="10" t="str">
        <f t="array" ref="U40">IF(COUNTIF('ค่าเสื่อม 2563'!$E$3:$E$252,"28850-รพ.โคกสูง")&lt;$A40,"",INDEX('ค่าเสื่อม 2563'!U$3:U$252,SMALL(IF('ค่าเสื่อม 2563'!$E$3:$E$252="28850-รพ.โคกสูง",ROW('ค่าเสื่อม 2563'!$E$3:$E$252)-ROW('ค่าเสื่อม 2563'!$E$3)+1),$A40)))</f>
        <v/>
      </c>
      <c r="V40" s="7"/>
      <c r="W40" s="7"/>
    </row>
    <row r="41" spans="1:24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2563'!$E$3:$E$252,"28850-รพ.โคกสูง")&lt;$A41,"",INDEX('ค่าเสื่อม 2563'!E$3:E$252,SMALL(IF('ค่าเสื่อม 2563'!$E$3:$E$252="28850-รพ.โคกสูง",ROW('ค่าเสื่อม 2563'!$E$3:$E$252)-ROW('ค่าเสื่อม 2563'!$E$3)+1),$A41)))</f>
        <v/>
      </c>
      <c r="F41" s="7" t="str">
        <f t="array" ref="F41">IF(COUNTIF('ค่าเสื่อม 2563'!$E$3:$E$252,"28850-รพ.โคกสูง")&lt;$A41,"",INDEX('ค่าเสื่อม 2563'!F$3:F$252,SMALL(IF('ค่าเสื่อม 2563'!$E$3:$E$252="28850-รพ.โคกสูง",ROW('ค่าเสื่อม 2563'!$E$3:$E$252)-ROW('ค่าเสื่อม 2563'!$E$3)+1),$A41)))</f>
        <v/>
      </c>
      <c r="G41" s="7" t="str">
        <f t="array" ref="G41">IF(COUNTIF('ค่าเสื่อม 2563'!$E$3:$E$252,"28850-รพ.โคกสูง")&lt;$A41,"",INDEX('ค่าเสื่อม 2563'!G$3:G$252,SMALL(IF('ค่าเสื่อม 2563'!$E$3:$E$252="28850-รพ.โคกสูง",ROW('ค่าเสื่อม 2563'!$E$3:$E$252)-ROW('ค่าเสื่อม 2563'!$E$3)+1),$A41)))</f>
        <v/>
      </c>
      <c r="H41" s="7" t="str">
        <f t="array" ref="H41">IF(COUNTIF('ค่าเสื่อม 2563'!$E$3:$E$252,"28850-รพ.โคกสูง")&lt;$A41,"",INDEX('ค่าเสื่อม 2563'!H$3:H$252,SMALL(IF('ค่าเสื่อม 2563'!$E$3:$E$252="28850-รพ.โคกสูง",ROW('ค่าเสื่อม 2563'!$E$3:$E$252)-ROW('ค่าเสื่อม 2563'!$E$3)+1),$A41)))</f>
        <v/>
      </c>
      <c r="I41" s="7" t="str">
        <f t="array" ref="I41">IF(COUNTIF('ค่าเสื่อม 2563'!$E$3:$E$252,"28850-รพ.โคกสูง")&lt;$A41,"",INDEX('ค่าเสื่อม 2563'!I$3:I$252,SMALL(IF('ค่าเสื่อม 2563'!$E$3:$E$252="28850-รพ.โคกสูง",ROW('ค่าเสื่อม 2563'!$E$3:$E$252)-ROW('ค่าเสื่อม 2563'!$E$3)+1),$A41)))</f>
        <v/>
      </c>
      <c r="J41" s="7" t="str">
        <f t="array" ref="J41">IF(COUNTIF('ค่าเสื่อม 2563'!$E$3:$E$252,"28850-รพ.โคกสูง")&lt;$A41,"",INDEX('ค่าเสื่อม 2563'!J$3:J$252,SMALL(IF('ค่าเสื่อม 2563'!$E$3:$E$252="28850-รพ.โคกสูง",ROW('ค่าเสื่อม 2563'!$E$3:$E$252)-ROW('ค่าเสื่อม 2563'!$E$3)+1),$A41)))</f>
        <v/>
      </c>
      <c r="K41" s="7" t="str">
        <f t="array" ref="K41">IF(COUNTIF('ค่าเสื่อม 2563'!$E$3:$E$252,"28850-รพ.โคกสูง")&lt;$A41,"",INDEX('ค่าเสื่อม 2563'!K$3:K$252,SMALL(IF('ค่าเสื่อม 2563'!$E$3:$E$252="28850-รพ.โคกสูง",ROW('ค่าเสื่อม 2563'!$E$3:$E$252)-ROW('ค่าเสื่อม 2563'!$E$3)+1),$A41)))</f>
        <v/>
      </c>
      <c r="L41" s="4" t="str">
        <f t="array" ref="L41">IF(COUNTIF('ค่าเสื่อม 2563'!$E$3:$E$252,"28850-รพ.โคกสูง")&lt;$A41,"",INDEX('ค่าเสื่อม 2563'!L$3:L$252,SMALL(IF('ค่าเสื่อม 2563'!$E$3:$E$252="28850-รพ.โคกสูง",ROW('ค่าเสื่อม 2563'!$E$3:$E$252)-ROW('ค่าเสื่อม 2563'!$E$3)+1),$A41)))</f>
        <v/>
      </c>
      <c r="M41" s="7" t="str">
        <f t="array" ref="M41">IF(COUNTIF('ค่าเสื่อม 2563'!$E$3:$E$252,"28850-รพ.โคกสูง")&lt;$A41,"",INDEX('ค่าเสื่อม 2563'!M$3:M$252,SMALL(IF('ค่าเสื่อม 2563'!$E$3:$E$252="28850-รพ.โคกสูง",ROW('ค่าเสื่อม 2563'!$E$3:$E$252)-ROW('ค่าเสื่อม 2563'!$E$3)+1),$A41)))</f>
        <v/>
      </c>
      <c r="N41" s="10" t="str">
        <f t="array" ref="N41">IF(COUNTIF('ค่าเสื่อม 2563'!$E$3:$E$252,"28850-รพ.โคกสูง")&lt;$A41,"",INDEX('ค่าเสื่อม 2563'!N$3:N$252,SMALL(IF('ค่าเสื่อม 2563'!$E$3:$E$252="28850-รพ.โคกสูง",ROW('ค่าเสื่อม 2563'!$E$3:$E$252)-ROW('ค่าเสื่อม 2563'!$E$3)+1),$A41)))</f>
        <v/>
      </c>
      <c r="O41" s="10" t="str">
        <f t="array" ref="O41">IF(COUNTIF('ค่าเสื่อม 2563'!$E$3:$E$252,"28850-รพ.โคกสูง")&lt;$A41,"",INDEX('ค่าเสื่อม 2563'!O$3:O$252,SMALL(IF('ค่าเสื่อม 2563'!$E$3:$E$252="28850-รพ.โคกสูง",ROW('ค่าเสื่อม 2563'!$E$3:$E$252)-ROW('ค่าเสื่อม 2563'!$E$3)+1),$A41)))</f>
        <v/>
      </c>
      <c r="P41" s="10" t="str">
        <f t="array" ref="P41">IF(COUNTIF('ค่าเสื่อม 2563'!$E$3:$E$252,"28850-รพ.โคกสูง")&lt;$A41,"",INDEX('ค่าเสื่อม 2563'!P$3:P$252,SMALL(IF('ค่าเสื่อม 2563'!$E$3:$E$252="28850-รพ.โคกสูง",ROW('ค่าเสื่อม 2563'!$E$3:$E$252)-ROW('ค่าเสื่อม 2563'!$E$3)+1),$A41)))</f>
        <v/>
      </c>
      <c r="Q41" s="10" t="str">
        <f t="array" ref="Q41">IF(COUNTIF('ค่าเสื่อม 2563'!$E$3:$E$252,"28850-รพ.โคกสูง")&lt;$A41,"",INDEX('ค่าเสื่อม 2563'!Q$3:Q$252,SMALL(IF('ค่าเสื่อม 2563'!$E$3:$E$252="28850-รพ.โคกสูง",ROW('ค่าเสื่อม 2563'!$E$3:$E$252)-ROW('ค่าเสื่อม 2563'!$E$3)+1),$A41)))</f>
        <v/>
      </c>
      <c r="R41" s="7" t="str">
        <f t="array" ref="R41">IF(COUNTIF('ค่าเสื่อม 2563'!$E$3:$E$252,"28850-รพ.โคกสูง")&lt;$A41,"",INDEX('ค่าเสื่อม 2563'!R$3:R$252,SMALL(IF('ค่าเสื่อม 2563'!$E$3:$E$252="28850-รพ.โคกสูง",ROW('ค่าเสื่อม 2563'!$E$3:$E$252)-ROW('ค่าเสื่อม 2563'!$E$3)+1),$A41)))</f>
        <v/>
      </c>
      <c r="S41" s="4" t="str">
        <f t="array" ref="S41">IF(COUNTIF('ค่าเสื่อม 2563'!$E$3:$E$252,"28850-รพ.โคกสูง")&lt;$A41,"",INDEX('ค่าเสื่อม 2563'!S$3:S$252,SMALL(IF('ค่าเสื่อม 2563'!$E$3:$E$252="28850-รพ.โคกสูง",ROW('ค่าเสื่อม 2563'!$E$3:$E$252)-ROW('ค่าเสื่อม 2563'!$E$3)+1),$A41)))</f>
        <v/>
      </c>
      <c r="T41" s="10" t="str">
        <f t="array" ref="T41">IF(COUNTIF('ค่าเสื่อม 2563'!$E$3:$E$252,"28850-รพ.โคกสูง")&lt;$A41,"",INDEX('ค่าเสื่อม 2563'!T$3:T$252,SMALL(IF('ค่าเสื่อม 2563'!$E$3:$E$252="28850-รพ.โคกสูง",ROW('ค่าเสื่อม 2563'!$E$3:$E$252)-ROW('ค่าเสื่อม 2563'!$E$3)+1),$A41)))</f>
        <v/>
      </c>
      <c r="U41" s="10" t="str">
        <f t="array" ref="U41">IF(COUNTIF('ค่าเสื่อม 2563'!$E$3:$E$252,"28850-รพ.โคกสูง")&lt;$A41,"",INDEX('ค่าเสื่อม 2563'!U$3:U$252,SMALL(IF('ค่าเสื่อม 2563'!$E$3:$E$252="28850-รพ.โคกสูง",ROW('ค่าเสื่อม 2563'!$E$3:$E$252)-ROW('ค่าเสื่อม 2563'!$E$3)+1),$A41)))</f>
        <v/>
      </c>
      <c r="V41" s="7"/>
      <c r="W41" s="7"/>
    </row>
    <row r="42" spans="1:24" ht="43.5" customHeight="1">
      <c r="A42" s="3">
        <v>39</v>
      </c>
      <c r="B42" s="7" t="str">
        <f t="array" ref="B42">IF(COUNTIF('ค่าเสื่อม 2563'!$E$3:$E$252,"28850-รพ.โคกสูง")&lt;$A42,"",INDEX('ค่าเสื่อม 2563'!B$3:B$252,SMALL(IF('ค่าเสื่อม 2563'!$E$3:$E$252="28850-รพ.โคกสูง",ROW('ค่าเสื่อม 2563'!$E$3:$E$252)-ROW('ค่าเสื่อม 2563'!$E$3)+1),$A42)))</f>
        <v/>
      </c>
      <c r="C42" s="7" t="str">
        <f t="array" ref="C42">IF(COUNTIF('ค่าเสื่อม 2563'!$E$3:$E$252,"28850-รพ.โคกสูง")&lt;$A42,"",INDEX('ค่าเสื่อม 2563'!C$3:C$252,SMALL(IF('ค่าเสื่อม 2563'!$E$3:$E$252="28850-รพ.โคกสูง",ROW('ค่าเสื่อม 2563'!$E$3:$E$252)-ROW('ค่าเสื่อม 2563'!$E$3)+1),$A42)))</f>
        <v/>
      </c>
      <c r="D42" s="7" t="str">
        <f t="array" ref="D42">IF(COUNTIF('ค่าเสื่อม 2563'!$E$3:$E$252,"28850-รพ.โคกสูง")&lt;$A42,"",INDEX('ค่าเสื่อม 2563'!D$3:D$252,SMALL(IF('ค่าเสื่อม 2563'!$E$3:$E$252="28850-รพ.โคกสูง",ROW('ค่าเสื่อม 2563'!$E$3:$E$252)-ROW('ค่าเสื่อม 2563'!$E$3)+1),$A42)))</f>
        <v/>
      </c>
      <c r="E42" s="7" t="str">
        <f t="array" ref="E42">IF(COUNTIF('ค่าเสื่อม 2563'!$E$3:$E$252,"28850-รพ.โคกสูง")&lt;$A42,"",INDEX('ค่าเสื่อม 2563'!E$3:E$252,SMALL(IF('ค่าเสื่อม 2563'!$E$3:$E$252="28850-รพ.โคกสูง",ROW('ค่าเสื่อม 2563'!$E$3:$E$252)-ROW('ค่าเสื่อม 2563'!$E$3)+1),$A42)))</f>
        <v/>
      </c>
      <c r="F42" s="7" t="str">
        <f t="array" ref="F42">IF(COUNTIF('ค่าเสื่อม 2563'!$E$3:$E$252,"28850-รพ.โคกสูง")&lt;$A42,"",INDEX('ค่าเสื่อม 2563'!F$3:F$252,SMALL(IF('ค่าเสื่อม 2563'!$E$3:$E$252="28850-รพ.โคกสูง",ROW('ค่าเสื่อม 2563'!$E$3:$E$252)-ROW('ค่าเสื่อม 2563'!$E$3)+1),$A42)))</f>
        <v/>
      </c>
      <c r="G42" s="7" t="str">
        <f t="array" ref="G42">IF(COUNTIF('ค่าเสื่อม 2563'!$E$3:$E$252,"28850-รพ.โคกสูง")&lt;$A42,"",INDEX('ค่าเสื่อม 2563'!G$3:G$252,SMALL(IF('ค่าเสื่อม 2563'!$E$3:$E$252="28850-รพ.โคกสูง",ROW('ค่าเสื่อม 2563'!$E$3:$E$252)-ROW('ค่าเสื่อม 2563'!$E$3)+1),$A42)))</f>
        <v/>
      </c>
      <c r="H42" s="7" t="str">
        <f t="array" ref="H42">IF(COUNTIF('ค่าเสื่อม 2563'!$E$3:$E$252,"28850-รพ.โคกสูง")&lt;$A42,"",INDEX('ค่าเสื่อม 2563'!H$3:H$252,SMALL(IF('ค่าเสื่อม 2563'!$E$3:$E$252="28850-รพ.โคกสูง",ROW('ค่าเสื่อม 2563'!$E$3:$E$252)-ROW('ค่าเสื่อม 2563'!$E$3)+1),$A42)))</f>
        <v/>
      </c>
      <c r="I42" s="7" t="str">
        <f t="array" ref="I42">IF(COUNTIF('ค่าเสื่อม 2563'!$E$3:$E$252,"28850-รพ.โคกสูง")&lt;$A42,"",INDEX('ค่าเสื่อม 2563'!I$3:I$252,SMALL(IF('ค่าเสื่อม 2563'!$E$3:$E$252="28850-รพ.โคกสูง",ROW('ค่าเสื่อม 2563'!$E$3:$E$252)-ROW('ค่าเสื่อม 2563'!$E$3)+1),$A42)))</f>
        <v/>
      </c>
      <c r="J42" s="7" t="str">
        <f t="array" ref="J42">IF(COUNTIF('ค่าเสื่อม 2563'!$E$3:$E$252,"28850-รพ.โคกสูง")&lt;$A42,"",INDEX('ค่าเสื่อม 2563'!J$3:J$252,SMALL(IF('ค่าเสื่อม 2563'!$E$3:$E$252="28850-รพ.โคกสูง",ROW('ค่าเสื่อม 2563'!$E$3:$E$252)-ROW('ค่าเสื่อม 2563'!$E$3)+1),$A42)))</f>
        <v/>
      </c>
      <c r="K42" s="7" t="str">
        <f t="array" ref="K42">IF(COUNTIF('ค่าเสื่อม 2563'!$E$3:$E$252,"28850-รพ.โคกสูง")&lt;$A42,"",INDEX('ค่าเสื่อม 2563'!K$3:K$252,SMALL(IF('ค่าเสื่อม 2563'!$E$3:$E$252="28850-รพ.โคกสูง",ROW('ค่าเสื่อม 2563'!$E$3:$E$252)-ROW('ค่าเสื่อม 2563'!$E$3)+1),$A42)))</f>
        <v/>
      </c>
      <c r="L42" s="4" t="str">
        <f t="array" ref="L42">IF(COUNTIF('ค่าเสื่อม 2563'!$E$3:$E$252,"28850-รพ.โคกสูง")&lt;$A42,"",INDEX('ค่าเสื่อม 2563'!L$3:L$252,SMALL(IF('ค่าเสื่อม 2563'!$E$3:$E$252="28850-รพ.โคกสูง",ROW('ค่าเสื่อม 2563'!$E$3:$E$252)-ROW('ค่าเสื่อม 2563'!$E$3)+1),$A42)))</f>
        <v/>
      </c>
      <c r="M42" s="7" t="str">
        <f t="array" ref="M42">IF(COUNTIF('ค่าเสื่อม 2563'!$E$3:$E$252,"28850-รพ.โคกสูง")&lt;$A42,"",INDEX('ค่าเสื่อม 2563'!M$3:M$252,SMALL(IF('ค่าเสื่อม 2563'!$E$3:$E$252="28850-รพ.โคกสูง",ROW('ค่าเสื่อม 2563'!$E$3:$E$252)-ROW('ค่าเสื่อม 2563'!$E$3)+1),$A42)))</f>
        <v/>
      </c>
      <c r="N42" s="10" t="str">
        <f t="array" ref="N42">IF(COUNTIF('ค่าเสื่อม 2563'!$E$3:$E$252,"28850-รพ.โคกสูง")&lt;$A42,"",INDEX('ค่าเสื่อม 2563'!N$3:N$252,SMALL(IF('ค่าเสื่อม 2563'!$E$3:$E$252="28850-รพ.โคกสูง",ROW('ค่าเสื่อม 2563'!$E$3:$E$252)-ROW('ค่าเสื่อม 2563'!$E$3)+1),$A42)))</f>
        <v/>
      </c>
      <c r="O42" s="10" t="str">
        <f t="array" ref="O42">IF(COUNTIF('ค่าเสื่อม 2563'!$E$3:$E$252,"28850-รพ.โคกสูง")&lt;$A42,"",INDEX('ค่าเสื่อม 2563'!O$3:O$252,SMALL(IF('ค่าเสื่อม 2563'!$E$3:$E$252="28850-รพ.โคกสูง",ROW('ค่าเสื่อม 2563'!$E$3:$E$252)-ROW('ค่าเสื่อม 2563'!$E$3)+1),$A42)))</f>
        <v/>
      </c>
      <c r="P42" s="10" t="str">
        <f t="array" ref="P42">IF(COUNTIF('ค่าเสื่อม 2563'!$E$3:$E$252,"28850-รพ.โคกสูง")&lt;$A42,"",INDEX('ค่าเสื่อม 2563'!P$3:P$252,SMALL(IF('ค่าเสื่อม 2563'!$E$3:$E$252="28850-รพ.โคกสูง",ROW('ค่าเสื่อม 2563'!$E$3:$E$252)-ROW('ค่าเสื่อม 2563'!$E$3)+1),$A42)))</f>
        <v/>
      </c>
      <c r="Q42" s="10" t="str">
        <f t="array" ref="Q42">IF(COUNTIF('ค่าเสื่อม 2563'!$E$3:$E$252,"28850-รพ.โคกสูง")&lt;$A42,"",INDEX('ค่าเสื่อม 2563'!Q$3:Q$252,SMALL(IF('ค่าเสื่อม 2563'!$E$3:$E$252="28850-รพ.โคกสูง",ROW('ค่าเสื่อม 2563'!$E$3:$E$252)-ROW('ค่าเสื่อม 2563'!$E$3)+1),$A42)))</f>
        <v/>
      </c>
      <c r="R42" s="7" t="str">
        <f t="array" ref="R42">IF(COUNTIF('ค่าเสื่อม 2563'!$E$3:$E$252,"28850-รพ.โคกสูง")&lt;$A42,"",INDEX('ค่าเสื่อม 2563'!R$3:R$252,SMALL(IF('ค่าเสื่อม 2563'!$E$3:$E$252="28850-รพ.โคกสูง",ROW('ค่าเสื่อม 2563'!$E$3:$E$252)-ROW('ค่าเสื่อม 2563'!$E$3)+1),$A42)))</f>
        <v/>
      </c>
      <c r="S42" s="4" t="str">
        <f t="array" ref="S42">IF(COUNTIF('ค่าเสื่อม 2563'!$E$3:$E$252,"28850-รพ.โคกสูง")&lt;$A42,"",INDEX('ค่าเสื่อม 2563'!S$3:S$252,SMALL(IF('ค่าเสื่อม 2563'!$E$3:$E$252="28850-รพ.โคกสูง",ROW('ค่าเสื่อม 2563'!$E$3:$E$252)-ROW('ค่าเสื่อม 2563'!$E$3)+1),$A42)))</f>
        <v/>
      </c>
      <c r="T42" s="10" t="str">
        <f t="array" ref="T42">IF(COUNTIF('ค่าเสื่อม 2563'!$E$3:$E$252,"28850-รพ.โคกสูง")&lt;$A42,"",INDEX('ค่าเสื่อม 2563'!T$3:T$252,SMALL(IF('ค่าเสื่อม 2563'!$E$3:$E$252="28850-รพ.โคกสูง",ROW('ค่าเสื่อม 2563'!$E$3:$E$252)-ROW('ค่าเสื่อม 2563'!$E$3)+1),$A42)))</f>
        <v/>
      </c>
      <c r="U42" s="10" t="str">
        <f t="array" ref="U42">IF(COUNTIF('ค่าเสื่อม 2563'!$E$3:$E$252,"28850-รพ.โคกสูง")&lt;$A42,"",INDEX('ค่าเสื่อม 2563'!U$3:U$252,SMALL(IF('ค่าเสื่อม 2563'!$E$3:$E$252="28850-รพ.โคกสูง",ROW('ค่าเสื่อม 2563'!$E$3:$E$252)-ROW('ค่าเสื่อม 2563'!$E$3)+1),$A42)))</f>
        <v/>
      </c>
      <c r="V42" s="7" t="str">
        <f t="array" ref="V42">IF(COUNTIF('ค่าเสื่อม 2563'!$E$3:$E$252,"28850-รพ.โคกสูง")&lt;$A42,"",INDEX('ค่าเสื่อม 2563'!V$3:V$252,SMALL(IF('ค่าเสื่อม 2563'!$E$3:$E$252="28850-รพ.โคกสูง",ROW('ค่าเสื่อม 2563'!$E$3:$E$252)-ROW('ค่าเสื่อม 2563'!$E$3)+1),$A42)))</f>
        <v/>
      </c>
      <c r="W42" s="7" t="str">
        <f t="array" ref="W42">IF(COUNTIF('ค่าเสื่อม 2563'!$E$3:$E$252,"28850-รพ.โคกสูง")&lt;$A42,"",INDEX('ค่าเสื่อม 2563'!W$3:W$252,SMALL(IF('ค่าเสื่อม 2563'!$E$3:$E$252="28850-รพ.โคกสูง",ROW('ค่าเสื่อม 2563'!$E$3:$E$252)-ROW('ค่าเสื่อม 2563'!$E$3)+1),$A42)))</f>
        <v/>
      </c>
    </row>
    <row r="43" spans="1:24" s="65" customFormat="1" ht="21">
      <c r="A43" s="58"/>
      <c r="B43" s="59"/>
      <c r="C43" s="59"/>
      <c r="D43" s="59"/>
      <c r="E43" s="59"/>
      <c r="F43" s="59"/>
      <c r="G43" s="59"/>
      <c r="H43" s="60"/>
      <c r="I43" s="61"/>
      <c r="J43" s="59"/>
      <c r="K43" s="60"/>
      <c r="L43" s="62"/>
      <c r="M43" s="60"/>
      <c r="N43" s="60">
        <f>SUM(N3:N42)</f>
        <v>656800</v>
      </c>
      <c r="O43" s="60">
        <f t="shared" ref="O43:U43" si="0">SUM(O4:O42)</f>
        <v>0</v>
      </c>
      <c r="P43" s="60">
        <f t="shared" si="0"/>
        <v>0</v>
      </c>
      <c r="Q43" s="60">
        <f t="shared" si="0"/>
        <v>656800</v>
      </c>
      <c r="R43" s="60">
        <f t="shared" si="0"/>
        <v>0</v>
      </c>
      <c r="S43" s="62">
        <f t="shared" si="0"/>
        <v>0</v>
      </c>
      <c r="T43" s="60">
        <f t="shared" si="0"/>
        <v>635090</v>
      </c>
      <c r="U43" s="60">
        <f t="shared" si="0"/>
        <v>21710</v>
      </c>
      <c r="V43" s="63"/>
      <c r="W43" s="61"/>
      <c r="X43" s="64"/>
    </row>
    <row r="44" spans="1:24" ht="12.75" customHeight="1">
      <c r="B44" s="8"/>
    </row>
    <row r="45" spans="1:24">
      <c r="E45" s="6" t="s">
        <v>123</v>
      </c>
    </row>
    <row r="46" spans="1:24">
      <c r="E4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21</vt:i4>
      </vt:variant>
    </vt:vector>
  </HeadingPairs>
  <TitlesOfParts>
    <vt:vector size="32" baseType="lpstr">
      <vt:lpstr>สรุป</vt:lpstr>
      <vt:lpstr>ค่าเสื่อม 2563</vt:lpstr>
      <vt:lpstr>เมืองสระแก้ว</vt:lpstr>
      <vt:lpstr>อรัญประเทศ</vt:lpstr>
      <vt:lpstr>คลองหาด</vt:lpstr>
      <vt:lpstr>ตาพระยา</vt:lpstr>
      <vt:lpstr>วังน้ำเย็น</vt:lpstr>
      <vt:lpstr>วัฒนานคร</vt:lpstr>
      <vt:lpstr>เขาฉกรรจ์</vt:lpstr>
      <vt:lpstr>วังสมบูรณ์</vt:lpstr>
      <vt:lpstr>โคกสูง</vt:lpstr>
      <vt:lpstr>เขาฉกรรจ์!Print_Area</vt:lpstr>
      <vt:lpstr>คลองหาด!Print_Area</vt:lpstr>
      <vt:lpstr>'ค่าเสื่อม 2563'!Print_Area</vt:lpstr>
      <vt:lpstr>โคกสูง!Print_Area</vt:lpstr>
      <vt:lpstr>ตาพระยา!Print_Area</vt:lpstr>
      <vt:lpstr>เมืองสระแก้ว!Print_Area</vt:lpstr>
      <vt:lpstr>วังน้ำเย็น!Print_Area</vt:lpstr>
      <vt:lpstr>วังสมบูรณ์!Print_Area</vt:lpstr>
      <vt:lpstr>วัฒนานคร!Print_Area</vt:lpstr>
      <vt:lpstr>สรุป!Print_Area</vt:lpstr>
      <vt:lpstr>อรัญประเทศ!Print_Area</vt:lpstr>
      <vt:lpstr>เขาฉกรรจ์!Print_Titles</vt:lpstr>
      <vt:lpstr>คลองหาด!Print_Titles</vt:lpstr>
      <vt:lpstr>โคกสูง!Print_Titles</vt:lpstr>
      <vt:lpstr>ตาพระยา!Print_Titles</vt:lpstr>
      <vt:lpstr>เมืองสระแก้ว!Print_Titles</vt:lpstr>
      <vt:lpstr>วังน้ำเย็น!Print_Titles</vt:lpstr>
      <vt:lpstr>วังสมบูรณ์!Print_Titles</vt:lpstr>
      <vt:lpstr>วัฒนานคร!Print_Titles</vt:lpstr>
      <vt:lpstr>สรุป!Print_Titles</vt:lpstr>
      <vt:lpstr>อรัญประเทศ!Print_Titles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ระบบจัดการบริหารจัดการงบค่าเสื่อม</dc:title>
  <dc:creator>den</dc:creator>
  <cp:lastModifiedBy>user</cp:lastModifiedBy>
  <cp:lastPrinted>2020-07-30T06:44:10Z</cp:lastPrinted>
  <dcterms:created xsi:type="dcterms:W3CDTF">2020-04-27T06:58:08Z</dcterms:created>
  <dcterms:modified xsi:type="dcterms:W3CDTF">2021-08-31T01:23:52Z</dcterms:modified>
</cp:coreProperties>
</file>