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65\เดือนมกราคม 65\"/>
    </mc:Choice>
  </mc:AlternateContent>
  <xr:revisionPtr revIDLastSave="0" documentId="8_{573CA5E7-0FAF-4D02-9748-4254EA245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ค64" sheetId="1" r:id="rId1"/>
  </sheets>
  <externalReferences>
    <externalReference r:id="rId2"/>
    <externalReference r:id="rId3"/>
  </externalReferences>
  <definedNames>
    <definedName name="DATA" localSheetId="0">[1]DATA2558!#REF!</definedName>
    <definedName name="DATA">[1]DATA2558!#REF!</definedName>
    <definedName name="Data222" localSheetId="0">#REF!</definedName>
    <definedName name="Data222">#REF!</definedName>
    <definedName name="data2222" localSheetId="0">#REF!</definedName>
    <definedName name="data2222">#REF!</definedName>
    <definedName name="detail_name">OFFSET('[2]ค้นหาครุภัณฑ์ สิ่งก่อสร้าง'!$A$2,0,0,COUNTA('[2]ค้นหาครุภัณฑ์ สิ่งก่อสร้าง'!$A:$A),7)</definedName>
    <definedName name="_xlnm.Print_Titles" localSheetId="0">ธค64!$A:$B</definedName>
    <definedName name="Query2" localSheetId="0">#REF!</definedName>
    <definedName name="Query2">#REF!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3" i="1" l="1"/>
  <c r="AB33" i="1"/>
  <c r="AA33" i="1"/>
  <c r="Y33" i="1"/>
  <c r="Z33" i="1" s="1"/>
  <c r="X33" i="1"/>
  <c r="V33" i="1"/>
  <c r="U33" i="1"/>
  <c r="S33" i="1"/>
  <c r="T33" i="1" s="1"/>
  <c r="R33" i="1"/>
  <c r="P33" i="1"/>
  <c r="O33" i="1"/>
  <c r="M33" i="1"/>
  <c r="N33" i="1" s="1"/>
  <c r="L33" i="1"/>
  <c r="J33" i="1"/>
  <c r="I33" i="1"/>
  <c r="G33" i="1"/>
  <c r="H33" i="1" s="1"/>
  <c r="F33" i="1"/>
  <c r="D33" i="1"/>
  <c r="C33" i="1"/>
  <c r="AE32" i="1"/>
  <c r="AF32" i="1" s="1"/>
  <c r="AC32" i="1"/>
  <c r="Z32" i="1"/>
  <c r="W32" i="1"/>
  <c r="T32" i="1"/>
  <c r="Q32" i="1"/>
  <c r="N32" i="1"/>
  <c r="K32" i="1"/>
  <c r="H32" i="1"/>
  <c r="E32" i="1"/>
  <c r="AE31" i="1"/>
  <c r="AF31" i="1" s="1"/>
  <c r="AC31" i="1"/>
  <c r="Z31" i="1"/>
  <c r="W31" i="1"/>
  <c r="T31" i="1"/>
  <c r="Q31" i="1"/>
  <c r="N31" i="1"/>
  <c r="K31" i="1"/>
  <c r="H31" i="1"/>
  <c r="E31" i="1"/>
  <c r="AE30" i="1"/>
  <c r="AF30" i="1" s="1"/>
  <c r="AC30" i="1"/>
  <c r="Z30" i="1"/>
  <c r="W30" i="1"/>
  <c r="T30" i="1"/>
  <c r="Q30" i="1"/>
  <c r="N30" i="1"/>
  <c r="K30" i="1"/>
  <c r="H30" i="1"/>
  <c r="E30" i="1"/>
  <c r="AE29" i="1"/>
  <c r="AF29" i="1" s="1"/>
  <c r="AC29" i="1"/>
  <c r="Z29" i="1"/>
  <c r="W29" i="1"/>
  <c r="T29" i="1"/>
  <c r="Q29" i="1"/>
  <c r="N29" i="1"/>
  <c r="K29" i="1"/>
  <c r="H29" i="1"/>
  <c r="E29" i="1"/>
  <c r="AE28" i="1"/>
  <c r="AF28" i="1" s="1"/>
  <c r="AC28" i="1"/>
  <c r="Z28" i="1"/>
  <c r="W28" i="1"/>
  <c r="T28" i="1"/>
  <c r="Q28" i="1"/>
  <c r="N28" i="1"/>
  <c r="K28" i="1"/>
  <c r="H28" i="1"/>
  <c r="E28" i="1"/>
  <c r="AE27" i="1"/>
  <c r="AF27" i="1" s="1"/>
  <c r="AC27" i="1"/>
  <c r="Z27" i="1"/>
  <c r="W27" i="1"/>
  <c r="T27" i="1"/>
  <c r="Q27" i="1"/>
  <c r="N27" i="1"/>
  <c r="K27" i="1"/>
  <c r="H27" i="1"/>
  <c r="E27" i="1"/>
  <c r="AE26" i="1"/>
  <c r="AF26" i="1" s="1"/>
  <c r="AC26" i="1"/>
  <c r="Z26" i="1"/>
  <c r="W26" i="1"/>
  <c r="T26" i="1"/>
  <c r="Q26" i="1"/>
  <c r="N26" i="1"/>
  <c r="K26" i="1"/>
  <c r="H26" i="1"/>
  <c r="E26" i="1"/>
  <c r="AE25" i="1"/>
  <c r="AF25" i="1" s="1"/>
  <c r="AC25" i="1"/>
  <c r="Z25" i="1"/>
  <c r="W25" i="1"/>
  <c r="T25" i="1"/>
  <c r="Q25" i="1"/>
  <c r="N25" i="1"/>
  <c r="K25" i="1"/>
  <c r="H25" i="1"/>
  <c r="E25" i="1"/>
  <c r="AE24" i="1"/>
  <c r="AF24" i="1" s="1"/>
  <c r="AC24" i="1"/>
  <c r="Z24" i="1"/>
  <c r="W24" i="1"/>
  <c r="T24" i="1"/>
  <c r="Q24" i="1"/>
  <c r="N24" i="1"/>
  <c r="K24" i="1"/>
  <c r="H24" i="1"/>
  <c r="E24" i="1"/>
  <c r="AE23" i="1"/>
  <c r="AF23" i="1" s="1"/>
  <c r="AC23" i="1"/>
  <c r="Z23" i="1"/>
  <c r="W23" i="1"/>
  <c r="T23" i="1"/>
  <c r="Q23" i="1"/>
  <c r="N23" i="1"/>
  <c r="K23" i="1"/>
  <c r="H23" i="1"/>
  <c r="E23" i="1"/>
  <c r="AE22" i="1"/>
  <c r="AF22" i="1" s="1"/>
  <c r="AC22" i="1"/>
  <c r="Z22" i="1"/>
  <c r="W22" i="1"/>
  <c r="T22" i="1"/>
  <c r="Q22" i="1"/>
  <c r="N22" i="1"/>
  <c r="K22" i="1"/>
  <c r="H22" i="1"/>
  <c r="E22" i="1"/>
  <c r="AF21" i="1"/>
  <c r="AE21" i="1"/>
  <c r="AC21" i="1"/>
  <c r="Z21" i="1"/>
  <c r="W21" i="1"/>
  <c r="T21" i="1"/>
  <c r="Q21" i="1"/>
  <c r="N21" i="1"/>
  <c r="K21" i="1"/>
  <c r="H21" i="1"/>
  <c r="E21" i="1"/>
  <c r="AE20" i="1"/>
  <c r="AF20" i="1" s="1"/>
  <c r="AC20" i="1"/>
  <c r="Z20" i="1"/>
  <c r="W20" i="1"/>
  <c r="T20" i="1"/>
  <c r="Q20" i="1"/>
  <c r="N20" i="1"/>
  <c r="K20" i="1"/>
  <c r="H20" i="1"/>
  <c r="E20" i="1"/>
  <c r="AE19" i="1"/>
  <c r="AE33" i="1" s="1"/>
  <c r="AF33" i="1" s="1"/>
  <c r="AC19" i="1"/>
  <c r="Z19" i="1"/>
  <c r="W19" i="1"/>
  <c r="T19" i="1"/>
  <c r="Q19" i="1"/>
  <c r="N19" i="1"/>
  <c r="K19" i="1"/>
  <c r="H19" i="1"/>
  <c r="E19" i="1"/>
  <c r="AD18" i="1"/>
  <c r="AD34" i="1" s="1"/>
  <c r="AB18" i="1"/>
  <c r="AB34" i="1" s="1"/>
  <c r="AA18" i="1"/>
  <c r="Y18" i="1"/>
  <c r="Z18" i="1" s="1"/>
  <c r="X18" i="1"/>
  <c r="X34" i="1" s="1"/>
  <c r="V18" i="1"/>
  <c r="V34" i="1" s="1"/>
  <c r="U18" i="1"/>
  <c r="U34" i="1" s="1"/>
  <c r="S18" i="1"/>
  <c r="R18" i="1"/>
  <c r="R34" i="1" s="1"/>
  <c r="P18" i="1"/>
  <c r="P34" i="1" s="1"/>
  <c r="O18" i="1"/>
  <c r="M18" i="1"/>
  <c r="N18" i="1" s="1"/>
  <c r="L18" i="1"/>
  <c r="L34" i="1" s="1"/>
  <c r="K18" i="1"/>
  <c r="J18" i="1"/>
  <c r="J34" i="1" s="1"/>
  <c r="I18" i="1"/>
  <c r="I34" i="1" s="1"/>
  <c r="G18" i="1"/>
  <c r="F18" i="1"/>
  <c r="F34" i="1" s="1"/>
  <c r="D18" i="1"/>
  <c r="D34" i="1" s="1"/>
  <c r="C18" i="1"/>
  <c r="AE17" i="1"/>
  <c r="AF17" i="1" s="1"/>
  <c r="AC17" i="1"/>
  <c r="Z17" i="1"/>
  <c r="W17" i="1"/>
  <c r="T17" i="1"/>
  <c r="Q17" i="1"/>
  <c r="N17" i="1"/>
  <c r="K17" i="1"/>
  <c r="H17" i="1"/>
  <c r="E17" i="1"/>
  <c r="AE16" i="1"/>
  <c r="AF16" i="1" s="1"/>
  <c r="AC16" i="1"/>
  <c r="Z16" i="1"/>
  <c r="W16" i="1"/>
  <c r="T16" i="1"/>
  <c r="Q16" i="1"/>
  <c r="N16" i="1"/>
  <c r="K16" i="1"/>
  <c r="H16" i="1"/>
  <c r="E16" i="1"/>
  <c r="AE15" i="1"/>
  <c r="AF15" i="1" s="1"/>
  <c r="AC15" i="1"/>
  <c r="Z15" i="1"/>
  <c r="W15" i="1"/>
  <c r="T15" i="1"/>
  <c r="Q15" i="1"/>
  <c r="N15" i="1"/>
  <c r="K15" i="1"/>
  <c r="H15" i="1"/>
  <c r="E15" i="1"/>
  <c r="AF14" i="1"/>
  <c r="AE14" i="1"/>
  <c r="AC14" i="1"/>
  <c r="Z14" i="1"/>
  <c r="W14" i="1"/>
  <c r="T14" i="1"/>
  <c r="Q14" i="1"/>
  <c r="N14" i="1"/>
  <c r="K14" i="1"/>
  <c r="H14" i="1"/>
  <c r="E14" i="1"/>
  <c r="AE13" i="1"/>
  <c r="AF13" i="1" s="1"/>
  <c r="AC13" i="1"/>
  <c r="Z13" i="1"/>
  <c r="W13" i="1"/>
  <c r="T13" i="1"/>
  <c r="Q13" i="1"/>
  <c r="N13" i="1"/>
  <c r="K13" i="1"/>
  <c r="H13" i="1"/>
  <c r="E13" i="1"/>
  <c r="AE12" i="1"/>
  <c r="AF12" i="1" s="1"/>
  <c r="AC12" i="1"/>
  <c r="Z12" i="1"/>
  <c r="W12" i="1"/>
  <c r="T12" i="1"/>
  <c r="Q12" i="1"/>
  <c r="N12" i="1"/>
  <c r="K12" i="1"/>
  <c r="H12" i="1"/>
  <c r="E12" i="1"/>
  <c r="AE11" i="1"/>
  <c r="AF11" i="1" s="1"/>
  <c r="AC11" i="1"/>
  <c r="Z11" i="1"/>
  <c r="W11" i="1"/>
  <c r="T11" i="1"/>
  <c r="Q11" i="1"/>
  <c r="N11" i="1"/>
  <c r="K11" i="1"/>
  <c r="H11" i="1"/>
  <c r="E11" i="1"/>
  <c r="AE10" i="1"/>
  <c r="AF10" i="1" s="1"/>
  <c r="AC10" i="1"/>
  <c r="Z10" i="1"/>
  <c r="W10" i="1"/>
  <c r="T10" i="1"/>
  <c r="Q10" i="1"/>
  <c r="N10" i="1"/>
  <c r="K10" i="1"/>
  <c r="H10" i="1"/>
  <c r="E10" i="1"/>
  <c r="AE9" i="1"/>
  <c r="AF9" i="1" s="1"/>
  <c r="AC9" i="1"/>
  <c r="Z9" i="1"/>
  <c r="W9" i="1"/>
  <c r="T9" i="1"/>
  <c r="Q9" i="1"/>
  <c r="N9" i="1"/>
  <c r="K9" i="1"/>
  <c r="H9" i="1"/>
  <c r="E9" i="1"/>
  <c r="AF8" i="1"/>
  <c r="AE8" i="1"/>
  <c r="AC8" i="1"/>
  <c r="Z8" i="1"/>
  <c r="W8" i="1"/>
  <c r="T8" i="1"/>
  <c r="Q8" i="1"/>
  <c r="N8" i="1"/>
  <c r="K8" i="1"/>
  <c r="H8" i="1"/>
  <c r="E8" i="1"/>
  <c r="W18" i="1" l="1"/>
  <c r="AE18" i="1"/>
  <c r="E18" i="1"/>
  <c r="K34" i="1"/>
  <c r="O34" i="1"/>
  <c r="T18" i="1"/>
  <c r="AC18" i="1"/>
  <c r="AF19" i="1"/>
  <c r="C34" i="1"/>
  <c r="C36" i="1" s="1"/>
  <c r="C41" i="1" s="1"/>
  <c r="H18" i="1"/>
  <c r="Q18" i="1"/>
  <c r="AA34" i="1"/>
  <c r="AC34" i="1" s="1"/>
  <c r="E33" i="1"/>
  <c r="K33" i="1"/>
  <c r="Q33" i="1"/>
  <c r="W33" i="1"/>
  <c r="AC33" i="1"/>
  <c r="Q34" i="1"/>
  <c r="AF18" i="1"/>
  <c r="AE34" i="1"/>
  <c r="AF34" i="1" s="1"/>
  <c r="D36" i="1"/>
  <c r="D41" i="1" s="1"/>
  <c r="E34" i="1"/>
  <c r="W34" i="1"/>
  <c r="M34" i="1"/>
  <c r="N34" i="1" s="1"/>
  <c r="Y34" i="1"/>
  <c r="Z34" i="1" s="1"/>
  <c r="G34" i="1"/>
  <c r="H34" i="1" s="1"/>
  <c r="S34" i="1"/>
  <c r="T34" i="1" s="1"/>
</calcChain>
</file>

<file path=xl/sharedStrings.xml><?xml version="1.0" encoding="utf-8"?>
<sst xmlns="http://schemas.openxmlformats.org/spreadsheetml/2006/main" count="116" uniqueCount="80">
  <si>
    <t>การกำกับติดตามการรับ-จ่ายเงินบำรุง</t>
  </si>
  <si>
    <t>จังหวัดสระแก้ว  ประจำปีงบประมาณ พ.ศ. 2565</t>
  </si>
  <si>
    <t>ประจำเดือน ธันวาคม 2564</t>
  </si>
  <si>
    <t xml:space="preserve"> รายการ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</si>
  <si>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</si>
  <si>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</si>
  <si>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</si>
  <si>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</si>
  <si>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</si>
  <si>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</si>
  <si>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</si>
  <si>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</si>
  <si>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</si>
  <si>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จังหวัดสระแก้ว</t>
  </si>
  <si>
    <t>แผนรับ-จ่าย ปี 2565</t>
  </si>
  <si>
    <t>ผลการดำเนินงาน</t>
  </si>
  <si>
    <t>ร้อยละ</t>
  </si>
  <si>
    <t>ธ.ค 64</t>
  </si>
  <si>
    <t>PC01</t>
  </si>
  <si>
    <t>รายรับ UC</t>
  </si>
  <si>
    <t>PC02</t>
  </si>
  <si>
    <t>รายได้จาก  EMS</t>
  </si>
  <si>
    <t>PC03</t>
  </si>
  <si>
    <t>รายได้ค่ารักษาเบิกต้นสังกัด</t>
  </si>
  <si>
    <t>PC04</t>
  </si>
  <si>
    <t>รายได้ค่ารักษา อปท.</t>
  </si>
  <si>
    <t>PC05</t>
  </si>
  <si>
    <t>รายได้ค่ารักษาเบิกจ่ายตรงกรมบัญชีกลาง</t>
  </si>
  <si>
    <t>PC06</t>
  </si>
  <si>
    <t>รายได้ประกันสังคม</t>
  </si>
  <si>
    <t>PC07</t>
  </si>
  <si>
    <t>รายได้แรงงานต่างด้าว</t>
  </si>
  <si>
    <t>PC08</t>
  </si>
  <si>
    <t>รายได้ค่ารักษาและบริการอื่น ๆ</t>
  </si>
  <si>
    <t>PC09</t>
  </si>
  <si>
    <t>รายได้อื่น</t>
  </si>
  <si>
    <t>PC10</t>
  </si>
  <si>
    <t>รายได้งบลงทุน</t>
  </si>
  <si>
    <t>รวมรายรับ</t>
  </si>
  <si>
    <t>PC11</t>
  </si>
  <si>
    <t>ค่ายา</t>
  </si>
  <si>
    <t>PC12</t>
  </si>
  <si>
    <t>ค่าวัสดุเภสัชกรรม</t>
  </si>
  <si>
    <t>PC13</t>
  </si>
  <si>
    <t>ค่าวัสดุการแพทย์ทั่วไป</t>
  </si>
  <si>
    <t>PC14</t>
  </si>
  <si>
    <t>ค่าเวัสดุวิทยาศาสตร์และการแพทย์</t>
  </si>
  <si>
    <t>PC15</t>
  </si>
  <si>
    <t>ค่าวัสดุเอกซเรย์</t>
  </si>
  <si>
    <t>PC16</t>
  </si>
  <si>
    <t>ค่าวัสดุทันตกรรม</t>
  </si>
  <si>
    <t>PC17</t>
  </si>
  <si>
    <t>ค่าจ้างชั่วคราว/พกส./ค่าจ้างเหมาบุคลากรอื่น</t>
  </si>
  <si>
    <t>PC18</t>
  </si>
  <si>
    <t>ค่าตอบแทน</t>
  </si>
  <si>
    <t>PC19</t>
  </si>
  <si>
    <t xml:space="preserve">ค่าใช้จ่ายบุคลากรอื่น </t>
  </si>
  <si>
    <t>PC20</t>
  </si>
  <si>
    <t>ค่าใช้สอย</t>
  </si>
  <si>
    <t>PC21</t>
  </si>
  <si>
    <t xml:space="preserve">ค่าสาธารณูปโภค </t>
  </si>
  <si>
    <t>PC22</t>
  </si>
  <si>
    <t xml:space="preserve">วัสดุใช้ไป </t>
  </si>
  <si>
    <t>PC23</t>
  </si>
  <si>
    <t>ค่าใช้จ่ายอื่น</t>
  </si>
  <si>
    <t>PC24</t>
  </si>
  <si>
    <t>ค่าครุภัณฑ์ สิ่งก่อสร้างฯ</t>
  </si>
  <si>
    <t>รวมรายจ่าย</t>
  </si>
  <si>
    <t>รายรับสูง (ต่ำ) กว่ารายจ่าย</t>
  </si>
  <si>
    <r>
      <rPr>
        <u/>
        <sz val="18"/>
        <color rgb="FF0070C0"/>
        <rFont val="Calibri"/>
        <family val="2"/>
        <scheme val="minor"/>
      </rPr>
      <t>บวก</t>
    </r>
    <r>
      <rPr>
        <sz val="18"/>
        <color theme="1"/>
        <rFont val="Calibri"/>
        <family val="2"/>
        <scheme val="minor"/>
      </rPr>
      <t xml:space="preserve"> เงินบำรุงคงเหลือยกมาต้นงวด</t>
    </r>
  </si>
  <si>
    <t>เงินคงเหลือทั้งสิ้น</t>
  </si>
  <si>
    <t>D01</t>
  </si>
  <si>
    <r>
      <rPr>
        <sz val="18"/>
        <color rgb="FFFF0000"/>
        <rFont val="Calibri"/>
        <family val="2"/>
        <scheme val="minor"/>
      </rP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 xml:space="preserve"> หัก</t>
    </r>
    <r>
      <rPr>
        <sz val="18"/>
        <color theme="1"/>
        <rFont val="Calibri"/>
        <family val="2"/>
        <scheme val="minor"/>
      </rPr>
      <t xml:space="preserve"> เงินกองทุน UC รอจัดสรร ณ 30 ก.ย. 2564</t>
    </r>
  </si>
  <si>
    <t>D02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</si>
  <si>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เงินกองทุนแรงงานต่างด้าว ณ 30 ก.ย. 2564</t>
    </r>
  </si>
  <si>
    <t>D03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</si>
  <si>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เงินกองทุนประกันสังคม ณ 30 ก.ย. 2564</t>
    </r>
  </si>
  <si>
    <t>D04</t>
  </si>
  <si>
    <r>
      <t xml:space="preserve">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ภาระผูกพัน ณ 30 ก.ย. 2564</t>
    </r>
  </si>
  <si>
    <t xml:space="preserve">            เงินบำรุงคงเหลือหลังเงินกองทุนรอจัดสรรและภาระผูกพัน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</si>
</sst>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_ ;[Red]\-#,##0.00\ "/>
    <numFmt numFmtId="165" formatCode="[$-D00041E]0.#"/>
    <numFmt numFmtId="166" formatCode="_(* #,##0.00_);_(* \(#,##0.00\);_(* &quot;-&quot;??_);_(@_)"/>
    <numFmt numFmtId="167" formatCode="0.000"/>
    <numFmt numFmtId="168" formatCode="&quot; &quot;#,##0.00&quot; &quot;;&quot;-&quot;#,##0.00&quot; &quot;;&quot; -&quot;00&quot; &quot;;&quot; &quot;@&quot; &quot;"/>
  </numFmts>
  <fonts count="8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rgb="FF0070C0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name val="Cordia New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1"/>
      <color rgb="FF000000"/>
      <name val="Calibri"/>
      <family val="2"/>
      <charset val="22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theme="1"/>
      <name val="Calibri"/>
      <family val="2"/>
      <charset val="222"/>
    </font>
    <font>
      <sz val="10"/>
      <name val="MS Sans Serif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0"/>
      <name val="Arial"/>
      <family val="2"/>
      <charset val="222"/>
    </font>
  </fonts>
  <fills count="3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6">
    <xf numFmtId="0" fontId="0" fillId="0" borderId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5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5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5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5" fontId="11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165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65" fontId="14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5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5" fontId="14" fillId="23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5" fontId="14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4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5" fontId="14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65" fontId="14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65" fontId="14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5" fontId="14" fillId="31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5" fontId="14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5" fontId="14" fillId="27" borderId="0" applyNumberFormat="0" applyBorder="0" applyAlignment="0" applyProtection="0"/>
    <xf numFmtId="0" fontId="12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5" fontId="14" fillId="32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5" fontId="17" fillId="16" borderId="0" applyNumberFormat="0" applyBorder="0" applyAlignment="0" applyProtection="0"/>
    <xf numFmtId="0" fontId="18" fillId="33" borderId="13" applyNumberFormat="0" applyAlignment="0" applyProtection="0"/>
    <xf numFmtId="0" fontId="19" fillId="33" borderId="13" applyNumberFormat="0" applyAlignment="0" applyProtection="0"/>
    <xf numFmtId="0" fontId="19" fillId="33" borderId="13" applyNumberFormat="0" applyAlignment="0" applyProtection="0"/>
    <xf numFmtId="165" fontId="20" fillId="33" borderId="13" applyNumberFormat="0" applyAlignment="0" applyProtection="0"/>
    <xf numFmtId="0" fontId="21" fillId="34" borderId="14" applyNumberFormat="0" applyAlignment="0" applyProtection="0"/>
    <xf numFmtId="0" fontId="22" fillId="34" borderId="14" applyNumberFormat="0" applyAlignment="0" applyProtection="0"/>
    <xf numFmtId="0" fontId="22" fillId="34" borderId="14" applyNumberFormat="0" applyAlignment="0" applyProtection="0"/>
    <xf numFmtId="165" fontId="23" fillId="34" borderId="1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165" fontId="37" fillId="17" borderId="0" applyNumberFormat="0" applyBorder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165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165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5" fontId="46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7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165" fontId="49" fillId="20" borderId="13" applyNumberFormat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165" fontId="52" fillId="0" borderId="18" applyNumberFormat="0" applyFill="0" applyAlignment="0" applyProtection="0"/>
    <xf numFmtId="0" fontId="53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165" fontId="55" fillId="35" borderId="0" applyNumberFormat="0" applyBorder="0" applyAlignment="0" applyProtection="0"/>
    <xf numFmtId="0" fontId="24" fillId="0" borderId="0"/>
    <xf numFmtId="0" fontId="5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7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26" fillId="0" borderId="0"/>
    <xf numFmtId="0" fontId="31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2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1" fillId="0" borderId="0" applyNumberFormat="0" applyFill="0" applyBorder="0" applyProtection="0">
      <alignment vertical="top"/>
    </xf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10" fillId="0" borderId="0" applyFill="0" applyProtection="0"/>
    <xf numFmtId="0" fontId="25" fillId="0" borderId="0"/>
    <xf numFmtId="165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3" fillId="0" borderId="0"/>
    <xf numFmtId="0" fontId="1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Protection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4" fillId="0" borderId="0"/>
    <xf numFmtId="0" fontId="56" fillId="0" borderId="0"/>
    <xf numFmtId="0" fontId="24" fillId="0" borderId="0"/>
    <xf numFmtId="0" fontId="24" fillId="36" borderId="19" applyNumberFormat="0" applyFont="0" applyAlignment="0" applyProtection="0"/>
    <xf numFmtId="0" fontId="24" fillId="36" borderId="19" applyNumberFormat="0" applyFont="0" applyAlignment="0" applyProtection="0"/>
    <xf numFmtId="0" fontId="24" fillId="36" borderId="19" applyNumberFormat="0" applyFont="0" applyAlignment="0" applyProtection="0"/>
    <xf numFmtId="0" fontId="24" fillId="36" borderId="19" applyNumberFormat="0" applyFont="0" applyAlignment="0" applyProtection="0"/>
    <xf numFmtId="0" fontId="24" fillId="36" borderId="19" applyNumberFormat="0" applyFont="0" applyAlignment="0" applyProtection="0"/>
    <xf numFmtId="165" fontId="10" fillId="36" borderId="19" applyNumberFormat="0" applyFont="0" applyAlignment="0" applyProtection="0"/>
    <xf numFmtId="165" fontId="10" fillId="36" borderId="19" applyNumberFormat="0" applyFont="0" applyAlignment="0" applyProtection="0"/>
    <xf numFmtId="0" fontId="64" fillId="33" borderId="20" applyNumberFormat="0" applyAlignment="0" applyProtection="0"/>
    <xf numFmtId="0" fontId="65" fillId="33" borderId="20" applyNumberFormat="0" applyAlignment="0" applyProtection="0"/>
    <xf numFmtId="0" fontId="65" fillId="33" borderId="20" applyNumberFormat="0" applyAlignment="0" applyProtection="0"/>
    <xf numFmtId="165" fontId="66" fillId="33" borderId="20" applyNumberFormat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/>
    <xf numFmtId="0" fontId="68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5" fontId="74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8" fillId="0" borderId="0"/>
    <xf numFmtId="0" fontId="29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9" fillId="0" borderId="0" applyNumberFormat="0" applyFon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9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8" fillId="0" borderId="0"/>
  </cellStyleXfs>
  <cellXfs count="7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4" fillId="8" borderId="6" xfId="0" applyNumberFormat="1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vertical="center"/>
    </xf>
    <xf numFmtId="164" fontId="4" fillId="10" borderId="6" xfId="0" applyNumberFormat="1" applyFont="1" applyFill="1" applyBorder="1" applyAlignment="1">
      <alignment vertical="center"/>
    </xf>
    <xf numFmtId="164" fontId="4" fillId="11" borderId="6" xfId="0" applyNumberFormat="1" applyFont="1" applyFill="1" applyBorder="1" applyAlignment="1">
      <alignment vertical="center"/>
    </xf>
    <xf numFmtId="164" fontId="4" fillId="12" borderId="6" xfId="0" applyNumberFormat="1" applyFont="1" applyFill="1" applyBorder="1" applyAlignment="1">
      <alignment vertical="center"/>
    </xf>
    <xf numFmtId="164" fontId="4" fillId="13" borderId="6" xfId="0" applyNumberFormat="1" applyFont="1" applyFill="1" applyBorder="1" applyAlignment="1">
      <alignment vertical="center"/>
    </xf>
    <xf numFmtId="164" fontId="4" fillId="14" borderId="6" xfId="0" applyNumberFormat="1" applyFont="1" applyFill="1" applyBorder="1" applyAlignment="1">
      <alignment vertical="center"/>
    </xf>
    <xf numFmtId="164" fontId="5" fillId="8" borderId="6" xfId="0" applyNumberFormat="1" applyFont="1" applyFill="1" applyBorder="1" applyAlignment="1">
      <alignment vertical="center"/>
    </xf>
    <xf numFmtId="164" fontId="5" fillId="9" borderId="6" xfId="0" applyNumberFormat="1" applyFont="1" applyFill="1" applyBorder="1" applyAlignment="1">
      <alignment vertical="center"/>
    </xf>
    <xf numFmtId="164" fontId="5" fillId="10" borderId="6" xfId="0" applyNumberFormat="1" applyFont="1" applyFill="1" applyBorder="1" applyAlignment="1">
      <alignment vertical="center"/>
    </xf>
    <xf numFmtId="164" fontId="5" fillId="11" borderId="6" xfId="0" applyNumberFormat="1" applyFont="1" applyFill="1" applyBorder="1" applyAlignment="1">
      <alignment vertical="center"/>
    </xf>
    <xf numFmtId="164" fontId="5" fillId="12" borderId="6" xfId="0" applyNumberFormat="1" applyFont="1" applyFill="1" applyBorder="1" applyAlignment="1">
      <alignment vertical="center"/>
    </xf>
    <xf numFmtId="164" fontId="5" fillId="13" borderId="6" xfId="0" applyNumberFormat="1" applyFont="1" applyFill="1" applyBorder="1" applyAlignment="1">
      <alignment vertical="center"/>
    </xf>
    <xf numFmtId="164" fontId="5" fillId="14" borderId="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5" fillId="0" borderId="6" xfId="0" applyNumberFormat="1" applyFont="1" applyBorder="1" applyAlignment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/>
    <xf numFmtId="0" fontId="5" fillId="0" borderId="6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866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xr:uid="{00000000-0005-0000-0000-000004000000}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xr:uid="{00000000-0005-0000-0000-000008000000}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xr:uid="{00000000-0005-0000-0000-00000C000000}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xr:uid="{00000000-0005-0000-0000-000018000000}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xr:uid="{00000000-0005-0000-0000-00001C000000}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xr:uid="{00000000-0005-0000-0000-000020000000}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xr:uid="{00000000-0005-0000-0000-000024000000}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xr:uid="{00000000-0005-0000-0000-000028000000}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xr:uid="{00000000-0005-0000-0000-00002C000000}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xr:uid="{00000000-0005-0000-0000-000030000000}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xr:uid="{00000000-0005-0000-0000-000034000000}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xr:uid="{00000000-0005-0000-0000-000038000000}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xr:uid="{00000000-0005-0000-0000-00003C000000}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xr:uid="{00000000-0005-0000-0000-000040000000}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xr:uid="{00000000-0005-0000-0000-000044000000}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xr:uid="{00000000-0005-0000-0000-000048000000}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xr:uid="{00000000-0005-0000-0000-00004C000000}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xr:uid="{00000000-0005-0000-0000-000050000000}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xr:uid="{00000000-0005-0000-0000-000058000000}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xr:uid="{00000000-0005-0000-0000-00005C000000}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xr:uid="{00000000-0005-0000-0000-000060000000}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xr:uid="{00000000-0005-0000-0000-000064000000}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xr:uid="{00000000-0005-0000-0000-000068000000}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Comma 10" xfId="109" xr:uid="{00000000-0005-0000-0000-00006C000000}"/>
    <cellStyle name="Comma 10 2" xfId="110" xr:uid="{00000000-0005-0000-0000-00006D000000}"/>
    <cellStyle name="Comma 11" xfId="111" xr:uid="{00000000-0005-0000-0000-00006E000000}"/>
    <cellStyle name="Comma 11 2" xfId="112" xr:uid="{00000000-0005-0000-0000-00006F000000}"/>
    <cellStyle name="Comma 12" xfId="113" xr:uid="{00000000-0005-0000-0000-000070000000}"/>
    <cellStyle name="Comma 12 2" xfId="114" xr:uid="{00000000-0005-0000-0000-000071000000}"/>
    <cellStyle name="Comma 12 2 2" xfId="115" xr:uid="{00000000-0005-0000-0000-000072000000}"/>
    <cellStyle name="Comma 12 2 3" xfId="116" xr:uid="{00000000-0005-0000-0000-000073000000}"/>
    <cellStyle name="Comma 12 3" xfId="117" xr:uid="{00000000-0005-0000-0000-000074000000}"/>
    <cellStyle name="Comma 12 4" xfId="118" xr:uid="{00000000-0005-0000-0000-000075000000}"/>
    <cellStyle name="Comma 13" xfId="119" xr:uid="{00000000-0005-0000-0000-000076000000}"/>
    <cellStyle name="Comma 13 2" xfId="120" xr:uid="{00000000-0005-0000-0000-000077000000}"/>
    <cellStyle name="Comma 13 2 2" xfId="121" xr:uid="{00000000-0005-0000-0000-000078000000}"/>
    <cellStyle name="Comma 13 2 3" xfId="122" xr:uid="{00000000-0005-0000-0000-000079000000}"/>
    <cellStyle name="Comma 13 3" xfId="123" xr:uid="{00000000-0005-0000-0000-00007A000000}"/>
    <cellStyle name="Comma 13 4" xfId="124" xr:uid="{00000000-0005-0000-0000-00007B000000}"/>
    <cellStyle name="Comma 14" xfId="125" xr:uid="{00000000-0005-0000-0000-00007C000000}"/>
    <cellStyle name="Comma 14 2" xfId="126" xr:uid="{00000000-0005-0000-0000-00007D000000}"/>
    <cellStyle name="Comma 14 2 2" xfId="127" xr:uid="{00000000-0005-0000-0000-00007E000000}"/>
    <cellStyle name="Comma 14 2 3" xfId="128" xr:uid="{00000000-0005-0000-0000-00007F000000}"/>
    <cellStyle name="Comma 14 3" xfId="129" xr:uid="{00000000-0005-0000-0000-000080000000}"/>
    <cellStyle name="Comma 14 4" xfId="130" xr:uid="{00000000-0005-0000-0000-000081000000}"/>
    <cellStyle name="Comma 15" xfId="131" xr:uid="{00000000-0005-0000-0000-000082000000}"/>
    <cellStyle name="Comma 15 2" xfId="132" xr:uid="{00000000-0005-0000-0000-000083000000}"/>
    <cellStyle name="Comma 15 2 2" xfId="133" xr:uid="{00000000-0005-0000-0000-000084000000}"/>
    <cellStyle name="Comma 15 2 3" xfId="134" xr:uid="{00000000-0005-0000-0000-000085000000}"/>
    <cellStyle name="Comma 15 3" xfId="135" xr:uid="{00000000-0005-0000-0000-000086000000}"/>
    <cellStyle name="Comma 15 4" xfId="136" xr:uid="{00000000-0005-0000-0000-000087000000}"/>
    <cellStyle name="Comma 16" xfId="137" xr:uid="{00000000-0005-0000-0000-000088000000}"/>
    <cellStyle name="Comma 16 2" xfId="138" xr:uid="{00000000-0005-0000-0000-000089000000}"/>
    <cellStyle name="Comma 16 2 2" xfId="139" xr:uid="{00000000-0005-0000-0000-00008A000000}"/>
    <cellStyle name="Comma 16 2 3" xfId="140" xr:uid="{00000000-0005-0000-0000-00008B000000}"/>
    <cellStyle name="Comma 16 3" xfId="141" xr:uid="{00000000-0005-0000-0000-00008C000000}"/>
    <cellStyle name="Comma 16 4" xfId="142" xr:uid="{00000000-0005-0000-0000-00008D000000}"/>
    <cellStyle name="Comma 17" xfId="143" xr:uid="{00000000-0005-0000-0000-00008E000000}"/>
    <cellStyle name="Comma 17 2" xfId="144" xr:uid="{00000000-0005-0000-0000-00008F000000}"/>
    <cellStyle name="Comma 17 2 2" xfId="145" xr:uid="{00000000-0005-0000-0000-000090000000}"/>
    <cellStyle name="Comma 17 2 3" xfId="146" xr:uid="{00000000-0005-0000-0000-000091000000}"/>
    <cellStyle name="Comma 17 3" xfId="147" xr:uid="{00000000-0005-0000-0000-000092000000}"/>
    <cellStyle name="Comma 17 4" xfId="148" xr:uid="{00000000-0005-0000-0000-000093000000}"/>
    <cellStyle name="Comma 18" xfId="149" xr:uid="{00000000-0005-0000-0000-000094000000}"/>
    <cellStyle name="Comma 18 2" xfId="150" xr:uid="{00000000-0005-0000-0000-000095000000}"/>
    <cellStyle name="Comma 18 2 2" xfId="151" xr:uid="{00000000-0005-0000-0000-000096000000}"/>
    <cellStyle name="Comma 18 2 2 2" xfId="152" xr:uid="{00000000-0005-0000-0000-000097000000}"/>
    <cellStyle name="Comma 18 2 2 3" xfId="153" xr:uid="{00000000-0005-0000-0000-000098000000}"/>
    <cellStyle name="Comma 18 2 3" xfId="154" xr:uid="{00000000-0005-0000-0000-000099000000}"/>
    <cellStyle name="Comma 18 2 4" xfId="155" xr:uid="{00000000-0005-0000-0000-00009A000000}"/>
    <cellStyle name="Comma 18 3" xfId="156" xr:uid="{00000000-0005-0000-0000-00009B000000}"/>
    <cellStyle name="Comma 18 3 2" xfId="157" xr:uid="{00000000-0005-0000-0000-00009C000000}"/>
    <cellStyle name="Comma 18 3 3" xfId="158" xr:uid="{00000000-0005-0000-0000-00009D000000}"/>
    <cellStyle name="Comma 18 4" xfId="159" xr:uid="{00000000-0005-0000-0000-00009E000000}"/>
    <cellStyle name="Comma 18 5" xfId="160" xr:uid="{00000000-0005-0000-0000-00009F000000}"/>
    <cellStyle name="Comma 19" xfId="161" xr:uid="{00000000-0005-0000-0000-0000A0000000}"/>
    <cellStyle name="Comma 19 2" xfId="162" xr:uid="{00000000-0005-0000-0000-0000A1000000}"/>
    <cellStyle name="Comma 2" xfId="163" xr:uid="{00000000-0005-0000-0000-0000A2000000}"/>
    <cellStyle name="Comma 2 10" xfId="164" xr:uid="{00000000-0005-0000-0000-0000A3000000}"/>
    <cellStyle name="Comma 2 10 2" xfId="165" xr:uid="{00000000-0005-0000-0000-0000A4000000}"/>
    <cellStyle name="Comma 2 11" xfId="166" xr:uid="{00000000-0005-0000-0000-0000A5000000}"/>
    <cellStyle name="Comma 2 11 2" xfId="167" xr:uid="{00000000-0005-0000-0000-0000A6000000}"/>
    <cellStyle name="Comma 2 12" xfId="168" xr:uid="{00000000-0005-0000-0000-0000A7000000}"/>
    <cellStyle name="Comma 2 12 2" xfId="169" xr:uid="{00000000-0005-0000-0000-0000A8000000}"/>
    <cellStyle name="Comma 2 13" xfId="170" xr:uid="{00000000-0005-0000-0000-0000A9000000}"/>
    <cellStyle name="Comma 2 13 2" xfId="171" xr:uid="{00000000-0005-0000-0000-0000AA000000}"/>
    <cellStyle name="Comma 2 14" xfId="172" xr:uid="{00000000-0005-0000-0000-0000AB000000}"/>
    <cellStyle name="Comma 2 14 2" xfId="173" xr:uid="{00000000-0005-0000-0000-0000AC000000}"/>
    <cellStyle name="Comma 2 15" xfId="174" xr:uid="{00000000-0005-0000-0000-0000AD000000}"/>
    <cellStyle name="Comma 2 15 2" xfId="175" xr:uid="{00000000-0005-0000-0000-0000AE000000}"/>
    <cellStyle name="Comma 2 16" xfId="176" xr:uid="{00000000-0005-0000-0000-0000AF000000}"/>
    <cellStyle name="Comma 2 16 2" xfId="177" xr:uid="{00000000-0005-0000-0000-0000B0000000}"/>
    <cellStyle name="Comma 2 17" xfId="178" xr:uid="{00000000-0005-0000-0000-0000B1000000}"/>
    <cellStyle name="Comma 2 2" xfId="179" xr:uid="{00000000-0005-0000-0000-0000B2000000}"/>
    <cellStyle name="Comma 2 2 2" xfId="180" xr:uid="{00000000-0005-0000-0000-0000B3000000}"/>
    <cellStyle name="Comma 2 3" xfId="181" xr:uid="{00000000-0005-0000-0000-0000B4000000}"/>
    <cellStyle name="Comma 2 3 2" xfId="182" xr:uid="{00000000-0005-0000-0000-0000B5000000}"/>
    <cellStyle name="Comma 2 3 2 2" xfId="183" xr:uid="{00000000-0005-0000-0000-0000B6000000}"/>
    <cellStyle name="Comma 2 3 3" xfId="184" xr:uid="{00000000-0005-0000-0000-0000B7000000}"/>
    <cellStyle name="Comma 2 4" xfId="185" xr:uid="{00000000-0005-0000-0000-0000B8000000}"/>
    <cellStyle name="Comma 2 4 2" xfId="186" xr:uid="{00000000-0005-0000-0000-0000B9000000}"/>
    <cellStyle name="Comma 2 5" xfId="187" xr:uid="{00000000-0005-0000-0000-0000BA000000}"/>
    <cellStyle name="Comma 2 5 2" xfId="188" xr:uid="{00000000-0005-0000-0000-0000BB000000}"/>
    <cellStyle name="Comma 2 6" xfId="189" xr:uid="{00000000-0005-0000-0000-0000BC000000}"/>
    <cellStyle name="Comma 2 6 2" xfId="190" xr:uid="{00000000-0005-0000-0000-0000BD000000}"/>
    <cellStyle name="Comma 2 7" xfId="191" xr:uid="{00000000-0005-0000-0000-0000BE000000}"/>
    <cellStyle name="Comma 2 7 2" xfId="192" xr:uid="{00000000-0005-0000-0000-0000BF000000}"/>
    <cellStyle name="Comma 2 8" xfId="193" xr:uid="{00000000-0005-0000-0000-0000C0000000}"/>
    <cellStyle name="Comma 2 8 2" xfId="194" xr:uid="{00000000-0005-0000-0000-0000C1000000}"/>
    <cellStyle name="Comma 2 9" xfId="195" xr:uid="{00000000-0005-0000-0000-0000C2000000}"/>
    <cellStyle name="Comma 2 9 2" xfId="196" xr:uid="{00000000-0005-0000-0000-0000C3000000}"/>
    <cellStyle name="Comma 20" xfId="197" xr:uid="{00000000-0005-0000-0000-0000C4000000}"/>
    <cellStyle name="Comma 20 2" xfId="198" xr:uid="{00000000-0005-0000-0000-0000C5000000}"/>
    <cellStyle name="Comma 20 2 2" xfId="199" xr:uid="{00000000-0005-0000-0000-0000C6000000}"/>
    <cellStyle name="Comma 20 2 3" xfId="200" xr:uid="{00000000-0005-0000-0000-0000C7000000}"/>
    <cellStyle name="Comma 20 3" xfId="201" xr:uid="{00000000-0005-0000-0000-0000C8000000}"/>
    <cellStyle name="Comma 20 4" xfId="202" xr:uid="{00000000-0005-0000-0000-0000C9000000}"/>
    <cellStyle name="Comma 21" xfId="203" xr:uid="{00000000-0005-0000-0000-0000CA000000}"/>
    <cellStyle name="Comma 21 2" xfId="204" xr:uid="{00000000-0005-0000-0000-0000CB000000}"/>
    <cellStyle name="Comma 21 2 2" xfId="205" xr:uid="{00000000-0005-0000-0000-0000CC000000}"/>
    <cellStyle name="Comma 21 2 3" xfId="206" xr:uid="{00000000-0005-0000-0000-0000CD000000}"/>
    <cellStyle name="Comma 21 3" xfId="207" xr:uid="{00000000-0005-0000-0000-0000CE000000}"/>
    <cellStyle name="Comma 21 4" xfId="208" xr:uid="{00000000-0005-0000-0000-0000CF000000}"/>
    <cellStyle name="Comma 22" xfId="209" xr:uid="{00000000-0005-0000-0000-0000D0000000}"/>
    <cellStyle name="Comma 22 2" xfId="210" xr:uid="{00000000-0005-0000-0000-0000D1000000}"/>
    <cellStyle name="Comma 22 2 2" xfId="211" xr:uid="{00000000-0005-0000-0000-0000D2000000}"/>
    <cellStyle name="Comma 22 2 3" xfId="212" xr:uid="{00000000-0005-0000-0000-0000D3000000}"/>
    <cellStyle name="Comma 22 3" xfId="213" xr:uid="{00000000-0005-0000-0000-0000D4000000}"/>
    <cellStyle name="Comma 22 4" xfId="214" xr:uid="{00000000-0005-0000-0000-0000D5000000}"/>
    <cellStyle name="Comma 23" xfId="215" xr:uid="{00000000-0005-0000-0000-0000D6000000}"/>
    <cellStyle name="Comma 23 2" xfId="216" xr:uid="{00000000-0005-0000-0000-0000D7000000}"/>
    <cellStyle name="Comma 23 2 2" xfId="217" xr:uid="{00000000-0005-0000-0000-0000D8000000}"/>
    <cellStyle name="Comma 23 2 3" xfId="218" xr:uid="{00000000-0005-0000-0000-0000D9000000}"/>
    <cellStyle name="Comma 23 3" xfId="219" xr:uid="{00000000-0005-0000-0000-0000DA000000}"/>
    <cellStyle name="Comma 23 4" xfId="220" xr:uid="{00000000-0005-0000-0000-0000DB000000}"/>
    <cellStyle name="Comma 24" xfId="221" xr:uid="{00000000-0005-0000-0000-0000DC000000}"/>
    <cellStyle name="Comma 24 2" xfId="222" xr:uid="{00000000-0005-0000-0000-0000DD000000}"/>
    <cellStyle name="Comma 24 2 2" xfId="223" xr:uid="{00000000-0005-0000-0000-0000DE000000}"/>
    <cellStyle name="Comma 24 2 3" xfId="224" xr:uid="{00000000-0005-0000-0000-0000DF000000}"/>
    <cellStyle name="Comma 24 3" xfId="225" xr:uid="{00000000-0005-0000-0000-0000E0000000}"/>
    <cellStyle name="Comma 24 4" xfId="226" xr:uid="{00000000-0005-0000-0000-0000E1000000}"/>
    <cellStyle name="Comma 25" xfId="227" xr:uid="{00000000-0005-0000-0000-0000E2000000}"/>
    <cellStyle name="Comma 25 2" xfId="228" xr:uid="{00000000-0005-0000-0000-0000E3000000}"/>
    <cellStyle name="Comma 25 2 2" xfId="229" xr:uid="{00000000-0005-0000-0000-0000E4000000}"/>
    <cellStyle name="Comma 25 2 3" xfId="230" xr:uid="{00000000-0005-0000-0000-0000E5000000}"/>
    <cellStyle name="Comma 25 3" xfId="231" xr:uid="{00000000-0005-0000-0000-0000E6000000}"/>
    <cellStyle name="Comma 25 4" xfId="232" xr:uid="{00000000-0005-0000-0000-0000E7000000}"/>
    <cellStyle name="Comma 26" xfId="233" xr:uid="{00000000-0005-0000-0000-0000E8000000}"/>
    <cellStyle name="Comma 26 2" xfId="234" xr:uid="{00000000-0005-0000-0000-0000E9000000}"/>
    <cellStyle name="Comma 26 2 2" xfId="235" xr:uid="{00000000-0005-0000-0000-0000EA000000}"/>
    <cellStyle name="Comma 26 2 3" xfId="236" xr:uid="{00000000-0005-0000-0000-0000EB000000}"/>
    <cellStyle name="Comma 26 3" xfId="237" xr:uid="{00000000-0005-0000-0000-0000EC000000}"/>
    <cellStyle name="Comma 26 4" xfId="238" xr:uid="{00000000-0005-0000-0000-0000ED000000}"/>
    <cellStyle name="Comma 27" xfId="239" xr:uid="{00000000-0005-0000-0000-0000EE000000}"/>
    <cellStyle name="Comma 27 2" xfId="240" xr:uid="{00000000-0005-0000-0000-0000EF000000}"/>
    <cellStyle name="Comma 27 3" xfId="241" xr:uid="{00000000-0005-0000-0000-0000F0000000}"/>
    <cellStyle name="Comma 28" xfId="242" xr:uid="{00000000-0005-0000-0000-0000F1000000}"/>
    <cellStyle name="Comma 28 2" xfId="243" xr:uid="{00000000-0005-0000-0000-0000F2000000}"/>
    <cellStyle name="Comma 29" xfId="244" xr:uid="{00000000-0005-0000-0000-0000F3000000}"/>
    <cellStyle name="Comma 29 2" xfId="245" xr:uid="{00000000-0005-0000-0000-0000F4000000}"/>
    <cellStyle name="Comma 29 3" xfId="246" xr:uid="{00000000-0005-0000-0000-0000F5000000}"/>
    <cellStyle name="Comma 3" xfId="247" xr:uid="{00000000-0005-0000-0000-0000F6000000}"/>
    <cellStyle name="Comma 3 2" xfId="248" xr:uid="{00000000-0005-0000-0000-0000F7000000}"/>
    <cellStyle name="Comma 3 2 2" xfId="249" xr:uid="{00000000-0005-0000-0000-0000F8000000}"/>
    <cellStyle name="Comma 3 3" xfId="250" xr:uid="{00000000-0005-0000-0000-0000F9000000}"/>
    <cellStyle name="Comma 30" xfId="251" xr:uid="{00000000-0005-0000-0000-0000FA000000}"/>
    <cellStyle name="Comma 30 2" xfId="252" xr:uid="{00000000-0005-0000-0000-0000FB000000}"/>
    <cellStyle name="Comma 31" xfId="253" xr:uid="{00000000-0005-0000-0000-0000FC000000}"/>
    <cellStyle name="Comma 31 2" xfId="254" xr:uid="{00000000-0005-0000-0000-0000FD000000}"/>
    <cellStyle name="Comma 32" xfId="255" xr:uid="{00000000-0005-0000-0000-0000FE000000}"/>
    <cellStyle name="Comma 32 2" xfId="256" xr:uid="{00000000-0005-0000-0000-0000FF000000}"/>
    <cellStyle name="Comma 33" xfId="257" xr:uid="{00000000-0005-0000-0000-000000010000}"/>
    <cellStyle name="Comma 33 2" xfId="258" xr:uid="{00000000-0005-0000-0000-000001010000}"/>
    <cellStyle name="Comma 34" xfId="259" xr:uid="{00000000-0005-0000-0000-000002010000}"/>
    <cellStyle name="Comma 34 2" xfId="260" xr:uid="{00000000-0005-0000-0000-000003010000}"/>
    <cellStyle name="Comma 35" xfId="261" xr:uid="{00000000-0005-0000-0000-000004010000}"/>
    <cellStyle name="Comma 35 2" xfId="262" xr:uid="{00000000-0005-0000-0000-000005010000}"/>
    <cellStyle name="Comma 36" xfId="263" xr:uid="{00000000-0005-0000-0000-000006010000}"/>
    <cellStyle name="Comma 36 2" xfId="264" xr:uid="{00000000-0005-0000-0000-000007010000}"/>
    <cellStyle name="Comma 37" xfId="265" xr:uid="{00000000-0005-0000-0000-000008010000}"/>
    <cellStyle name="Comma 37 2" xfId="266" xr:uid="{00000000-0005-0000-0000-000009010000}"/>
    <cellStyle name="Comma 38" xfId="267" xr:uid="{00000000-0005-0000-0000-00000A010000}"/>
    <cellStyle name="Comma 38 2" xfId="268" xr:uid="{00000000-0005-0000-0000-00000B010000}"/>
    <cellStyle name="Comma 39" xfId="269" xr:uid="{00000000-0005-0000-0000-00000C010000}"/>
    <cellStyle name="Comma 39 2" xfId="270" xr:uid="{00000000-0005-0000-0000-00000D010000}"/>
    <cellStyle name="Comma 4" xfId="271" xr:uid="{00000000-0005-0000-0000-00000E010000}"/>
    <cellStyle name="Comma 4 2" xfId="272" xr:uid="{00000000-0005-0000-0000-00000F010000}"/>
    <cellStyle name="Comma 4 2 2" xfId="273" xr:uid="{00000000-0005-0000-0000-000010010000}"/>
    <cellStyle name="Comma 4 2 2 2" xfId="274" xr:uid="{00000000-0005-0000-0000-000011010000}"/>
    <cellStyle name="Comma 4 2 2 2 2" xfId="275" xr:uid="{00000000-0005-0000-0000-000012010000}"/>
    <cellStyle name="Comma 4 2 2 2 3" xfId="276" xr:uid="{00000000-0005-0000-0000-000013010000}"/>
    <cellStyle name="Comma 4 2 2 3" xfId="277" xr:uid="{00000000-0005-0000-0000-000014010000}"/>
    <cellStyle name="Comma 4 2 2 4" xfId="278" xr:uid="{00000000-0005-0000-0000-000015010000}"/>
    <cellStyle name="Comma 4 2 3" xfId="279" xr:uid="{00000000-0005-0000-0000-000016010000}"/>
    <cellStyle name="Comma 4 2 3 2" xfId="280" xr:uid="{00000000-0005-0000-0000-000017010000}"/>
    <cellStyle name="Comma 4 2 3 3" xfId="281" xr:uid="{00000000-0005-0000-0000-000018010000}"/>
    <cellStyle name="Comma 4 2 4" xfId="282" xr:uid="{00000000-0005-0000-0000-000019010000}"/>
    <cellStyle name="Comma 4 2 5" xfId="283" xr:uid="{00000000-0005-0000-0000-00001A010000}"/>
    <cellStyle name="Comma 4 3" xfId="284" xr:uid="{00000000-0005-0000-0000-00001B010000}"/>
    <cellStyle name="Comma 4 3 2" xfId="285" xr:uid="{00000000-0005-0000-0000-00001C010000}"/>
    <cellStyle name="Comma 4 3 2 2" xfId="286" xr:uid="{00000000-0005-0000-0000-00001D010000}"/>
    <cellStyle name="Comma 4 3 2 3" xfId="287" xr:uid="{00000000-0005-0000-0000-00001E010000}"/>
    <cellStyle name="Comma 4 3 3" xfId="288" xr:uid="{00000000-0005-0000-0000-00001F010000}"/>
    <cellStyle name="Comma 4 3 4" xfId="289" xr:uid="{00000000-0005-0000-0000-000020010000}"/>
    <cellStyle name="Comma 4 4" xfId="290" xr:uid="{00000000-0005-0000-0000-000021010000}"/>
    <cellStyle name="Comma 4 4 2" xfId="291" xr:uid="{00000000-0005-0000-0000-000022010000}"/>
    <cellStyle name="Comma 4 4 3" xfId="292" xr:uid="{00000000-0005-0000-0000-000023010000}"/>
    <cellStyle name="Comma 4 5" xfId="293" xr:uid="{00000000-0005-0000-0000-000024010000}"/>
    <cellStyle name="Comma 4 6" xfId="294" xr:uid="{00000000-0005-0000-0000-000025010000}"/>
    <cellStyle name="Comma 5" xfId="295" xr:uid="{00000000-0005-0000-0000-000026010000}"/>
    <cellStyle name="Comma 5 2" xfId="296" xr:uid="{00000000-0005-0000-0000-000027010000}"/>
    <cellStyle name="Comma 5 2 2" xfId="297" xr:uid="{00000000-0005-0000-0000-000028010000}"/>
    <cellStyle name="Comma 5 2 3" xfId="298" xr:uid="{00000000-0005-0000-0000-000029010000}"/>
    <cellStyle name="Comma 5 3" xfId="299" xr:uid="{00000000-0005-0000-0000-00002A010000}"/>
    <cellStyle name="Comma 5 4" xfId="300" xr:uid="{00000000-0005-0000-0000-00002B010000}"/>
    <cellStyle name="Comma 6" xfId="301" xr:uid="{00000000-0005-0000-0000-00002C010000}"/>
    <cellStyle name="Comma 6 2" xfId="302" xr:uid="{00000000-0005-0000-0000-00002D010000}"/>
    <cellStyle name="Comma 6 3" xfId="303" xr:uid="{00000000-0005-0000-0000-00002E010000}"/>
    <cellStyle name="Comma 7" xfId="304" xr:uid="{00000000-0005-0000-0000-00002F010000}"/>
    <cellStyle name="Comma 8" xfId="305" xr:uid="{00000000-0005-0000-0000-000030010000}"/>
    <cellStyle name="Comma 8 2" xfId="306" xr:uid="{00000000-0005-0000-0000-000031010000}"/>
    <cellStyle name="Comma 9" xfId="307" xr:uid="{00000000-0005-0000-0000-000032010000}"/>
    <cellStyle name="Comma 9 2" xfId="308" xr:uid="{00000000-0005-0000-0000-000033010000}"/>
    <cellStyle name="Explanatory Text" xfId="309" xr:uid="{00000000-0005-0000-0000-000034010000}"/>
    <cellStyle name="Explanatory Text 2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ood" xfId="313" xr:uid="{00000000-0005-0000-0000-000038010000}"/>
    <cellStyle name="Good 2" xfId="314" xr:uid="{00000000-0005-0000-0000-000039010000}"/>
    <cellStyle name="Good 3" xfId="315" xr:uid="{00000000-0005-0000-0000-00003A010000}"/>
    <cellStyle name="Good 4" xfId="316" xr:uid="{00000000-0005-0000-0000-00003B010000}"/>
    <cellStyle name="Heading 1" xfId="317" xr:uid="{00000000-0005-0000-0000-00003C010000}"/>
    <cellStyle name="Heading 1 2" xfId="318" xr:uid="{00000000-0005-0000-0000-00003D010000}"/>
    <cellStyle name="Heading 1 3" xfId="319" xr:uid="{00000000-0005-0000-0000-00003E010000}"/>
    <cellStyle name="Heading 1 4" xfId="320" xr:uid="{00000000-0005-0000-0000-00003F010000}"/>
    <cellStyle name="Heading 2" xfId="321" xr:uid="{00000000-0005-0000-0000-000040010000}"/>
    <cellStyle name="Heading 2 2" xfId="322" xr:uid="{00000000-0005-0000-0000-000041010000}"/>
    <cellStyle name="Heading 2 3" xfId="323" xr:uid="{00000000-0005-0000-0000-000042010000}"/>
    <cellStyle name="Heading 2 4" xfId="324" xr:uid="{00000000-0005-0000-0000-000043010000}"/>
    <cellStyle name="Heading 3" xfId="325" xr:uid="{00000000-0005-0000-0000-000044010000}"/>
    <cellStyle name="Heading 3 2" xfId="326" xr:uid="{00000000-0005-0000-0000-000045010000}"/>
    <cellStyle name="Heading 3 3" xfId="327" xr:uid="{00000000-0005-0000-0000-000046010000}"/>
    <cellStyle name="Heading 3 4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ading 4 4" xfId="332" xr:uid="{00000000-0005-0000-0000-00004B010000}"/>
    <cellStyle name="Input" xfId="333" xr:uid="{00000000-0005-0000-0000-00004C010000}"/>
    <cellStyle name="Input 2" xfId="334" xr:uid="{00000000-0005-0000-0000-00004D010000}"/>
    <cellStyle name="Input 3" xfId="335" xr:uid="{00000000-0005-0000-0000-00004E010000}"/>
    <cellStyle name="Input 4" xfId="336" xr:uid="{00000000-0005-0000-0000-00004F010000}"/>
    <cellStyle name="Linked Cell" xfId="337" xr:uid="{00000000-0005-0000-0000-000050010000}"/>
    <cellStyle name="Linked Cell 2" xfId="338" xr:uid="{00000000-0005-0000-0000-000051010000}"/>
    <cellStyle name="Linked Cell 3" xfId="339" xr:uid="{00000000-0005-0000-0000-000052010000}"/>
    <cellStyle name="Linked Cell 4" xfId="340" xr:uid="{00000000-0005-0000-0000-000053010000}"/>
    <cellStyle name="Neutral" xfId="341" xr:uid="{00000000-0005-0000-0000-000054010000}"/>
    <cellStyle name="Neutral 2" xfId="342" xr:uid="{00000000-0005-0000-0000-000055010000}"/>
    <cellStyle name="Neutral 3" xfId="343" xr:uid="{00000000-0005-0000-0000-000056010000}"/>
    <cellStyle name="Neutral 4" xfId="344" xr:uid="{00000000-0005-0000-0000-000057010000}"/>
    <cellStyle name="Normal 10" xfId="345" xr:uid="{00000000-0005-0000-0000-000059010000}"/>
    <cellStyle name="Normal 11" xfId="346" xr:uid="{00000000-0005-0000-0000-00005A010000}"/>
    <cellStyle name="Normal 11 2" xfId="347" xr:uid="{00000000-0005-0000-0000-00005B010000}"/>
    <cellStyle name="Normal 11 2 2" xfId="348" xr:uid="{00000000-0005-0000-0000-00005C010000}"/>
    <cellStyle name="Normal 11 2 2 2" xfId="349" xr:uid="{00000000-0005-0000-0000-00005D010000}"/>
    <cellStyle name="Normal 11 2 2 3" xfId="350" xr:uid="{00000000-0005-0000-0000-00005E010000}"/>
    <cellStyle name="Normal 11 2 3" xfId="351" xr:uid="{00000000-0005-0000-0000-00005F010000}"/>
    <cellStyle name="Normal 11 2 4" xfId="352" xr:uid="{00000000-0005-0000-0000-000060010000}"/>
    <cellStyle name="Normal 12" xfId="353" xr:uid="{00000000-0005-0000-0000-000061010000}"/>
    <cellStyle name="Normal 12 2" xfId="354" xr:uid="{00000000-0005-0000-0000-000062010000}"/>
    <cellStyle name="Normal 12 2 2" xfId="355" xr:uid="{00000000-0005-0000-0000-000063010000}"/>
    <cellStyle name="Normal 12 2 2 2" xfId="356" xr:uid="{00000000-0005-0000-0000-000064010000}"/>
    <cellStyle name="Normal 12 2 2 3" xfId="357" xr:uid="{00000000-0005-0000-0000-000065010000}"/>
    <cellStyle name="Normal 12 2 3" xfId="358" xr:uid="{00000000-0005-0000-0000-000066010000}"/>
    <cellStyle name="Normal 12 2 4" xfId="359" xr:uid="{00000000-0005-0000-0000-000067010000}"/>
    <cellStyle name="Normal 12 3" xfId="360" xr:uid="{00000000-0005-0000-0000-000068010000}"/>
    <cellStyle name="Normal 12 3 2" xfId="361" xr:uid="{00000000-0005-0000-0000-000069010000}"/>
    <cellStyle name="Normal 12 3 2 2" xfId="362" xr:uid="{00000000-0005-0000-0000-00006A010000}"/>
    <cellStyle name="Normal 12 3 2 3" xfId="363" xr:uid="{00000000-0005-0000-0000-00006B010000}"/>
    <cellStyle name="Normal 12 3 3" xfId="364" xr:uid="{00000000-0005-0000-0000-00006C010000}"/>
    <cellStyle name="Normal 12 3 4" xfId="365" xr:uid="{00000000-0005-0000-0000-00006D010000}"/>
    <cellStyle name="Normal 12 4" xfId="366" xr:uid="{00000000-0005-0000-0000-00006E010000}"/>
    <cellStyle name="Normal 12 4 2" xfId="367" xr:uid="{00000000-0005-0000-0000-00006F010000}"/>
    <cellStyle name="Normal 12 4 2 2" xfId="368" xr:uid="{00000000-0005-0000-0000-000070010000}"/>
    <cellStyle name="Normal 12 4 2 3" xfId="369" xr:uid="{00000000-0005-0000-0000-000071010000}"/>
    <cellStyle name="Normal 12 4 3" xfId="370" xr:uid="{00000000-0005-0000-0000-000072010000}"/>
    <cellStyle name="Normal 12 4 4" xfId="371" xr:uid="{00000000-0005-0000-0000-000073010000}"/>
    <cellStyle name="Normal 12 5" xfId="372" xr:uid="{00000000-0005-0000-0000-000074010000}"/>
    <cellStyle name="Normal 12 5 2" xfId="373" xr:uid="{00000000-0005-0000-0000-000075010000}"/>
    <cellStyle name="Normal 12 5 3" xfId="374" xr:uid="{00000000-0005-0000-0000-000076010000}"/>
    <cellStyle name="Normal 12 6" xfId="375" xr:uid="{00000000-0005-0000-0000-000077010000}"/>
    <cellStyle name="Normal 12 7" xfId="376" xr:uid="{00000000-0005-0000-0000-000078010000}"/>
    <cellStyle name="Normal 13" xfId="377" xr:uid="{00000000-0005-0000-0000-000079010000}"/>
    <cellStyle name="Normal 14" xfId="378" xr:uid="{00000000-0005-0000-0000-00007A010000}"/>
    <cellStyle name="Normal 15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2 2" xfId="383" xr:uid="{00000000-0005-0000-0000-00007F010000}"/>
    <cellStyle name="Normal 17 2 2 2" xfId="384" xr:uid="{00000000-0005-0000-0000-000080010000}"/>
    <cellStyle name="Normal 17 2 2 3" xfId="385" xr:uid="{00000000-0005-0000-0000-000081010000}"/>
    <cellStyle name="Normal 17 2 3" xfId="386" xr:uid="{00000000-0005-0000-0000-000082010000}"/>
    <cellStyle name="Normal 17 2 4" xfId="387" xr:uid="{00000000-0005-0000-0000-000083010000}"/>
    <cellStyle name="Normal 18" xfId="388" xr:uid="{00000000-0005-0000-0000-000084010000}"/>
    <cellStyle name="Normal 19" xfId="389" xr:uid="{00000000-0005-0000-0000-000085010000}"/>
    <cellStyle name="Normal 2" xfId="390" xr:uid="{00000000-0005-0000-0000-000086010000}"/>
    <cellStyle name="Normal 2 10" xfId="391" xr:uid="{00000000-0005-0000-0000-000087010000}"/>
    <cellStyle name="Normal 2 11" xfId="392" xr:uid="{00000000-0005-0000-0000-000088010000}"/>
    <cellStyle name="Normal 2 12" xfId="393" xr:uid="{00000000-0005-0000-0000-000089010000}"/>
    <cellStyle name="Normal 2 13" xfId="394" xr:uid="{00000000-0005-0000-0000-00008A010000}"/>
    <cellStyle name="Normal 2 14" xfId="395" xr:uid="{00000000-0005-0000-0000-00008B010000}"/>
    <cellStyle name="Normal 2 14 2" xfId="396" xr:uid="{00000000-0005-0000-0000-00008C010000}"/>
    <cellStyle name="Normal 2 14 2 2" xfId="397" xr:uid="{00000000-0005-0000-0000-00008D010000}"/>
    <cellStyle name="Normal 2 14 2 3" xfId="398" xr:uid="{00000000-0005-0000-0000-00008E010000}"/>
    <cellStyle name="Normal 2 14 3" xfId="399" xr:uid="{00000000-0005-0000-0000-00008F010000}"/>
    <cellStyle name="Normal 2 14 4" xfId="400" xr:uid="{00000000-0005-0000-0000-000090010000}"/>
    <cellStyle name="Normal 2 15" xfId="401" xr:uid="{00000000-0005-0000-0000-000091010000}"/>
    <cellStyle name="Normal 2 16" xfId="402" xr:uid="{00000000-0005-0000-0000-000092010000}"/>
    <cellStyle name="Normal 2 17" xfId="403" xr:uid="{00000000-0005-0000-0000-000093010000}"/>
    <cellStyle name="Normal 2 17 2" xfId="404" xr:uid="{00000000-0005-0000-0000-000094010000}"/>
    <cellStyle name="Normal 2 17 3" xfId="405" xr:uid="{00000000-0005-0000-0000-000095010000}"/>
    <cellStyle name="Normal 2 17 4" xfId="406" xr:uid="{00000000-0005-0000-0000-000096010000}"/>
    <cellStyle name="Normal 2 18" xfId="407" xr:uid="{00000000-0005-0000-0000-000097010000}"/>
    <cellStyle name="Normal 2 19" xfId="408" xr:uid="{00000000-0005-0000-0000-000098010000}"/>
    <cellStyle name="Normal 2 2" xfId="409" xr:uid="{00000000-0005-0000-0000-000099010000}"/>
    <cellStyle name="Normal 2 2 10" xfId="410" xr:uid="{00000000-0005-0000-0000-00009A010000}"/>
    <cellStyle name="Normal 2 2 2" xfId="411" xr:uid="{00000000-0005-0000-0000-00009B010000}"/>
    <cellStyle name="Normal 2 2 2 2" xfId="412" xr:uid="{00000000-0005-0000-0000-00009C010000}"/>
    <cellStyle name="Normal 2 2 3" xfId="413" xr:uid="{00000000-0005-0000-0000-00009D010000}"/>
    <cellStyle name="Normal 2 2 4" xfId="414" xr:uid="{00000000-0005-0000-0000-00009E010000}"/>
    <cellStyle name="Normal 2 2 5" xfId="415" xr:uid="{00000000-0005-0000-0000-00009F010000}"/>
    <cellStyle name="Normal 2 2 6" xfId="416" xr:uid="{00000000-0005-0000-0000-0000A0010000}"/>
    <cellStyle name="Normal 2 2 7" xfId="417" xr:uid="{00000000-0005-0000-0000-0000A1010000}"/>
    <cellStyle name="Normal 2 2 8" xfId="418" xr:uid="{00000000-0005-0000-0000-0000A2010000}"/>
    <cellStyle name="Normal 2 2 9" xfId="419" xr:uid="{00000000-0005-0000-0000-0000A3010000}"/>
    <cellStyle name="Normal 2 20" xfId="420" xr:uid="{00000000-0005-0000-0000-0000A4010000}"/>
    <cellStyle name="Normal 2 3" xfId="421" xr:uid="{00000000-0005-0000-0000-0000A5010000}"/>
    <cellStyle name="Normal 2 4" xfId="422" xr:uid="{00000000-0005-0000-0000-0000A6010000}"/>
    <cellStyle name="Normal 2 4 2" xfId="423" xr:uid="{00000000-0005-0000-0000-0000A7010000}"/>
    <cellStyle name="Normal 2 4 2 2" xfId="424" xr:uid="{00000000-0005-0000-0000-0000A8010000}"/>
    <cellStyle name="Normal 2 4 2 2 2" xfId="425" xr:uid="{00000000-0005-0000-0000-0000A9010000}"/>
    <cellStyle name="Normal 2 4 2 2 2 2" xfId="426" xr:uid="{00000000-0005-0000-0000-0000AA010000}"/>
    <cellStyle name="Normal 2 4 2 2 2 3" xfId="427" xr:uid="{00000000-0005-0000-0000-0000AB010000}"/>
    <cellStyle name="Normal 2 4 2 2 3" xfId="428" xr:uid="{00000000-0005-0000-0000-0000AC010000}"/>
    <cellStyle name="Normal 2 4 2 2 4" xfId="429" xr:uid="{00000000-0005-0000-0000-0000AD010000}"/>
    <cellStyle name="Normal 2 4 2 3" xfId="430" xr:uid="{00000000-0005-0000-0000-0000AE010000}"/>
    <cellStyle name="Normal 2 4 2 3 2" xfId="431" xr:uid="{00000000-0005-0000-0000-0000AF010000}"/>
    <cellStyle name="Normal 2 4 2 3 3" xfId="432" xr:uid="{00000000-0005-0000-0000-0000B0010000}"/>
    <cellStyle name="Normal 2 4 2 4" xfId="433" xr:uid="{00000000-0005-0000-0000-0000B1010000}"/>
    <cellStyle name="Normal 2 4 2 5" xfId="434" xr:uid="{00000000-0005-0000-0000-0000B2010000}"/>
    <cellStyle name="Normal 2 4 3" xfId="435" xr:uid="{00000000-0005-0000-0000-0000B3010000}"/>
    <cellStyle name="Normal 2 4 3 2" xfId="436" xr:uid="{00000000-0005-0000-0000-0000B4010000}"/>
    <cellStyle name="Normal 2 4 3 2 2" xfId="437" xr:uid="{00000000-0005-0000-0000-0000B5010000}"/>
    <cellStyle name="Normal 2 4 3 2 3" xfId="438" xr:uid="{00000000-0005-0000-0000-0000B6010000}"/>
    <cellStyle name="Normal 2 4 3 3" xfId="439" xr:uid="{00000000-0005-0000-0000-0000B7010000}"/>
    <cellStyle name="Normal 2 4 3 4" xfId="440" xr:uid="{00000000-0005-0000-0000-0000B8010000}"/>
    <cellStyle name="Normal 2 4 4" xfId="441" xr:uid="{00000000-0005-0000-0000-0000B9010000}"/>
    <cellStyle name="Normal 2 4 4 2" xfId="442" xr:uid="{00000000-0005-0000-0000-0000BA010000}"/>
    <cellStyle name="Normal 2 4 4 2 2" xfId="443" xr:uid="{00000000-0005-0000-0000-0000BB010000}"/>
    <cellStyle name="Normal 2 4 4 2 3" xfId="444" xr:uid="{00000000-0005-0000-0000-0000BC010000}"/>
    <cellStyle name="Normal 2 4 4 3" xfId="445" xr:uid="{00000000-0005-0000-0000-0000BD010000}"/>
    <cellStyle name="Normal 2 4 4 4" xfId="446" xr:uid="{00000000-0005-0000-0000-0000BE010000}"/>
    <cellStyle name="Normal 2 5" xfId="447" xr:uid="{00000000-0005-0000-0000-0000BF010000}"/>
    <cellStyle name="Normal 2 6" xfId="448" xr:uid="{00000000-0005-0000-0000-0000C0010000}"/>
    <cellStyle name="Normal 2 7" xfId="449" xr:uid="{00000000-0005-0000-0000-0000C1010000}"/>
    <cellStyle name="Normal 2 8" xfId="450" xr:uid="{00000000-0005-0000-0000-0000C2010000}"/>
    <cellStyle name="Normal 2 9" xfId="451" xr:uid="{00000000-0005-0000-0000-0000C3010000}"/>
    <cellStyle name="Normal 20" xfId="452" xr:uid="{00000000-0005-0000-0000-0000C4010000}"/>
    <cellStyle name="Normal 21" xfId="453" xr:uid="{00000000-0005-0000-0000-0000C5010000}"/>
    <cellStyle name="Normal 21 2" xfId="454" xr:uid="{00000000-0005-0000-0000-0000C6010000}"/>
    <cellStyle name="Normal 21 2 2" xfId="455" xr:uid="{00000000-0005-0000-0000-0000C7010000}"/>
    <cellStyle name="Normal 21 2 3" xfId="456" xr:uid="{00000000-0005-0000-0000-0000C8010000}"/>
    <cellStyle name="Normal 21 3" xfId="457" xr:uid="{00000000-0005-0000-0000-0000C9010000}"/>
    <cellStyle name="Normal 21 4" xfId="458" xr:uid="{00000000-0005-0000-0000-0000CA010000}"/>
    <cellStyle name="Normal 22" xfId="459" xr:uid="{00000000-0005-0000-0000-0000CB010000}"/>
    <cellStyle name="Normal 22 2" xfId="460" xr:uid="{00000000-0005-0000-0000-0000CC010000}"/>
    <cellStyle name="Normal 22 2 2" xfId="461" xr:uid="{00000000-0005-0000-0000-0000CD010000}"/>
    <cellStyle name="Normal 22 2 3" xfId="462" xr:uid="{00000000-0005-0000-0000-0000CE010000}"/>
    <cellStyle name="Normal 22 3" xfId="463" xr:uid="{00000000-0005-0000-0000-0000CF010000}"/>
    <cellStyle name="Normal 22 4" xfId="464" xr:uid="{00000000-0005-0000-0000-0000D0010000}"/>
    <cellStyle name="Normal 23" xfId="465" xr:uid="{00000000-0005-0000-0000-0000D1010000}"/>
    <cellStyle name="Normal 23 2" xfId="466" xr:uid="{00000000-0005-0000-0000-0000D2010000}"/>
    <cellStyle name="Normal 23 2 2" xfId="467" xr:uid="{00000000-0005-0000-0000-0000D3010000}"/>
    <cellStyle name="Normal 23 2 3" xfId="468" xr:uid="{00000000-0005-0000-0000-0000D4010000}"/>
    <cellStyle name="Normal 23 3" xfId="469" xr:uid="{00000000-0005-0000-0000-0000D5010000}"/>
    <cellStyle name="Normal 23 4" xfId="470" xr:uid="{00000000-0005-0000-0000-0000D6010000}"/>
    <cellStyle name="Normal 24" xfId="471" xr:uid="{00000000-0005-0000-0000-0000D7010000}"/>
    <cellStyle name="Normal 24 2" xfId="472" xr:uid="{00000000-0005-0000-0000-0000D8010000}"/>
    <cellStyle name="Normal 24 2 2" xfId="473" xr:uid="{00000000-0005-0000-0000-0000D9010000}"/>
    <cellStyle name="Normal 24 2 3" xfId="474" xr:uid="{00000000-0005-0000-0000-0000DA010000}"/>
    <cellStyle name="Normal 24 3" xfId="475" xr:uid="{00000000-0005-0000-0000-0000DB010000}"/>
    <cellStyle name="Normal 24 4" xfId="476" xr:uid="{00000000-0005-0000-0000-0000DC010000}"/>
    <cellStyle name="Normal 25" xfId="477" xr:uid="{00000000-0005-0000-0000-0000DD010000}"/>
    <cellStyle name="Normal 26" xfId="478" xr:uid="{00000000-0005-0000-0000-0000DE010000}"/>
    <cellStyle name="Normal 27" xfId="479" xr:uid="{00000000-0005-0000-0000-0000DF010000}"/>
    <cellStyle name="Normal 27 2" xfId="480" xr:uid="{00000000-0005-0000-0000-0000E0010000}"/>
    <cellStyle name="Normal 27 3" xfId="481" xr:uid="{00000000-0005-0000-0000-0000E1010000}"/>
    <cellStyle name="Normal 28" xfId="482" xr:uid="{00000000-0005-0000-0000-0000E2010000}"/>
    <cellStyle name="Normal 29" xfId="483" xr:uid="{00000000-0005-0000-0000-0000E3010000}"/>
    <cellStyle name="Normal 29 2" xfId="484" xr:uid="{00000000-0005-0000-0000-0000E4010000}"/>
    <cellStyle name="Normal 29 3" xfId="485" xr:uid="{00000000-0005-0000-0000-0000E5010000}"/>
    <cellStyle name="Normal 3" xfId="486" xr:uid="{00000000-0005-0000-0000-0000E6010000}"/>
    <cellStyle name="Normal 3 2" xfId="487" xr:uid="{00000000-0005-0000-0000-0000E7010000}"/>
    <cellStyle name="Normal 3 3" xfId="488" xr:uid="{00000000-0005-0000-0000-0000E8010000}"/>
    <cellStyle name="Normal 3 4" xfId="489" xr:uid="{00000000-0005-0000-0000-0000E9010000}"/>
    <cellStyle name="Normal 3 5" xfId="490" xr:uid="{00000000-0005-0000-0000-0000EA010000}"/>
    <cellStyle name="Normal 3 6" xfId="491" xr:uid="{00000000-0005-0000-0000-0000EB010000}"/>
    <cellStyle name="Normal 3 6 2" xfId="492" xr:uid="{00000000-0005-0000-0000-0000EC010000}"/>
    <cellStyle name="Normal 3 6 3" xfId="493" xr:uid="{00000000-0005-0000-0000-0000ED010000}"/>
    <cellStyle name="Normal 3 7" xfId="494" xr:uid="{00000000-0005-0000-0000-0000EE010000}"/>
    <cellStyle name="Normal 3 8" xfId="495" xr:uid="{00000000-0005-0000-0000-0000EF010000}"/>
    <cellStyle name="Normal 30" xfId="496" xr:uid="{00000000-0005-0000-0000-0000F0010000}"/>
    <cellStyle name="Normal 31" xfId="497" xr:uid="{00000000-0005-0000-0000-0000F1010000}"/>
    <cellStyle name="Normal 32" xfId="498" xr:uid="{00000000-0005-0000-0000-0000F2010000}"/>
    <cellStyle name="Normal 33" xfId="499" xr:uid="{00000000-0005-0000-0000-0000F3010000}"/>
    <cellStyle name="Normal 34" xfId="500" xr:uid="{00000000-0005-0000-0000-0000F4010000}"/>
    <cellStyle name="Normal 35" xfId="501" xr:uid="{00000000-0005-0000-0000-0000F5010000}"/>
    <cellStyle name="Normal 36" xfId="502" xr:uid="{00000000-0005-0000-0000-0000F6010000}"/>
    <cellStyle name="Normal 37" xfId="503" xr:uid="{00000000-0005-0000-0000-0000F7010000}"/>
    <cellStyle name="Normal 38" xfId="504" xr:uid="{00000000-0005-0000-0000-0000F8010000}"/>
    <cellStyle name="Normal 4" xfId="505" xr:uid="{00000000-0005-0000-0000-0000F9010000}"/>
    <cellStyle name="Normal 4 2" xfId="506" xr:uid="{00000000-0005-0000-0000-0000FA010000}"/>
    <cellStyle name="Normal 4 3" xfId="507" xr:uid="{00000000-0005-0000-0000-0000FB010000}"/>
    <cellStyle name="Normal 4 3 2" xfId="508" xr:uid="{00000000-0005-0000-0000-0000FC010000}"/>
    <cellStyle name="Normal 4 3 3" xfId="509" xr:uid="{00000000-0005-0000-0000-0000FD010000}"/>
    <cellStyle name="Normal 4 4" xfId="510" xr:uid="{00000000-0005-0000-0000-0000FE010000}"/>
    <cellStyle name="Normal 4 5" xfId="511" xr:uid="{00000000-0005-0000-0000-0000FF010000}"/>
    <cellStyle name="Normal 5" xfId="512" xr:uid="{00000000-0005-0000-0000-000000020000}"/>
    <cellStyle name="Normal 5 2" xfId="513" xr:uid="{00000000-0005-0000-0000-000001020000}"/>
    <cellStyle name="Normal 5 3" xfId="514" xr:uid="{00000000-0005-0000-0000-000002020000}"/>
    <cellStyle name="Normal 5 3 2" xfId="515" xr:uid="{00000000-0005-0000-0000-000003020000}"/>
    <cellStyle name="Normal 5 3 3" xfId="516" xr:uid="{00000000-0005-0000-0000-000004020000}"/>
    <cellStyle name="Normal 5 4" xfId="517" xr:uid="{00000000-0005-0000-0000-000005020000}"/>
    <cellStyle name="Normal 5 5" xfId="518" xr:uid="{00000000-0005-0000-0000-000006020000}"/>
    <cellStyle name="Normal 6" xfId="519" xr:uid="{00000000-0005-0000-0000-000007020000}"/>
    <cellStyle name="Normal 6 2" xfId="520" xr:uid="{00000000-0005-0000-0000-000008020000}"/>
    <cellStyle name="Normal 6 2 2" xfId="521" xr:uid="{00000000-0005-0000-0000-000009020000}"/>
    <cellStyle name="Normal 6 2 3" xfId="522" xr:uid="{00000000-0005-0000-0000-00000A020000}"/>
    <cellStyle name="Normal 6 3" xfId="523" xr:uid="{00000000-0005-0000-0000-00000B020000}"/>
    <cellStyle name="Normal 6 4" xfId="524" xr:uid="{00000000-0005-0000-0000-00000C020000}"/>
    <cellStyle name="Normal 7" xfId="525" xr:uid="{00000000-0005-0000-0000-00000D020000}"/>
    <cellStyle name="Normal 7 2" xfId="526" xr:uid="{00000000-0005-0000-0000-00000E020000}"/>
    <cellStyle name="Normal 8" xfId="527" xr:uid="{00000000-0005-0000-0000-00000F020000}"/>
    <cellStyle name="Normal 9" xfId="528" xr:uid="{00000000-0005-0000-0000-000010020000}"/>
    <cellStyle name="Note" xfId="529" xr:uid="{00000000-0005-0000-0000-000011020000}"/>
    <cellStyle name="Note 2" xfId="530" xr:uid="{00000000-0005-0000-0000-000012020000}"/>
    <cellStyle name="Note 2 2" xfId="531" xr:uid="{00000000-0005-0000-0000-000013020000}"/>
    <cellStyle name="Note 3" xfId="532" xr:uid="{00000000-0005-0000-0000-000014020000}"/>
    <cellStyle name="Note 3 2" xfId="533" xr:uid="{00000000-0005-0000-0000-000015020000}"/>
    <cellStyle name="Note 4" xfId="534" xr:uid="{00000000-0005-0000-0000-000016020000}"/>
    <cellStyle name="Note 4 2" xfId="535" xr:uid="{00000000-0005-0000-0000-000017020000}"/>
    <cellStyle name="Output" xfId="536" xr:uid="{00000000-0005-0000-0000-000018020000}"/>
    <cellStyle name="Output 2" xfId="537" xr:uid="{00000000-0005-0000-0000-000019020000}"/>
    <cellStyle name="Output 3" xfId="538" xr:uid="{00000000-0005-0000-0000-00001A020000}"/>
    <cellStyle name="Output 4" xfId="539" xr:uid="{00000000-0005-0000-0000-00001B020000}"/>
    <cellStyle name="Percent 10" xfId="540" xr:uid="{00000000-0005-0000-0000-00001C020000}"/>
    <cellStyle name="Percent 2" xfId="541" xr:uid="{00000000-0005-0000-0000-00001D020000}"/>
    <cellStyle name="Percent 3" xfId="542" xr:uid="{00000000-0005-0000-0000-00001E020000}"/>
    <cellStyle name="Percent 3 2" xfId="543" xr:uid="{00000000-0005-0000-0000-00001F020000}"/>
    <cellStyle name="Percent 3 2 2" xfId="544" xr:uid="{00000000-0005-0000-0000-000020020000}"/>
    <cellStyle name="Percent 3 2 3" xfId="545" xr:uid="{00000000-0005-0000-0000-000021020000}"/>
    <cellStyle name="Percent 3 3" xfId="546" xr:uid="{00000000-0005-0000-0000-000022020000}"/>
    <cellStyle name="Percent 3 4" xfId="547" xr:uid="{00000000-0005-0000-0000-000023020000}"/>
    <cellStyle name="Percent 4" xfId="548" xr:uid="{00000000-0005-0000-0000-000024020000}"/>
    <cellStyle name="Percent 4 2" xfId="549" xr:uid="{00000000-0005-0000-0000-000025020000}"/>
    <cellStyle name="Percent 4 2 2" xfId="550" xr:uid="{00000000-0005-0000-0000-000026020000}"/>
    <cellStyle name="Percent 4 2 3" xfId="551" xr:uid="{00000000-0005-0000-0000-000027020000}"/>
    <cellStyle name="Percent 4 3" xfId="552" xr:uid="{00000000-0005-0000-0000-000028020000}"/>
    <cellStyle name="Percent 4 4" xfId="553" xr:uid="{00000000-0005-0000-0000-000029020000}"/>
    <cellStyle name="Percent 5" xfId="554" xr:uid="{00000000-0005-0000-0000-00002A020000}"/>
    <cellStyle name="Percent 5 2" xfId="555" xr:uid="{00000000-0005-0000-0000-00002B020000}"/>
    <cellStyle name="Percent 5 2 2" xfId="556" xr:uid="{00000000-0005-0000-0000-00002C020000}"/>
    <cellStyle name="Percent 5 2 3" xfId="557" xr:uid="{00000000-0005-0000-0000-00002D020000}"/>
    <cellStyle name="Percent 5 3" xfId="558" xr:uid="{00000000-0005-0000-0000-00002E020000}"/>
    <cellStyle name="Percent 5 4" xfId="559" xr:uid="{00000000-0005-0000-0000-00002F020000}"/>
    <cellStyle name="Percent 6" xfId="560" xr:uid="{00000000-0005-0000-0000-000030020000}"/>
    <cellStyle name="Percent 6 2" xfId="561" xr:uid="{00000000-0005-0000-0000-000031020000}"/>
    <cellStyle name="Percent 6 3" xfId="562" xr:uid="{00000000-0005-0000-0000-000032020000}"/>
    <cellStyle name="Percent 6 3 2" xfId="563" xr:uid="{00000000-0005-0000-0000-000033020000}"/>
    <cellStyle name="Percent 6 3 3" xfId="564" xr:uid="{00000000-0005-0000-0000-000034020000}"/>
    <cellStyle name="Percent 6 4" xfId="565" xr:uid="{00000000-0005-0000-0000-000035020000}"/>
    <cellStyle name="Percent 6 5" xfId="566" xr:uid="{00000000-0005-0000-0000-000036020000}"/>
    <cellStyle name="Percent 7" xfId="567" xr:uid="{00000000-0005-0000-0000-000037020000}"/>
    <cellStyle name="Percent 7 2" xfId="568" xr:uid="{00000000-0005-0000-0000-000038020000}"/>
    <cellStyle name="Percent 7 2 2" xfId="569" xr:uid="{00000000-0005-0000-0000-000039020000}"/>
    <cellStyle name="Percent 7 2 3" xfId="570" xr:uid="{00000000-0005-0000-0000-00003A020000}"/>
    <cellStyle name="Percent 7 3" xfId="571" xr:uid="{00000000-0005-0000-0000-00003B020000}"/>
    <cellStyle name="Percent 7 4" xfId="572" xr:uid="{00000000-0005-0000-0000-00003C020000}"/>
    <cellStyle name="Percent 8" xfId="573" xr:uid="{00000000-0005-0000-0000-00003D020000}"/>
    <cellStyle name="Percent 9" xfId="574" xr:uid="{00000000-0005-0000-0000-00003E020000}"/>
    <cellStyle name="Style 1" xfId="575" xr:uid="{00000000-0005-0000-0000-00003F020000}"/>
    <cellStyle name="Style 1 3" xfId="576" xr:uid="{00000000-0005-0000-0000-000040020000}"/>
    <cellStyle name="Title" xfId="577" xr:uid="{00000000-0005-0000-0000-000041020000}"/>
    <cellStyle name="Title 2" xfId="578" xr:uid="{00000000-0005-0000-0000-000042020000}"/>
    <cellStyle name="Title 3" xfId="579" xr:uid="{00000000-0005-0000-0000-000043020000}"/>
    <cellStyle name="Title 4" xfId="580" xr:uid="{00000000-0005-0000-0000-000044020000}"/>
    <cellStyle name="Total" xfId="581" xr:uid="{00000000-0005-0000-0000-000045020000}"/>
    <cellStyle name="Total 2" xfId="582" xr:uid="{00000000-0005-0000-0000-000046020000}"/>
    <cellStyle name="Total 3" xfId="583" xr:uid="{00000000-0005-0000-0000-000047020000}"/>
    <cellStyle name="Total 4" xfId="584" xr:uid="{00000000-0005-0000-0000-000048020000}"/>
    <cellStyle name="Warning Text" xfId="585" xr:uid="{00000000-0005-0000-0000-000049020000}"/>
    <cellStyle name="Warning Text 2" xfId="586" xr:uid="{00000000-0005-0000-0000-00004A020000}"/>
    <cellStyle name="Warning Text 3" xfId="587" xr:uid="{00000000-0005-0000-0000-00004B020000}"/>
    <cellStyle name="Warning Text 4" xfId="588" xr:uid="{00000000-0005-0000-0000-00004C020000}"/>
    <cellStyle name="เครื่องหมายจุลภาค 10" xfId="589" xr:uid="{00000000-0005-0000-0000-00004D020000}"/>
    <cellStyle name="เครื่องหมายจุลภาค 10 2" xfId="590" xr:uid="{00000000-0005-0000-0000-00004E020000}"/>
    <cellStyle name="เครื่องหมายจุลภาค 10 2 2" xfId="591" xr:uid="{00000000-0005-0000-0000-00004F020000}"/>
    <cellStyle name="เครื่องหมายจุลภาค 10 2 3" xfId="592" xr:uid="{00000000-0005-0000-0000-000050020000}"/>
    <cellStyle name="เครื่องหมายจุลภาค 10 3" xfId="593" xr:uid="{00000000-0005-0000-0000-000051020000}"/>
    <cellStyle name="เครื่องหมายจุลภาค 10 3 2" xfId="594" xr:uid="{00000000-0005-0000-0000-000052020000}"/>
    <cellStyle name="เครื่องหมายจุลภาค 10 3 3" xfId="595" xr:uid="{00000000-0005-0000-0000-000053020000}"/>
    <cellStyle name="เครื่องหมายจุลภาค 10 4" xfId="596" xr:uid="{00000000-0005-0000-0000-000054020000}"/>
    <cellStyle name="เครื่องหมายจุลภาค 10 5" xfId="597" xr:uid="{00000000-0005-0000-0000-000055020000}"/>
    <cellStyle name="เครื่องหมายจุลภาค 12" xfId="598" xr:uid="{00000000-0005-0000-0000-000056020000}"/>
    <cellStyle name="เครื่องหมายจุลภาค 2" xfId="599" xr:uid="{00000000-0005-0000-0000-000057020000}"/>
    <cellStyle name="เครื่องหมายจุลภาค 2 10" xfId="600" xr:uid="{00000000-0005-0000-0000-000058020000}"/>
    <cellStyle name="เครื่องหมายจุลภาค 2 10 2" xfId="601" xr:uid="{00000000-0005-0000-0000-000059020000}"/>
    <cellStyle name="เครื่องหมายจุลภาค 2 11" xfId="602" xr:uid="{00000000-0005-0000-0000-00005A020000}"/>
    <cellStyle name="เครื่องหมายจุลภาค 2 11 2" xfId="603" xr:uid="{00000000-0005-0000-0000-00005B020000}"/>
    <cellStyle name="เครื่องหมายจุลภาค 2 12" xfId="604" xr:uid="{00000000-0005-0000-0000-00005C020000}"/>
    <cellStyle name="เครื่องหมายจุลภาค 2 12 2" xfId="605" xr:uid="{00000000-0005-0000-0000-00005D020000}"/>
    <cellStyle name="เครื่องหมายจุลภาค 2 13" xfId="606" xr:uid="{00000000-0005-0000-0000-00005E020000}"/>
    <cellStyle name="เครื่องหมายจุลภาค 2 13 2" xfId="607" xr:uid="{00000000-0005-0000-0000-00005F020000}"/>
    <cellStyle name="เครื่องหมายจุลภาค 2 14" xfId="608" xr:uid="{00000000-0005-0000-0000-000060020000}"/>
    <cellStyle name="เครื่องหมายจุลภาค 2 14 2" xfId="609" xr:uid="{00000000-0005-0000-0000-000061020000}"/>
    <cellStyle name="เครื่องหมายจุลภาค 2 15" xfId="610" xr:uid="{00000000-0005-0000-0000-000062020000}"/>
    <cellStyle name="เครื่องหมายจุลภาค 2 15 2" xfId="611" xr:uid="{00000000-0005-0000-0000-000063020000}"/>
    <cellStyle name="เครื่องหมายจุลภาค 2 16" xfId="612" xr:uid="{00000000-0005-0000-0000-000064020000}"/>
    <cellStyle name="เครื่องหมายจุลภาค 2 16 2" xfId="613" xr:uid="{00000000-0005-0000-0000-000065020000}"/>
    <cellStyle name="เครื่องหมายจุลภาค 2 17" xfId="614" xr:uid="{00000000-0005-0000-0000-000066020000}"/>
    <cellStyle name="เครื่องหมายจุลภาค 2 17 2" xfId="615" xr:uid="{00000000-0005-0000-0000-000067020000}"/>
    <cellStyle name="เครื่องหมายจุลภาค 2 18" xfId="616" xr:uid="{00000000-0005-0000-0000-000068020000}"/>
    <cellStyle name="เครื่องหมายจุลภาค 2 18 2" xfId="617" xr:uid="{00000000-0005-0000-0000-000069020000}"/>
    <cellStyle name="เครื่องหมายจุลภาค 2 19" xfId="618" xr:uid="{00000000-0005-0000-0000-00006A020000}"/>
    <cellStyle name="เครื่องหมายจุลภาค 2 19 2" xfId="619" xr:uid="{00000000-0005-0000-0000-00006B020000}"/>
    <cellStyle name="เครื่องหมายจุลภาค 2 2" xfId="620" xr:uid="{00000000-0005-0000-0000-00006C020000}"/>
    <cellStyle name="เครื่องหมายจุลภาค 2 2 2" xfId="621" xr:uid="{00000000-0005-0000-0000-00006D020000}"/>
    <cellStyle name="เครื่องหมายจุลภาค 2 2 2 2" xfId="622" xr:uid="{00000000-0005-0000-0000-00006E020000}"/>
    <cellStyle name="เครื่องหมายจุลภาค 2 20" xfId="623" xr:uid="{00000000-0005-0000-0000-00006F020000}"/>
    <cellStyle name="เครื่องหมายจุลภาค 2 20 2" xfId="624" xr:uid="{00000000-0005-0000-0000-000070020000}"/>
    <cellStyle name="เครื่องหมายจุลภาค 2 21" xfId="625" xr:uid="{00000000-0005-0000-0000-000071020000}"/>
    <cellStyle name="เครื่องหมายจุลภาค 2 21 2" xfId="626" xr:uid="{00000000-0005-0000-0000-000072020000}"/>
    <cellStyle name="เครื่องหมายจุลภาค 2 22" xfId="627" xr:uid="{00000000-0005-0000-0000-000073020000}"/>
    <cellStyle name="เครื่องหมายจุลภาค 2 22 2" xfId="628" xr:uid="{00000000-0005-0000-0000-000074020000}"/>
    <cellStyle name="เครื่องหมายจุลภาค 2 23" xfId="629" xr:uid="{00000000-0005-0000-0000-000075020000}"/>
    <cellStyle name="เครื่องหมายจุลภาค 2 23 2" xfId="630" xr:uid="{00000000-0005-0000-0000-000076020000}"/>
    <cellStyle name="เครื่องหมายจุลภาค 2 24" xfId="631" xr:uid="{00000000-0005-0000-0000-000077020000}"/>
    <cellStyle name="เครื่องหมายจุลภาค 2 24 2" xfId="632" xr:uid="{00000000-0005-0000-0000-000078020000}"/>
    <cellStyle name="เครื่องหมายจุลภาค 2 25" xfId="633" xr:uid="{00000000-0005-0000-0000-000079020000}"/>
    <cellStyle name="เครื่องหมายจุลภาค 2 25 2" xfId="634" xr:uid="{00000000-0005-0000-0000-00007A020000}"/>
    <cellStyle name="เครื่องหมายจุลภาค 2 26" xfId="635" xr:uid="{00000000-0005-0000-0000-00007B020000}"/>
    <cellStyle name="เครื่องหมายจุลภาค 2 26 2" xfId="636" xr:uid="{00000000-0005-0000-0000-00007C020000}"/>
    <cellStyle name="เครื่องหมายจุลภาค 2 27" xfId="637" xr:uid="{00000000-0005-0000-0000-00007D020000}"/>
    <cellStyle name="เครื่องหมายจุลภาค 2 27 2" xfId="638" xr:uid="{00000000-0005-0000-0000-00007E020000}"/>
    <cellStyle name="เครื่องหมายจุลภาค 2 28" xfId="639" xr:uid="{00000000-0005-0000-0000-00007F020000}"/>
    <cellStyle name="เครื่องหมายจุลภาค 2 3" xfId="640" xr:uid="{00000000-0005-0000-0000-000080020000}"/>
    <cellStyle name="เครื่องหมายจุลภาค 2 3 2" xfId="641" xr:uid="{00000000-0005-0000-0000-000081020000}"/>
    <cellStyle name="เครื่องหมายจุลภาค 2 3 2 2" xfId="642" xr:uid="{00000000-0005-0000-0000-000082020000}"/>
    <cellStyle name="เครื่องหมายจุลภาค 2 4" xfId="643" xr:uid="{00000000-0005-0000-0000-000083020000}"/>
    <cellStyle name="เครื่องหมายจุลภาค 2 4 2" xfId="644" xr:uid="{00000000-0005-0000-0000-000084020000}"/>
    <cellStyle name="เครื่องหมายจุลภาค 2 5" xfId="645" xr:uid="{00000000-0005-0000-0000-000085020000}"/>
    <cellStyle name="เครื่องหมายจุลภาค 2 5 2" xfId="646" xr:uid="{00000000-0005-0000-0000-000086020000}"/>
    <cellStyle name="เครื่องหมายจุลภาค 2 6" xfId="647" xr:uid="{00000000-0005-0000-0000-000087020000}"/>
    <cellStyle name="เครื่องหมายจุลภาค 2 6 2" xfId="648" xr:uid="{00000000-0005-0000-0000-000088020000}"/>
    <cellStyle name="เครื่องหมายจุลภาค 2 7" xfId="649" xr:uid="{00000000-0005-0000-0000-000089020000}"/>
    <cellStyle name="เครื่องหมายจุลภาค 2 7 2" xfId="650" xr:uid="{00000000-0005-0000-0000-00008A020000}"/>
    <cellStyle name="เครื่องหมายจุลภาค 2 8" xfId="651" xr:uid="{00000000-0005-0000-0000-00008B020000}"/>
    <cellStyle name="เครื่องหมายจุลภาค 2 8 2" xfId="652" xr:uid="{00000000-0005-0000-0000-00008C020000}"/>
    <cellStyle name="เครื่องหมายจุลภาค 2 9" xfId="653" xr:uid="{00000000-0005-0000-0000-00008D020000}"/>
    <cellStyle name="เครื่องหมายจุลภาค 2 9 2" xfId="654" xr:uid="{00000000-0005-0000-0000-00008E020000}"/>
    <cellStyle name="เครื่องหมายจุลภาค 22 2 2 2 2" xfId="655" xr:uid="{00000000-0005-0000-0000-00008F020000}"/>
    <cellStyle name="เครื่องหมายจุลภาค 3" xfId="656" xr:uid="{00000000-0005-0000-0000-000090020000}"/>
    <cellStyle name="เครื่องหมายจุลภาค 3 10" xfId="657" xr:uid="{00000000-0005-0000-0000-000091020000}"/>
    <cellStyle name="เครื่องหมายจุลภาค 3 10 2" xfId="658" xr:uid="{00000000-0005-0000-0000-000092020000}"/>
    <cellStyle name="เครื่องหมายจุลภาค 3 10 3" xfId="659" xr:uid="{00000000-0005-0000-0000-000093020000}"/>
    <cellStyle name="เครื่องหมายจุลภาค 3 11" xfId="660" xr:uid="{00000000-0005-0000-0000-000094020000}"/>
    <cellStyle name="เครื่องหมายจุลภาค 3 12" xfId="661" xr:uid="{00000000-0005-0000-0000-000095020000}"/>
    <cellStyle name="เครื่องหมายจุลภาค 3 2" xfId="662" xr:uid="{00000000-0005-0000-0000-000096020000}"/>
    <cellStyle name="เครื่องหมายจุลภาค 3 2 2" xfId="663" xr:uid="{00000000-0005-0000-0000-000097020000}"/>
    <cellStyle name="เครื่องหมายจุลภาค 3 3" xfId="664" xr:uid="{00000000-0005-0000-0000-000098020000}"/>
    <cellStyle name="เครื่องหมายจุลภาค 3 3 2" xfId="665" xr:uid="{00000000-0005-0000-0000-000099020000}"/>
    <cellStyle name="เครื่องหมายจุลภาค 3 4" xfId="666" xr:uid="{00000000-0005-0000-0000-00009A020000}"/>
    <cellStyle name="เครื่องหมายจุลภาค 3 4 2" xfId="667" xr:uid="{00000000-0005-0000-0000-00009B020000}"/>
    <cellStyle name="เครื่องหมายจุลภาค 3 5" xfId="668" xr:uid="{00000000-0005-0000-0000-00009C020000}"/>
    <cellStyle name="เครื่องหมายจุลภาค 3 5 2" xfId="669" xr:uid="{00000000-0005-0000-0000-00009D020000}"/>
    <cellStyle name="เครื่องหมายจุลภาค 3 6" xfId="670" xr:uid="{00000000-0005-0000-0000-00009E020000}"/>
    <cellStyle name="เครื่องหมายจุลภาค 3 6 2" xfId="671" xr:uid="{00000000-0005-0000-0000-00009F020000}"/>
    <cellStyle name="เครื่องหมายจุลภาค 3 7" xfId="672" xr:uid="{00000000-0005-0000-0000-0000A0020000}"/>
    <cellStyle name="เครื่องหมายจุลภาค 3 7 2" xfId="673" xr:uid="{00000000-0005-0000-0000-0000A1020000}"/>
    <cellStyle name="เครื่องหมายจุลภาค 3 8" xfId="674" xr:uid="{00000000-0005-0000-0000-0000A2020000}"/>
    <cellStyle name="เครื่องหมายจุลภาค 3 8 2" xfId="675" xr:uid="{00000000-0005-0000-0000-0000A3020000}"/>
    <cellStyle name="เครื่องหมายจุลภาค 3 9" xfId="676" xr:uid="{00000000-0005-0000-0000-0000A4020000}"/>
    <cellStyle name="เครื่องหมายจุลภาค 3 9 2" xfId="677" xr:uid="{00000000-0005-0000-0000-0000A5020000}"/>
    <cellStyle name="เครื่องหมายจุลภาค 4" xfId="678" xr:uid="{00000000-0005-0000-0000-0000A6020000}"/>
    <cellStyle name="เครื่องหมายจุลภาค 4 2" xfId="679" xr:uid="{00000000-0005-0000-0000-0000A7020000}"/>
    <cellStyle name="เครื่องหมายจุลภาค 5" xfId="680" xr:uid="{00000000-0005-0000-0000-0000A8020000}"/>
    <cellStyle name="เครื่องหมายจุลภาค 5 2" xfId="681" xr:uid="{00000000-0005-0000-0000-0000A9020000}"/>
    <cellStyle name="เครื่องหมายจุลภาค 6" xfId="682" xr:uid="{00000000-0005-0000-0000-0000AA020000}"/>
    <cellStyle name="เครื่องหมายจุลภาค 6 2" xfId="683" xr:uid="{00000000-0005-0000-0000-0000AB020000}"/>
    <cellStyle name="เครื่องหมายจุลภาค 7" xfId="684" xr:uid="{00000000-0005-0000-0000-0000AC020000}"/>
    <cellStyle name="เครื่องหมายจุลภาค 7 2" xfId="685" xr:uid="{00000000-0005-0000-0000-0000AD020000}"/>
    <cellStyle name="เครื่องหมายจุลภาค 8" xfId="686" xr:uid="{00000000-0005-0000-0000-0000AE020000}"/>
    <cellStyle name="เครื่องหมายจุลภาค 8 2" xfId="687" xr:uid="{00000000-0005-0000-0000-0000AF020000}"/>
    <cellStyle name="เครื่องหมายจุลภาค 8 2 2" xfId="688" xr:uid="{00000000-0005-0000-0000-0000B0020000}"/>
    <cellStyle name="เครื่องหมายจุลภาค 8 2 3" xfId="689" xr:uid="{00000000-0005-0000-0000-0000B1020000}"/>
    <cellStyle name="เครื่องหมายจุลภาค 8 2 3 2" xfId="690" xr:uid="{00000000-0005-0000-0000-0000B2020000}"/>
    <cellStyle name="เครื่องหมายจุลภาค 8 2 4" xfId="691" xr:uid="{00000000-0005-0000-0000-0000B3020000}"/>
    <cellStyle name="เครื่องหมายจุลภาค 8 3" xfId="692" xr:uid="{00000000-0005-0000-0000-0000B4020000}"/>
    <cellStyle name="เครื่องหมายจุลภาค 8 3 2" xfId="693" xr:uid="{00000000-0005-0000-0000-0000B5020000}"/>
    <cellStyle name="เครื่องหมายจุลภาค 8 3 2 2" xfId="694" xr:uid="{00000000-0005-0000-0000-0000B6020000}"/>
    <cellStyle name="เครื่องหมายจุลภาค 8 3 2 2 2" xfId="695" xr:uid="{00000000-0005-0000-0000-0000B7020000}"/>
    <cellStyle name="เครื่องหมายจุลภาค 8 3 2 3" xfId="696" xr:uid="{00000000-0005-0000-0000-0000B8020000}"/>
    <cellStyle name="เครื่องหมายจุลภาค 8 3 3" xfId="697" xr:uid="{00000000-0005-0000-0000-0000B9020000}"/>
    <cellStyle name="เครื่องหมายจุลภาค 8 4" xfId="698" xr:uid="{00000000-0005-0000-0000-0000BA020000}"/>
    <cellStyle name="เครื่องหมายจุลภาค 8 5" xfId="699" xr:uid="{00000000-0005-0000-0000-0000BB020000}"/>
    <cellStyle name="เครื่องหมายจุลภาค 9" xfId="700" xr:uid="{00000000-0005-0000-0000-0000BC020000}"/>
    <cellStyle name="เครื่องหมายจุลภาค 9 2" xfId="701" xr:uid="{00000000-0005-0000-0000-0000BD020000}"/>
    <cellStyle name="เครื่องหมายจุลภาค 9 2 2" xfId="702" xr:uid="{00000000-0005-0000-0000-0000BE020000}"/>
    <cellStyle name="เครื่องหมายจุลภาค 9 3" xfId="703" xr:uid="{00000000-0005-0000-0000-0000BF020000}"/>
    <cellStyle name="เครื่องหมายจุลภาค 9 3 2" xfId="704" xr:uid="{00000000-0005-0000-0000-0000C0020000}"/>
    <cellStyle name="เครื่องหมายจุลภาค 9 3 3" xfId="705" xr:uid="{00000000-0005-0000-0000-0000C1020000}"/>
    <cellStyle name="เครื่องหมายจุลภาค 9 3 4" xfId="706" xr:uid="{00000000-0005-0000-0000-0000C2020000}"/>
    <cellStyle name="เครื่องหมายจุลภาค 9 3 5" xfId="707" xr:uid="{00000000-0005-0000-0000-0000C3020000}"/>
    <cellStyle name="เครื่องหมายจุลภาค 9 4" xfId="708" xr:uid="{00000000-0005-0000-0000-0000C4020000}"/>
    <cellStyle name="เครื่องหมายจุลภาค 9 5" xfId="709" xr:uid="{00000000-0005-0000-0000-0000C5020000}"/>
    <cellStyle name="เครื่องหมายจุลภาค 9 6" xfId="710" xr:uid="{00000000-0005-0000-0000-0000C6020000}"/>
    <cellStyle name="เครื่องหมายจุลภาค 9 7" xfId="711" xr:uid="{00000000-0005-0000-0000-0000C7020000}"/>
    <cellStyle name="จุลภาค 2" xfId="712" xr:uid="{00000000-0005-0000-0000-0000C8020000}"/>
    <cellStyle name="จุลภาค 2 2" xfId="713" xr:uid="{00000000-0005-0000-0000-0000C9020000}"/>
    <cellStyle name="จุลภาค 2 2 2" xfId="714" xr:uid="{00000000-0005-0000-0000-0000CA020000}"/>
    <cellStyle name="จุลภาค 2 3" xfId="715" xr:uid="{00000000-0005-0000-0000-0000CB020000}"/>
    <cellStyle name="จุลภาค 3" xfId="716" xr:uid="{00000000-0005-0000-0000-0000CC020000}"/>
    <cellStyle name="จุลภาค 3 2" xfId="717" xr:uid="{00000000-0005-0000-0000-0000CD020000}"/>
    <cellStyle name="ปกติ" xfId="0" builtinId="0"/>
    <cellStyle name="ปกติ 10" xfId="718" xr:uid="{00000000-0005-0000-0000-0000CE020000}"/>
    <cellStyle name="ปกติ 10 2" xfId="719" xr:uid="{00000000-0005-0000-0000-0000CF020000}"/>
    <cellStyle name="ปกติ 11" xfId="720" xr:uid="{00000000-0005-0000-0000-0000D0020000}"/>
    <cellStyle name="ปกติ 12" xfId="721" xr:uid="{00000000-0005-0000-0000-0000D1020000}"/>
    <cellStyle name="ปกติ 12 2" xfId="722" xr:uid="{00000000-0005-0000-0000-0000D2020000}"/>
    <cellStyle name="ปกติ 12 3" xfId="723" xr:uid="{00000000-0005-0000-0000-0000D3020000}"/>
    <cellStyle name="ปกติ 12 3 2" xfId="724" xr:uid="{00000000-0005-0000-0000-0000D4020000}"/>
    <cellStyle name="ปกติ 12 3 3" xfId="725" xr:uid="{00000000-0005-0000-0000-0000D5020000}"/>
    <cellStyle name="ปกติ 12 3 4" xfId="726" xr:uid="{00000000-0005-0000-0000-0000D6020000}"/>
    <cellStyle name="ปกติ 12 4" xfId="727" xr:uid="{00000000-0005-0000-0000-0000D7020000}"/>
    <cellStyle name="ปกติ 12 4 2" xfId="728" xr:uid="{00000000-0005-0000-0000-0000D8020000}"/>
    <cellStyle name="ปกติ 12 5" xfId="729" xr:uid="{00000000-0005-0000-0000-0000D9020000}"/>
    <cellStyle name="ปกติ 12 6" xfId="730" xr:uid="{00000000-0005-0000-0000-0000DA020000}"/>
    <cellStyle name="ปกติ 12 7" xfId="731" xr:uid="{00000000-0005-0000-0000-0000DB020000}"/>
    <cellStyle name="ปกติ 12 8" xfId="732" xr:uid="{00000000-0005-0000-0000-0000DC020000}"/>
    <cellStyle name="ปกติ 13" xfId="733" xr:uid="{00000000-0005-0000-0000-0000DD020000}"/>
    <cellStyle name="ปกติ 13 2" xfId="734" xr:uid="{00000000-0005-0000-0000-0000DE020000}"/>
    <cellStyle name="ปกติ 13 3" xfId="735" xr:uid="{00000000-0005-0000-0000-0000DF020000}"/>
    <cellStyle name="ปกติ 13 3 2" xfId="736" xr:uid="{00000000-0005-0000-0000-0000E0020000}"/>
    <cellStyle name="ปกติ 13 4" xfId="737" xr:uid="{00000000-0005-0000-0000-0000E1020000}"/>
    <cellStyle name="ปกติ 13 4 2" xfId="738" xr:uid="{00000000-0005-0000-0000-0000E2020000}"/>
    <cellStyle name="ปกติ 13 5" xfId="739" xr:uid="{00000000-0005-0000-0000-0000E3020000}"/>
    <cellStyle name="ปกติ 13 6" xfId="740" xr:uid="{00000000-0005-0000-0000-0000E4020000}"/>
    <cellStyle name="ปกติ 13 7" xfId="741" xr:uid="{00000000-0005-0000-0000-0000E5020000}"/>
    <cellStyle name="ปกติ 13 8" xfId="742" xr:uid="{00000000-0005-0000-0000-0000E6020000}"/>
    <cellStyle name="ปกติ 14" xfId="743" xr:uid="{00000000-0005-0000-0000-0000E7020000}"/>
    <cellStyle name="ปกติ 14 2" xfId="744" xr:uid="{00000000-0005-0000-0000-0000E8020000}"/>
    <cellStyle name="ปกติ 14 2 2" xfId="745" xr:uid="{00000000-0005-0000-0000-0000E9020000}"/>
    <cellStyle name="ปกติ 14 2 3" xfId="746" xr:uid="{00000000-0005-0000-0000-0000EA020000}"/>
    <cellStyle name="ปกติ 14 3" xfId="747" xr:uid="{00000000-0005-0000-0000-0000EB020000}"/>
    <cellStyle name="ปกติ 14 4" xfId="748" xr:uid="{00000000-0005-0000-0000-0000EC020000}"/>
    <cellStyle name="ปกติ 14 4 2" xfId="749" xr:uid="{00000000-0005-0000-0000-0000ED020000}"/>
    <cellStyle name="ปกติ 14 4 3" xfId="750" xr:uid="{00000000-0005-0000-0000-0000EE020000}"/>
    <cellStyle name="ปกติ 14 5" xfId="751" xr:uid="{00000000-0005-0000-0000-0000EF020000}"/>
    <cellStyle name="ปกติ 14 6" xfId="752" xr:uid="{00000000-0005-0000-0000-0000F0020000}"/>
    <cellStyle name="ปกติ 15" xfId="753" xr:uid="{00000000-0005-0000-0000-0000F1020000}"/>
    <cellStyle name="ปกติ 16" xfId="754" xr:uid="{00000000-0005-0000-0000-0000F2020000}"/>
    <cellStyle name="ปกติ 2" xfId="755" xr:uid="{00000000-0005-0000-0000-0000F3020000}"/>
    <cellStyle name="ปกติ 2 10" xfId="756" xr:uid="{00000000-0005-0000-0000-0000F4020000}"/>
    <cellStyle name="ปกติ 2 10 2" xfId="757" xr:uid="{00000000-0005-0000-0000-0000F5020000}"/>
    <cellStyle name="ปกติ 2 10 3" xfId="758" xr:uid="{00000000-0005-0000-0000-0000F6020000}"/>
    <cellStyle name="ปกติ 2 11" xfId="759" xr:uid="{00000000-0005-0000-0000-0000F7020000}"/>
    <cellStyle name="ปกติ 2 11 2" xfId="760" xr:uid="{00000000-0005-0000-0000-0000F8020000}"/>
    <cellStyle name="ปกติ 2 11 3" xfId="761" xr:uid="{00000000-0005-0000-0000-0000F9020000}"/>
    <cellStyle name="ปกติ 2 12" xfId="762" xr:uid="{00000000-0005-0000-0000-0000FA020000}"/>
    <cellStyle name="ปกติ 2 13" xfId="763" xr:uid="{00000000-0005-0000-0000-0000FB020000}"/>
    <cellStyle name="ปกติ 2 13 2" xfId="764" xr:uid="{00000000-0005-0000-0000-0000FC020000}"/>
    <cellStyle name="ปกติ 2 14" xfId="765" xr:uid="{00000000-0005-0000-0000-0000FD020000}"/>
    <cellStyle name="ปกติ 2 15" xfId="766" xr:uid="{00000000-0005-0000-0000-0000FE020000}"/>
    <cellStyle name="ปกติ 2 16" xfId="767" xr:uid="{00000000-0005-0000-0000-0000FF020000}"/>
    <cellStyle name="ปกติ 2 17" xfId="768" xr:uid="{00000000-0005-0000-0000-000000030000}"/>
    <cellStyle name="ปกติ 2 18" xfId="769" xr:uid="{00000000-0005-0000-0000-000001030000}"/>
    <cellStyle name="ปกติ 2 19" xfId="770" xr:uid="{00000000-0005-0000-0000-000002030000}"/>
    <cellStyle name="ปกติ 2 2" xfId="771" xr:uid="{00000000-0005-0000-0000-000003030000}"/>
    <cellStyle name="ปกติ 2 2 2" xfId="772" xr:uid="{00000000-0005-0000-0000-000004030000}"/>
    <cellStyle name="ปกติ 2 2 2 2" xfId="773" xr:uid="{00000000-0005-0000-0000-000005030000}"/>
    <cellStyle name="ปกติ 2 2 2 2 2" xfId="774" xr:uid="{00000000-0005-0000-0000-000006030000}"/>
    <cellStyle name="ปกติ 2 2 2 2 3" xfId="775" xr:uid="{00000000-0005-0000-0000-000007030000}"/>
    <cellStyle name="ปกติ 2 2 2 3" xfId="776" xr:uid="{00000000-0005-0000-0000-000008030000}"/>
    <cellStyle name="ปกติ 2 2 2 4" xfId="777" xr:uid="{00000000-0005-0000-0000-000009030000}"/>
    <cellStyle name="ปกติ 2 2 3" xfId="778" xr:uid="{00000000-0005-0000-0000-00000A030000}"/>
    <cellStyle name="ปกติ 2 20" xfId="779" xr:uid="{00000000-0005-0000-0000-00000B030000}"/>
    <cellStyle name="ปกติ 2 21" xfId="780" xr:uid="{00000000-0005-0000-0000-00000C030000}"/>
    <cellStyle name="ปกติ 2 22" xfId="781" xr:uid="{00000000-0005-0000-0000-00000D030000}"/>
    <cellStyle name="ปกติ 2 23" xfId="782" xr:uid="{00000000-0005-0000-0000-00000E030000}"/>
    <cellStyle name="ปกติ 2 24" xfId="783" xr:uid="{00000000-0005-0000-0000-00000F030000}"/>
    <cellStyle name="ปกติ 2 25" xfId="784" xr:uid="{00000000-0005-0000-0000-000010030000}"/>
    <cellStyle name="ปกติ 2 26" xfId="785" xr:uid="{00000000-0005-0000-0000-000011030000}"/>
    <cellStyle name="ปกติ 2 27" xfId="786" xr:uid="{00000000-0005-0000-0000-000012030000}"/>
    <cellStyle name="ปกติ 2 28" xfId="787" xr:uid="{00000000-0005-0000-0000-000013030000}"/>
    <cellStyle name="ปกติ 2 3" xfId="788" xr:uid="{00000000-0005-0000-0000-000014030000}"/>
    <cellStyle name="ปกติ 2 4" xfId="789" xr:uid="{00000000-0005-0000-0000-000015030000}"/>
    <cellStyle name="ปกติ 2 4 2" xfId="790" xr:uid="{00000000-0005-0000-0000-000016030000}"/>
    <cellStyle name="ปกติ 2 5" xfId="791" xr:uid="{00000000-0005-0000-0000-000017030000}"/>
    <cellStyle name="ปกติ 2 6" xfId="792" xr:uid="{00000000-0005-0000-0000-000018030000}"/>
    <cellStyle name="ปกติ 2 7" xfId="793" xr:uid="{00000000-0005-0000-0000-000019030000}"/>
    <cellStyle name="ปกติ 2 8" xfId="794" xr:uid="{00000000-0005-0000-0000-00001A030000}"/>
    <cellStyle name="ปกติ 2 9" xfId="795" xr:uid="{00000000-0005-0000-0000-00001B030000}"/>
    <cellStyle name="ปกติ 3" xfId="796" xr:uid="{00000000-0005-0000-0000-00001C030000}"/>
    <cellStyle name="ปกติ 3 10" xfId="797" xr:uid="{00000000-0005-0000-0000-00001D030000}"/>
    <cellStyle name="ปกติ 3 11" xfId="798" xr:uid="{00000000-0005-0000-0000-00001E030000}"/>
    <cellStyle name="ปกติ 3 11 2" xfId="799" xr:uid="{00000000-0005-0000-0000-00001F030000}"/>
    <cellStyle name="ปกติ 3 11 2 2" xfId="800" xr:uid="{00000000-0005-0000-0000-000020030000}"/>
    <cellStyle name="ปกติ 3 11 2 3" xfId="801" xr:uid="{00000000-0005-0000-0000-000021030000}"/>
    <cellStyle name="ปกติ 3 11 3" xfId="802" xr:uid="{00000000-0005-0000-0000-000022030000}"/>
    <cellStyle name="ปกติ 3 11 4" xfId="803" xr:uid="{00000000-0005-0000-0000-000023030000}"/>
    <cellStyle name="ปกติ 3 12" xfId="804" xr:uid="{00000000-0005-0000-0000-000024030000}"/>
    <cellStyle name="ปกติ 3 12 2" xfId="805" xr:uid="{00000000-0005-0000-0000-000025030000}"/>
    <cellStyle name="ปกติ 3 12 2 2" xfId="806" xr:uid="{00000000-0005-0000-0000-000026030000}"/>
    <cellStyle name="ปกติ 3 12 2 3" xfId="807" xr:uid="{00000000-0005-0000-0000-000027030000}"/>
    <cellStyle name="ปกติ 3 12 3" xfId="808" xr:uid="{00000000-0005-0000-0000-000028030000}"/>
    <cellStyle name="ปกติ 3 12 4" xfId="809" xr:uid="{00000000-0005-0000-0000-000029030000}"/>
    <cellStyle name="ปกติ 3 13" xfId="810" xr:uid="{00000000-0005-0000-0000-00002A030000}"/>
    <cellStyle name="ปกติ 3 14" xfId="811" xr:uid="{00000000-0005-0000-0000-00002B030000}"/>
    <cellStyle name="ปกติ 3 14 2" xfId="812" xr:uid="{00000000-0005-0000-0000-00002C030000}"/>
    <cellStyle name="ปกติ 3 14 3" xfId="813" xr:uid="{00000000-0005-0000-0000-00002D030000}"/>
    <cellStyle name="ปกติ 3 15" xfId="814" xr:uid="{00000000-0005-0000-0000-00002E030000}"/>
    <cellStyle name="ปกติ 3 16" xfId="815" xr:uid="{00000000-0005-0000-0000-00002F030000}"/>
    <cellStyle name="ปกติ 3 17" xfId="816" xr:uid="{00000000-0005-0000-0000-000030030000}"/>
    <cellStyle name="ปกติ 3 18" xfId="817" xr:uid="{00000000-0005-0000-0000-000031030000}"/>
    <cellStyle name="ปกติ 3 2" xfId="818" xr:uid="{00000000-0005-0000-0000-000032030000}"/>
    <cellStyle name="ปกติ 3 2 2" xfId="819" xr:uid="{00000000-0005-0000-0000-000033030000}"/>
    <cellStyle name="ปกติ 3 2 2 2" xfId="820" xr:uid="{00000000-0005-0000-0000-000034030000}"/>
    <cellStyle name="ปกติ 3 2 2 3" xfId="821" xr:uid="{00000000-0005-0000-0000-000035030000}"/>
    <cellStyle name="ปกติ 3 2 3" xfId="822" xr:uid="{00000000-0005-0000-0000-000036030000}"/>
    <cellStyle name="ปกติ 3 2 4" xfId="823" xr:uid="{00000000-0005-0000-0000-000037030000}"/>
    <cellStyle name="ปกติ 3 3" xfId="824" xr:uid="{00000000-0005-0000-0000-000038030000}"/>
    <cellStyle name="ปกติ 3 3 2" xfId="825" xr:uid="{00000000-0005-0000-0000-000039030000}"/>
    <cellStyle name="ปกติ 3 4" xfId="826" xr:uid="{00000000-0005-0000-0000-00003A030000}"/>
    <cellStyle name="ปกติ 3 5" xfId="827" xr:uid="{00000000-0005-0000-0000-00003B030000}"/>
    <cellStyle name="ปกติ 3 6" xfId="828" xr:uid="{00000000-0005-0000-0000-00003C030000}"/>
    <cellStyle name="ปกติ 3 7" xfId="829" xr:uid="{00000000-0005-0000-0000-00003D030000}"/>
    <cellStyle name="ปกติ 3 8" xfId="830" xr:uid="{00000000-0005-0000-0000-00003E030000}"/>
    <cellStyle name="ปกติ 3 9" xfId="831" xr:uid="{00000000-0005-0000-0000-00003F030000}"/>
    <cellStyle name="ปกติ 4" xfId="832" xr:uid="{00000000-0005-0000-0000-000040030000}"/>
    <cellStyle name="ปกติ 4 2" xfId="833" xr:uid="{00000000-0005-0000-0000-000041030000}"/>
    <cellStyle name="ปกติ 4 3" xfId="834" xr:uid="{00000000-0005-0000-0000-000042030000}"/>
    <cellStyle name="ปกติ 4 4" xfId="835" xr:uid="{00000000-0005-0000-0000-000043030000}"/>
    <cellStyle name="ปกติ 4 5" xfId="836" xr:uid="{00000000-0005-0000-0000-000044030000}"/>
    <cellStyle name="ปกติ 5" xfId="837" xr:uid="{00000000-0005-0000-0000-000045030000}"/>
    <cellStyle name="ปกติ 5 2" xfId="838" xr:uid="{00000000-0005-0000-0000-000046030000}"/>
    <cellStyle name="ปกติ 6" xfId="839" xr:uid="{00000000-0005-0000-0000-000047030000}"/>
    <cellStyle name="ปกติ 6 2" xfId="840" xr:uid="{00000000-0005-0000-0000-000048030000}"/>
    <cellStyle name="ปกติ 7" xfId="841" xr:uid="{00000000-0005-0000-0000-000049030000}"/>
    <cellStyle name="ปกติ 7 2" xfId="842" xr:uid="{00000000-0005-0000-0000-00004A030000}"/>
    <cellStyle name="ปกติ 8" xfId="843" xr:uid="{00000000-0005-0000-0000-00004B030000}"/>
    <cellStyle name="ปกติ 8 2" xfId="844" xr:uid="{00000000-0005-0000-0000-00004C030000}"/>
    <cellStyle name="ปกติ 9" xfId="845" xr:uid="{00000000-0005-0000-0000-00004D030000}"/>
    <cellStyle name="ปกติ 9 10" xfId="846" xr:uid="{00000000-0005-0000-0000-00004E030000}"/>
    <cellStyle name="ปกติ 9 11" xfId="847" xr:uid="{00000000-0005-0000-0000-00004F030000}"/>
    <cellStyle name="ปกติ 9 12" xfId="848" xr:uid="{00000000-0005-0000-0000-000050030000}"/>
    <cellStyle name="ปกติ 9 13" xfId="849" xr:uid="{00000000-0005-0000-0000-000051030000}"/>
    <cellStyle name="ปกติ 9 14" xfId="850" xr:uid="{00000000-0005-0000-0000-000052030000}"/>
    <cellStyle name="ปกติ 9 15" xfId="851" xr:uid="{00000000-0005-0000-0000-000053030000}"/>
    <cellStyle name="ปกติ 9 16" xfId="852" xr:uid="{00000000-0005-0000-0000-000054030000}"/>
    <cellStyle name="ปกติ 9 17" xfId="853" xr:uid="{00000000-0005-0000-0000-000055030000}"/>
    <cellStyle name="ปกติ 9 18" xfId="854" xr:uid="{00000000-0005-0000-0000-000056030000}"/>
    <cellStyle name="ปกติ 9 2" xfId="855" xr:uid="{00000000-0005-0000-0000-000057030000}"/>
    <cellStyle name="ปกติ 9 3" xfId="856" xr:uid="{00000000-0005-0000-0000-000058030000}"/>
    <cellStyle name="ปกติ 9 4" xfId="857" xr:uid="{00000000-0005-0000-0000-000059030000}"/>
    <cellStyle name="ปกติ 9 5" xfId="858" xr:uid="{00000000-0005-0000-0000-00005A030000}"/>
    <cellStyle name="ปกติ 9 6" xfId="859" xr:uid="{00000000-0005-0000-0000-00005B030000}"/>
    <cellStyle name="ปกติ 9 7" xfId="860" xr:uid="{00000000-0005-0000-0000-00005C030000}"/>
    <cellStyle name="ปกติ 9 8" xfId="861" xr:uid="{00000000-0005-0000-0000-00005D030000}"/>
    <cellStyle name="ปกติ 9 9" xfId="862" xr:uid="{00000000-0005-0000-0000-00005E030000}"/>
    <cellStyle name="เปอร์เซ็นต์ 2" xfId="863" xr:uid="{00000000-0005-0000-0000-000060030000}"/>
    <cellStyle name="เปอร์เซ็นต์ 5" xfId="864" xr:uid="{00000000-0005-0000-0000-000061030000}"/>
    <cellStyle name="ลักษณะ 1" xfId="865" xr:uid="{00000000-0005-0000-0000-00006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MAMA\&#3591;&#3634;&#3609;&#3585;&#3634;&#3619;&#3648;&#3591;&#3636;&#3609;&#3585;&#3634;&#3619;&#3588;&#3621;&#3633;&#3591;\&#3586;&#3657;&#3629;&#3617;&#3641;&#3621;%20MOC\&#3586;&#3657;&#3629;&#3617;&#3641;&#3621;MOC%20&#3611;&#3637;%202560\&#3614;&#3639;&#3657;&#3609;&#3607;&#3637;&#3656;&#3626;&#3656;&#3591;&#3586;&#3657;&#3629;&#3617;&#3641;&#3621;%20Planfin%2060%20&#3603;%2015092559\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35;&#3619;&#3629;&#3591;&#3586;&#3657;&#3629;&#3617;&#3641;&#3621;%2020-10-60\&#3614;&#3633;&#3626;&#3604;&#3640;\&#3626;&#3656;&#3591;&#3591;&#3634;&#3609;%20&#3626;&#3626;&#3592;\&#3649;&#3610;&#3610;&#3615;&#3629;&#3619;&#3660;&#3617;&#3585;&#3619;&#3629;&#3585;&#3586;&#3657;&#3629;&#3617;&#3641;&#3621;&#3648;&#3591;&#3636;&#3609;&#3588;&#3656;&#3634;&#3610;&#3619;&#3636;&#3585;&#3634;&#3619;&#3607;&#3634;&#3591;&#3585;&#3634;&#3619;&#3649;&#3614;&#3607;&#3618;&#3660;+&#3611;&#3637;+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การใช้งานแบบฟอร์ม59"/>
      <sheetName val="กรอกข้อมูล"/>
      <sheetName val="ค้นหาครุภัณฑ์ สิ่งก่อสร้าง"/>
    </sheetNames>
    <sheetDataSet>
      <sheetData sheetId="0" refreshError="1"/>
      <sheetData sheetId="1" refreshError="1"/>
      <sheetData sheetId="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F43"/>
  <sheetViews>
    <sheetView tabSelected="1" zoomScale="50" zoomScaleNormal="50" workbookViewId="0">
      <pane xSplit="2" ySplit="7" topLeftCell="M8" activePane="bottomRight" state="frozen"/>
      <selection pane="topRight" activeCell="C1" sqref="C1"/>
      <selection pane="bottomLeft" activeCell="A8" sqref="A8"/>
      <selection pane="bottomRight" activeCell="L46" sqref="L46"/>
    </sheetView>
  </sheetViews>
  <sheetFormatPr defaultColWidth="9" defaultRowHeight="28.5" customHeight="1"/>
  <cols>
    <col min="1" max="1" width="8.5703125" style="4" bestFit="1" customWidth="1"/>
    <col min="2" max="2" width="112.85546875" style="7" bestFit="1" customWidth="1"/>
    <col min="3" max="3" width="31.140625" style="7" bestFit="1" customWidth="1"/>
    <col min="4" max="4" width="28.5703125" style="7" bestFit="1" customWidth="1"/>
    <col min="5" max="5" width="13.85546875" style="7" bestFit="1" customWidth="1"/>
    <col min="6" max="6" width="31.140625" style="7" bestFit="1" customWidth="1"/>
    <col min="7" max="7" width="26.5703125" style="7" bestFit="1" customWidth="1"/>
    <col min="8" max="8" width="13.85546875" style="7" bestFit="1" customWidth="1"/>
    <col min="9" max="9" width="31.140625" style="7" bestFit="1" customWidth="1"/>
    <col min="10" max="10" width="26.5703125" style="7" bestFit="1" customWidth="1"/>
    <col min="11" max="11" width="13.85546875" style="7" bestFit="1" customWidth="1"/>
    <col min="12" max="12" width="31.140625" style="7" bestFit="1" customWidth="1"/>
    <col min="13" max="13" width="26.5703125" style="7" bestFit="1" customWidth="1"/>
    <col min="14" max="14" width="12.85546875" style="7" bestFit="1" customWidth="1"/>
    <col min="15" max="15" width="31.140625" style="7" bestFit="1" customWidth="1"/>
    <col min="16" max="16" width="26.5703125" style="7" bestFit="1" customWidth="1"/>
    <col min="17" max="17" width="13.85546875" style="7" bestFit="1" customWidth="1"/>
    <col min="18" max="18" width="31.140625" style="7" bestFit="1" customWidth="1"/>
    <col min="19" max="19" width="28.5703125" style="7" bestFit="1" customWidth="1"/>
    <col min="20" max="20" width="14.42578125" style="7" customWidth="1"/>
    <col min="21" max="21" width="31.140625" style="7" bestFit="1" customWidth="1"/>
    <col min="22" max="22" width="26.5703125" style="7" bestFit="1" customWidth="1"/>
    <col min="23" max="23" width="13.85546875" style="7" bestFit="1" customWidth="1"/>
    <col min="24" max="24" width="31.140625" style="7" bestFit="1" customWidth="1"/>
    <col min="25" max="25" width="26.5703125" style="7" bestFit="1" customWidth="1"/>
    <col min="26" max="26" width="13.85546875" style="7" bestFit="1" customWidth="1"/>
    <col min="27" max="27" width="31.140625" style="7" bestFit="1" customWidth="1"/>
    <col min="28" max="28" width="26.5703125" style="7" bestFit="1" customWidth="1"/>
    <col min="29" max="29" width="12.85546875" style="7" bestFit="1" customWidth="1"/>
    <col min="30" max="30" width="31.85546875" style="7" bestFit="1" customWidth="1"/>
    <col min="31" max="31" width="28.5703125" style="7" bestFit="1" customWidth="1"/>
    <col min="32" max="32" width="13.85546875" style="7" bestFit="1" customWidth="1"/>
    <col min="33" max="16384" width="9" style="7"/>
  </cols>
  <sheetData>
    <row r="1" spans="1:32" s="1" customFormat="1" ht="28.5" customHeight="1">
      <c r="B1" s="2" t="s">
        <v>0</v>
      </c>
      <c r="C1" s="3"/>
      <c r="D1" s="3"/>
      <c r="E1" s="3"/>
    </row>
    <row r="2" spans="1:32" s="1" customFormat="1" ht="28.5" customHeight="1">
      <c r="B2" s="2" t="s">
        <v>1</v>
      </c>
      <c r="C2" s="3"/>
      <c r="D2" s="3"/>
      <c r="E2" s="3"/>
    </row>
    <row r="3" spans="1:32" ht="28.5" customHeight="1">
      <c r="B3" s="5" t="s">
        <v>2</v>
      </c>
      <c r="C3" s="6"/>
      <c r="D3" s="6"/>
      <c r="E3" s="6"/>
    </row>
    <row r="4" spans="1:32" ht="28.5" customHeight="1">
      <c r="A4" s="8"/>
      <c r="B4" s="8"/>
      <c r="C4" s="8"/>
      <c r="D4" s="8"/>
      <c r="E4" s="8"/>
    </row>
    <row r="5" spans="1:32" s="9" customFormat="1" ht="28.5" customHeight="1">
      <c r="A5" s="66" t="s">
        <v>3</v>
      </c>
      <c r="B5" s="67"/>
      <c r="C5" s="72" t="s">
        <v>4</v>
      </c>
      <c r="D5" s="73"/>
      <c r="E5" s="73"/>
      <c r="F5" s="56" t="s">
        <v>5</v>
      </c>
      <c r="G5" s="56"/>
      <c r="H5" s="56"/>
      <c r="I5" s="74" t="s">
        <v>6</v>
      </c>
      <c r="J5" s="74"/>
      <c r="K5" s="74"/>
      <c r="L5" s="75" t="s">
        <v>7</v>
      </c>
      <c r="M5" s="75"/>
      <c r="N5" s="75"/>
      <c r="O5" s="59" t="s">
        <v>8</v>
      </c>
      <c r="P5" s="59"/>
      <c r="Q5" s="59"/>
      <c r="R5" s="56" t="s">
        <v>9</v>
      </c>
      <c r="S5" s="56"/>
      <c r="T5" s="56"/>
      <c r="U5" s="57" t="s">
        <v>10</v>
      </c>
      <c r="V5" s="57"/>
      <c r="W5" s="57"/>
      <c r="X5" s="58" t="s">
        <v>11</v>
      </c>
      <c r="Y5" s="58"/>
      <c r="Z5" s="58"/>
      <c r="AA5" s="59" t="s">
        <v>12</v>
      </c>
      <c r="AB5" s="59"/>
      <c r="AC5" s="59"/>
      <c r="AD5" s="57" t="s">
        <v>13</v>
      </c>
      <c r="AE5" s="57"/>
      <c r="AF5" s="57"/>
    </row>
    <row r="6" spans="1:32" s="16" customFormat="1" ht="28.5" customHeight="1">
      <c r="A6" s="68"/>
      <c r="B6" s="69"/>
      <c r="C6" s="60" t="s">
        <v>14</v>
      </c>
      <c r="D6" s="10" t="s">
        <v>15</v>
      </c>
      <c r="E6" s="10" t="s">
        <v>16</v>
      </c>
      <c r="F6" s="48" t="s">
        <v>14</v>
      </c>
      <c r="G6" s="11" t="s">
        <v>15</v>
      </c>
      <c r="H6" s="11" t="s">
        <v>16</v>
      </c>
      <c r="I6" s="62" t="s">
        <v>14</v>
      </c>
      <c r="J6" s="12" t="s">
        <v>15</v>
      </c>
      <c r="K6" s="12" t="s">
        <v>16</v>
      </c>
      <c r="L6" s="64" t="s">
        <v>14</v>
      </c>
      <c r="M6" s="13" t="s">
        <v>15</v>
      </c>
      <c r="N6" s="13" t="s">
        <v>16</v>
      </c>
      <c r="O6" s="54" t="s">
        <v>14</v>
      </c>
      <c r="P6" s="14" t="s">
        <v>15</v>
      </c>
      <c r="Q6" s="14" t="s">
        <v>16</v>
      </c>
      <c r="R6" s="48" t="s">
        <v>14</v>
      </c>
      <c r="S6" s="11" t="s">
        <v>15</v>
      </c>
      <c r="T6" s="11" t="s">
        <v>16</v>
      </c>
      <c r="U6" s="50" t="s">
        <v>14</v>
      </c>
      <c r="V6" s="15" t="s">
        <v>15</v>
      </c>
      <c r="W6" s="15" t="s">
        <v>16</v>
      </c>
      <c r="X6" s="52" t="s">
        <v>14</v>
      </c>
      <c r="Y6" s="10" t="s">
        <v>15</v>
      </c>
      <c r="Z6" s="10" t="s">
        <v>16</v>
      </c>
      <c r="AA6" s="54" t="s">
        <v>14</v>
      </c>
      <c r="AB6" s="14" t="s">
        <v>15</v>
      </c>
      <c r="AC6" s="14" t="s">
        <v>16</v>
      </c>
      <c r="AD6" s="50" t="s">
        <v>14</v>
      </c>
      <c r="AE6" s="15" t="s">
        <v>15</v>
      </c>
      <c r="AF6" s="15" t="s">
        <v>16</v>
      </c>
    </row>
    <row r="7" spans="1:32" s="16" customFormat="1" ht="28.5" customHeight="1">
      <c r="A7" s="70"/>
      <c r="B7" s="71"/>
      <c r="C7" s="61"/>
      <c r="D7" s="17" t="s">
        <v>17</v>
      </c>
      <c r="E7" s="17"/>
      <c r="F7" s="49"/>
      <c r="G7" s="18" t="s">
        <v>17</v>
      </c>
      <c r="H7" s="18"/>
      <c r="I7" s="63"/>
      <c r="J7" s="19" t="s">
        <v>17</v>
      </c>
      <c r="K7" s="19"/>
      <c r="L7" s="65"/>
      <c r="M7" s="20" t="s">
        <v>17</v>
      </c>
      <c r="N7" s="20"/>
      <c r="O7" s="55"/>
      <c r="P7" s="21" t="s">
        <v>17</v>
      </c>
      <c r="Q7" s="21"/>
      <c r="R7" s="49"/>
      <c r="S7" s="18" t="s">
        <v>17</v>
      </c>
      <c r="T7" s="18"/>
      <c r="U7" s="51"/>
      <c r="V7" s="22" t="s">
        <v>17</v>
      </c>
      <c r="W7" s="22"/>
      <c r="X7" s="53"/>
      <c r="Y7" s="17" t="s">
        <v>17</v>
      </c>
      <c r="Z7" s="17"/>
      <c r="AA7" s="55"/>
      <c r="AB7" s="21" t="s">
        <v>17</v>
      </c>
      <c r="AC7" s="21"/>
      <c r="AD7" s="51"/>
      <c r="AE7" s="22" t="s">
        <v>17</v>
      </c>
      <c r="AF7" s="22"/>
    </row>
    <row r="8" spans="1:32" s="9" customFormat="1" ht="33.75" customHeight="1">
      <c r="A8" s="23" t="s">
        <v>18</v>
      </c>
      <c r="B8" s="24" t="s">
        <v>19</v>
      </c>
      <c r="C8" s="25">
        <v>405435000</v>
      </c>
      <c r="D8" s="25">
        <v>181718050.1399999</v>
      </c>
      <c r="E8" s="25">
        <f>D8*100/C8</f>
        <v>44.8205138036923</v>
      </c>
      <c r="F8" s="26">
        <v>46920051.980000004</v>
      </c>
      <c r="G8" s="26">
        <v>27776056.169999994</v>
      </c>
      <c r="H8" s="26">
        <f>G8*100/F8</f>
        <v>59.198690107674501</v>
      </c>
      <c r="I8" s="27">
        <v>55292987.440000013</v>
      </c>
      <c r="J8" s="27">
        <v>27401850.120000005</v>
      </c>
      <c r="K8" s="27">
        <f>J8*100/I8</f>
        <v>49.557550403176407</v>
      </c>
      <c r="L8" s="28">
        <v>87384751.975000024</v>
      </c>
      <c r="M8" s="28">
        <v>37450161.119999997</v>
      </c>
      <c r="N8" s="28">
        <f>M8*100/L8</f>
        <v>42.856631475837048</v>
      </c>
      <c r="O8" s="29">
        <v>98606865.317359969</v>
      </c>
      <c r="P8" s="29">
        <v>26849006.620000008</v>
      </c>
      <c r="Q8" s="29">
        <f>P8*100/O8</f>
        <v>27.228333984239512</v>
      </c>
      <c r="R8" s="26">
        <v>209411287.2299999</v>
      </c>
      <c r="S8" s="26">
        <v>146949936.34000006</v>
      </c>
      <c r="T8" s="26">
        <f>S8*100/R8</f>
        <v>70.172882409438841</v>
      </c>
      <c r="U8" s="30">
        <v>54426170.439999998</v>
      </c>
      <c r="V8" s="30">
        <v>30132007.180000003</v>
      </c>
      <c r="W8" s="30">
        <f>V8*100/U8</f>
        <v>55.363085325317641</v>
      </c>
      <c r="X8" s="25">
        <v>24519822.920000017</v>
      </c>
      <c r="Y8" s="25">
        <v>14367050.950000003</v>
      </c>
      <c r="Z8" s="25">
        <f>Y8*100/X8</f>
        <v>58.59361626254352</v>
      </c>
      <c r="AA8" s="31">
        <v>46104876.788606033</v>
      </c>
      <c r="AB8" s="31">
        <v>24152580.359999996</v>
      </c>
      <c r="AC8" s="31">
        <f>AB8*100/AA8</f>
        <v>52.386172661823181</v>
      </c>
      <c r="AD8" s="30">
        <v>1028101814.0909659</v>
      </c>
      <c r="AE8" s="30">
        <f t="shared" ref="AE8:AE17" si="0">SUM(D8,G8,J8,M8,P8,S8,V8,Y8,AB8)</f>
        <v>516796699</v>
      </c>
      <c r="AF8" s="30">
        <f>AE8*100/AD8</f>
        <v>50.267073933426026</v>
      </c>
    </row>
    <row r="9" spans="1:32" s="9" customFormat="1" ht="33.75" customHeight="1">
      <c r="A9" s="23" t="s">
        <v>20</v>
      </c>
      <c r="B9" s="24" t="s">
        <v>21</v>
      </c>
      <c r="C9" s="25">
        <v>650000</v>
      </c>
      <c r="D9" s="25">
        <v>334850</v>
      </c>
      <c r="E9" s="25">
        <f t="shared" ref="E9:E33" si="1">D9*100/C9</f>
        <v>51.515384615384619</v>
      </c>
      <c r="F9" s="26">
        <v>174550</v>
      </c>
      <c r="G9" s="26">
        <v>6000</v>
      </c>
      <c r="H9" s="26">
        <f t="shared" ref="H9:H34" si="2">G9*100/F9</f>
        <v>3.4374104841019766</v>
      </c>
      <c r="I9" s="27">
        <v>650000</v>
      </c>
      <c r="J9" s="27">
        <v>0</v>
      </c>
      <c r="K9" s="27">
        <f t="shared" ref="K9:K34" si="3">J9*100/I9</f>
        <v>0</v>
      </c>
      <c r="L9" s="28">
        <v>480000</v>
      </c>
      <c r="M9" s="28">
        <v>0</v>
      </c>
      <c r="N9" s="28">
        <f t="shared" ref="N9:N34" si="4">M9*100/L9</f>
        <v>0</v>
      </c>
      <c r="O9" s="29">
        <v>650000</v>
      </c>
      <c r="P9" s="29">
        <v>0</v>
      </c>
      <c r="Q9" s="29">
        <f t="shared" ref="Q9:Q34" si="5">P9*100/O9</f>
        <v>0</v>
      </c>
      <c r="R9" s="26">
        <v>560000</v>
      </c>
      <c r="S9" s="26">
        <v>0</v>
      </c>
      <c r="T9" s="26">
        <f t="shared" ref="T9:T34" si="6">S9*100/R9</f>
        <v>0</v>
      </c>
      <c r="U9" s="30">
        <v>370000</v>
      </c>
      <c r="V9" s="30">
        <v>74239</v>
      </c>
      <c r="W9" s="30">
        <f t="shared" ref="W9:W34" si="7">V9*100/U9</f>
        <v>20.064594594594595</v>
      </c>
      <c r="X9" s="25">
        <v>175000</v>
      </c>
      <c r="Y9" s="25">
        <v>5250</v>
      </c>
      <c r="Z9" s="25">
        <f t="shared" ref="Z9:Z34" si="8">Y9*100/X9</f>
        <v>3</v>
      </c>
      <c r="AA9" s="31">
        <v>113900</v>
      </c>
      <c r="AB9" s="31">
        <v>32600</v>
      </c>
      <c r="AC9" s="31">
        <f t="shared" ref="AC9:AC34" si="9">AB9*100/AA9</f>
        <v>28.621597892888499</v>
      </c>
      <c r="AD9" s="30">
        <v>3823450</v>
      </c>
      <c r="AE9" s="30">
        <f t="shared" si="0"/>
        <v>452939</v>
      </c>
      <c r="AF9" s="30">
        <f t="shared" ref="AF9:AF34" si="10">AE9*100/AD9</f>
        <v>11.846342962507682</v>
      </c>
    </row>
    <row r="10" spans="1:32" s="9" customFormat="1" ht="33.75" customHeight="1">
      <c r="A10" s="23" t="s">
        <v>22</v>
      </c>
      <c r="B10" s="24" t="s">
        <v>23</v>
      </c>
      <c r="C10" s="25">
        <v>2500000</v>
      </c>
      <c r="D10" s="25">
        <v>773791</v>
      </c>
      <c r="E10" s="25">
        <f t="shared" si="1"/>
        <v>30.951640000000001</v>
      </c>
      <c r="F10" s="26">
        <v>117478.97</v>
      </c>
      <c r="G10" s="26">
        <v>29385</v>
      </c>
      <c r="H10" s="26">
        <f t="shared" si="2"/>
        <v>25.012987430856775</v>
      </c>
      <c r="I10" s="27">
        <v>666.66666666666663</v>
      </c>
      <c r="J10" s="27">
        <v>0</v>
      </c>
      <c r="K10" s="27">
        <f t="shared" si="3"/>
        <v>0</v>
      </c>
      <c r="L10" s="28">
        <v>113687.625</v>
      </c>
      <c r="M10" s="28">
        <v>24047.5</v>
      </c>
      <c r="N10" s="28">
        <f t="shared" si="4"/>
        <v>21.152258216318618</v>
      </c>
      <c r="O10" s="29">
        <v>283194.08333333337</v>
      </c>
      <c r="P10" s="29">
        <v>0</v>
      </c>
      <c r="Q10" s="29">
        <f t="shared" si="5"/>
        <v>0</v>
      </c>
      <c r="R10" s="26">
        <v>4451483.6999999993</v>
      </c>
      <c r="S10" s="26">
        <v>843366</v>
      </c>
      <c r="T10" s="26">
        <f t="shared" si="6"/>
        <v>18.945728140035651</v>
      </c>
      <c r="U10" s="30">
        <v>40279</v>
      </c>
      <c r="V10" s="30">
        <v>9717</v>
      </c>
      <c r="W10" s="30">
        <f t="shared" si="7"/>
        <v>24.124233471536037</v>
      </c>
      <c r="X10" s="25">
        <v>155031.5</v>
      </c>
      <c r="Y10" s="25">
        <v>417</v>
      </c>
      <c r="Z10" s="25">
        <f t="shared" si="8"/>
        <v>0.26897759487588008</v>
      </c>
      <c r="AA10" s="31">
        <v>0</v>
      </c>
      <c r="AB10" s="31">
        <v>0</v>
      </c>
      <c r="AC10" s="31" t="e">
        <f t="shared" si="9"/>
        <v>#DIV/0!</v>
      </c>
      <c r="AD10" s="30">
        <v>7661821.5449999999</v>
      </c>
      <c r="AE10" s="30">
        <f t="shared" si="0"/>
        <v>1680723.5</v>
      </c>
      <c r="AF10" s="30">
        <f t="shared" si="10"/>
        <v>21.936343598302901</v>
      </c>
    </row>
    <row r="11" spans="1:32" s="9" customFormat="1" ht="33.75" customHeight="1">
      <c r="A11" s="23" t="s">
        <v>24</v>
      </c>
      <c r="B11" s="24" t="s">
        <v>25</v>
      </c>
      <c r="C11" s="25">
        <v>12000000</v>
      </c>
      <c r="D11" s="25">
        <v>3603234.3199999994</v>
      </c>
      <c r="E11" s="25">
        <f t="shared" si="1"/>
        <v>30.026952666666663</v>
      </c>
      <c r="F11" s="26">
        <v>430071.67700000003</v>
      </c>
      <c r="G11" s="26">
        <v>73705.509999999995</v>
      </c>
      <c r="H11" s="26">
        <f t="shared" si="2"/>
        <v>17.137959540637219</v>
      </c>
      <c r="I11" s="27">
        <v>745478.38666666672</v>
      </c>
      <c r="J11" s="27">
        <v>88541</v>
      </c>
      <c r="K11" s="27">
        <f t="shared" si="3"/>
        <v>11.877071365663916</v>
      </c>
      <c r="L11" s="28">
        <v>816973.6875</v>
      </c>
      <c r="M11" s="28">
        <v>371368.41000000003</v>
      </c>
      <c r="N11" s="28">
        <f t="shared" si="4"/>
        <v>45.456593729036101</v>
      </c>
      <c r="O11" s="29">
        <v>1328454.9066666667</v>
      </c>
      <c r="P11" s="29">
        <v>386179.2</v>
      </c>
      <c r="Q11" s="29">
        <f t="shared" si="5"/>
        <v>29.069801169916513</v>
      </c>
      <c r="R11" s="26">
        <v>7258375.4033333333</v>
      </c>
      <c r="S11" s="26">
        <v>2170039.7400000002</v>
      </c>
      <c r="T11" s="26">
        <f t="shared" si="6"/>
        <v>29.897044716141743</v>
      </c>
      <c r="U11" s="30">
        <v>459545</v>
      </c>
      <c r="V11" s="30">
        <v>64721.240000000005</v>
      </c>
      <c r="W11" s="30">
        <f t="shared" si="7"/>
        <v>14.083765463665149</v>
      </c>
      <c r="X11" s="25">
        <v>709553.25</v>
      </c>
      <c r="Y11" s="25">
        <v>37854.75</v>
      </c>
      <c r="Z11" s="25">
        <f t="shared" si="8"/>
        <v>5.3350118542900056</v>
      </c>
      <c r="AA11" s="31">
        <v>394828.94399999996</v>
      </c>
      <c r="AB11" s="31">
        <v>96613.36</v>
      </c>
      <c r="AC11" s="31">
        <f t="shared" si="9"/>
        <v>24.4696751512726</v>
      </c>
      <c r="AD11" s="30">
        <v>24143281.255166665</v>
      </c>
      <c r="AE11" s="30">
        <f t="shared" si="0"/>
        <v>6892257.5300000003</v>
      </c>
      <c r="AF11" s="30">
        <f t="shared" si="10"/>
        <v>28.547310770051425</v>
      </c>
    </row>
    <row r="12" spans="1:32" s="9" customFormat="1" ht="33.75" customHeight="1">
      <c r="A12" s="23" t="s">
        <v>26</v>
      </c>
      <c r="B12" s="24" t="s">
        <v>27</v>
      </c>
      <c r="C12" s="25">
        <v>104477050</v>
      </c>
      <c r="D12" s="25">
        <v>30405064.629999999</v>
      </c>
      <c r="E12" s="25">
        <f t="shared" si="1"/>
        <v>29.102146959547575</v>
      </c>
      <c r="F12" s="26">
        <v>3705799.2048000004</v>
      </c>
      <c r="G12" s="26">
        <v>1346259.58</v>
      </c>
      <c r="H12" s="26">
        <f t="shared" si="2"/>
        <v>36.328454554586607</v>
      </c>
      <c r="I12" s="27">
        <v>3497651.0266666673</v>
      </c>
      <c r="J12" s="27">
        <v>1007509.73</v>
      </c>
      <c r="K12" s="27">
        <f t="shared" si="3"/>
        <v>28.805324554067283</v>
      </c>
      <c r="L12" s="28">
        <v>5075824.25</v>
      </c>
      <c r="M12" s="28">
        <v>2417017.63</v>
      </c>
      <c r="N12" s="28">
        <f t="shared" si="4"/>
        <v>47.618229295468616</v>
      </c>
      <c r="O12" s="29">
        <v>11467170.198000001</v>
      </c>
      <c r="P12" s="29">
        <v>4464001.5600000005</v>
      </c>
      <c r="Q12" s="29">
        <f t="shared" si="5"/>
        <v>38.928536708895898</v>
      </c>
      <c r="R12" s="26">
        <v>51959063.090000004</v>
      </c>
      <c r="S12" s="26">
        <v>20903706.510000005</v>
      </c>
      <c r="T12" s="26">
        <f t="shared" si="6"/>
        <v>40.231107465875603</v>
      </c>
      <c r="U12" s="30">
        <v>3000000</v>
      </c>
      <c r="V12" s="30">
        <v>1224081.3799999999</v>
      </c>
      <c r="W12" s="30">
        <f t="shared" si="7"/>
        <v>40.802712666666665</v>
      </c>
      <c r="X12" s="25">
        <v>3144314.95</v>
      </c>
      <c r="Y12" s="25">
        <v>763409</v>
      </c>
      <c r="Z12" s="25">
        <f t="shared" si="8"/>
        <v>24.279024593258381</v>
      </c>
      <c r="AA12" s="31">
        <v>4193776.7039999999</v>
      </c>
      <c r="AB12" s="31">
        <v>1808600</v>
      </c>
      <c r="AC12" s="31">
        <f t="shared" si="9"/>
        <v>43.125805870278398</v>
      </c>
      <c r="AD12" s="30">
        <v>190520649.42346665</v>
      </c>
      <c r="AE12" s="30">
        <f t="shared" si="0"/>
        <v>64339650.020000011</v>
      </c>
      <c r="AF12" s="30">
        <f t="shared" si="10"/>
        <v>33.770433921308701</v>
      </c>
    </row>
    <row r="13" spans="1:32" s="9" customFormat="1" ht="33.75" customHeight="1">
      <c r="A13" s="23" t="s">
        <v>28</v>
      </c>
      <c r="B13" s="24" t="s">
        <v>29</v>
      </c>
      <c r="C13" s="25">
        <v>92500000</v>
      </c>
      <c r="D13" s="25">
        <v>53006885.560000002</v>
      </c>
      <c r="E13" s="25">
        <f t="shared" si="1"/>
        <v>57.304741145945947</v>
      </c>
      <c r="F13" s="26">
        <v>5430725.71</v>
      </c>
      <c r="G13" s="26">
        <v>1325718.25</v>
      </c>
      <c r="H13" s="26">
        <f t="shared" si="2"/>
        <v>24.411438190642848</v>
      </c>
      <c r="I13" s="27">
        <v>4512954.2666666657</v>
      </c>
      <c r="J13" s="27">
        <v>759468.75</v>
      </c>
      <c r="K13" s="27">
        <f t="shared" si="3"/>
        <v>16.828638295972691</v>
      </c>
      <c r="L13" s="28">
        <v>6065613.2349999994</v>
      </c>
      <c r="M13" s="28">
        <v>1569031.3800000001</v>
      </c>
      <c r="N13" s="28">
        <f t="shared" si="4"/>
        <v>25.867646340296211</v>
      </c>
      <c r="O13" s="29">
        <v>15245323.428833336</v>
      </c>
      <c r="P13" s="29">
        <v>5556319.4500000002</v>
      </c>
      <c r="Q13" s="29">
        <f t="shared" si="5"/>
        <v>36.446058202290324</v>
      </c>
      <c r="R13" s="26">
        <v>29391217.168333303</v>
      </c>
      <c r="S13" s="26">
        <v>12690518.41</v>
      </c>
      <c r="T13" s="26">
        <f t="shared" si="6"/>
        <v>43.177927396872228</v>
      </c>
      <c r="U13" s="30">
        <v>3220000</v>
      </c>
      <c r="V13" s="30">
        <v>2216923.0000000005</v>
      </c>
      <c r="W13" s="30">
        <f t="shared" si="7"/>
        <v>68.848540372670826</v>
      </c>
      <c r="X13" s="25">
        <v>9617341.7199999988</v>
      </c>
      <c r="Y13" s="25">
        <v>1153308.25</v>
      </c>
      <c r="Z13" s="25">
        <f t="shared" si="8"/>
        <v>11.991964968881236</v>
      </c>
      <c r="AA13" s="31">
        <v>14498835.434999999</v>
      </c>
      <c r="AB13" s="31">
        <v>1299884.67</v>
      </c>
      <c r="AC13" s="31">
        <f t="shared" si="9"/>
        <v>8.9654419199910045</v>
      </c>
      <c r="AD13" s="30">
        <v>180482010.9638333</v>
      </c>
      <c r="AE13" s="30">
        <f t="shared" si="0"/>
        <v>79578057.720000014</v>
      </c>
      <c r="AF13" s="30">
        <f t="shared" si="10"/>
        <v>44.091960907919301</v>
      </c>
    </row>
    <row r="14" spans="1:32" s="9" customFormat="1" ht="33.75" customHeight="1">
      <c r="A14" s="23" t="s">
        <v>30</v>
      </c>
      <c r="B14" s="24" t="s">
        <v>31</v>
      </c>
      <c r="C14" s="25">
        <v>5300000</v>
      </c>
      <c r="D14" s="25">
        <v>11852325.879999999</v>
      </c>
      <c r="E14" s="25">
        <f t="shared" si="1"/>
        <v>223.62879018867923</v>
      </c>
      <c r="F14" s="26">
        <v>910523.39</v>
      </c>
      <c r="G14" s="26">
        <v>221007</v>
      </c>
      <c r="H14" s="26">
        <f t="shared" si="2"/>
        <v>24.272523081477345</v>
      </c>
      <c r="I14" s="27">
        <v>292500</v>
      </c>
      <c r="J14" s="27">
        <v>76843</v>
      </c>
      <c r="K14" s="27">
        <f t="shared" si="3"/>
        <v>26.271111111111111</v>
      </c>
      <c r="L14" s="28">
        <v>1999999.9999999998</v>
      </c>
      <c r="M14" s="28">
        <v>179498.1</v>
      </c>
      <c r="N14" s="28">
        <f t="shared" si="4"/>
        <v>8.9749050000000015</v>
      </c>
      <c r="O14" s="29">
        <v>2140000</v>
      </c>
      <c r="P14" s="29">
        <v>744177.80999999994</v>
      </c>
      <c r="Q14" s="29">
        <f t="shared" si="5"/>
        <v>34.774664018691588</v>
      </c>
      <c r="R14" s="26">
        <v>3873096.8333333302</v>
      </c>
      <c r="S14" s="26">
        <v>1538527</v>
      </c>
      <c r="T14" s="26">
        <f t="shared" si="6"/>
        <v>39.723432338661333</v>
      </c>
      <c r="U14" s="30">
        <v>1080000</v>
      </c>
      <c r="V14" s="30">
        <v>179977</v>
      </c>
      <c r="W14" s="30">
        <f t="shared" si="7"/>
        <v>16.664537037037036</v>
      </c>
      <c r="X14" s="25">
        <v>506021</v>
      </c>
      <c r="Y14" s="25">
        <v>239675</v>
      </c>
      <c r="Z14" s="25">
        <f t="shared" si="8"/>
        <v>47.364635064552658</v>
      </c>
      <c r="AA14" s="31">
        <v>815721.6</v>
      </c>
      <c r="AB14" s="31">
        <v>70649</v>
      </c>
      <c r="AC14" s="31">
        <f t="shared" si="9"/>
        <v>8.6609205885929708</v>
      </c>
      <c r="AD14" s="30">
        <v>16917862.82333333</v>
      </c>
      <c r="AE14" s="30">
        <f t="shared" si="0"/>
        <v>15102679.789999999</v>
      </c>
      <c r="AF14" s="30">
        <f t="shared" si="10"/>
        <v>89.270612651913652</v>
      </c>
    </row>
    <row r="15" spans="1:32" s="9" customFormat="1" ht="33.75" customHeight="1">
      <c r="A15" s="23" t="s">
        <v>32</v>
      </c>
      <c r="B15" s="24" t="s">
        <v>33</v>
      </c>
      <c r="C15" s="25">
        <v>190639068.5</v>
      </c>
      <c r="D15" s="25">
        <v>133637555.92000002</v>
      </c>
      <c r="E15" s="25">
        <f t="shared" si="1"/>
        <v>70.099773866656307</v>
      </c>
      <c r="F15" s="26">
        <v>10161595.276399998</v>
      </c>
      <c r="G15" s="26">
        <v>14833169.109999999</v>
      </c>
      <c r="H15" s="26">
        <f t="shared" si="2"/>
        <v>145.97283897391182</v>
      </c>
      <c r="I15" s="27">
        <v>32518509.980000004</v>
      </c>
      <c r="J15" s="27">
        <v>14300504.050000001</v>
      </c>
      <c r="K15" s="27">
        <f t="shared" si="3"/>
        <v>43.976504639343254</v>
      </c>
      <c r="L15" s="28">
        <v>23815257.392500002</v>
      </c>
      <c r="M15" s="28">
        <v>15503562.58</v>
      </c>
      <c r="N15" s="28">
        <f t="shared" si="4"/>
        <v>65.099286245306104</v>
      </c>
      <c r="O15" s="29">
        <v>18944914.886999998</v>
      </c>
      <c r="P15" s="29">
        <v>22848943.549999997</v>
      </c>
      <c r="Q15" s="29">
        <f t="shared" si="5"/>
        <v>120.60726419879005</v>
      </c>
      <c r="R15" s="26">
        <v>124255451.67</v>
      </c>
      <c r="S15" s="26">
        <v>34988035.780000001</v>
      </c>
      <c r="T15" s="26">
        <f t="shared" si="6"/>
        <v>28.158149449186254</v>
      </c>
      <c r="U15" s="30">
        <v>6620199.0499999998</v>
      </c>
      <c r="V15" s="30">
        <v>6315875.3600000003</v>
      </c>
      <c r="W15" s="30">
        <f t="shared" si="7"/>
        <v>95.403103627224027</v>
      </c>
      <c r="X15" s="25">
        <v>28123920.460000001</v>
      </c>
      <c r="Y15" s="25">
        <v>21005233.5</v>
      </c>
      <c r="Z15" s="25">
        <f t="shared" si="8"/>
        <v>74.688141469733054</v>
      </c>
      <c r="AA15" s="31">
        <v>6793809.5800000001</v>
      </c>
      <c r="AB15" s="31">
        <v>5382741.0999999996</v>
      </c>
      <c r="AC15" s="31">
        <f t="shared" si="9"/>
        <v>79.230084926813618</v>
      </c>
      <c r="AD15" s="30">
        <v>441872726.79589999</v>
      </c>
      <c r="AE15" s="30">
        <f t="shared" si="0"/>
        <v>268815620.95000005</v>
      </c>
      <c r="AF15" s="30">
        <f t="shared" si="10"/>
        <v>60.835531285044745</v>
      </c>
    </row>
    <row r="16" spans="1:32" s="9" customFormat="1" ht="33.75" customHeight="1">
      <c r="A16" s="23" t="s">
        <v>34</v>
      </c>
      <c r="B16" s="24" t="s">
        <v>35</v>
      </c>
      <c r="C16" s="25">
        <v>23856800</v>
      </c>
      <c r="D16" s="25">
        <v>5061900.5900000008</v>
      </c>
      <c r="E16" s="25">
        <f t="shared" si="1"/>
        <v>21.217852310452368</v>
      </c>
      <c r="F16" s="26">
        <v>1602949.35</v>
      </c>
      <c r="G16" s="26">
        <v>1340490.8199999998</v>
      </c>
      <c r="H16" s="26">
        <f t="shared" si="2"/>
        <v>83.626523819982197</v>
      </c>
      <c r="I16" s="27">
        <v>1455000</v>
      </c>
      <c r="J16" s="27">
        <v>309180.56</v>
      </c>
      <c r="K16" s="27">
        <f t="shared" si="3"/>
        <v>21.249523024054984</v>
      </c>
      <c r="L16" s="28">
        <v>5269830.4200000009</v>
      </c>
      <c r="M16" s="28">
        <v>343894.79000000004</v>
      </c>
      <c r="N16" s="28">
        <f t="shared" si="4"/>
        <v>6.5257278240843268</v>
      </c>
      <c r="O16" s="29">
        <v>2114748.6435000002</v>
      </c>
      <c r="P16" s="29">
        <v>1026759</v>
      </c>
      <c r="Q16" s="29">
        <f t="shared" si="5"/>
        <v>48.552295004699452</v>
      </c>
      <c r="R16" s="26">
        <v>2872215</v>
      </c>
      <c r="S16" s="26">
        <v>329164.28000000003</v>
      </c>
      <c r="T16" s="26">
        <f t="shared" si="6"/>
        <v>11.460293884684818</v>
      </c>
      <c r="U16" s="30">
        <v>1600000</v>
      </c>
      <c r="V16" s="30">
        <v>170720.3</v>
      </c>
      <c r="W16" s="30">
        <f t="shared" si="7"/>
        <v>10.670018750000001</v>
      </c>
      <c r="X16" s="25">
        <v>9902200</v>
      </c>
      <c r="Y16" s="25">
        <v>344579.83</v>
      </c>
      <c r="Z16" s="25">
        <f t="shared" si="8"/>
        <v>3.4798310476459777</v>
      </c>
      <c r="AA16" s="31">
        <v>2854400</v>
      </c>
      <c r="AB16" s="31">
        <v>198624.34</v>
      </c>
      <c r="AC16" s="31">
        <f t="shared" si="9"/>
        <v>6.9585320908071751</v>
      </c>
      <c r="AD16" s="30">
        <v>51528143.413500004</v>
      </c>
      <c r="AE16" s="30">
        <f t="shared" si="0"/>
        <v>9125314.5099999998</v>
      </c>
      <c r="AF16" s="30">
        <f t="shared" si="10"/>
        <v>17.709379584612073</v>
      </c>
    </row>
    <row r="17" spans="1:32" s="9" customFormat="1" ht="33.75" customHeight="1">
      <c r="A17" s="23" t="s">
        <v>36</v>
      </c>
      <c r="B17" s="24" t="s">
        <v>37</v>
      </c>
      <c r="C17" s="25">
        <v>28316236.5</v>
      </c>
      <c r="D17" s="25">
        <v>13520000</v>
      </c>
      <c r="E17" s="25">
        <f t="shared" si="1"/>
        <v>47.746458114234215</v>
      </c>
      <c r="F17" s="26">
        <v>1775639.14</v>
      </c>
      <c r="G17" s="26">
        <v>0</v>
      </c>
      <c r="H17" s="26">
        <f t="shared" si="2"/>
        <v>0</v>
      </c>
      <c r="I17" s="27">
        <v>2641138.37</v>
      </c>
      <c r="J17" s="27">
        <v>0</v>
      </c>
      <c r="K17" s="27">
        <f t="shared" si="3"/>
        <v>0</v>
      </c>
      <c r="L17" s="28">
        <v>4175233.24</v>
      </c>
      <c r="M17" s="28">
        <v>0</v>
      </c>
      <c r="N17" s="28">
        <f t="shared" si="4"/>
        <v>0</v>
      </c>
      <c r="O17" s="29">
        <v>3134566.99</v>
      </c>
      <c r="P17" s="29">
        <v>0</v>
      </c>
      <c r="Q17" s="29">
        <f t="shared" si="5"/>
        <v>0</v>
      </c>
      <c r="R17" s="26">
        <v>6071334.3099999996</v>
      </c>
      <c r="S17" s="26">
        <v>0</v>
      </c>
      <c r="T17" s="26">
        <f t="shared" si="6"/>
        <v>0</v>
      </c>
      <c r="U17" s="30">
        <v>1672740.96</v>
      </c>
      <c r="V17" s="30">
        <v>0</v>
      </c>
      <c r="W17" s="30">
        <f t="shared" si="7"/>
        <v>0</v>
      </c>
      <c r="X17" s="25">
        <v>2727781.55</v>
      </c>
      <c r="Y17" s="25">
        <v>0</v>
      </c>
      <c r="Z17" s="25">
        <f t="shared" si="8"/>
        <v>0</v>
      </c>
      <c r="AA17" s="31">
        <v>2447984.98</v>
      </c>
      <c r="AB17" s="31">
        <v>0</v>
      </c>
      <c r="AC17" s="31">
        <f t="shared" si="9"/>
        <v>0</v>
      </c>
      <c r="AD17" s="30">
        <v>52962656.039999999</v>
      </c>
      <c r="AE17" s="30">
        <f t="shared" si="0"/>
        <v>13520000</v>
      </c>
      <c r="AF17" s="30">
        <f t="shared" si="10"/>
        <v>25.527420659925045</v>
      </c>
    </row>
    <row r="18" spans="1:32" s="39" customFormat="1" ht="33.75" customHeight="1">
      <c r="A18" s="47" t="s">
        <v>38</v>
      </c>
      <c r="B18" s="47"/>
      <c r="C18" s="32">
        <f>SUM(C8:C17)</f>
        <v>865674155</v>
      </c>
      <c r="D18" s="32">
        <f>SUM(D8:D17)</f>
        <v>433913658.03999984</v>
      </c>
      <c r="E18" s="32">
        <f t="shared" si="1"/>
        <v>50.124363253053318</v>
      </c>
      <c r="F18" s="33">
        <f>SUM(F8:F17)</f>
        <v>71229384.698200002</v>
      </c>
      <c r="G18" s="33">
        <f>SUM(G8:G17)</f>
        <v>46951791.439999998</v>
      </c>
      <c r="H18" s="33">
        <f t="shared" si="2"/>
        <v>65.916323212583492</v>
      </c>
      <c r="I18" s="34">
        <f>SUM(I8:I17)</f>
        <v>101606886.13666669</v>
      </c>
      <c r="J18" s="34">
        <f>SUM(J8:J17)</f>
        <v>43943897.210000008</v>
      </c>
      <c r="K18" s="34">
        <f t="shared" si="3"/>
        <v>43.248936052319451</v>
      </c>
      <c r="L18" s="35">
        <f>SUM(L8:L17)</f>
        <v>135197171.82500002</v>
      </c>
      <c r="M18" s="35">
        <f>SUM(M8:M17)</f>
        <v>57858581.509999998</v>
      </c>
      <c r="N18" s="35">
        <f t="shared" si="4"/>
        <v>42.795704029143799</v>
      </c>
      <c r="O18" s="36">
        <f>SUM(O8:O17)</f>
        <v>153915238.45469332</v>
      </c>
      <c r="P18" s="36">
        <f>SUM(P8:P17)</f>
        <v>61875387.190000013</v>
      </c>
      <c r="Q18" s="36">
        <f t="shared" si="5"/>
        <v>40.200949438943127</v>
      </c>
      <c r="R18" s="33">
        <f>SUM(R8:R17)</f>
        <v>440103524.40499985</v>
      </c>
      <c r="S18" s="33">
        <f>SUM(S8:S17)</f>
        <v>220413294.06000009</v>
      </c>
      <c r="T18" s="33">
        <f t="shared" si="6"/>
        <v>50.082147003478084</v>
      </c>
      <c r="U18" s="37">
        <f>SUM(U8:U17)</f>
        <v>72488934.449999988</v>
      </c>
      <c r="V18" s="37">
        <f>SUM(V8:V17)</f>
        <v>40388261.460000001</v>
      </c>
      <c r="W18" s="37">
        <f t="shared" si="7"/>
        <v>55.716450747194017</v>
      </c>
      <c r="X18" s="32">
        <f>SUM(X8:X17)</f>
        <v>79580987.350000009</v>
      </c>
      <c r="Y18" s="32">
        <f>SUM(Y8:Y17)</f>
        <v>37916778.280000001</v>
      </c>
      <c r="Z18" s="32">
        <f t="shared" si="8"/>
        <v>47.645523814929142</v>
      </c>
      <c r="AA18" s="38">
        <f>SUM(AA8:AA17)</f>
        <v>78218134.031606048</v>
      </c>
      <c r="AB18" s="38">
        <f>SUM(AB8:AB17)</f>
        <v>33042292.829999994</v>
      </c>
      <c r="AC18" s="38">
        <f t="shared" si="9"/>
        <v>42.243775358599592</v>
      </c>
      <c r="AD18" s="37">
        <f>SUM(AD8:AD17)</f>
        <v>1998014416.3511655</v>
      </c>
      <c r="AE18" s="37">
        <f>SUM(AE8:AE17)</f>
        <v>976303942.01999998</v>
      </c>
      <c r="AF18" s="37">
        <f t="shared" si="10"/>
        <v>48.863708591400247</v>
      </c>
    </row>
    <row r="19" spans="1:32" s="9" customFormat="1" ht="33.75" customHeight="1">
      <c r="A19" s="23" t="s">
        <v>39</v>
      </c>
      <c r="B19" s="24" t="s">
        <v>40</v>
      </c>
      <c r="C19" s="25">
        <v>125783880.05833334</v>
      </c>
      <c r="D19" s="25">
        <v>0</v>
      </c>
      <c r="E19" s="25">
        <f t="shared" si="1"/>
        <v>0</v>
      </c>
      <c r="F19" s="26">
        <v>6627668.523</v>
      </c>
      <c r="G19" s="26">
        <v>0</v>
      </c>
      <c r="H19" s="26">
        <f t="shared" si="2"/>
        <v>0</v>
      </c>
      <c r="I19" s="27">
        <v>7985360.239126984</v>
      </c>
      <c r="J19" s="27">
        <v>0</v>
      </c>
      <c r="K19" s="27">
        <f t="shared" si="3"/>
        <v>0</v>
      </c>
      <c r="L19" s="28">
        <v>10298660</v>
      </c>
      <c r="M19" s="28">
        <v>0</v>
      </c>
      <c r="N19" s="28">
        <f t="shared" si="4"/>
        <v>0</v>
      </c>
      <c r="O19" s="29">
        <v>14243113.087500002</v>
      </c>
      <c r="P19" s="29">
        <v>0</v>
      </c>
      <c r="Q19" s="29">
        <f t="shared" si="5"/>
        <v>0</v>
      </c>
      <c r="R19" s="26">
        <v>54686960.899999999</v>
      </c>
      <c r="S19" s="26">
        <v>0</v>
      </c>
      <c r="T19" s="26">
        <f t="shared" si="6"/>
        <v>0</v>
      </c>
      <c r="U19" s="30">
        <v>9860558.6500000004</v>
      </c>
      <c r="V19" s="30">
        <v>0</v>
      </c>
      <c r="W19" s="30">
        <f t="shared" si="7"/>
        <v>0</v>
      </c>
      <c r="X19" s="25">
        <v>7224931.9725000001</v>
      </c>
      <c r="Y19" s="25">
        <v>0</v>
      </c>
      <c r="Z19" s="25">
        <f t="shared" si="8"/>
        <v>0</v>
      </c>
      <c r="AA19" s="31">
        <v>4524225.3100000005</v>
      </c>
      <c r="AB19" s="31">
        <v>0</v>
      </c>
      <c r="AC19" s="31">
        <f t="shared" si="9"/>
        <v>0</v>
      </c>
      <c r="AD19" s="30">
        <v>241235358.74046034</v>
      </c>
      <c r="AE19" s="30">
        <f t="shared" ref="AE19:AE32" si="11">SUM(D19,G19,J19,M19,P19,S19,V19,Y19,AB19)</f>
        <v>0</v>
      </c>
      <c r="AF19" s="30">
        <f t="shared" si="10"/>
        <v>0</v>
      </c>
    </row>
    <row r="20" spans="1:32" s="9" customFormat="1" ht="33.75" customHeight="1">
      <c r="A20" s="23" t="s">
        <v>41</v>
      </c>
      <c r="B20" s="24" t="s">
        <v>42</v>
      </c>
      <c r="C20" s="25">
        <v>2067877.9083333337</v>
      </c>
      <c r="D20" s="25">
        <v>0</v>
      </c>
      <c r="E20" s="25">
        <f t="shared" si="1"/>
        <v>0</v>
      </c>
      <c r="F20" s="26">
        <v>102048.09999999999</v>
      </c>
      <c r="G20" s="26">
        <v>0</v>
      </c>
      <c r="H20" s="26">
        <f t="shared" si="2"/>
        <v>0</v>
      </c>
      <c r="I20" s="27">
        <v>91171.666666666672</v>
      </c>
      <c r="J20" s="27">
        <v>0</v>
      </c>
      <c r="K20" s="27">
        <f t="shared" si="3"/>
        <v>0</v>
      </c>
      <c r="L20" s="28">
        <v>25625</v>
      </c>
      <c r="M20" s="28">
        <v>0</v>
      </c>
      <c r="N20" s="28">
        <f t="shared" si="4"/>
        <v>0</v>
      </c>
      <c r="O20" s="29">
        <v>435717.33333333331</v>
      </c>
      <c r="P20" s="29">
        <v>0</v>
      </c>
      <c r="Q20" s="29">
        <f t="shared" si="5"/>
        <v>0</v>
      </c>
      <c r="R20" s="26">
        <v>966029.8</v>
      </c>
      <c r="S20" s="26">
        <v>0</v>
      </c>
      <c r="T20" s="26">
        <f t="shared" si="6"/>
        <v>0</v>
      </c>
      <c r="U20" s="30">
        <v>536450</v>
      </c>
      <c r="V20" s="30">
        <v>0</v>
      </c>
      <c r="W20" s="30">
        <f t="shared" si="7"/>
        <v>0</v>
      </c>
      <c r="X20" s="25">
        <v>2100</v>
      </c>
      <c r="Y20" s="25">
        <v>0</v>
      </c>
      <c r="Z20" s="25">
        <f t="shared" si="8"/>
        <v>0</v>
      </c>
      <c r="AA20" s="31">
        <v>1891996.29</v>
      </c>
      <c r="AB20" s="31">
        <v>0</v>
      </c>
      <c r="AC20" s="31">
        <f t="shared" si="9"/>
        <v>0</v>
      </c>
      <c r="AD20" s="30">
        <v>6119016.0983333336</v>
      </c>
      <c r="AE20" s="30">
        <f t="shared" si="11"/>
        <v>0</v>
      </c>
      <c r="AF20" s="30">
        <f t="shared" si="10"/>
        <v>0</v>
      </c>
    </row>
    <row r="21" spans="1:32" s="9" customFormat="1" ht="33.75" customHeight="1">
      <c r="A21" s="23" t="s">
        <v>43</v>
      </c>
      <c r="B21" s="24" t="s">
        <v>44</v>
      </c>
      <c r="C21" s="25">
        <v>61710494.024999999</v>
      </c>
      <c r="D21" s="25">
        <v>0</v>
      </c>
      <c r="E21" s="25">
        <f t="shared" si="1"/>
        <v>0</v>
      </c>
      <c r="F21" s="26">
        <v>2468154.8800000004</v>
      </c>
      <c r="G21" s="26">
        <v>0</v>
      </c>
      <c r="H21" s="26">
        <f t="shared" si="2"/>
        <v>0</v>
      </c>
      <c r="I21" s="27">
        <v>4456095.6259416668</v>
      </c>
      <c r="J21" s="27">
        <v>0</v>
      </c>
      <c r="K21" s="27">
        <f t="shared" si="3"/>
        <v>0</v>
      </c>
      <c r="L21" s="28">
        <v>3740355.3583333334</v>
      </c>
      <c r="M21" s="28">
        <v>0</v>
      </c>
      <c r="N21" s="28">
        <f t="shared" si="4"/>
        <v>0</v>
      </c>
      <c r="O21" s="29">
        <v>6310196.7958333343</v>
      </c>
      <c r="P21" s="29">
        <v>0</v>
      </c>
      <c r="Q21" s="29">
        <f t="shared" si="5"/>
        <v>0</v>
      </c>
      <c r="R21" s="26">
        <v>33587847.329999998</v>
      </c>
      <c r="S21" s="26">
        <v>0</v>
      </c>
      <c r="T21" s="26">
        <f t="shared" si="6"/>
        <v>0</v>
      </c>
      <c r="U21" s="30">
        <v>3867385.58</v>
      </c>
      <c r="V21" s="30">
        <v>0</v>
      </c>
      <c r="W21" s="30">
        <f t="shared" si="7"/>
        <v>0</v>
      </c>
      <c r="X21" s="25">
        <v>2266695.1170000001</v>
      </c>
      <c r="Y21" s="25">
        <v>0</v>
      </c>
      <c r="Z21" s="25">
        <f t="shared" si="8"/>
        <v>0</v>
      </c>
      <c r="AA21" s="31">
        <v>382036</v>
      </c>
      <c r="AB21" s="31">
        <v>0</v>
      </c>
      <c r="AC21" s="31">
        <f t="shared" si="9"/>
        <v>0</v>
      </c>
      <c r="AD21" s="30">
        <v>118789260.71210833</v>
      </c>
      <c r="AE21" s="30">
        <f t="shared" si="11"/>
        <v>0</v>
      </c>
      <c r="AF21" s="30">
        <f t="shared" si="10"/>
        <v>0</v>
      </c>
    </row>
    <row r="22" spans="1:32" s="9" customFormat="1" ht="33.75" customHeight="1">
      <c r="A22" s="23" t="s">
        <v>45</v>
      </c>
      <c r="B22" s="24" t="s">
        <v>46</v>
      </c>
      <c r="C22" s="25">
        <v>70183454.916666672</v>
      </c>
      <c r="D22" s="25">
        <v>0</v>
      </c>
      <c r="E22" s="25">
        <f t="shared" si="1"/>
        <v>0</v>
      </c>
      <c r="F22" s="26">
        <v>2191928.6430000002</v>
      </c>
      <c r="G22" s="26">
        <v>0</v>
      </c>
      <c r="H22" s="26">
        <f t="shared" si="2"/>
        <v>0</v>
      </c>
      <c r="I22" s="27">
        <v>1671514.1666666667</v>
      </c>
      <c r="J22" s="27">
        <v>0</v>
      </c>
      <c r="K22" s="27">
        <f t="shared" si="3"/>
        <v>0</v>
      </c>
      <c r="L22" s="28">
        <v>5851531.2999999998</v>
      </c>
      <c r="M22" s="28">
        <v>0</v>
      </c>
      <c r="N22" s="28">
        <f t="shared" si="4"/>
        <v>0</v>
      </c>
      <c r="O22" s="29">
        <v>5387949.5083333328</v>
      </c>
      <c r="P22" s="29">
        <v>0</v>
      </c>
      <c r="Q22" s="29">
        <f t="shared" si="5"/>
        <v>0</v>
      </c>
      <c r="R22" s="26">
        <v>22313303.870000001</v>
      </c>
      <c r="S22" s="26">
        <v>0</v>
      </c>
      <c r="T22" s="26">
        <f t="shared" si="6"/>
        <v>0</v>
      </c>
      <c r="U22" s="30">
        <v>1564829.59</v>
      </c>
      <c r="V22" s="30">
        <v>0</v>
      </c>
      <c r="W22" s="30">
        <f t="shared" si="7"/>
        <v>0</v>
      </c>
      <c r="X22" s="25">
        <v>2645450.0239999997</v>
      </c>
      <c r="Y22" s="25">
        <v>0</v>
      </c>
      <c r="Z22" s="25">
        <f t="shared" si="8"/>
        <v>0</v>
      </c>
      <c r="AA22" s="31">
        <v>1854061</v>
      </c>
      <c r="AB22" s="31">
        <v>0</v>
      </c>
      <c r="AC22" s="31">
        <f t="shared" si="9"/>
        <v>0</v>
      </c>
      <c r="AD22" s="30">
        <v>113664023.0186667</v>
      </c>
      <c r="AE22" s="30">
        <f t="shared" si="11"/>
        <v>0</v>
      </c>
      <c r="AF22" s="30">
        <f t="shared" si="10"/>
        <v>0</v>
      </c>
    </row>
    <row r="23" spans="1:32" s="9" customFormat="1" ht="33.75" customHeight="1">
      <c r="A23" s="23" t="s">
        <v>47</v>
      </c>
      <c r="B23" s="24" t="s">
        <v>48</v>
      </c>
      <c r="C23" s="25">
        <v>16666.666666666668</v>
      </c>
      <c r="D23" s="25">
        <v>0</v>
      </c>
      <c r="E23" s="25">
        <f t="shared" si="1"/>
        <v>0</v>
      </c>
      <c r="F23" s="26">
        <v>12425</v>
      </c>
      <c r="G23" s="26">
        <v>0</v>
      </c>
      <c r="H23" s="26">
        <f t="shared" si="2"/>
        <v>0</v>
      </c>
      <c r="I23" s="27">
        <v>0</v>
      </c>
      <c r="J23" s="27">
        <v>0</v>
      </c>
      <c r="K23" s="27" t="e">
        <f t="shared" si="3"/>
        <v>#DIV/0!</v>
      </c>
      <c r="L23" s="28">
        <v>0</v>
      </c>
      <c r="M23" s="28">
        <v>0</v>
      </c>
      <c r="N23" s="28" t="e">
        <f t="shared" si="4"/>
        <v>#DIV/0!</v>
      </c>
      <c r="O23" s="29">
        <v>0</v>
      </c>
      <c r="P23" s="29">
        <v>0</v>
      </c>
      <c r="Q23" s="29" t="e">
        <f t="shared" si="5"/>
        <v>#DIV/0!</v>
      </c>
      <c r="R23" s="26">
        <v>0</v>
      </c>
      <c r="S23" s="26">
        <v>0</v>
      </c>
      <c r="T23" s="26" t="e">
        <f t="shared" si="6"/>
        <v>#DIV/0!</v>
      </c>
      <c r="U23" s="30">
        <v>570</v>
      </c>
      <c r="V23" s="30">
        <v>0</v>
      </c>
      <c r="W23" s="30">
        <f t="shared" si="7"/>
        <v>0</v>
      </c>
      <c r="X23" s="25">
        <v>0</v>
      </c>
      <c r="Y23" s="25">
        <v>0</v>
      </c>
      <c r="Z23" s="25" t="e">
        <f t="shared" si="8"/>
        <v>#DIV/0!</v>
      </c>
      <c r="AA23" s="31">
        <v>0</v>
      </c>
      <c r="AB23" s="31">
        <v>0</v>
      </c>
      <c r="AC23" s="31" t="e">
        <f t="shared" si="9"/>
        <v>#DIV/0!</v>
      </c>
      <c r="AD23" s="30">
        <v>29661.666666666668</v>
      </c>
      <c r="AE23" s="30">
        <f t="shared" si="11"/>
        <v>0</v>
      </c>
      <c r="AF23" s="30">
        <f t="shared" si="10"/>
        <v>0</v>
      </c>
    </row>
    <row r="24" spans="1:32" s="9" customFormat="1" ht="33.75" customHeight="1">
      <c r="A24" s="23" t="s">
        <v>49</v>
      </c>
      <c r="B24" s="24" t="s">
        <v>50</v>
      </c>
      <c r="C24" s="25">
        <v>1709206.166666667</v>
      </c>
      <c r="D24" s="25">
        <v>0</v>
      </c>
      <c r="E24" s="25">
        <f t="shared" si="1"/>
        <v>0</v>
      </c>
      <c r="F24" s="26">
        <v>434380.80000000005</v>
      </c>
      <c r="G24" s="26">
        <v>0</v>
      </c>
      <c r="H24" s="26">
        <f t="shared" si="2"/>
        <v>0</v>
      </c>
      <c r="I24" s="27">
        <v>490125.83583333332</v>
      </c>
      <c r="J24" s="27">
        <v>0</v>
      </c>
      <c r="K24" s="27">
        <f t="shared" si="3"/>
        <v>0</v>
      </c>
      <c r="L24" s="28">
        <v>454809.94166666665</v>
      </c>
      <c r="M24" s="28">
        <v>0</v>
      </c>
      <c r="N24" s="28">
        <f t="shared" si="4"/>
        <v>0</v>
      </c>
      <c r="O24" s="29">
        <v>649939.80333333334</v>
      </c>
      <c r="P24" s="29">
        <v>0</v>
      </c>
      <c r="Q24" s="29">
        <f t="shared" si="5"/>
        <v>0</v>
      </c>
      <c r="R24" s="26">
        <v>432391</v>
      </c>
      <c r="S24" s="26">
        <v>0</v>
      </c>
      <c r="T24" s="26">
        <f t="shared" si="6"/>
        <v>0</v>
      </c>
      <c r="U24" s="30">
        <v>174719.35249999998</v>
      </c>
      <c r="V24" s="30">
        <v>0</v>
      </c>
      <c r="W24" s="30">
        <f t="shared" si="7"/>
        <v>0</v>
      </c>
      <c r="X24" s="25">
        <v>458310.60240000003</v>
      </c>
      <c r="Y24" s="25">
        <v>0</v>
      </c>
      <c r="Z24" s="25">
        <f t="shared" si="8"/>
        <v>0</v>
      </c>
      <c r="AA24" s="31">
        <v>216505.84250000009</v>
      </c>
      <c r="AB24" s="31">
        <v>0</v>
      </c>
      <c r="AC24" s="31">
        <f t="shared" si="9"/>
        <v>0</v>
      </c>
      <c r="AD24" s="30">
        <v>5020389.3448999999</v>
      </c>
      <c r="AE24" s="30">
        <f t="shared" si="11"/>
        <v>0</v>
      </c>
      <c r="AF24" s="30">
        <f t="shared" si="10"/>
        <v>0</v>
      </c>
    </row>
    <row r="25" spans="1:32" s="9" customFormat="1" ht="33.75" customHeight="1">
      <c r="A25" s="23" t="s">
        <v>51</v>
      </c>
      <c r="B25" s="24" t="s">
        <v>52</v>
      </c>
      <c r="C25" s="25">
        <v>73000000</v>
      </c>
      <c r="D25" s="25">
        <v>19250881.989999998</v>
      </c>
      <c r="E25" s="25">
        <f t="shared" si="1"/>
        <v>26.371071219178077</v>
      </c>
      <c r="F25" s="26">
        <v>8549897.6699999999</v>
      </c>
      <c r="G25" s="26">
        <v>2262390.17</v>
      </c>
      <c r="H25" s="26">
        <f t="shared" si="2"/>
        <v>26.461020439324159</v>
      </c>
      <c r="I25" s="27">
        <v>9172200</v>
      </c>
      <c r="J25" s="27">
        <v>2221027</v>
      </c>
      <c r="K25" s="27">
        <f t="shared" si="3"/>
        <v>24.214768539717841</v>
      </c>
      <c r="L25" s="28">
        <v>15230362.800000001</v>
      </c>
      <c r="M25" s="28">
        <v>3900576.08</v>
      </c>
      <c r="N25" s="28">
        <f t="shared" si="4"/>
        <v>25.610526362510548</v>
      </c>
      <c r="O25" s="29">
        <v>14578080</v>
      </c>
      <c r="P25" s="29">
        <v>3620017</v>
      </c>
      <c r="Q25" s="29">
        <f t="shared" si="5"/>
        <v>24.831918880950028</v>
      </c>
      <c r="R25" s="26">
        <v>28830240</v>
      </c>
      <c r="S25" s="26">
        <v>7424314</v>
      </c>
      <c r="T25" s="26">
        <f t="shared" si="6"/>
        <v>25.751828635488295</v>
      </c>
      <c r="U25" s="30">
        <v>8000000</v>
      </c>
      <c r="V25" s="30">
        <v>2086508.8199999998</v>
      </c>
      <c r="W25" s="30">
        <f t="shared" si="7"/>
        <v>26.081360249999996</v>
      </c>
      <c r="X25" s="25">
        <v>6258672</v>
      </c>
      <c r="Y25" s="25">
        <v>1876433</v>
      </c>
      <c r="Z25" s="25">
        <f t="shared" si="8"/>
        <v>29.981328307346988</v>
      </c>
      <c r="AA25" s="31">
        <v>7233360</v>
      </c>
      <c r="AB25" s="31">
        <v>1737403.1099999999</v>
      </c>
      <c r="AC25" s="31">
        <f t="shared" si="9"/>
        <v>24.019309283652412</v>
      </c>
      <c r="AD25" s="30">
        <v>170852812.47</v>
      </c>
      <c r="AE25" s="30">
        <f t="shared" si="11"/>
        <v>44379551.169999994</v>
      </c>
      <c r="AF25" s="30">
        <f t="shared" si="10"/>
        <v>25.975312041054394</v>
      </c>
    </row>
    <row r="26" spans="1:32" s="9" customFormat="1" ht="33.75" customHeight="1">
      <c r="A26" s="23" t="s">
        <v>53</v>
      </c>
      <c r="B26" s="24" t="s">
        <v>54</v>
      </c>
      <c r="C26" s="25">
        <v>136957718.125</v>
      </c>
      <c r="D26" s="25">
        <v>36372548.949999996</v>
      </c>
      <c r="E26" s="25">
        <f t="shared" si="1"/>
        <v>26.557502160486578</v>
      </c>
      <c r="F26" s="26">
        <v>15068724.300000001</v>
      </c>
      <c r="G26" s="26">
        <v>4007607.5</v>
      </c>
      <c r="H26" s="26">
        <f t="shared" si="2"/>
        <v>26.595532708764203</v>
      </c>
      <c r="I26" s="27">
        <v>21587371</v>
      </c>
      <c r="J26" s="27">
        <v>4479800</v>
      </c>
      <c r="K26" s="27">
        <f t="shared" si="3"/>
        <v>20.751947979214329</v>
      </c>
      <c r="L26" s="28">
        <v>22869534.441666663</v>
      </c>
      <c r="M26" s="28">
        <v>7226310</v>
      </c>
      <c r="N26" s="28">
        <f t="shared" si="4"/>
        <v>31.59797598168058</v>
      </c>
      <c r="O26" s="29">
        <v>22423681.791666668</v>
      </c>
      <c r="P26" s="29">
        <v>5148817.5</v>
      </c>
      <c r="Q26" s="29">
        <f t="shared" si="5"/>
        <v>22.961516970480108</v>
      </c>
      <c r="R26" s="26">
        <v>59170062.5</v>
      </c>
      <c r="S26" s="26">
        <v>17900444</v>
      </c>
      <c r="T26" s="26">
        <f t="shared" si="6"/>
        <v>30.252535224210725</v>
      </c>
      <c r="U26" s="30">
        <v>13673431</v>
      </c>
      <c r="V26" s="30">
        <v>4849800</v>
      </c>
      <c r="W26" s="30">
        <f t="shared" si="7"/>
        <v>35.468786144457816</v>
      </c>
      <c r="X26" s="25">
        <v>14651532.52</v>
      </c>
      <c r="Y26" s="25">
        <v>3081505</v>
      </c>
      <c r="Z26" s="25">
        <f t="shared" si="8"/>
        <v>21.031963692491605</v>
      </c>
      <c r="AA26" s="31">
        <v>12190527.272727273</v>
      </c>
      <c r="AB26" s="31">
        <v>3173710</v>
      </c>
      <c r="AC26" s="31">
        <f t="shared" si="9"/>
        <v>26.034230751447843</v>
      </c>
      <c r="AD26" s="30">
        <v>318592582.95106053</v>
      </c>
      <c r="AE26" s="30">
        <f t="shared" si="11"/>
        <v>86240542.949999988</v>
      </c>
      <c r="AF26" s="30">
        <f t="shared" si="10"/>
        <v>27.06922494904645</v>
      </c>
    </row>
    <row r="27" spans="1:32" s="9" customFormat="1" ht="33.75" customHeight="1">
      <c r="A27" s="23" t="s">
        <v>55</v>
      </c>
      <c r="B27" s="24" t="s">
        <v>56</v>
      </c>
      <c r="C27" s="25">
        <v>4906178</v>
      </c>
      <c r="D27" s="25">
        <v>643874.57000000007</v>
      </c>
      <c r="E27" s="25">
        <f t="shared" si="1"/>
        <v>13.123750707781088</v>
      </c>
      <c r="F27" s="26">
        <v>341168.44999999995</v>
      </c>
      <c r="G27" s="26">
        <v>118968.89000000001</v>
      </c>
      <c r="H27" s="26">
        <f t="shared" si="2"/>
        <v>34.871011665938056</v>
      </c>
      <c r="I27" s="27">
        <v>411000</v>
      </c>
      <c r="J27" s="27">
        <v>57361.2</v>
      </c>
      <c r="K27" s="27">
        <f t="shared" si="3"/>
        <v>13.956496350364963</v>
      </c>
      <c r="L27" s="28">
        <v>1080606.6399999999</v>
      </c>
      <c r="M27" s="28">
        <v>185796</v>
      </c>
      <c r="N27" s="28">
        <f t="shared" si="4"/>
        <v>17.193675582078601</v>
      </c>
      <c r="O27" s="29">
        <v>915729.2</v>
      </c>
      <c r="P27" s="29">
        <v>150264.4</v>
      </c>
      <c r="Q27" s="29">
        <f t="shared" si="5"/>
        <v>16.409261602665943</v>
      </c>
      <c r="R27" s="26">
        <v>2260907.2800000003</v>
      </c>
      <c r="S27" s="26">
        <v>327545.44</v>
      </c>
      <c r="T27" s="26">
        <f t="shared" si="6"/>
        <v>14.48734509802631</v>
      </c>
      <c r="U27" s="30">
        <v>810500</v>
      </c>
      <c r="V27" s="30">
        <v>59733.8</v>
      </c>
      <c r="W27" s="30">
        <f t="shared" si="7"/>
        <v>7.3699938309685376</v>
      </c>
      <c r="X27" s="25">
        <v>903756</v>
      </c>
      <c r="Y27" s="25">
        <v>62745</v>
      </c>
      <c r="Z27" s="25">
        <f t="shared" si="8"/>
        <v>6.9426924966473251</v>
      </c>
      <c r="AA27" s="31">
        <v>602317</v>
      </c>
      <c r="AB27" s="31">
        <v>65053</v>
      </c>
      <c r="AC27" s="31">
        <f t="shared" si="9"/>
        <v>10.800458894568807</v>
      </c>
      <c r="AD27" s="30">
        <v>12232162.57</v>
      </c>
      <c r="AE27" s="30">
        <f t="shared" si="11"/>
        <v>1671342.3</v>
      </c>
      <c r="AF27" s="30">
        <f t="shared" si="10"/>
        <v>13.663506272382708</v>
      </c>
    </row>
    <row r="28" spans="1:32" s="9" customFormat="1" ht="33.75" customHeight="1">
      <c r="A28" s="23" t="s">
        <v>57</v>
      </c>
      <c r="B28" s="24" t="s">
        <v>58</v>
      </c>
      <c r="C28" s="25">
        <v>100036415.53</v>
      </c>
      <c r="D28" s="25">
        <v>20583040.969999999</v>
      </c>
      <c r="E28" s="25">
        <f t="shared" si="1"/>
        <v>20.575548275045236</v>
      </c>
      <c r="F28" s="26">
        <v>7138706.6300000008</v>
      </c>
      <c r="G28" s="26">
        <v>1050011.33</v>
      </c>
      <c r="H28" s="26">
        <f t="shared" si="2"/>
        <v>14.708705433942169</v>
      </c>
      <c r="I28" s="27">
        <v>7123193.8300000001</v>
      </c>
      <c r="J28" s="27">
        <v>997359.76000000013</v>
      </c>
      <c r="K28" s="27">
        <f t="shared" si="3"/>
        <v>14.001581085713628</v>
      </c>
      <c r="L28" s="28">
        <v>7073418.8799999999</v>
      </c>
      <c r="M28" s="28">
        <v>1798120.23</v>
      </c>
      <c r="N28" s="28">
        <f t="shared" si="4"/>
        <v>25.420807964365881</v>
      </c>
      <c r="O28" s="29">
        <v>6771660</v>
      </c>
      <c r="P28" s="29">
        <v>1577709.44</v>
      </c>
      <c r="Q28" s="29">
        <f t="shared" si="5"/>
        <v>23.298710212857703</v>
      </c>
      <c r="R28" s="26">
        <v>33304000</v>
      </c>
      <c r="S28" s="26">
        <v>13086698.74</v>
      </c>
      <c r="T28" s="26">
        <f t="shared" si="6"/>
        <v>39.294675534470336</v>
      </c>
      <c r="U28" s="30">
        <v>9900000</v>
      </c>
      <c r="V28" s="30">
        <v>1857901.45</v>
      </c>
      <c r="W28" s="30">
        <f t="shared" si="7"/>
        <v>18.766681313131315</v>
      </c>
      <c r="X28" s="25">
        <v>6539716.1200000001</v>
      </c>
      <c r="Y28" s="25">
        <v>1629284.89</v>
      </c>
      <c r="Z28" s="25">
        <f t="shared" si="8"/>
        <v>24.913694418894746</v>
      </c>
      <c r="AA28" s="31">
        <v>4141000</v>
      </c>
      <c r="AB28" s="31">
        <v>1021035.1</v>
      </c>
      <c r="AC28" s="31">
        <f t="shared" si="9"/>
        <v>24.656727843516059</v>
      </c>
      <c r="AD28" s="30">
        <v>182028110.99000001</v>
      </c>
      <c r="AE28" s="30">
        <f t="shared" si="11"/>
        <v>43601161.910000004</v>
      </c>
      <c r="AF28" s="30">
        <f t="shared" si="10"/>
        <v>23.952982686501262</v>
      </c>
    </row>
    <row r="29" spans="1:32" s="9" customFormat="1" ht="33.75" customHeight="1">
      <c r="A29" s="23" t="s">
        <v>59</v>
      </c>
      <c r="B29" s="24" t="s">
        <v>60</v>
      </c>
      <c r="C29" s="25">
        <v>21878554.303333331</v>
      </c>
      <c r="D29" s="25">
        <v>5203956.29</v>
      </c>
      <c r="E29" s="25">
        <f t="shared" si="1"/>
        <v>23.785649718213538</v>
      </c>
      <c r="F29" s="26">
        <v>1836671.4300000002</v>
      </c>
      <c r="G29" s="26">
        <v>436692.26</v>
      </c>
      <c r="H29" s="26">
        <f t="shared" si="2"/>
        <v>23.7762864313733</v>
      </c>
      <c r="I29" s="27">
        <v>2605703.64</v>
      </c>
      <c r="J29" s="27">
        <v>476260.96</v>
      </c>
      <c r="K29" s="27">
        <f t="shared" si="3"/>
        <v>18.277633445682255</v>
      </c>
      <c r="L29" s="28">
        <v>5574514.833333333</v>
      </c>
      <c r="M29" s="28">
        <v>1210973.55</v>
      </c>
      <c r="N29" s="28">
        <f t="shared" si="4"/>
        <v>21.723389141578213</v>
      </c>
      <c r="O29" s="29">
        <v>5524019.6366666667</v>
      </c>
      <c r="P29" s="29">
        <v>1163771.69</v>
      </c>
      <c r="Q29" s="29">
        <f t="shared" si="5"/>
        <v>21.067479236953787</v>
      </c>
      <c r="R29" s="26">
        <v>13000000</v>
      </c>
      <c r="S29" s="26">
        <v>2297901.7899999996</v>
      </c>
      <c r="T29" s="26">
        <f t="shared" si="6"/>
        <v>17.676167615384614</v>
      </c>
      <c r="U29" s="30">
        <v>2775636.98</v>
      </c>
      <c r="V29" s="30">
        <v>747782.63</v>
      </c>
      <c r="W29" s="30">
        <f t="shared" si="7"/>
        <v>26.940937715853607</v>
      </c>
      <c r="X29" s="25">
        <v>1393032.1176</v>
      </c>
      <c r="Y29" s="25">
        <v>221171.23</v>
      </c>
      <c r="Z29" s="25">
        <f t="shared" si="8"/>
        <v>15.876965592225337</v>
      </c>
      <c r="AA29" s="31">
        <v>1846631.9000000001</v>
      </c>
      <c r="AB29" s="31">
        <v>352243.94</v>
      </c>
      <c r="AC29" s="31">
        <f t="shared" si="9"/>
        <v>19.074940706916195</v>
      </c>
      <c r="AD29" s="30">
        <v>56434764.84093333</v>
      </c>
      <c r="AE29" s="30">
        <f t="shared" si="11"/>
        <v>12110754.34</v>
      </c>
      <c r="AF29" s="30">
        <f t="shared" si="10"/>
        <v>21.459740948926243</v>
      </c>
    </row>
    <row r="30" spans="1:32" s="9" customFormat="1" ht="33.75" customHeight="1">
      <c r="A30" s="23" t="s">
        <v>61</v>
      </c>
      <c r="B30" s="24" t="s">
        <v>62</v>
      </c>
      <c r="C30" s="25">
        <v>30647950.446666662</v>
      </c>
      <c r="D30" s="25">
        <v>0</v>
      </c>
      <c r="E30" s="25">
        <f t="shared" si="1"/>
        <v>0</v>
      </c>
      <c r="F30" s="26">
        <v>3236882.8319999999</v>
      </c>
      <c r="G30" s="26">
        <v>0</v>
      </c>
      <c r="H30" s="26">
        <f t="shared" si="2"/>
        <v>0</v>
      </c>
      <c r="I30" s="27">
        <v>5862318.8708333336</v>
      </c>
      <c r="J30" s="27">
        <v>0</v>
      </c>
      <c r="K30" s="27">
        <f t="shared" si="3"/>
        <v>0</v>
      </c>
      <c r="L30" s="28">
        <v>6976449.75</v>
      </c>
      <c r="M30" s="28">
        <v>0</v>
      </c>
      <c r="N30" s="28">
        <f t="shared" si="4"/>
        <v>0</v>
      </c>
      <c r="O30" s="29">
        <v>6356599.984166665</v>
      </c>
      <c r="P30" s="29">
        <v>0</v>
      </c>
      <c r="Q30" s="29">
        <f t="shared" si="5"/>
        <v>0</v>
      </c>
      <c r="R30" s="26">
        <v>17790612.210000001</v>
      </c>
      <c r="S30" s="26">
        <v>0</v>
      </c>
      <c r="T30" s="26">
        <f t="shared" si="6"/>
        <v>0</v>
      </c>
      <c r="U30" s="30">
        <v>2105222</v>
      </c>
      <c r="V30" s="30">
        <v>0</v>
      </c>
      <c r="W30" s="30">
        <f t="shared" si="7"/>
        <v>0</v>
      </c>
      <c r="X30" s="25">
        <v>3765240.0170000005</v>
      </c>
      <c r="Y30" s="25">
        <v>0</v>
      </c>
      <c r="Z30" s="25">
        <f t="shared" si="8"/>
        <v>0</v>
      </c>
      <c r="AA30" s="31">
        <v>2969121.75</v>
      </c>
      <c r="AB30" s="31">
        <v>0</v>
      </c>
      <c r="AC30" s="31">
        <f t="shared" si="9"/>
        <v>0</v>
      </c>
      <c r="AD30" s="30">
        <v>79710397.860666677</v>
      </c>
      <c r="AE30" s="30">
        <f t="shared" si="11"/>
        <v>0</v>
      </c>
      <c r="AF30" s="30">
        <f t="shared" si="10"/>
        <v>0</v>
      </c>
    </row>
    <row r="31" spans="1:32" s="9" customFormat="1" ht="33.75" customHeight="1">
      <c r="A31" s="23" t="s">
        <v>63</v>
      </c>
      <c r="B31" s="24" t="s">
        <v>64</v>
      </c>
      <c r="C31" s="25">
        <v>21032106</v>
      </c>
      <c r="D31" s="25">
        <v>6595458.5</v>
      </c>
      <c r="E31" s="25">
        <f t="shared" si="1"/>
        <v>31.359001804194026</v>
      </c>
      <c r="F31" s="26">
        <v>6384120.4499999993</v>
      </c>
      <c r="G31" s="26">
        <v>2404259.9299999997</v>
      </c>
      <c r="H31" s="26">
        <f t="shared" si="2"/>
        <v>37.660002639831148</v>
      </c>
      <c r="I31" s="27">
        <v>12230110</v>
      </c>
      <c r="J31" s="27">
        <v>1773528</v>
      </c>
      <c r="K31" s="27">
        <f t="shared" si="3"/>
        <v>14.501325008524045</v>
      </c>
      <c r="L31" s="28">
        <v>9100758.3599999994</v>
      </c>
      <c r="M31" s="28">
        <v>1708087</v>
      </c>
      <c r="N31" s="28">
        <f t="shared" si="4"/>
        <v>18.768622706294995</v>
      </c>
      <c r="O31" s="29">
        <v>30504370</v>
      </c>
      <c r="P31" s="29">
        <v>4508611</v>
      </c>
      <c r="Q31" s="29">
        <f t="shared" si="5"/>
        <v>14.780213457940617</v>
      </c>
      <c r="R31" s="26">
        <v>12267420</v>
      </c>
      <c r="S31" s="26">
        <v>2281598.9699999997</v>
      </c>
      <c r="T31" s="26">
        <f t="shared" si="6"/>
        <v>18.598849391314552</v>
      </c>
      <c r="U31" s="30">
        <v>8310000</v>
      </c>
      <c r="V31" s="30">
        <v>1974746.04</v>
      </c>
      <c r="W31" s="30">
        <f t="shared" si="7"/>
        <v>23.76349025270758</v>
      </c>
      <c r="X31" s="25">
        <v>4922348</v>
      </c>
      <c r="Y31" s="25">
        <v>602882.85</v>
      </c>
      <c r="Z31" s="25">
        <f t="shared" si="8"/>
        <v>12.247871341075438</v>
      </c>
      <c r="AA31" s="31">
        <v>4189167</v>
      </c>
      <c r="AB31" s="31">
        <v>1110075.8999999999</v>
      </c>
      <c r="AC31" s="31">
        <f t="shared" si="9"/>
        <v>26.498726357769929</v>
      </c>
      <c r="AD31" s="30">
        <v>108940399.81</v>
      </c>
      <c r="AE31" s="30">
        <f t="shared" si="11"/>
        <v>22959248.189999998</v>
      </c>
      <c r="AF31" s="30">
        <f t="shared" si="10"/>
        <v>21.075054093837181</v>
      </c>
    </row>
    <row r="32" spans="1:32" s="9" customFormat="1" ht="33.75" customHeight="1">
      <c r="A32" s="23" t="s">
        <v>65</v>
      </c>
      <c r="B32" s="24" t="s">
        <v>66</v>
      </c>
      <c r="C32" s="25">
        <v>44309634.38499999</v>
      </c>
      <c r="D32" s="25">
        <v>0</v>
      </c>
      <c r="E32" s="25">
        <f t="shared" si="1"/>
        <v>0</v>
      </c>
      <c r="F32" s="26">
        <v>1254760</v>
      </c>
      <c r="G32" s="26">
        <v>0</v>
      </c>
      <c r="H32" s="26">
        <f t="shared" si="2"/>
        <v>0</v>
      </c>
      <c r="I32" s="27">
        <v>64183.33</v>
      </c>
      <c r="J32" s="27">
        <v>0</v>
      </c>
      <c r="K32" s="27">
        <f t="shared" si="3"/>
        <v>0</v>
      </c>
      <c r="L32" s="28">
        <v>2849416.666666667</v>
      </c>
      <c r="M32" s="28">
        <v>0</v>
      </c>
      <c r="N32" s="28">
        <f t="shared" si="4"/>
        <v>0</v>
      </c>
      <c r="O32" s="29">
        <v>7807359.3033333328</v>
      </c>
      <c r="P32" s="29">
        <v>0</v>
      </c>
      <c r="Q32" s="29">
        <f t="shared" si="5"/>
        <v>0</v>
      </c>
      <c r="R32" s="26">
        <v>422270.2</v>
      </c>
      <c r="S32" s="26">
        <v>0</v>
      </c>
      <c r="T32" s="26">
        <f t="shared" si="6"/>
        <v>0</v>
      </c>
      <c r="U32" s="30">
        <v>1435729</v>
      </c>
      <c r="V32" s="30">
        <v>0</v>
      </c>
      <c r="W32" s="30">
        <f t="shared" si="7"/>
        <v>0</v>
      </c>
      <c r="X32" s="25">
        <v>2144062.0810000002</v>
      </c>
      <c r="Y32" s="25">
        <v>0</v>
      </c>
      <c r="Z32" s="25">
        <f t="shared" si="8"/>
        <v>0</v>
      </c>
      <c r="AA32" s="31">
        <v>259006.72</v>
      </c>
      <c r="AB32" s="31">
        <v>0</v>
      </c>
      <c r="AC32" s="31">
        <f t="shared" si="9"/>
        <v>0</v>
      </c>
      <c r="AD32" s="30">
        <v>60546421.68599999</v>
      </c>
      <c r="AE32" s="30">
        <f t="shared" si="11"/>
        <v>0</v>
      </c>
      <c r="AF32" s="30">
        <f t="shared" si="10"/>
        <v>0</v>
      </c>
    </row>
    <row r="33" spans="1:32" s="39" customFormat="1" ht="33.75" customHeight="1">
      <c r="A33" s="47" t="s">
        <v>67</v>
      </c>
      <c r="B33" s="47"/>
      <c r="C33" s="32">
        <f>SUM(C19:C32)</f>
        <v>694240136.53166664</v>
      </c>
      <c r="D33" s="32">
        <f t="shared" ref="D33" si="12">SUM(D19:D32)</f>
        <v>88649761.269999996</v>
      </c>
      <c r="E33" s="32">
        <f t="shared" si="1"/>
        <v>12.769322400874525</v>
      </c>
      <c r="F33" s="33">
        <f>SUM(F19:F32)</f>
        <v>55647537.708000019</v>
      </c>
      <c r="G33" s="33">
        <f t="shared" ref="G33" si="13">SUM(G19:G32)</f>
        <v>10279930.079999998</v>
      </c>
      <c r="H33" s="33">
        <f t="shared" si="2"/>
        <v>18.473288313208027</v>
      </c>
      <c r="I33" s="34">
        <f>SUM(I19:I32)</f>
        <v>73750348.205068648</v>
      </c>
      <c r="J33" s="34">
        <f t="shared" ref="J33" si="14">SUM(J19:J32)</f>
        <v>10005336.92</v>
      </c>
      <c r="K33" s="34">
        <f t="shared" si="3"/>
        <v>13.566494482411626</v>
      </c>
      <c r="L33" s="35">
        <f>SUM(L19:L32)</f>
        <v>91126043.971666679</v>
      </c>
      <c r="M33" s="35">
        <f t="shared" ref="M33" si="15">SUM(M19:M32)</f>
        <v>16029862.860000001</v>
      </c>
      <c r="N33" s="35">
        <f t="shared" si="4"/>
        <v>17.590868824486751</v>
      </c>
      <c r="O33" s="36">
        <f>SUM(O19:O32)</f>
        <v>121908416.44416668</v>
      </c>
      <c r="P33" s="36">
        <f t="shared" ref="P33" si="16">SUM(P19:P32)</f>
        <v>16169191.029999999</v>
      </c>
      <c r="Q33" s="36">
        <f t="shared" si="5"/>
        <v>13.263391898298829</v>
      </c>
      <c r="R33" s="33">
        <f>SUM(R19:R32)</f>
        <v>279032045.08999997</v>
      </c>
      <c r="S33" s="33">
        <f t="shared" ref="S33" si="17">SUM(S19:S32)</f>
        <v>43318502.939999998</v>
      </c>
      <c r="T33" s="33">
        <f t="shared" si="6"/>
        <v>15.524562035886559</v>
      </c>
      <c r="U33" s="37">
        <f>SUM(U19:U32)</f>
        <v>63015032.152499996</v>
      </c>
      <c r="V33" s="37">
        <f t="shared" ref="V33" si="18">SUM(V19:V32)</f>
        <v>11576472.740000002</v>
      </c>
      <c r="W33" s="37">
        <f t="shared" si="7"/>
        <v>18.370970139290375</v>
      </c>
      <c r="X33" s="32">
        <f>SUM(X19:X32)</f>
        <v>53175846.571499996</v>
      </c>
      <c r="Y33" s="32">
        <f t="shared" ref="Y33" si="19">SUM(Y19:Y32)</f>
        <v>7474021.9699999997</v>
      </c>
      <c r="Z33" s="32">
        <f t="shared" si="8"/>
        <v>14.055294747306871</v>
      </c>
      <c r="AA33" s="38">
        <f>SUM(AA19:AA32)</f>
        <v>42299956.085227273</v>
      </c>
      <c r="AB33" s="38">
        <f t="shared" ref="AB33" si="20">SUM(AB19:AB32)</f>
        <v>7459521.0499999989</v>
      </c>
      <c r="AC33" s="38">
        <f t="shared" si="9"/>
        <v>17.634819844659702</v>
      </c>
      <c r="AD33" s="37">
        <f>SUM(AD19:AD32)</f>
        <v>1474195362.7597961</v>
      </c>
      <c r="AE33" s="37">
        <f>SUM(AE19:AE32)</f>
        <v>210962600.85999998</v>
      </c>
      <c r="AF33" s="37">
        <f t="shared" si="10"/>
        <v>14.310355749936924</v>
      </c>
    </row>
    <row r="34" spans="1:32" s="39" customFormat="1" ht="33.75" customHeight="1">
      <c r="A34" s="40"/>
      <c r="B34" s="41" t="s">
        <v>68</v>
      </c>
      <c r="C34" s="32">
        <f>C18-C33</f>
        <v>171434018.46833336</v>
      </c>
      <c r="D34" s="32">
        <f>D18-D33</f>
        <v>345263896.76999986</v>
      </c>
      <c r="E34" s="32">
        <f>D34*100/C34</f>
        <v>201.39754049676884</v>
      </c>
      <c r="F34" s="33">
        <f>F18-F33</f>
        <v>15581846.990199983</v>
      </c>
      <c r="G34" s="33">
        <f t="shared" ref="G34" si="21">G18-G33</f>
        <v>36671861.359999999</v>
      </c>
      <c r="H34" s="33">
        <f t="shared" si="2"/>
        <v>235.34990032352601</v>
      </c>
      <c r="I34" s="34">
        <f>I18-I33</f>
        <v>27856537.931598037</v>
      </c>
      <c r="J34" s="34">
        <f t="shared" ref="J34" si="22">J18-J33</f>
        <v>33938560.290000007</v>
      </c>
      <c r="K34" s="34">
        <f t="shared" si="3"/>
        <v>121.83337489151174</v>
      </c>
      <c r="L34" s="35">
        <f>L18-L33</f>
        <v>44071127.853333339</v>
      </c>
      <c r="M34" s="35">
        <f t="shared" ref="M34" si="23">M18-M33</f>
        <v>41828718.649999999</v>
      </c>
      <c r="N34" s="35">
        <f t="shared" si="4"/>
        <v>94.911840670844697</v>
      </c>
      <c r="O34" s="36">
        <f>O18-O33</f>
        <v>32006822.010526642</v>
      </c>
      <c r="P34" s="36">
        <f t="shared" ref="P34" si="24">P18-P33</f>
        <v>45706196.160000011</v>
      </c>
      <c r="Q34" s="36">
        <f t="shared" si="5"/>
        <v>142.80141947541</v>
      </c>
      <c r="R34" s="33">
        <f>R18-R33</f>
        <v>161071479.31499988</v>
      </c>
      <c r="S34" s="33">
        <f t="shared" ref="S34" si="25">S18-S33</f>
        <v>177094791.12000009</v>
      </c>
      <c r="T34" s="33">
        <f t="shared" si="6"/>
        <v>109.94795097998956</v>
      </c>
      <c r="U34" s="37">
        <f>U18-U33</f>
        <v>9473902.297499992</v>
      </c>
      <c r="V34" s="37">
        <f t="shared" ref="V34" si="26">V18-V33</f>
        <v>28811788.719999999</v>
      </c>
      <c r="W34" s="37">
        <f t="shared" si="7"/>
        <v>304.11743561682033</v>
      </c>
      <c r="X34" s="32">
        <f>X18-X33</f>
        <v>26405140.778500013</v>
      </c>
      <c r="Y34" s="32">
        <f t="shared" ref="Y34" si="27">Y18-Y33</f>
        <v>30442756.310000002</v>
      </c>
      <c r="Z34" s="32">
        <f t="shared" si="8"/>
        <v>115.29102065908148</v>
      </c>
      <c r="AA34" s="38">
        <f>AA18-AA33</f>
        <v>35918177.946378775</v>
      </c>
      <c r="AB34" s="38">
        <f t="shared" ref="AB34" si="28">AB18-AB33</f>
        <v>25582771.779999994</v>
      </c>
      <c r="AC34" s="38">
        <f t="shared" si="9"/>
        <v>71.225137918164407</v>
      </c>
      <c r="AD34" s="37">
        <f>AD18-AD33</f>
        <v>523819053.59136939</v>
      </c>
      <c r="AE34" s="37">
        <f t="shared" ref="AE34" si="29">AE18-AE33</f>
        <v>765341341.15999997</v>
      </c>
      <c r="AF34" s="37">
        <f t="shared" si="10"/>
        <v>146.10796150172916</v>
      </c>
    </row>
    <row r="35" spans="1:32" s="6" customFormat="1" ht="23.25" hidden="1">
      <c r="A35" s="42"/>
      <c r="B35" s="43" t="s">
        <v>69</v>
      </c>
      <c r="C35" s="44">
        <v>483989937.61000001</v>
      </c>
      <c r="D35" s="44">
        <v>29616019.390000001</v>
      </c>
      <c r="E35" s="44"/>
    </row>
    <row r="36" spans="1:32" s="6" customFormat="1" ht="23.25" hidden="1">
      <c r="A36" s="42"/>
      <c r="B36" s="43" t="s">
        <v>70</v>
      </c>
      <c r="C36" s="44">
        <f>SUM(C34:C35)</f>
        <v>655423956.07833338</v>
      </c>
      <c r="D36" s="44">
        <f t="shared" ref="D36" si="30">SUM(D34:D35)</f>
        <v>374879916.15999985</v>
      </c>
      <c r="E36" s="44"/>
    </row>
    <row r="37" spans="1:32" ht="23.25" hidden="1">
      <c r="A37" s="45" t="s">
        <v>71</v>
      </c>
      <c r="B37" s="43" t="s">
        <v>72</v>
      </c>
      <c r="C37" s="46">
        <v>10527622.550000001</v>
      </c>
      <c r="D37" s="46">
        <v>968947.52</v>
      </c>
      <c r="E37" s="46"/>
    </row>
    <row r="38" spans="1:32" ht="23.25" hidden="1">
      <c r="A38" s="45" t="s">
        <v>73</v>
      </c>
      <c r="B38" s="43" t="s">
        <v>74</v>
      </c>
      <c r="C38" s="46">
        <v>0</v>
      </c>
      <c r="D38" s="46">
        <v>3836666.69</v>
      </c>
      <c r="E38" s="46"/>
    </row>
    <row r="39" spans="1:32" ht="23.25" hidden="1">
      <c r="A39" s="45" t="s">
        <v>75</v>
      </c>
      <c r="B39" s="43" t="s">
        <v>76</v>
      </c>
      <c r="C39" s="46">
        <v>482464.08</v>
      </c>
      <c r="D39" s="46">
        <v>0</v>
      </c>
      <c r="E39" s="46"/>
    </row>
    <row r="40" spans="1:32" ht="23.25" hidden="1">
      <c r="A40" s="45" t="s">
        <v>77</v>
      </c>
      <c r="B40" s="43" t="s">
        <v>78</v>
      </c>
      <c r="C40" s="46">
        <v>147018816.19000003</v>
      </c>
      <c r="D40" s="46">
        <v>13240351.570000002</v>
      </c>
      <c r="E40" s="46"/>
    </row>
    <row r="41" spans="1:32" ht="23.25" hidden="1">
      <c r="A41" s="45"/>
      <c r="B41" s="43" t="s">
        <v>79</v>
      </c>
      <c r="C41" s="46">
        <f>SUM(C36-C37-C38-C39-C40)</f>
        <v>497395053.25833333</v>
      </c>
      <c r="D41" s="46">
        <f t="shared" ref="D41" si="31">SUM(D36-D37-D38-D39-D40)</f>
        <v>356833950.37999988</v>
      </c>
      <c r="E41" s="46"/>
    </row>
    <row r="42" spans="1:32" ht="28.5" hidden="1" customHeight="1"/>
    <row r="43" spans="1:32" ht="28.5" hidden="1" customHeight="1"/>
  </sheetData>
  <mergeCells count="23">
    <mergeCell ref="L5:N5"/>
    <mergeCell ref="O5:Q5"/>
    <mergeCell ref="AD6:AD7"/>
    <mergeCell ref="A18:B18"/>
    <mergeCell ref="R5:T5"/>
    <mergeCell ref="U5:W5"/>
    <mergeCell ref="X5:Z5"/>
    <mergeCell ref="AA5:AC5"/>
    <mergeCell ref="AD5:AF5"/>
    <mergeCell ref="C6:C7"/>
    <mergeCell ref="F6:F7"/>
    <mergeCell ref="I6:I7"/>
    <mergeCell ref="L6:L7"/>
    <mergeCell ref="O6:O7"/>
    <mergeCell ref="A5:B7"/>
    <mergeCell ref="C5:E5"/>
    <mergeCell ref="F5:H5"/>
    <mergeCell ref="I5:K5"/>
    <mergeCell ref="A33:B33"/>
    <mergeCell ref="R6:R7"/>
    <mergeCell ref="U6:U7"/>
    <mergeCell ref="X6:X7"/>
    <mergeCell ref="AA6:AA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ธค64</vt:lpstr>
      <vt:lpstr>ธค64!Print_Titles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user</cp:lastModifiedBy>
  <dcterms:created xsi:type="dcterms:W3CDTF">2022-02-01T02:44:47Z</dcterms:created>
  <dcterms:modified xsi:type="dcterms:W3CDTF">2022-02-01T03:11:52Z</dcterms:modified>
</cp:coreProperties>
</file>